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defaultThemeVersion="124226"/>
  <bookViews>
    <workbookView xWindow="-15" yWindow="75" windowWidth="19440" windowHeight="8580"/>
  </bookViews>
  <sheets>
    <sheet name="手順書" sheetId="14" r:id="rId1"/>
    <sheet name="データ確認" sheetId="15" r:id="rId2"/>
    <sheet name="基本_オン_1" sheetId="18" r:id="rId3"/>
    <sheet name="画面(受注データ削除ツール)" sheetId="16" r:id="rId4"/>
    <sheet name="ﾁｪｯｸ(受注データ削除ツール)" sheetId="17"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s>
  <definedNames>
    <definedName name="_" localSheetId="4" hidden="1">{"'表紙'!$A$1:$W$39"}</definedName>
    <definedName name="_" localSheetId="2" hidden="1">{"'表紙'!$A$1:$W$39"}</definedName>
    <definedName name="_" hidden="1">{"'表紙'!$A$1:$W$39"}</definedName>
    <definedName name="_Fill" localSheetId="2" hidden="1">#REF!</definedName>
    <definedName name="_Fill" hidden="1">#REF!</definedName>
    <definedName name="_Parse_In" localSheetId="2" hidden="1">#REF!</definedName>
    <definedName name="_Parse_In" hidden="1">#REF!</definedName>
    <definedName name="_Parse_Out" localSheetId="2" hidden="1">#REF!</definedName>
    <definedName name="_Parse_Out" hidden="1">#REF!</definedName>
    <definedName name="A" hidden="1">#REF!</definedName>
    <definedName name="B" hidden="1">#REF!</definedName>
    <definedName name="BITTER">[2]BITTER移行率!$B$1:$J$120</definedName>
    <definedName name="CODE_TABLE">#REF!</definedName>
    <definedName name="color">[2]color移行率!$B$1:$K$120</definedName>
    <definedName name="ＤＣ単価">#REF!</definedName>
    <definedName name="FFC単金">#REF!</definedName>
    <definedName name="FFSI単金">#REF!</definedName>
    <definedName name="HTML_CodePage" hidden="1">932</definedName>
    <definedName name="HTML_Control" localSheetId="4" hidden="1">{"'表紙'!$A$1:$W$39"}</definedName>
    <definedName name="HTML_Control" localSheetId="2" hidden="1">{"'表紙'!$A$1:$W$39"}</definedName>
    <definedName name="HTML_Control" hidden="1">{"'表紙'!$A$1:$W$39"}</definedName>
    <definedName name="HTML_Description" hidden="1">""</definedName>
    <definedName name="HTML_Email" hidden="1">""</definedName>
    <definedName name="HTML_Header" hidden="1">"表紙"</definedName>
    <definedName name="HTML_LastUpdate" hidden="1">"99/05/04"</definedName>
    <definedName name="HTML_LineAfter" hidden="1">FALSE</definedName>
    <definedName name="HTML_LineBefore" hidden="1">FALSE</definedName>
    <definedName name="HTML_Name" hidden="1">"Toyo"</definedName>
    <definedName name="HTML_OBDlg2" hidden="1">TRUE</definedName>
    <definedName name="HTML_OBDlg4" hidden="1">TRUE</definedName>
    <definedName name="HTML_OS" hidden="1">0</definedName>
    <definedName name="HTML_PathFile" hidden="1">"C:\temp\MyHTML.htm"</definedName>
    <definedName name="HTML_Title" hidden="1">"見積検討会"</definedName>
    <definedName name="html1_control" localSheetId="4" hidden="1">{"'表紙'!$A$1:$W$39"}</definedName>
    <definedName name="html1_control" localSheetId="2" hidden="1">{"'表紙'!$A$1:$W$39"}</definedName>
    <definedName name="html1_control" hidden="1">{"'表紙'!$A$1:$W$39"}</definedName>
    <definedName name="item1">#REF!</definedName>
    <definedName name="kkkk" localSheetId="2" hidden="1">[5]Sheet3!#REF!</definedName>
    <definedName name="kkkk" hidden="1">[5]Sheet3!#REF!</definedName>
    <definedName name="Module1.新規オーダ台帳･明細作成">[6]!Module1.新規オーダ台帳･明細作成</definedName>
    <definedName name="MtmShoBody2_Chushaku">#REF!</definedName>
    <definedName name="MtmShoBody2_Hinmei011">#REF!</definedName>
    <definedName name="MtmShoBody2_Hinmei012">#REF!</definedName>
    <definedName name="MtmShoBody2_Hinmei021">#REF!</definedName>
    <definedName name="MtmShoBody2_Hinmei022">#REF!</definedName>
    <definedName name="MtmShoBody2_Hinmei031">#REF!</definedName>
    <definedName name="MtmShoBody2_Hinmei032">#REF!</definedName>
    <definedName name="MtmShoBody2_Hinmei041">#REF!</definedName>
    <definedName name="MtmShoBody2_Hinmei042">#REF!</definedName>
    <definedName name="MtmShoBody2_Hinmei051">#REF!</definedName>
    <definedName name="MtmShoBody2_Hinmei052">#REF!</definedName>
    <definedName name="MtmShoBody2_Hinmei061">#REF!</definedName>
    <definedName name="MtmShoBody2_Hinmei062">#REF!</definedName>
    <definedName name="MtmShoBody2_Hinmei071">#REF!</definedName>
    <definedName name="MtmShoBody2_Hinmei072">#REF!</definedName>
    <definedName name="MtmShoBody2_Hinmei081">#REF!</definedName>
    <definedName name="MtmShoBody2_Hinmei082">#REF!</definedName>
    <definedName name="MtmShoBody2_Hinmei091">#REF!</definedName>
    <definedName name="MtmShoBody2_Hinmei092">#REF!</definedName>
    <definedName name="MtmShoBody2_Hinmei101">#REF!</definedName>
    <definedName name="MtmShoBody2_Hinmei102">#REF!</definedName>
    <definedName name="MtmShoBody2_Hinmei111">#REF!</definedName>
    <definedName name="MtmShoBody2_Hinmei112">#REF!</definedName>
    <definedName name="MtmShoBody2_Hinmei121">#REF!</definedName>
    <definedName name="MtmShoBody2_Hinmei122">#REF!</definedName>
    <definedName name="MtmShoBody2_Hinmei131">#REF!</definedName>
    <definedName name="MtmShoBody2_Hinmei132">#REF!</definedName>
    <definedName name="MtmShoBody2_Hinmei141">#REF!</definedName>
    <definedName name="MtmShoBody2_Hinmei142">#REF!</definedName>
    <definedName name="MtmShoBody2_Hinmei151">#REF!</definedName>
    <definedName name="MtmShoBody2_Hinmei152">#REF!</definedName>
    <definedName name="MtmShoBody2_Hinmei161">#REF!</definedName>
    <definedName name="MtmShoBody2_Hinmei162">#REF!</definedName>
    <definedName name="MtmShoBody2_Hinmei171">#REF!</definedName>
    <definedName name="MtmShoBody2_Hinmei172">#REF!</definedName>
    <definedName name="MtmShoBody2_Hinmei181">#REF!</definedName>
    <definedName name="MtmShoBody2_Hinmei182">#REF!</definedName>
    <definedName name="MtmShoBody2_Hinmei191">#REF!</definedName>
    <definedName name="MtmShoBody2_Hinmei192">#REF!</definedName>
    <definedName name="MtmShoBody2_Hinmei201">#REF!</definedName>
    <definedName name="MtmShoBody2_Hinmei202">#REF!</definedName>
    <definedName name="MtmShoBody2_Hinmei211">#REF!</definedName>
    <definedName name="MtmShoBody2_Hinmei212">#REF!</definedName>
    <definedName name="MtmShoBody2_Hinmei221">#REF!</definedName>
    <definedName name="MtmShoBody2_Hinmei222">#REF!</definedName>
    <definedName name="MtmShoBody2_Hinmei231">#REF!</definedName>
    <definedName name="MtmShoBody2_Hinmei232">#REF!</definedName>
    <definedName name="MtmShoBody2_Hinmei241">#REF!</definedName>
    <definedName name="MtmShoBody2_Hinmei242">#REF!</definedName>
    <definedName name="MtmShoBody2_Hinmei251">#REF!</definedName>
    <definedName name="MtmShoBody2_Hinmei252">#REF!</definedName>
    <definedName name="MtmShoBody2_Hinmei261">#REF!</definedName>
    <definedName name="MtmShoBody2_Hinmei262">#REF!</definedName>
    <definedName name="MtmShoBody2_Hinmei271">#REF!</definedName>
    <definedName name="MtmShoBody2_Hinmei272">#REF!</definedName>
    <definedName name="MtmShoBody2_HkoMotoBusho2">#REF!</definedName>
    <definedName name="MtmShoBody2_Katamei011">#REF!</definedName>
    <definedName name="MtmShoBody2_Katamei012">#REF!</definedName>
    <definedName name="MtmShoBody2_Katamei021">#REF!</definedName>
    <definedName name="MtmShoBody2_Katamei022">#REF!</definedName>
    <definedName name="MtmShoBody2_Katamei031">#REF!</definedName>
    <definedName name="MtmShoBody2_Katamei032">#REF!</definedName>
    <definedName name="MtmShoBody2_Katamei041">#REF!</definedName>
    <definedName name="MtmShoBody2_Katamei042">#REF!</definedName>
    <definedName name="MtmShoBody2_Katamei051">#REF!</definedName>
    <definedName name="MtmShoBody2_Katamei052">#REF!</definedName>
    <definedName name="MtmShoBody2_Katamei061">#REF!</definedName>
    <definedName name="MtmShoBody2_Katamei062">#REF!</definedName>
    <definedName name="MtmShoBody2_Katamei071">#REF!</definedName>
    <definedName name="MtmShoBody2_Katamei072">#REF!</definedName>
    <definedName name="MtmShoBody2_Katamei081">#REF!</definedName>
    <definedName name="MtmShoBody2_Katamei082">#REF!</definedName>
    <definedName name="MtmShoBody2_Katamei091">#REF!</definedName>
    <definedName name="MtmShoBody2_Katamei092">#REF!</definedName>
    <definedName name="MtmShoBody2_Katamei101">#REF!</definedName>
    <definedName name="MtmShoBody2_Katamei102">#REF!</definedName>
    <definedName name="MtmShoBody2_Katamei111">#REF!</definedName>
    <definedName name="MtmShoBody2_Katamei112">#REF!</definedName>
    <definedName name="MtmShoBody2_Katamei121">#REF!</definedName>
    <definedName name="MtmShoBody2_Katamei122">#REF!</definedName>
    <definedName name="MtmShoBody2_Katamei131">#REF!</definedName>
    <definedName name="MtmShoBody2_Katamei132">#REF!</definedName>
    <definedName name="MtmShoBody2_Katamei141">#REF!</definedName>
    <definedName name="MtmShoBody2_Katamei142">#REF!</definedName>
    <definedName name="MtmShoBody2_Katamei151">#REF!</definedName>
    <definedName name="MtmShoBody2_Katamei152">#REF!</definedName>
    <definedName name="MtmShoBody2_Katamei161">#REF!</definedName>
    <definedName name="MtmShoBody2_Katamei162">#REF!</definedName>
    <definedName name="MtmShoBody2_Katamei171">#REF!</definedName>
    <definedName name="MtmShoBody2_Katamei172">#REF!</definedName>
    <definedName name="MtmShoBody2_Katamei181">#REF!</definedName>
    <definedName name="MtmShoBody2_Katamei182">#REF!</definedName>
    <definedName name="MtmShoBody2_Katamei191">#REF!</definedName>
    <definedName name="MtmShoBody2_Katamei192">#REF!</definedName>
    <definedName name="MtmShoBody2_Katamei201">#REF!</definedName>
    <definedName name="MtmShoBody2_Katamei202">#REF!</definedName>
    <definedName name="MtmShoBody2_Katamei211">#REF!</definedName>
    <definedName name="MtmShoBody2_Katamei212">#REF!</definedName>
    <definedName name="MtmShoBody2_Katamei221">#REF!</definedName>
    <definedName name="MtmShoBody2_Katamei222">#REF!</definedName>
    <definedName name="MtmShoBody2_Katamei231">#REF!</definedName>
    <definedName name="MtmShoBody2_Katamei232">#REF!</definedName>
    <definedName name="MtmShoBody2_Katamei241">#REF!</definedName>
    <definedName name="MtmShoBody2_Katamei242">#REF!</definedName>
    <definedName name="MtmShoBody2_Katamei251">#REF!</definedName>
    <definedName name="MtmShoBody2_Katamei252">#REF!</definedName>
    <definedName name="MtmShoBody2_Katamei261">#REF!</definedName>
    <definedName name="MtmShoBody2_Katamei262">#REF!</definedName>
    <definedName name="MtmShoBody2_Katamei271">#REF!</definedName>
    <definedName name="MtmShoBody2_Katamei272">#REF!</definedName>
    <definedName name="MtmShoBody2_kingaku011">#REF!</definedName>
    <definedName name="MtmShoBody2_kingaku012">#REF!</definedName>
    <definedName name="MtmShoBody2_kingaku021">#REF!</definedName>
    <definedName name="MtmShoBody2_kingaku022">#REF!</definedName>
    <definedName name="MtmShoBody2_kingaku031">#REF!</definedName>
    <definedName name="MtmShoBody2_kingaku032">#REF!</definedName>
    <definedName name="MtmShoBody2_kingaku041">#REF!</definedName>
    <definedName name="MtmShoBody2_kingaku042">#REF!</definedName>
    <definedName name="MtmShoBody2_kingaku051">#REF!</definedName>
    <definedName name="MtmShoBody2_kingaku052">#REF!</definedName>
    <definedName name="MtmShoBody2_kingaku061">#REF!</definedName>
    <definedName name="MtmShoBody2_kingaku062">#REF!</definedName>
    <definedName name="MtmShoBody2_kingaku071">#REF!</definedName>
    <definedName name="MtmShoBody2_kingaku072">#REF!</definedName>
    <definedName name="MtmShoBody2_kingaku081">#REF!</definedName>
    <definedName name="MtmShoBody2_kingaku082">#REF!</definedName>
    <definedName name="MtmShoBody2_kingaku091">#REF!</definedName>
    <definedName name="MtmShoBody2_kingaku092">#REF!</definedName>
    <definedName name="MtmShoBody2_kingaku101">#REF!</definedName>
    <definedName name="MtmShoBody2_kingaku102">#REF!</definedName>
    <definedName name="MtmShoBody2_kingaku111">#REF!</definedName>
    <definedName name="MtmShoBody2_kingaku112">#REF!</definedName>
    <definedName name="MtmShoBody2_kingaku121">#REF!</definedName>
    <definedName name="MtmShoBody2_kingaku122">#REF!</definedName>
    <definedName name="MtmShoBody2_kingaku131">#REF!</definedName>
    <definedName name="MtmShoBody2_kingaku132">#REF!</definedName>
    <definedName name="MtmShoBody2_kingaku141">#REF!</definedName>
    <definedName name="MtmShoBody2_kingaku142">#REF!</definedName>
    <definedName name="MtmShoBody2_kingaku151">#REF!</definedName>
    <definedName name="MtmShoBody2_kingaku152">#REF!</definedName>
    <definedName name="MtmShoBody2_kingaku161">#REF!</definedName>
    <definedName name="MtmShoBody2_kingaku162">#REF!</definedName>
    <definedName name="MtmShoBody2_kingaku171">#REF!</definedName>
    <definedName name="MtmShoBody2_kingaku172">#REF!</definedName>
    <definedName name="MtmShoBody2_kingaku181">#REF!</definedName>
    <definedName name="MtmShoBody2_kingaku182">#REF!</definedName>
    <definedName name="MtmShoBody2_kingaku191">#REF!</definedName>
    <definedName name="MtmShoBody2_kingaku192">#REF!</definedName>
    <definedName name="MtmShoBody2_kingaku201">#REF!</definedName>
    <definedName name="MtmShoBody2_kingaku202">#REF!</definedName>
    <definedName name="MtmShoBody2_kingaku211">#REF!</definedName>
    <definedName name="MtmShoBody2_kingaku212">#REF!</definedName>
    <definedName name="MtmShoBody2_kingaku221">#REF!</definedName>
    <definedName name="MtmShoBody2_kingaku222">#REF!</definedName>
    <definedName name="MtmShoBody2_kingaku231">#REF!</definedName>
    <definedName name="MtmShoBody2_kingaku232">#REF!</definedName>
    <definedName name="MtmShoBody2_kingaku241">#REF!</definedName>
    <definedName name="MtmShoBody2_kingaku242">#REF!</definedName>
    <definedName name="MtmShoBody2_kingaku251">#REF!</definedName>
    <definedName name="MtmShoBody2_kingaku252">#REF!</definedName>
    <definedName name="MtmShoBody2_kingaku261">#REF!</definedName>
    <definedName name="MtmShoBody2_kingaku262">#REF!</definedName>
    <definedName name="MtmShoBody2_kingaku271">#REF!</definedName>
    <definedName name="MtmShoBody2_kingaku272">#REF!</definedName>
    <definedName name="MtmShoBody2_KingakuMidashi">#REF!</definedName>
    <definedName name="MtmShoBody2_Kmk011">#REF!</definedName>
    <definedName name="MtmShoBody2_Kmk012">#REF!</definedName>
    <definedName name="MtmShoBody2_Kmk021">#REF!</definedName>
    <definedName name="MtmShoBody2_Kmk022">#REF!</definedName>
    <definedName name="MtmShoBody2_Kmk031">#REF!</definedName>
    <definedName name="MtmShoBody2_Kmk032">#REF!</definedName>
    <definedName name="MtmShoBody2_Kmk041">#REF!</definedName>
    <definedName name="MtmShoBody2_Kmk042">#REF!</definedName>
    <definedName name="MtmShoBody2_Kmk051">#REF!</definedName>
    <definedName name="MtmShoBody2_Kmk052">#REF!</definedName>
    <definedName name="MtmShoBody2_Kmk061">#REF!</definedName>
    <definedName name="MtmShoBody2_Kmk062">#REF!</definedName>
    <definedName name="MtmShoBody2_Kmk071">#REF!</definedName>
    <definedName name="MtmShoBody2_Kmk072">#REF!</definedName>
    <definedName name="MtmShoBody2_Kmk081">#REF!</definedName>
    <definedName name="MtmShoBody2_Kmk082">#REF!</definedName>
    <definedName name="MtmShoBody2_Kmk091">#REF!</definedName>
    <definedName name="MtmShoBody2_Kmk092">#REF!</definedName>
    <definedName name="MtmShoBody2_Kmk101">#REF!</definedName>
    <definedName name="MtmShoBody2_Kmk102">#REF!</definedName>
    <definedName name="MtmShoBody2_Kmk111">#REF!</definedName>
    <definedName name="MtmShoBody2_Kmk112">#REF!</definedName>
    <definedName name="MtmShoBody2_Kmk121">#REF!</definedName>
    <definedName name="MtmShoBody2_Kmk122">#REF!</definedName>
    <definedName name="MtmShoBody2_Kmk131">#REF!</definedName>
    <definedName name="MtmShoBody2_Kmk132">#REF!</definedName>
    <definedName name="MtmShoBody2_Kmk141">#REF!</definedName>
    <definedName name="MtmShoBody2_Kmk142">#REF!</definedName>
    <definedName name="MtmShoBody2_Kmk151">#REF!</definedName>
    <definedName name="MtmShoBody2_Kmk152">#REF!</definedName>
    <definedName name="MtmShoBody2_Kmk161">#REF!</definedName>
    <definedName name="MtmShoBody2_Kmk162">#REF!</definedName>
    <definedName name="MtmShoBody2_Kmk171">#REF!</definedName>
    <definedName name="MtmShoBody2_Kmk172">#REF!</definedName>
    <definedName name="MtmShoBody2_Kmk181">#REF!</definedName>
    <definedName name="MtmShoBody2_Kmk182">#REF!</definedName>
    <definedName name="MtmShoBody2_Kmk191">#REF!</definedName>
    <definedName name="MtmShoBody2_Kmk192">#REF!</definedName>
    <definedName name="MtmShoBody2_Kmk201">#REF!</definedName>
    <definedName name="MtmShoBody2_Kmk202">#REF!</definedName>
    <definedName name="MtmShoBody2_Kmk211">#REF!</definedName>
    <definedName name="MtmShoBody2_Kmk212">#REF!</definedName>
    <definedName name="MtmShoBody2_Kmk221">#REF!</definedName>
    <definedName name="MtmShoBody2_Kmk222">#REF!</definedName>
    <definedName name="MtmShoBody2_Kmk231">#REF!</definedName>
    <definedName name="MtmShoBody2_Kmk232">#REF!</definedName>
    <definedName name="MtmShoBody2_Kmk241">#REF!</definedName>
    <definedName name="MtmShoBody2_Kmk242">#REF!</definedName>
    <definedName name="MtmShoBody2_Kmk251">#REF!</definedName>
    <definedName name="MtmShoBody2_Kmk252">#REF!</definedName>
    <definedName name="MtmShoBody2_Kmk261">#REF!</definedName>
    <definedName name="MtmShoBody2_Kmk262">#REF!</definedName>
    <definedName name="MtmShoBody2_Kmk271">#REF!</definedName>
    <definedName name="MtmShoBody2_Kmk272">#REF!</definedName>
    <definedName name="MtmShoBody2_MtmshoNo">#REF!</definedName>
    <definedName name="MtmShoBody2_Page">#REF!</definedName>
    <definedName name="MtmShoBody2_Suryo011">#REF!</definedName>
    <definedName name="MtmShoBody2_Suryo012">#REF!</definedName>
    <definedName name="MtmShoBody2_Suryo021">#REF!</definedName>
    <definedName name="MtmShoBody2_Suryo022">#REF!</definedName>
    <definedName name="MtmShoBody2_Suryo031">#REF!</definedName>
    <definedName name="MtmShoBody2_Suryo032">#REF!</definedName>
    <definedName name="MtmShoBody2_Suryo041">#REF!</definedName>
    <definedName name="MtmShoBody2_Suryo042">#REF!</definedName>
    <definedName name="MtmShoBody2_Suryo051">#REF!</definedName>
    <definedName name="MtmShoBody2_Suryo052">#REF!</definedName>
    <definedName name="MtmShoBody2_Suryo061">#REF!</definedName>
    <definedName name="MtmShoBody2_Suryo062">#REF!</definedName>
    <definedName name="MtmShoBody2_Suryo071">#REF!</definedName>
    <definedName name="MtmShoBody2_Suryo072">#REF!</definedName>
    <definedName name="MtmShoBody2_Suryo081">#REF!</definedName>
    <definedName name="MtmShoBody2_Suryo082">#REF!</definedName>
    <definedName name="MtmShoBody2_Suryo091">#REF!</definedName>
    <definedName name="MtmShoBody2_Suryo092">#REF!</definedName>
    <definedName name="MtmShoBody2_Suryo101">#REF!</definedName>
    <definedName name="MtmShoBody2_Suryo102">#REF!</definedName>
    <definedName name="MtmShoBody2_Suryo111">#REF!</definedName>
    <definedName name="MtmShoBody2_Suryo112">#REF!</definedName>
    <definedName name="MtmShoBody2_Suryo121">#REF!</definedName>
    <definedName name="MtmShoBody2_Suryo122">#REF!</definedName>
    <definedName name="MtmShoBody2_Suryo131">#REF!</definedName>
    <definedName name="MtmShoBody2_Suryo132">#REF!</definedName>
    <definedName name="MtmShoBody2_Suryo141">#REF!</definedName>
    <definedName name="MtmShoBody2_Suryo142">#REF!</definedName>
    <definedName name="MtmShoBody2_Suryo151">#REF!</definedName>
    <definedName name="MtmShoBody2_Suryo152">#REF!</definedName>
    <definedName name="MtmShoBody2_Suryo161">#REF!</definedName>
    <definedName name="MtmShoBody2_Suryo162">#REF!</definedName>
    <definedName name="MtmShoBody2_Suryo171">#REF!</definedName>
    <definedName name="MtmShoBody2_Suryo172">#REF!</definedName>
    <definedName name="MtmShoBody2_Suryo181">#REF!</definedName>
    <definedName name="MtmShoBody2_Suryo182">#REF!</definedName>
    <definedName name="MtmShoBody2_Suryo191">#REF!</definedName>
    <definedName name="MtmShoBody2_Suryo192">#REF!</definedName>
    <definedName name="MtmShoBody2_Suryo201">#REF!</definedName>
    <definedName name="MtmShoBody2_Suryo202">#REF!</definedName>
    <definedName name="MtmShoBody2_Suryo211">#REF!</definedName>
    <definedName name="MtmShoBody2_Suryo212">#REF!</definedName>
    <definedName name="MtmShoBody2_Suryo221">#REF!</definedName>
    <definedName name="MtmShoBody2_Suryo222">#REF!</definedName>
    <definedName name="MtmShoBody2_Suryo231">#REF!</definedName>
    <definedName name="MtmShoBody2_Suryo232">#REF!</definedName>
    <definedName name="MtmShoBody2_Suryo241">#REF!</definedName>
    <definedName name="MtmShoBody2_Suryo242">#REF!</definedName>
    <definedName name="MtmShoBody2_Suryo251">#REF!</definedName>
    <definedName name="MtmShoBody2_Suryo252">#REF!</definedName>
    <definedName name="MtmShoBody2_Suryo261">#REF!</definedName>
    <definedName name="MtmShoBody2_Suryo262">#REF!</definedName>
    <definedName name="MtmShoBody2_Suryo271">#REF!</definedName>
    <definedName name="MtmShoBody2_Suryo272">#REF!</definedName>
    <definedName name="MtmShoBody2_Tanka011">#REF!</definedName>
    <definedName name="MtmShoBody2_Tanka012">#REF!</definedName>
    <definedName name="MtmShoBody2_Tanka021">#REF!</definedName>
    <definedName name="MtmShoBody2_Tanka022">#REF!</definedName>
    <definedName name="MtmShoBody2_Tanka031">#REF!</definedName>
    <definedName name="MtmShoBody2_Tanka032">#REF!</definedName>
    <definedName name="MtmShoBody2_Tanka041">#REF!</definedName>
    <definedName name="MtmShoBody2_Tanka042">#REF!</definedName>
    <definedName name="MtmShoBody2_Tanka051">#REF!</definedName>
    <definedName name="MtmShoBody2_Tanka052">#REF!</definedName>
    <definedName name="MtmShoBody2_Tanka061">#REF!</definedName>
    <definedName name="MtmShoBody2_Tanka062">#REF!</definedName>
    <definedName name="MtmShoBody2_Tanka071">#REF!</definedName>
    <definedName name="MtmShoBody2_Tanka072">#REF!</definedName>
    <definedName name="MtmShoBody2_Tanka081">#REF!</definedName>
    <definedName name="MtmShoBody2_Tanka082">#REF!</definedName>
    <definedName name="MtmShoBody2_Tanka091">#REF!</definedName>
    <definedName name="MtmShoBody2_Tanka092">#REF!</definedName>
    <definedName name="MtmShoBody2_Tanka101">#REF!</definedName>
    <definedName name="MtmShoBody2_Tanka102">#REF!</definedName>
    <definedName name="MtmShoBody2_Tanka111">#REF!</definedName>
    <definedName name="MtmShoBody2_Tanka112">#REF!</definedName>
    <definedName name="MtmShoBody2_Tanka121">#REF!</definedName>
    <definedName name="MtmShoBody2_Tanka122">#REF!</definedName>
    <definedName name="MtmShoBody2_Tanka131">#REF!</definedName>
    <definedName name="MtmShoBody2_Tanka132">#REF!</definedName>
    <definedName name="MtmShoBody2_Tanka141">#REF!</definedName>
    <definedName name="MtmShoBody2_Tanka142">#REF!</definedName>
    <definedName name="MtmShoBody2_Tanka151">#REF!</definedName>
    <definedName name="MtmShoBody2_Tanka152">#REF!</definedName>
    <definedName name="MtmShoBody2_Tanka161">#REF!</definedName>
    <definedName name="MtmShoBody2_Tanka162">#REF!</definedName>
    <definedName name="MtmShoBody2_Tanka171">#REF!</definedName>
    <definedName name="MtmShoBody2_Tanka172">#REF!</definedName>
    <definedName name="MtmShoBody2_Tanka181">#REF!</definedName>
    <definedName name="MtmShoBody2_Tanka182">#REF!</definedName>
    <definedName name="MtmShoBody2_Tanka191">#REF!</definedName>
    <definedName name="MtmShoBody2_Tanka192">#REF!</definedName>
    <definedName name="MtmShoBody2_Tanka201">#REF!</definedName>
    <definedName name="MtmShoBody2_Tanka202">#REF!</definedName>
    <definedName name="MtmShoBody2_Tanka211">#REF!</definedName>
    <definedName name="MtmShoBody2_Tanka212">#REF!</definedName>
    <definedName name="MtmShoBody2_Tanka221">#REF!</definedName>
    <definedName name="MtmShoBody2_Tanka222">#REF!</definedName>
    <definedName name="MtmShoBody2_Tanka231">#REF!</definedName>
    <definedName name="MtmShoBody2_Tanka232">#REF!</definedName>
    <definedName name="MtmShoBody2_Tanka241">#REF!</definedName>
    <definedName name="MtmShoBody2_Tanka242">#REF!</definedName>
    <definedName name="MtmShoBody2_Tanka251">#REF!</definedName>
    <definedName name="MtmShoBody2_Tanka252">#REF!</definedName>
    <definedName name="MtmShoBody2_Tanka261">#REF!</definedName>
    <definedName name="MtmShoBody2_Tanka262">#REF!</definedName>
    <definedName name="MtmShoBody2_Tanka271">#REF!</definedName>
    <definedName name="MtmShoBody2_Tanka272">#REF!</definedName>
    <definedName name="MtmShoBody2_TankaMidashi">#REF!</definedName>
    <definedName name="MtmShoBody3_Chushaku">#REF!</definedName>
    <definedName name="MtmShoBody3_Hinmei011">#REF!</definedName>
    <definedName name="MtmShoBody3_Hinmei012">#REF!</definedName>
    <definedName name="MtmShoBody3_Hinmei013">#REF!</definedName>
    <definedName name="MtmShoBody3_Hinmei021">#REF!</definedName>
    <definedName name="MtmShoBody3_Hinmei022">#REF!</definedName>
    <definedName name="MtmShoBody3_Hinmei023">#REF!</definedName>
    <definedName name="MtmShoBody3_Hinmei031">#REF!</definedName>
    <definedName name="MtmShoBody3_Hinmei032">#REF!</definedName>
    <definedName name="MtmShoBody3_Hinmei033">#REF!</definedName>
    <definedName name="MtmShoBody3_Hinmei041">#REF!</definedName>
    <definedName name="MtmShoBody3_Hinmei042">#REF!</definedName>
    <definedName name="MtmShoBody3_Hinmei043">#REF!</definedName>
    <definedName name="MtmShoBody3_Hinmei051">#REF!</definedName>
    <definedName name="MtmShoBody3_Hinmei052">#REF!</definedName>
    <definedName name="MtmShoBody3_Hinmei053">#REF!</definedName>
    <definedName name="MtmShoBody3_Hinmei061">#REF!</definedName>
    <definedName name="MtmShoBody3_Hinmei062">#REF!</definedName>
    <definedName name="MtmShoBody3_Hinmei063">#REF!</definedName>
    <definedName name="MtmShoBody3_Hinmei071">#REF!</definedName>
    <definedName name="MtmShoBody3_Hinmei072">#REF!</definedName>
    <definedName name="MtmShoBody3_Hinmei073">#REF!</definedName>
    <definedName name="MtmShoBody3_Hinmei081">#REF!</definedName>
    <definedName name="MtmShoBody3_Hinmei082">#REF!</definedName>
    <definedName name="MtmShoBody3_Hinmei083">#REF!</definedName>
    <definedName name="MtmShoBody3_Hinmei091">#REF!</definedName>
    <definedName name="MtmShoBody3_Hinmei092">#REF!</definedName>
    <definedName name="MtmShoBody3_Hinmei093">#REF!</definedName>
    <definedName name="MtmShoBody3_Hinmei101">#REF!</definedName>
    <definedName name="MtmShoBody3_Hinmei102">#REF!</definedName>
    <definedName name="MtmShoBody3_Hinmei103">#REF!</definedName>
    <definedName name="MtmShoBody3_Hinmei111">#REF!</definedName>
    <definedName name="MtmShoBody3_Hinmei112">#REF!</definedName>
    <definedName name="MtmShoBody3_Hinmei113">#REF!</definedName>
    <definedName name="MtmShoBody3_Hinmei121">#REF!</definedName>
    <definedName name="MtmShoBody3_Hinmei122">#REF!</definedName>
    <definedName name="MtmShoBody3_Hinmei123">#REF!</definedName>
    <definedName name="MtmShoBody3_Hinmei131">#REF!</definedName>
    <definedName name="MtmShoBody3_Hinmei132">#REF!</definedName>
    <definedName name="MtmShoBody3_Hinmei133">#REF!</definedName>
    <definedName name="MtmShoBody3_Hinmei141">#REF!</definedName>
    <definedName name="MtmShoBody3_Hinmei142">#REF!</definedName>
    <definedName name="MtmShoBody3_Hinmei143">#REF!</definedName>
    <definedName name="MtmShoBody3_Hinmei151">#REF!</definedName>
    <definedName name="MtmShoBody3_Hinmei152">#REF!</definedName>
    <definedName name="MtmShoBody3_Hinmei153">#REF!</definedName>
    <definedName name="MtmShoBody3_Hinmei161">#REF!</definedName>
    <definedName name="MtmShoBody3_Hinmei162">#REF!</definedName>
    <definedName name="MtmShoBody3_Hinmei163">#REF!</definedName>
    <definedName name="MtmShoBody3_Hinmei171">#REF!</definedName>
    <definedName name="MtmShoBody3_Hinmei172">#REF!</definedName>
    <definedName name="MtmShoBody3_Hinmei173">#REF!</definedName>
    <definedName name="MtmShoBody3_Hinmei181">#REF!</definedName>
    <definedName name="MtmShoBody3_Hinmei182">#REF!</definedName>
    <definedName name="MtmShoBody3_Hinmei183">#REF!</definedName>
    <definedName name="MtmShoBody3_Hinmei191">#REF!</definedName>
    <definedName name="MtmShoBody3_Hinmei192">#REF!</definedName>
    <definedName name="MtmShoBody3_Hinmei193">#REF!</definedName>
    <definedName name="MtmShoBody3_Hinmei201">#REF!</definedName>
    <definedName name="MtmShoBody3_Hinmei202">#REF!</definedName>
    <definedName name="MtmShoBody3_Hinmei203">#REF!</definedName>
    <definedName name="MtmShoBody3_Hinmei211">#REF!</definedName>
    <definedName name="MtmShoBody3_Hinmei212">#REF!</definedName>
    <definedName name="MtmShoBody3_Hinmei213">#REF!</definedName>
    <definedName name="MtmShoBody3_Hinmei221">#REF!</definedName>
    <definedName name="MtmShoBody3_Hinmei222">#REF!</definedName>
    <definedName name="MtmShoBody3_Hinmei223">#REF!</definedName>
    <definedName name="MtmShoBody3_Hinmei231">#REF!</definedName>
    <definedName name="MtmShoBody3_Hinmei232">#REF!</definedName>
    <definedName name="MtmShoBody3_Hinmei233">#REF!</definedName>
    <definedName name="MtmShoBody3_Hinmei241">#REF!</definedName>
    <definedName name="MtmShoBody3_Hinmei242">#REF!</definedName>
    <definedName name="MtmShoBody3_Hinmei243">#REF!</definedName>
    <definedName name="MtmShoBody3_Katamei011">#REF!</definedName>
    <definedName name="MtmShoBody3_Katamei012">#REF!</definedName>
    <definedName name="MtmShoBody3_Katamei013">#REF!</definedName>
    <definedName name="MtmShoBody3_Katamei021">#REF!</definedName>
    <definedName name="MtmShoBody3_Katamei022">#REF!</definedName>
    <definedName name="MtmShoBody3_Katamei023">#REF!</definedName>
    <definedName name="MtmShoBody3_Katamei031">#REF!</definedName>
    <definedName name="MtmShoBody3_Katamei032">#REF!</definedName>
    <definedName name="MtmShoBody3_Katamei033">#REF!</definedName>
    <definedName name="MtmShoBody3_Katamei041">#REF!</definedName>
    <definedName name="MtmShoBody3_Katamei042">#REF!</definedName>
    <definedName name="MtmShoBody3_Katamei043">#REF!</definedName>
    <definedName name="MtmShoBody3_Katamei051">#REF!</definedName>
    <definedName name="MtmShoBody3_Katamei052">#REF!</definedName>
    <definedName name="MtmShoBody3_Katamei053">#REF!</definedName>
    <definedName name="MtmShoBody3_Katamei061">#REF!</definedName>
    <definedName name="MtmShoBody3_Katamei062">#REF!</definedName>
    <definedName name="MtmShoBody3_Katamei063">#REF!</definedName>
    <definedName name="MtmShoBody3_Katamei071">#REF!</definedName>
    <definedName name="MtmShoBody3_Katamei072">#REF!</definedName>
    <definedName name="MtmShoBody3_Katamei073">#REF!</definedName>
    <definedName name="MtmShoBody3_Katamei081">#REF!</definedName>
    <definedName name="MtmShoBody3_Katamei082">#REF!</definedName>
    <definedName name="MtmShoBody3_Katamei083">#REF!</definedName>
    <definedName name="MtmShoBody3_Katamei091">#REF!</definedName>
    <definedName name="MtmShoBody3_Katamei092">#REF!</definedName>
    <definedName name="MtmShoBody3_Katamei093">#REF!</definedName>
    <definedName name="MtmShoBody3_Katamei101">#REF!</definedName>
    <definedName name="MtmShoBody3_Katamei102">#REF!</definedName>
    <definedName name="MtmShoBody3_Katamei103">#REF!</definedName>
    <definedName name="MtmShoBody3_Katamei111">#REF!</definedName>
    <definedName name="MtmShoBody3_Katamei112">#REF!</definedName>
    <definedName name="MtmShoBody3_Katamei113">#REF!</definedName>
    <definedName name="MtmShoBody3_Katamei121">#REF!</definedName>
    <definedName name="MtmShoBody3_Katamei122">#REF!</definedName>
    <definedName name="MtmShoBody3_Katamei123">#REF!</definedName>
    <definedName name="MtmShoBody3_Katamei131">#REF!</definedName>
    <definedName name="MtmShoBody3_Katamei132">#REF!</definedName>
    <definedName name="MtmShoBody3_Katamei133">#REF!</definedName>
    <definedName name="MtmShoBody3_Katamei141">#REF!</definedName>
    <definedName name="MtmShoBody3_Katamei142">#REF!</definedName>
    <definedName name="MtmShoBody3_Katamei143">#REF!</definedName>
    <definedName name="MtmShoBody3_Katamei151">#REF!</definedName>
    <definedName name="MtmShoBody3_Katamei152">#REF!</definedName>
    <definedName name="MtmShoBody3_Katamei153">#REF!</definedName>
    <definedName name="MtmShoBody3_Katamei161">#REF!</definedName>
    <definedName name="MtmShoBody3_Katamei162">#REF!</definedName>
    <definedName name="MtmShoBody3_Katamei163">#REF!</definedName>
    <definedName name="MtmShoBody3_Katamei171">#REF!</definedName>
    <definedName name="MtmShoBody3_Katamei172">#REF!</definedName>
    <definedName name="MtmShoBody3_Katamei173">#REF!</definedName>
    <definedName name="MtmShoBody3_Katamei181">#REF!</definedName>
    <definedName name="MtmShoBody3_Katamei182">#REF!</definedName>
    <definedName name="MtmShoBody3_Katamei183">#REF!</definedName>
    <definedName name="MtmShoBody3_Katamei191">#REF!</definedName>
    <definedName name="MtmShoBody3_Katamei192">#REF!</definedName>
    <definedName name="MtmShoBody3_Katamei193">#REF!</definedName>
    <definedName name="MtmShoBody3_Katamei201">#REF!</definedName>
    <definedName name="MtmShoBody3_Katamei202">#REF!</definedName>
    <definedName name="MtmShoBody3_Katamei203">#REF!</definedName>
    <definedName name="MtmShoBody3_Katamei211">#REF!</definedName>
    <definedName name="MtmShoBody3_Katamei212">#REF!</definedName>
    <definedName name="MtmShoBody3_Katamei213">#REF!</definedName>
    <definedName name="MtmShoBody3_Katamei221">#REF!</definedName>
    <definedName name="MtmShoBody3_Katamei222">#REF!</definedName>
    <definedName name="MtmShoBody3_Katamei223">#REF!</definedName>
    <definedName name="MtmShoBody3_Katamei231">#REF!</definedName>
    <definedName name="MtmShoBody3_Katamei232">#REF!</definedName>
    <definedName name="MtmShoBody3_Katamei233">#REF!</definedName>
    <definedName name="MtmShoBody3_Katamei241">#REF!</definedName>
    <definedName name="MtmShoBody3_Katamei242">#REF!</definedName>
    <definedName name="MtmShoBody3_Katamei243">#REF!</definedName>
    <definedName name="MtmShoBody3_kingaku011">#REF!</definedName>
    <definedName name="MtmShoBody3_kingaku012">#REF!</definedName>
    <definedName name="MtmShoBody3_kingaku013">#REF!</definedName>
    <definedName name="MtmShoBody3_kingaku021">#REF!</definedName>
    <definedName name="MtmShoBody3_kingaku022">#REF!</definedName>
    <definedName name="MtmShoBody3_kingaku023">#REF!</definedName>
    <definedName name="MtmShoBody3_kingaku031">#REF!</definedName>
    <definedName name="MtmShoBody3_kingaku032">#REF!</definedName>
    <definedName name="MtmShoBody3_kingaku033">#REF!</definedName>
    <definedName name="MtmShoBody3_kingaku041">#REF!</definedName>
    <definedName name="MtmShoBody3_kingaku042">#REF!</definedName>
    <definedName name="MtmShoBody3_kingaku043">#REF!</definedName>
    <definedName name="MtmShoBody3_kingaku051">#REF!</definedName>
    <definedName name="MtmShoBody3_kingaku052">#REF!</definedName>
    <definedName name="MtmShoBody3_kingaku053">#REF!</definedName>
    <definedName name="MtmShoBody3_kingaku061">#REF!</definedName>
    <definedName name="MtmShoBody3_kingaku062">#REF!</definedName>
    <definedName name="MtmShoBody3_kingaku063">#REF!</definedName>
    <definedName name="MtmShoBody3_kingaku071">#REF!</definedName>
    <definedName name="MtmShoBody3_kingaku072">#REF!</definedName>
    <definedName name="MtmShoBody3_kingaku073">#REF!</definedName>
    <definedName name="MtmShoBody3_kingaku081">#REF!</definedName>
    <definedName name="MtmShoBody3_kingaku082">#REF!</definedName>
    <definedName name="MtmShoBody3_kingaku083">#REF!</definedName>
    <definedName name="MtmShoBody3_kingaku091">#REF!</definedName>
    <definedName name="MtmShoBody3_kingaku092">#REF!</definedName>
    <definedName name="MtmShoBody3_kingaku093">#REF!</definedName>
    <definedName name="MtmShoBody3_kingaku101">#REF!</definedName>
    <definedName name="MtmShoBody3_kingaku102">#REF!</definedName>
    <definedName name="MtmShoBody3_kingaku103">#REF!</definedName>
    <definedName name="MtmShoBody3_kingaku111">#REF!</definedName>
    <definedName name="MtmShoBody3_kingaku112">#REF!</definedName>
    <definedName name="MtmShoBody3_kingaku113">#REF!</definedName>
    <definedName name="MtmShoBody3_kingaku121">#REF!</definedName>
    <definedName name="MtmShoBody3_kingaku122">#REF!</definedName>
    <definedName name="MtmShoBody3_kingaku123">#REF!</definedName>
    <definedName name="MtmShoBody3_kingaku131">#REF!</definedName>
    <definedName name="MtmShoBody3_kingaku132">#REF!</definedName>
    <definedName name="MtmShoBody3_kingaku133">#REF!</definedName>
    <definedName name="MtmShoBody3_kingaku141">#REF!</definedName>
    <definedName name="MtmShoBody3_kingaku142">#REF!</definedName>
    <definedName name="MtmShoBody3_kingaku143">#REF!</definedName>
    <definedName name="MtmShoBody3_kingaku151">#REF!</definedName>
    <definedName name="MtmShoBody3_kingaku152">#REF!</definedName>
    <definedName name="MtmShoBody3_kingaku153">#REF!</definedName>
    <definedName name="MtmShoBody3_kingaku161">#REF!</definedName>
    <definedName name="MtmShoBody3_kingaku162">#REF!</definedName>
    <definedName name="MtmShoBody3_kingaku163">#REF!</definedName>
    <definedName name="MtmShoBody3_kingaku171">#REF!</definedName>
    <definedName name="MtmShoBody3_kingaku172">#REF!</definedName>
    <definedName name="MtmShoBody3_kingaku173">#REF!</definedName>
    <definedName name="MtmShoBody3_kingaku181">#REF!</definedName>
    <definedName name="MtmShoBody3_kingaku182">#REF!</definedName>
    <definedName name="MtmShoBody3_kingaku183">#REF!</definedName>
    <definedName name="MtmShoBody3_kingaku191">#REF!</definedName>
    <definedName name="MtmShoBody3_kingaku192">#REF!</definedName>
    <definedName name="MtmShoBody3_kingaku193">#REF!</definedName>
    <definedName name="MtmShoBody3_kingaku201">#REF!</definedName>
    <definedName name="MtmShoBody3_kingaku202">#REF!</definedName>
    <definedName name="MtmShoBody3_kingaku203">#REF!</definedName>
    <definedName name="MtmShoBody3_kingaku211">#REF!</definedName>
    <definedName name="MtmShoBody3_kingaku212">#REF!</definedName>
    <definedName name="MtmShoBody3_kingaku213">#REF!</definedName>
    <definedName name="MtmShoBody3_kingaku221">#REF!</definedName>
    <definedName name="MtmShoBody3_kingaku222">#REF!</definedName>
    <definedName name="MtmShoBody3_kingaku223">#REF!</definedName>
    <definedName name="MtmShoBody3_kingaku231">#REF!</definedName>
    <definedName name="MtmShoBody3_kingaku232">#REF!</definedName>
    <definedName name="MtmShoBody3_kingaku233">#REF!</definedName>
    <definedName name="MtmShoBody3_kingaku241">#REF!</definedName>
    <definedName name="MtmShoBody3_kingaku242">#REF!</definedName>
    <definedName name="MtmShoBody3_kingaku243">#REF!</definedName>
    <definedName name="MtmShoBody3_Kmk011">#REF!</definedName>
    <definedName name="MtmShoBody3_Kmk012">#REF!</definedName>
    <definedName name="MtmShoBody3_Kmk013">#REF!</definedName>
    <definedName name="MtmShoBody3_Kmk021">#REF!</definedName>
    <definedName name="MtmShoBody3_Kmk022">#REF!</definedName>
    <definedName name="MtmShoBody3_Kmk023">#REF!</definedName>
    <definedName name="MtmShoBody3_Kmk031">#REF!</definedName>
    <definedName name="MtmShoBody3_Kmk032">#REF!</definedName>
    <definedName name="MtmShoBody3_Kmk033">#REF!</definedName>
    <definedName name="MtmShoBody3_Kmk041">#REF!</definedName>
    <definedName name="MtmShoBody3_Kmk042">#REF!</definedName>
    <definedName name="MtmShoBody3_Kmk043">#REF!</definedName>
    <definedName name="MtmShoBody3_Kmk051">#REF!</definedName>
    <definedName name="MtmShoBody3_Kmk052">#REF!</definedName>
    <definedName name="MtmShoBody3_Kmk053">#REF!</definedName>
    <definedName name="MtmShoBody3_Kmk061">#REF!</definedName>
    <definedName name="MtmShoBody3_Kmk062">#REF!</definedName>
    <definedName name="MtmShoBody3_Kmk063">#REF!</definedName>
    <definedName name="MtmShoBody3_Kmk071">#REF!</definedName>
    <definedName name="MtmShoBody3_Kmk072">#REF!</definedName>
    <definedName name="MtmShoBody3_Kmk073">#REF!</definedName>
    <definedName name="MtmShoBody3_Kmk081">#REF!</definedName>
    <definedName name="MtmShoBody3_Kmk082">#REF!</definedName>
    <definedName name="MtmShoBody3_Kmk083">#REF!</definedName>
    <definedName name="MtmShoBody3_Kmk091">#REF!</definedName>
    <definedName name="MtmShoBody3_Kmk092">#REF!</definedName>
    <definedName name="MtmShoBody3_Kmk093">#REF!</definedName>
    <definedName name="MtmShoBody3_Kmk101">#REF!</definedName>
    <definedName name="MtmShoBody3_Kmk102">#REF!</definedName>
    <definedName name="MtmShoBody3_Kmk103">#REF!</definedName>
    <definedName name="MtmShoBody3_Kmk111">#REF!</definedName>
    <definedName name="MtmShoBody3_Kmk112">#REF!</definedName>
    <definedName name="MtmShoBody3_Kmk113">#REF!</definedName>
    <definedName name="MtmShoBody3_Kmk121">#REF!</definedName>
    <definedName name="MtmShoBody3_Kmk122">#REF!</definedName>
    <definedName name="MtmShoBody3_Kmk123">#REF!</definedName>
    <definedName name="MtmShoBody3_Kmk131">#REF!</definedName>
    <definedName name="MtmShoBody3_Kmk132">#REF!</definedName>
    <definedName name="MtmShoBody3_Kmk133">#REF!</definedName>
    <definedName name="MtmShoBody3_Kmk141">#REF!</definedName>
    <definedName name="MtmShoBody3_Kmk142">#REF!</definedName>
    <definedName name="MtmShoBody3_Kmk143">#REF!</definedName>
    <definedName name="MtmShoBody3_Kmk151">#REF!</definedName>
    <definedName name="MtmShoBody3_Kmk152">#REF!</definedName>
    <definedName name="MtmShoBody3_Kmk153">#REF!</definedName>
    <definedName name="MtmShoBody3_Kmk161">#REF!</definedName>
    <definedName name="MtmShoBody3_Kmk162">#REF!</definedName>
    <definedName name="MtmShoBody3_Kmk163">#REF!</definedName>
    <definedName name="MtmShoBody3_Kmk171">#REF!</definedName>
    <definedName name="MtmShoBody3_Kmk172">#REF!</definedName>
    <definedName name="MtmShoBody3_Kmk173">#REF!</definedName>
    <definedName name="MtmShoBody3_Kmk181">#REF!</definedName>
    <definedName name="MtmShoBody3_Kmk182">#REF!</definedName>
    <definedName name="MtmShoBody3_Kmk183">#REF!</definedName>
    <definedName name="MtmShoBody3_Kmk191">#REF!</definedName>
    <definedName name="MtmShoBody3_Kmk192">#REF!</definedName>
    <definedName name="MtmShoBody3_Kmk193">#REF!</definedName>
    <definedName name="MtmShoBody3_Kmk201">#REF!</definedName>
    <definedName name="MtmShoBody3_Kmk202">#REF!</definedName>
    <definedName name="MtmShoBody3_Kmk203">#REF!</definedName>
    <definedName name="MtmShoBody3_Kmk211">#REF!</definedName>
    <definedName name="MtmShoBody3_Kmk212">#REF!</definedName>
    <definedName name="MtmShoBody3_Kmk213">#REF!</definedName>
    <definedName name="MtmShoBody3_Kmk221">#REF!</definedName>
    <definedName name="MtmShoBody3_Kmk222">#REF!</definedName>
    <definedName name="MtmShoBody3_Kmk223">#REF!</definedName>
    <definedName name="MtmShoBody3_Kmk231">#REF!</definedName>
    <definedName name="MtmShoBody3_Kmk232">#REF!</definedName>
    <definedName name="MtmShoBody3_Kmk233">#REF!</definedName>
    <definedName name="MtmShoBody3_Kmk241">#REF!</definedName>
    <definedName name="MtmShoBody3_Kmk242">#REF!</definedName>
    <definedName name="MtmShoBody3_Kmk243">#REF!</definedName>
    <definedName name="MtmShoBody3_MtmshoNo">#REF!</definedName>
    <definedName name="MtmShoBody3_Page">#REF!</definedName>
    <definedName name="MtmShoBody3_ShiharaiSb011">#REF!</definedName>
    <definedName name="MtmShoBody3_ShiharaiSb012">#REF!</definedName>
    <definedName name="MtmShoBody3_ShiharaiSb013">#REF!</definedName>
    <definedName name="MtmShoBody3_ShiharaiSb021">#REF!</definedName>
    <definedName name="MtmShoBody3_ShiharaiSb022">#REF!</definedName>
    <definedName name="MtmShoBody3_ShiharaiSb023">#REF!</definedName>
    <definedName name="MtmShoBody3_ShiharaiSb031">#REF!</definedName>
    <definedName name="MtmShoBody3_ShiharaiSb032">#REF!</definedName>
    <definedName name="MtmShoBody3_ShiharaiSb033">#REF!</definedName>
    <definedName name="MtmShoBody3_ShiharaiSb041">#REF!</definedName>
    <definedName name="MtmShoBody3_ShiharaiSb042">#REF!</definedName>
    <definedName name="MtmShoBody3_ShiharaiSb043">#REF!</definedName>
    <definedName name="MtmShoBody3_ShiharaiSb051">#REF!</definedName>
    <definedName name="MtmShoBody3_ShiharaiSb052">#REF!</definedName>
    <definedName name="MtmShoBody3_ShiharaiSb053">#REF!</definedName>
    <definedName name="MtmShoBody3_ShiharaiSb061">#REF!</definedName>
    <definedName name="MtmShoBody3_ShiharaiSb062">#REF!</definedName>
    <definedName name="MtmShoBody3_ShiharaiSb063">#REF!</definedName>
    <definedName name="MtmShoBody3_ShiharaiSb071">#REF!</definedName>
    <definedName name="MtmShoBody3_ShiharaiSb072">#REF!</definedName>
    <definedName name="MtmShoBody3_ShiharaiSb073">#REF!</definedName>
    <definedName name="MtmShoBody3_ShiharaiSb081">#REF!</definedName>
    <definedName name="MtmShoBody3_ShiharaiSb082">#REF!</definedName>
    <definedName name="MtmShoBody3_ShiharaiSb083">#REF!</definedName>
    <definedName name="MtmShoBody3_ShiharaiSb091">#REF!</definedName>
    <definedName name="MtmShoBody3_ShiharaiSb092">#REF!</definedName>
    <definedName name="MtmShoBody3_ShiharaiSb093">#REF!</definedName>
    <definedName name="MtmShoBody3_ShiharaiSb101">#REF!</definedName>
    <definedName name="MtmShoBody3_ShiharaiSb102">#REF!</definedName>
    <definedName name="MtmShoBody3_ShiharaiSb103">#REF!</definedName>
    <definedName name="MtmShoBody3_ShiharaiSb111">#REF!</definedName>
    <definedName name="MtmShoBody3_ShiharaiSb112">#REF!</definedName>
    <definedName name="MtmShoBody3_ShiharaiSb113">#REF!</definedName>
    <definedName name="MtmShoBody3_ShiharaiSb121">#REF!</definedName>
    <definedName name="MtmShoBody3_ShiharaiSb122">#REF!</definedName>
    <definedName name="MtmShoBody3_ShiharaiSb123">#REF!</definedName>
    <definedName name="MtmShoBody3_ShiharaiSb131">#REF!</definedName>
    <definedName name="MtmShoBody3_ShiharaiSb132">#REF!</definedName>
    <definedName name="MtmShoBody3_ShiharaiSb133">#REF!</definedName>
    <definedName name="MtmShoBody3_ShiharaiSb141">#REF!</definedName>
    <definedName name="MtmShoBody3_ShiharaiSb142">#REF!</definedName>
    <definedName name="MtmShoBody3_ShiharaiSb143">#REF!</definedName>
    <definedName name="MtmShoBody3_ShiharaiSb151">#REF!</definedName>
    <definedName name="MtmShoBody3_ShiharaiSb152">#REF!</definedName>
    <definedName name="MtmShoBody3_ShiharaiSb153">#REF!</definedName>
    <definedName name="MtmShoBody3_ShiharaiSb161">#REF!</definedName>
    <definedName name="MtmShoBody3_ShiharaiSb162">#REF!</definedName>
    <definedName name="MtmShoBody3_ShiharaiSb163">#REF!</definedName>
    <definedName name="MtmShoBody3_ShiharaiSb171">#REF!</definedName>
    <definedName name="MtmShoBody3_ShiharaiSb172">#REF!</definedName>
    <definedName name="MtmShoBody3_ShiharaiSb173">#REF!</definedName>
    <definedName name="MtmShoBody3_ShiharaiSb181">#REF!</definedName>
    <definedName name="MtmShoBody3_ShiharaiSb182">#REF!</definedName>
    <definedName name="MtmShoBody3_ShiharaiSb183">#REF!</definedName>
    <definedName name="MtmShoBody3_ShiharaiSb191">#REF!</definedName>
    <definedName name="MtmShoBody3_ShiharaiSb192">#REF!</definedName>
    <definedName name="MtmShoBody3_ShiharaiSb193">#REF!</definedName>
    <definedName name="MtmShoBody3_ShiharaiSb201">#REF!</definedName>
    <definedName name="MtmShoBody3_ShiharaiSb202">#REF!</definedName>
    <definedName name="MtmShoBody3_ShiharaiSb203">#REF!</definedName>
    <definedName name="MtmShoBody3_ShiharaiSb211">#REF!</definedName>
    <definedName name="MtmShoBody3_ShiharaiSb212">#REF!</definedName>
    <definedName name="MtmShoBody3_ShiharaiSb213">#REF!</definedName>
    <definedName name="MtmShoBody3_ShiharaiSb221">#REF!</definedName>
    <definedName name="MtmShoBody3_ShiharaiSb222">#REF!</definedName>
    <definedName name="MtmShoBody3_ShiharaiSb223">#REF!</definedName>
    <definedName name="MtmShoBody3_ShiharaiSb231">#REF!</definedName>
    <definedName name="MtmShoBody3_ShiharaiSb232">#REF!</definedName>
    <definedName name="MtmShoBody3_ShiharaiSb233">#REF!</definedName>
    <definedName name="MtmShoBody3_ShiharaiSb241">#REF!</definedName>
    <definedName name="MtmShoBody3_ShiharaiSb242">#REF!</definedName>
    <definedName name="MtmShoBody3_ShiharaiSb243">#REF!</definedName>
    <definedName name="MtmShoBody3_Suryo011">#REF!</definedName>
    <definedName name="MtmShoBody3_Suryo012">#REF!</definedName>
    <definedName name="MtmShoBody3_Suryo013">#REF!</definedName>
    <definedName name="MtmShoBody3_Suryo021">#REF!</definedName>
    <definedName name="MtmShoBody3_Suryo022">#REF!</definedName>
    <definedName name="MtmShoBody3_Suryo023">#REF!</definedName>
    <definedName name="MtmShoBody3_Suryo031">#REF!</definedName>
    <definedName name="MtmShoBody3_Suryo032">#REF!</definedName>
    <definedName name="MtmShoBody3_Suryo033">#REF!</definedName>
    <definedName name="MtmShoBody3_Suryo041">#REF!</definedName>
    <definedName name="MtmShoBody3_Suryo042">#REF!</definedName>
    <definedName name="MtmShoBody3_Suryo043">#REF!</definedName>
    <definedName name="MtmShoBody3_Suryo051">#REF!</definedName>
    <definedName name="MtmShoBody3_Suryo052">#REF!</definedName>
    <definedName name="MtmShoBody3_Suryo053">#REF!</definedName>
    <definedName name="MtmShoBody3_Suryo061">#REF!</definedName>
    <definedName name="MtmShoBody3_Suryo062">#REF!</definedName>
    <definedName name="MtmShoBody3_Suryo063">#REF!</definedName>
    <definedName name="MtmShoBody3_Suryo071">#REF!</definedName>
    <definedName name="MtmShoBody3_Suryo072">#REF!</definedName>
    <definedName name="MtmShoBody3_Suryo073">#REF!</definedName>
    <definedName name="MtmShoBody3_Suryo081">#REF!</definedName>
    <definedName name="MtmShoBody3_Suryo082">#REF!</definedName>
    <definedName name="MtmShoBody3_Suryo083">#REF!</definedName>
    <definedName name="MtmShoBody3_Suryo091">#REF!</definedName>
    <definedName name="MtmShoBody3_Suryo092">#REF!</definedName>
    <definedName name="MtmShoBody3_Suryo093">#REF!</definedName>
    <definedName name="MtmShoBody3_Suryo101">#REF!</definedName>
    <definedName name="MtmShoBody3_Suryo102">#REF!</definedName>
    <definedName name="MtmShoBody3_Suryo103">#REF!</definedName>
    <definedName name="MtmShoBody3_Suryo111">#REF!</definedName>
    <definedName name="MtmShoBody3_Suryo112">#REF!</definedName>
    <definedName name="MtmShoBody3_Suryo113">#REF!</definedName>
    <definedName name="MtmShoBody3_Suryo121">#REF!</definedName>
    <definedName name="MtmShoBody3_Suryo122">#REF!</definedName>
    <definedName name="MtmShoBody3_Suryo123">#REF!</definedName>
    <definedName name="MtmShoBody3_Suryo131">#REF!</definedName>
    <definedName name="MtmShoBody3_Suryo132">#REF!</definedName>
    <definedName name="MtmShoBody3_Suryo133">#REF!</definedName>
    <definedName name="MtmShoBody3_Suryo141">#REF!</definedName>
    <definedName name="MtmShoBody3_Suryo142">#REF!</definedName>
    <definedName name="MtmShoBody3_Suryo143">#REF!</definedName>
    <definedName name="MtmShoBody3_Suryo151">#REF!</definedName>
    <definedName name="MtmShoBody3_Suryo152">#REF!</definedName>
    <definedName name="MtmShoBody3_Suryo153">#REF!</definedName>
    <definedName name="MtmShoBody3_Suryo161">#REF!</definedName>
    <definedName name="MtmShoBody3_Suryo162">#REF!</definedName>
    <definedName name="MtmShoBody3_Suryo163">#REF!</definedName>
    <definedName name="MtmShoBody3_Suryo171">#REF!</definedName>
    <definedName name="MtmShoBody3_Suryo172">#REF!</definedName>
    <definedName name="MtmShoBody3_Suryo173">#REF!</definedName>
    <definedName name="MtmShoBody3_Suryo181">#REF!</definedName>
    <definedName name="MtmShoBody3_Suryo182">#REF!</definedName>
    <definedName name="MtmShoBody3_Suryo183">#REF!</definedName>
    <definedName name="MtmShoBody3_Suryo191">#REF!</definedName>
    <definedName name="MtmShoBody3_Suryo192">#REF!</definedName>
    <definedName name="MtmShoBody3_Suryo193">#REF!</definedName>
    <definedName name="MtmShoBody3_Suryo201">#REF!</definedName>
    <definedName name="MtmShoBody3_Suryo202">#REF!</definedName>
    <definedName name="MtmShoBody3_Suryo203">#REF!</definedName>
    <definedName name="MtmShoBody3_Suryo211">#REF!</definedName>
    <definedName name="MtmShoBody3_Suryo212">#REF!</definedName>
    <definedName name="MtmShoBody3_Suryo213">#REF!</definedName>
    <definedName name="MtmShoBody3_Suryo221">#REF!</definedName>
    <definedName name="MtmShoBody3_Suryo222">#REF!</definedName>
    <definedName name="MtmShoBody3_Suryo223">#REF!</definedName>
    <definedName name="MtmShoBody3_Suryo231">#REF!</definedName>
    <definedName name="MtmShoBody3_Suryo232">#REF!</definedName>
    <definedName name="MtmShoBody3_Suryo233">#REF!</definedName>
    <definedName name="MtmShoBody3_Suryo241">#REF!</definedName>
    <definedName name="MtmShoBody3_Suryo242">#REF!</definedName>
    <definedName name="MtmShoBody3_Suryo243">#REF!</definedName>
    <definedName name="MtmShoBody3_SuryoTani011">#REF!</definedName>
    <definedName name="MtmShoBody3_SuryoTani012">#REF!</definedName>
    <definedName name="MtmShoBody3_SuryoTani013">#REF!</definedName>
    <definedName name="MtmShoBody3_SuryoTani021">#REF!</definedName>
    <definedName name="MtmShoBody3_SuryoTani022">#REF!</definedName>
    <definedName name="MtmShoBody3_SuryoTani023">#REF!</definedName>
    <definedName name="MtmShoBody3_SuryoTani031">#REF!</definedName>
    <definedName name="MtmShoBody3_SuryoTani032">#REF!</definedName>
    <definedName name="MtmShoBody3_SuryoTani033">#REF!</definedName>
    <definedName name="MtmShoBody3_SuryoTani041">#REF!</definedName>
    <definedName name="MtmShoBody3_SuryoTani042">#REF!</definedName>
    <definedName name="MtmShoBody3_SuryoTani043">#REF!</definedName>
    <definedName name="MtmShoBody3_SuryoTani051">#REF!</definedName>
    <definedName name="MtmShoBody3_SuryoTani052">#REF!</definedName>
    <definedName name="MtmShoBody3_SuryoTani053">#REF!</definedName>
    <definedName name="MtmShoBody3_SuryoTani061">#REF!</definedName>
    <definedName name="MtmShoBody3_SuryoTani062">#REF!</definedName>
    <definedName name="MtmShoBody3_SuryoTani063">#REF!</definedName>
    <definedName name="MtmShoBody3_SuryoTani071">#REF!</definedName>
    <definedName name="MtmShoBody3_SuryoTani072">#REF!</definedName>
    <definedName name="MtmShoBody3_SuryoTani073">#REF!</definedName>
    <definedName name="MtmShoBody3_SuryoTani081">#REF!</definedName>
    <definedName name="MtmShoBody3_SuryoTani082">#REF!</definedName>
    <definedName name="MtmShoBody3_SuryoTani083">#REF!</definedName>
    <definedName name="MtmShoBody3_SuryoTani091">#REF!</definedName>
    <definedName name="MtmShoBody3_SuryoTani092">#REF!</definedName>
    <definedName name="MtmShoBody3_SuryoTani093">#REF!</definedName>
    <definedName name="MtmShoBody3_SuryoTani101">#REF!</definedName>
    <definedName name="MtmShoBody3_SuryoTani102">#REF!</definedName>
    <definedName name="MtmShoBody3_SuryoTani103">#REF!</definedName>
    <definedName name="MtmShoBody3_SuryoTani111">#REF!</definedName>
    <definedName name="MtmShoBody3_SuryoTani112">#REF!</definedName>
    <definedName name="MtmShoBody3_SuryoTani113">#REF!</definedName>
    <definedName name="MtmShoBody3_SuryoTani121">#REF!</definedName>
    <definedName name="MtmShoBody3_SuryoTani122">#REF!</definedName>
    <definedName name="MtmShoBody3_SuryoTani123">#REF!</definedName>
    <definedName name="MtmShoBody3_SuryoTani131">#REF!</definedName>
    <definedName name="MtmShoBody3_SuryoTani132">#REF!</definedName>
    <definedName name="MtmShoBody3_SuryoTani133">#REF!</definedName>
    <definedName name="MtmShoBody3_SuryoTani141">#REF!</definedName>
    <definedName name="MtmShoBody3_SuryoTani142">#REF!</definedName>
    <definedName name="MtmShoBody3_SuryoTani143">#REF!</definedName>
    <definedName name="MtmShoBody3_SuryoTani151">#REF!</definedName>
    <definedName name="MtmShoBody3_SuryoTani152">#REF!</definedName>
    <definedName name="MtmShoBody3_SuryoTani153">#REF!</definedName>
    <definedName name="MtmShoBody3_SuryoTani161">#REF!</definedName>
    <definedName name="MtmShoBody3_SuryoTani162">#REF!</definedName>
    <definedName name="MtmShoBody3_SuryoTani163">#REF!</definedName>
    <definedName name="MtmShoBody3_SuryoTani171">#REF!</definedName>
    <definedName name="MtmShoBody3_SuryoTani172">#REF!</definedName>
    <definedName name="MtmShoBody3_SuryoTani173">#REF!</definedName>
    <definedName name="MtmShoBody3_SuryoTani181">#REF!</definedName>
    <definedName name="MtmShoBody3_SuryoTani182">#REF!</definedName>
    <definedName name="MtmShoBody3_SuryoTani183">#REF!</definedName>
    <definedName name="MtmShoBody3_SuryoTani191">#REF!</definedName>
    <definedName name="MtmShoBody3_SuryoTani192">#REF!</definedName>
    <definedName name="MtmShoBody3_SuryoTani193">#REF!</definedName>
    <definedName name="MtmShoBody3_SuryoTani201">#REF!</definedName>
    <definedName name="MtmShoBody3_SuryoTani202">#REF!</definedName>
    <definedName name="MtmShoBody3_SuryoTani203">#REF!</definedName>
    <definedName name="MtmShoBody3_SuryoTani211">#REF!</definedName>
    <definedName name="MtmShoBody3_SuryoTani212">#REF!</definedName>
    <definedName name="MtmShoBody3_SuryoTani213">#REF!</definedName>
    <definedName name="MtmShoBody3_SuryoTani221">#REF!</definedName>
    <definedName name="MtmShoBody3_SuryoTani222">#REF!</definedName>
    <definedName name="MtmShoBody3_SuryoTani223">#REF!</definedName>
    <definedName name="MtmShoBody3_SuryoTani231">#REF!</definedName>
    <definedName name="MtmShoBody3_SuryoTani232">#REF!</definedName>
    <definedName name="MtmShoBody3_SuryoTani233">#REF!</definedName>
    <definedName name="MtmShoBody3_SuryoTani241">#REF!</definedName>
    <definedName name="MtmShoBody3_SuryoTani242">#REF!</definedName>
    <definedName name="MtmShoBody3_SuryoTani243">#REF!</definedName>
    <definedName name="MtmShoBody3_Tanka011">#REF!</definedName>
    <definedName name="MtmShoBody3_Tanka012">#REF!</definedName>
    <definedName name="MtmShoBody3_Tanka013">#REF!</definedName>
    <definedName name="MtmShoBody3_Tanka021">#REF!</definedName>
    <definedName name="MtmShoBody3_Tanka022">#REF!</definedName>
    <definedName name="MtmShoBody3_Tanka023">#REF!</definedName>
    <definedName name="MtmShoBody3_Tanka031">#REF!</definedName>
    <definedName name="MtmShoBody3_Tanka032">#REF!</definedName>
    <definedName name="MtmShoBody3_Tanka033">#REF!</definedName>
    <definedName name="MtmShoBody3_Tanka041">#REF!</definedName>
    <definedName name="MtmShoBody3_Tanka042">#REF!</definedName>
    <definedName name="MtmShoBody3_Tanka043">#REF!</definedName>
    <definedName name="MtmShoBody3_Tanka051">#REF!</definedName>
    <definedName name="MtmShoBody3_Tanka052">#REF!</definedName>
    <definedName name="MtmShoBody3_Tanka053">#REF!</definedName>
    <definedName name="MtmShoBody3_Tanka061">#REF!</definedName>
    <definedName name="MtmShoBody3_Tanka062">#REF!</definedName>
    <definedName name="MtmShoBody3_Tanka063">#REF!</definedName>
    <definedName name="MtmShoBody3_Tanka071">#REF!</definedName>
    <definedName name="MtmShoBody3_Tanka072">#REF!</definedName>
    <definedName name="MtmShoBody3_Tanka073">#REF!</definedName>
    <definedName name="MtmShoBody3_Tanka081">#REF!</definedName>
    <definedName name="MtmShoBody3_Tanka082">#REF!</definedName>
    <definedName name="MtmShoBody3_Tanka083">#REF!</definedName>
    <definedName name="MtmShoBody3_Tanka091">#REF!</definedName>
    <definedName name="MtmShoBody3_Tanka092">#REF!</definedName>
    <definedName name="MtmShoBody3_Tanka093">#REF!</definedName>
    <definedName name="MtmShoBody3_Tanka101">#REF!</definedName>
    <definedName name="MtmShoBody3_Tanka102">#REF!</definedName>
    <definedName name="MtmShoBody3_Tanka103">#REF!</definedName>
    <definedName name="MtmShoBody3_Tanka111">#REF!</definedName>
    <definedName name="MtmShoBody3_Tanka112">#REF!</definedName>
    <definedName name="MtmShoBody3_Tanka113">#REF!</definedName>
    <definedName name="MtmShoBody3_Tanka121">#REF!</definedName>
    <definedName name="MtmShoBody3_Tanka122">#REF!</definedName>
    <definedName name="MtmShoBody3_Tanka123">#REF!</definedName>
    <definedName name="MtmShoBody3_Tanka131">#REF!</definedName>
    <definedName name="MtmShoBody3_Tanka132">#REF!</definedName>
    <definedName name="MtmShoBody3_Tanka133">#REF!</definedName>
    <definedName name="MtmShoBody3_Tanka141">#REF!</definedName>
    <definedName name="MtmShoBody3_Tanka142">#REF!</definedName>
    <definedName name="MtmShoBody3_Tanka143">#REF!</definedName>
    <definedName name="MtmShoBody3_Tanka151">#REF!</definedName>
    <definedName name="MtmShoBody3_Tanka152">#REF!</definedName>
    <definedName name="MtmShoBody3_Tanka153">#REF!</definedName>
    <definedName name="MtmShoBody3_Tanka161">#REF!</definedName>
    <definedName name="MtmShoBody3_Tanka162">#REF!</definedName>
    <definedName name="MtmShoBody3_Tanka163">#REF!</definedName>
    <definedName name="MtmShoBody3_Tanka171">#REF!</definedName>
    <definedName name="MtmShoBody3_Tanka172">#REF!</definedName>
    <definedName name="MtmShoBody3_Tanka173">#REF!</definedName>
    <definedName name="MtmShoBody3_Tanka181">#REF!</definedName>
    <definedName name="MtmShoBody3_Tanka182">#REF!</definedName>
    <definedName name="MtmShoBody3_Tanka183">#REF!</definedName>
    <definedName name="MtmShoBody3_Tanka191">#REF!</definedName>
    <definedName name="MtmShoBody3_Tanka192">#REF!</definedName>
    <definedName name="MtmShoBody3_Tanka193">#REF!</definedName>
    <definedName name="MtmShoBody3_Tanka201">#REF!</definedName>
    <definedName name="MtmShoBody3_Tanka202">#REF!</definedName>
    <definedName name="MtmShoBody3_Tanka203">#REF!</definedName>
    <definedName name="MtmShoBody3_Tanka211">#REF!</definedName>
    <definedName name="MtmShoBody3_Tanka212">#REF!</definedName>
    <definedName name="MtmShoBody3_Tanka213">#REF!</definedName>
    <definedName name="MtmShoBody3_Tanka221">#REF!</definedName>
    <definedName name="MtmShoBody3_Tanka222">#REF!</definedName>
    <definedName name="MtmShoBody3_Tanka223">#REF!</definedName>
    <definedName name="MtmShoBody3_Tanka231">#REF!</definedName>
    <definedName name="MtmShoBody3_Tanka232">#REF!</definedName>
    <definedName name="MtmShoBody3_Tanka233">#REF!</definedName>
    <definedName name="MtmShoBody3_Tanka241">#REF!</definedName>
    <definedName name="MtmShoBody3_Tanka242">#REF!</definedName>
    <definedName name="MtmShoBody3_Tanka243">#REF!</definedName>
    <definedName name="MtmShoHead2_Biko">#REF!</definedName>
    <definedName name="MtmShoHead2_Chushaku">#REF!</definedName>
    <definedName name="MtmShoHead2_Hinmei011">#REF!</definedName>
    <definedName name="MtmShoHead2_Hinmei012">#REF!</definedName>
    <definedName name="MtmShoHead2_Hinmei021">#REF!</definedName>
    <definedName name="MtmShoHead2_Hinmei022">#REF!</definedName>
    <definedName name="MtmShoHead2_Hinmei031">#REF!</definedName>
    <definedName name="MtmShoHead2_Hinmei032">#REF!</definedName>
    <definedName name="MtmShoHead2_Hinmei041">#REF!</definedName>
    <definedName name="MtmShoHead2_Hinmei042">#REF!</definedName>
    <definedName name="MtmShoHead2_Hinmei051">#REF!</definedName>
    <definedName name="MtmShoHead2_Hinmei052">#REF!</definedName>
    <definedName name="MtmShoHead2_Hinmei061">#REF!</definedName>
    <definedName name="MtmShoHead2_Hinmei062">#REF!</definedName>
    <definedName name="MtmShoHead2_Hinmei071">#REF!</definedName>
    <definedName name="MtmShoHead2_Hinmei072">#REF!</definedName>
    <definedName name="MtmShoHead2_Hinmei081">#REF!</definedName>
    <definedName name="MtmShoHead2_Hinmei082">#REF!</definedName>
    <definedName name="MtmShoHead2_Hinmei091">#REF!</definedName>
    <definedName name="MtmShoHead2_Hinmei092">#REF!</definedName>
    <definedName name="MtmShoHead2_Hinmei101">#REF!</definedName>
    <definedName name="MtmShoHead2_Hinmei102">#REF!</definedName>
    <definedName name="MtmShoHead2_Hinmei111">#REF!</definedName>
    <definedName name="MtmShoHead2_Hinmei112">#REF!</definedName>
    <definedName name="MtmShoHead2_Hinmei121">#REF!</definedName>
    <definedName name="MtmShoHead2_Hinmei122">#REF!</definedName>
    <definedName name="MtmShoHead2_Hinmei131">#REF!</definedName>
    <definedName name="MtmShoHead2_Hinmei132">#REF!</definedName>
    <definedName name="MtmShoHead2_Hinmei141">#REF!</definedName>
    <definedName name="MtmShoHead2_Hinmei142">#REF!</definedName>
    <definedName name="MtmShoHead2_HkoMotoBldMei">#REF!</definedName>
    <definedName name="MtmShoHead2_HkoMotoBusho1">#REF!</definedName>
    <definedName name="MtmShoHead2_HkoMotoBusho2">#REF!</definedName>
    <definedName name="MtmShoHead2_HkoMotoDaihyosha">#REF!</definedName>
    <definedName name="MtmShoHead2_HkoMotoJusho1">#REF!</definedName>
    <definedName name="MtmShoHead2_HkoMotoJusho2">#REF!</definedName>
    <definedName name="MtmShoHead2_HkoMotoMei">#REF!</definedName>
    <definedName name="MtmShoHead2_HkoMotoYakusyoku">#REF!</definedName>
    <definedName name="MtmShoHead2_Katamei011">#REF!</definedName>
    <definedName name="MtmShoHead2_Katamei012">#REF!</definedName>
    <definedName name="MtmShoHead2_Katamei021">#REF!</definedName>
    <definedName name="MtmShoHead2_Katamei022">#REF!</definedName>
    <definedName name="MtmShoHead2_Katamei031">#REF!</definedName>
    <definedName name="MtmShoHead2_Katamei032">#REF!</definedName>
    <definedName name="MtmShoHead2_Katamei041">#REF!</definedName>
    <definedName name="MtmShoHead2_Katamei042">#REF!</definedName>
    <definedName name="MtmShoHead2_Katamei051">#REF!</definedName>
    <definedName name="MtmShoHead2_Katamei052">#REF!</definedName>
    <definedName name="MtmShoHead2_Katamei061">#REF!</definedName>
    <definedName name="MtmShoHead2_Katamei062">#REF!</definedName>
    <definedName name="MtmShoHead2_Katamei071">#REF!</definedName>
    <definedName name="MtmShoHead2_Katamei072">#REF!</definedName>
    <definedName name="MtmShoHead2_Katamei081">#REF!</definedName>
    <definedName name="MtmShoHead2_Katamei082">#REF!</definedName>
    <definedName name="MtmShoHead2_Katamei091">#REF!</definedName>
    <definedName name="MtmShoHead2_Katamei092">#REF!</definedName>
    <definedName name="MtmShoHead2_Katamei101">#REF!</definedName>
    <definedName name="MtmShoHead2_Katamei102">#REF!</definedName>
    <definedName name="MtmShoHead2_Katamei111">#REF!</definedName>
    <definedName name="MtmShoHead2_Katamei112">#REF!</definedName>
    <definedName name="MtmShoHead2_Katamei121">#REF!</definedName>
    <definedName name="MtmShoHead2_Katamei122">#REF!</definedName>
    <definedName name="MtmShoHead2_Katamei131">#REF!</definedName>
    <definedName name="MtmShoHead2_Katamei132">#REF!</definedName>
    <definedName name="MtmShoHead2_Katamei141">#REF!</definedName>
    <definedName name="MtmShoHead2_Katamei142">#REF!</definedName>
    <definedName name="MtmShoHead2_Kenmei">#REF!</definedName>
    <definedName name="MtmShoHead2_kingaku011">#REF!</definedName>
    <definedName name="MtmShoHead2_kingaku012">#REF!</definedName>
    <definedName name="MtmShoHead2_kingaku021">#REF!</definedName>
    <definedName name="MtmShoHead2_kingaku022">#REF!</definedName>
    <definedName name="MtmShoHead2_kingaku031">#REF!</definedName>
    <definedName name="MtmShoHead2_kingaku032">#REF!</definedName>
    <definedName name="MtmShoHead2_kingaku041">#REF!</definedName>
    <definedName name="MtmShoHead2_kingaku042">#REF!</definedName>
    <definedName name="MtmShoHead2_kingaku051">#REF!</definedName>
    <definedName name="MtmShoHead2_kingaku052">#REF!</definedName>
    <definedName name="MtmShoHead2_kingaku061">#REF!</definedName>
    <definedName name="MtmShoHead2_kingaku062">#REF!</definedName>
    <definedName name="MtmShoHead2_kingaku071">#REF!</definedName>
    <definedName name="MtmShoHead2_kingaku072">#REF!</definedName>
    <definedName name="MtmShoHead2_kingaku081">#REF!</definedName>
    <definedName name="MtmShoHead2_kingaku082">#REF!</definedName>
    <definedName name="MtmShoHead2_kingaku091">#REF!</definedName>
    <definedName name="MtmShoHead2_kingaku092">#REF!</definedName>
    <definedName name="MtmShoHead2_kingaku101">#REF!</definedName>
    <definedName name="MtmShoHead2_kingaku102">#REF!</definedName>
    <definedName name="MtmShoHead2_kingaku111">#REF!</definedName>
    <definedName name="MtmShoHead2_kingaku112">#REF!</definedName>
    <definedName name="MtmShoHead2_kingaku121">#REF!</definedName>
    <definedName name="MtmShoHead2_kingaku122">#REF!</definedName>
    <definedName name="MtmShoHead2_kingaku131">#REF!</definedName>
    <definedName name="MtmShoHead2_kingaku132">#REF!</definedName>
    <definedName name="MtmShoHead2_kingaku141">#REF!</definedName>
    <definedName name="MtmShoHead2_kingaku142">#REF!</definedName>
    <definedName name="MtmShoHead2_KingakuMidashi">#REF!</definedName>
    <definedName name="MtmShoHead2_Kmk011">#REF!</definedName>
    <definedName name="MtmShoHead2_Kmk012">#REF!</definedName>
    <definedName name="MtmShoHead2_Kmk021">#REF!</definedName>
    <definedName name="MtmShoHead2_Kmk022">#REF!</definedName>
    <definedName name="MtmShoHead2_Kmk031">#REF!</definedName>
    <definedName name="MtmShoHead2_Kmk032">#REF!</definedName>
    <definedName name="MtmShoHead2_Kmk041">#REF!</definedName>
    <definedName name="MtmShoHead2_Kmk042">#REF!</definedName>
    <definedName name="MtmShoHead2_Kmk051">#REF!</definedName>
    <definedName name="MtmShoHead2_Kmk052">#REF!</definedName>
    <definedName name="MtmShoHead2_Kmk061">#REF!</definedName>
    <definedName name="MtmShoHead2_Kmk062">#REF!</definedName>
    <definedName name="MtmShoHead2_Kmk071">#REF!</definedName>
    <definedName name="MtmShoHead2_Kmk072">#REF!</definedName>
    <definedName name="MtmShoHead2_Kmk081">#REF!</definedName>
    <definedName name="MtmShoHead2_Kmk082">#REF!</definedName>
    <definedName name="MtmShoHead2_Kmk091">#REF!</definedName>
    <definedName name="MtmShoHead2_Kmk092">#REF!</definedName>
    <definedName name="MtmShoHead2_Kmk101">#REF!</definedName>
    <definedName name="MtmShoHead2_Kmk102">#REF!</definedName>
    <definedName name="MtmShoHead2_Kmk111">#REF!</definedName>
    <definedName name="MtmShoHead2_Kmk112">#REF!</definedName>
    <definedName name="MtmShoHead2_Kmk121">#REF!</definedName>
    <definedName name="MtmShoHead2_Kmk122">#REF!</definedName>
    <definedName name="MtmShoHead2_Kmk131">#REF!</definedName>
    <definedName name="MtmShoHead2_Kmk132">#REF!</definedName>
    <definedName name="MtmShoHead2_Kmk141">#REF!</definedName>
    <definedName name="MtmShoHead2_Kmk142">#REF!</definedName>
    <definedName name="MtmShoHead2_MtmChushaku">#REF!</definedName>
    <definedName name="MtmShoHead2_MtmChushaku1">#REF!</definedName>
    <definedName name="MtmShoHead2_MtmChushaku2">#REF!</definedName>
    <definedName name="MtmShoHead2_MtmChushaku3">#REF!</definedName>
    <definedName name="MtmShoHead2_MtmGokeiChushaku1">#REF!</definedName>
    <definedName name="MtmShoHead2_MtmGokeiChushaku2">#REF!</definedName>
    <definedName name="MtmShoHead2_MtmGokeiChushaku3">#REF!</definedName>
    <definedName name="MtmShoHead2_MtmGokeiKingaku1">#REF!</definedName>
    <definedName name="MtmShoHead2_MtmGokeiKingaku2">#REF!</definedName>
    <definedName name="MtmShoHead2_MtmGokeiKingaku3">#REF!</definedName>
    <definedName name="MtmShoHead2_MtmKingaku1">#REF!</definedName>
    <definedName name="MtmShoHead2_MtmKingaku2">#REF!</definedName>
    <definedName name="MtmShoHead2_MtmKingaku3">#REF!</definedName>
    <definedName name="MtmShoHead2_MtmKishamei1">#REF!</definedName>
    <definedName name="MtmShoHead2_MtmKishamei2">#REF!</definedName>
    <definedName name="MtmShoHead2_MtmshoHakkoYmd">#REF!</definedName>
    <definedName name="MtmShoHead2_MtmshoNo">#REF!</definedName>
    <definedName name="MtmShoHead2_MtmYukokgn">#REF!</definedName>
    <definedName name="MtmShoHead2_Noki">#REF!</definedName>
    <definedName name="MtmShoHead2_NonyuBasho">#REF!</definedName>
    <definedName name="MtmShoHead2_PostMidashi">#REF!</definedName>
    <definedName name="MtmShoHead2_PostNo">#REF!</definedName>
    <definedName name="MtmShoHead2_ShiharaiJoken">#REF!</definedName>
    <definedName name="MtmShoHead2_ShozeiChushaku1">#REF!</definedName>
    <definedName name="MtmShoHead2_ShozeiChushaku2">#REF!</definedName>
    <definedName name="MtmShoHead2_ShozeiChushaku3">#REF!</definedName>
    <definedName name="MtmShoHead2_ShozeiKingaku1">#REF!</definedName>
    <definedName name="MtmShoHead2_ShozeiKingaku2">#REF!</definedName>
    <definedName name="MtmShoHead2_ShozeiKingaku3">#REF!</definedName>
    <definedName name="MtmShoHead2_Suryo011">#REF!</definedName>
    <definedName name="MtmShoHead2_Suryo012">#REF!</definedName>
    <definedName name="MtmShoHead2_Suryo021">#REF!</definedName>
    <definedName name="MtmShoHead2_Suryo022">#REF!</definedName>
    <definedName name="MtmShoHead2_Suryo031">#REF!</definedName>
    <definedName name="MtmShoHead2_Suryo032">#REF!</definedName>
    <definedName name="MtmShoHead2_Suryo041">#REF!</definedName>
    <definedName name="MtmShoHead2_Suryo042">#REF!</definedName>
    <definedName name="MtmShoHead2_Suryo051">#REF!</definedName>
    <definedName name="MtmShoHead2_Suryo052">#REF!</definedName>
    <definedName name="MtmShoHead2_Suryo061">#REF!</definedName>
    <definedName name="MtmShoHead2_Suryo062">#REF!</definedName>
    <definedName name="MtmShoHead2_Suryo071">#REF!</definedName>
    <definedName name="MtmShoHead2_Suryo072">#REF!</definedName>
    <definedName name="MtmShoHead2_Suryo081">#REF!</definedName>
    <definedName name="MtmShoHead2_Suryo082">#REF!</definedName>
    <definedName name="MtmShoHead2_Suryo091">#REF!</definedName>
    <definedName name="MtmShoHead2_Suryo092">#REF!</definedName>
    <definedName name="MtmShoHead2_Suryo101">#REF!</definedName>
    <definedName name="MtmShoHead2_Suryo102">#REF!</definedName>
    <definedName name="MtmShoHead2_Suryo111">#REF!</definedName>
    <definedName name="MtmShoHead2_Suryo112">#REF!</definedName>
    <definedName name="MtmShoHead2_Suryo121">#REF!</definedName>
    <definedName name="MtmShoHead2_Suryo122">#REF!</definedName>
    <definedName name="MtmShoHead2_Suryo131">#REF!</definedName>
    <definedName name="MtmShoHead2_Suryo132">#REF!</definedName>
    <definedName name="MtmShoHead2_Suryo141">#REF!</definedName>
    <definedName name="MtmShoHead2_Suryo142">#REF!</definedName>
    <definedName name="MtmShoHead2_Tanka011">#REF!</definedName>
    <definedName name="MtmShoHead2_Tanka012">#REF!</definedName>
    <definedName name="MtmShoHead2_Tanka021">#REF!</definedName>
    <definedName name="MtmShoHead2_Tanka022">#REF!</definedName>
    <definedName name="MtmShoHead2_Tanka031">#REF!</definedName>
    <definedName name="MtmShoHead2_Tanka032">#REF!</definedName>
    <definedName name="MtmShoHead2_Tanka041">#REF!</definedName>
    <definedName name="MtmShoHead2_Tanka042">#REF!</definedName>
    <definedName name="MtmShoHead2_Tanka051">#REF!</definedName>
    <definedName name="MtmShoHead2_Tanka052">#REF!</definedName>
    <definedName name="MtmShoHead2_Tanka061">#REF!</definedName>
    <definedName name="MtmShoHead2_Tanka062">#REF!</definedName>
    <definedName name="MtmShoHead2_Tanka071">#REF!</definedName>
    <definedName name="MtmShoHead2_Tanka072">#REF!</definedName>
    <definedName name="MtmShoHead2_Tanka081">#REF!</definedName>
    <definedName name="MtmShoHead2_Tanka082">#REF!</definedName>
    <definedName name="MtmShoHead2_Tanka091">#REF!</definedName>
    <definedName name="MtmShoHead2_Tanka092">#REF!</definedName>
    <definedName name="MtmShoHead2_Tanka101">#REF!</definedName>
    <definedName name="MtmShoHead2_Tanka102">#REF!</definedName>
    <definedName name="MtmShoHead2_Tanka111">#REF!</definedName>
    <definedName name="MtmShoHead2_Tanka112">#REF!</definedName>
    <definedName name="MtmShoHead2_Tanka121">#REF!</definedName>
    <definedName name="MtmShoHead2_Tanka122">#REF!</definedName>
    <definedName name="MtmShoHead2_Tanka131">#REF!</definedName>
    <definedName name="MtmShoHead2_Tanka132">#REF!</definedName>
    <definedName name="MtmShoHead2_Tanka141">#REF!</definedName>
    <definedName name="MtmShoHead2_Tanka142">#REF!</definedName>
    <definedName name="MtmShoHead2_TankaMidashi">#REF!</definedName>
    <definedName name="MtmShoHead2_Tel">#REF!</definedName>
    <definedName name="MtmShoHead3_Biko">#REF!</definedName>
    <definedName name="MtmShoHead3_Chushaku">#REF!</definedName>
    <definedName name="MtmShoHead3_Hinmei011">#REF!</definedName>
    <definedName name="MtmShoHead3_Hinmei012">#REF!</definedName>
    <definedName name="MtmShoHead3_Hinmei013">#REF!</definedName>
    <definedName name="MtmShoHead3_Hinmei021">#REF!</definedName>
    <definedName name="MtmShoHead3_Hinmei022">#REF!</definedName>
    <definedName name="MtmShoHead3_Hinmei023">#REF!</definedName>
    <definedName name="MtmShoHead3_Hinmei031">#REF!</definedName>
    <definedName name="MtmShoHead3_Hinmei032">#REF!</definedName>
    <definedName name="MtmShoHead3_Hinmei033">#REF!</definedName>
    <definedName name="MtmShoHead3_Hinmei041">#REF!</definedName>
    <definedName name="MtmShoHead3_Hinmei042">#REF!</definedName>
    <definedName name="MtmShoHead3_Hinmei043">#REF!</definedName>
    <definedName name="MtmShoHead3_Hinmei051">#REF!</definedName>
    <definedName name="MtmShoHead3_Hinmei052">#REF!</definedName>
    <definedName name="MtmShoHead3_Hinmei053">#REF!</definedName>
    <definedName name="MtmShoHead3_Hinmei061">#REF!</definedName>
    <definedName name="MtmShoHead3_Hinmei062">#REF!</definedName>
    <definedName name="MtmShoHead3_Hinmei063">#REF!</definedName>
    <definedName name="MtmShoHead3_Hinmei071">#REF!</definedName>
    <definedName name="MtmShoHead3_Hinmei072">#REF!</definedName>
    <definedName name="MtmShoHead3_Hinmei073">#REF!</definedName>
    <definedName name="MtmShoHead3_Hinmei081">#REF!</definedName>
    <definedName name="MtmShoHead3_Hinmei082">#REF!</definedName>
    <definedName name="MtmShoHead3_Hinmei083">#REF!</definedName>
    <definedName name="MtmShoHead3_Hinmei091">#REF!</definedName>
    <definedName name="MtmShoHead3_Hinmei092">#REF!</definedName>
    <definedName name="MtmShoHead3_Hinmei093">#REF!</definedName>
    <definedName name="MtmShoHead3_Hinmei101">#REF!</definedName>
    <definedName name="MtmShoHead3_Hinmei102">#REF!</definedName>
    <definedName name="MtmShoHead3_Hinmei103">#REF!</definedName>
    <definedName name="MtmShoHead3_Hinmei111">#REF!</definedName>
    <definedName name="MtmShoHead3_Hinmei112">#REF!</definedName>
    <definedName name="MtmShoHead3_Hinmei113">#REF!</definedName>
    <definedName name="MtmShoHead3_Hinmei121">#REF!</definedName>
    <definedName name="MtmShoHead3_Hinmei122">#REF!</definedName>
    <definedName name="MtmShoHead3_Hinmei123">#REF!</definedName>
    <definedName name="MtmShoHead3_Hinmei131">#REF!</definedName>
    <definedName name="MtmShoHead3_Hinmei132">#REF!</definedName>
    <definedName name="MtmShoHead3_Hinmei133">#REF!</definedName>
    <definedName name="MtmShoHead3_HkoMotoBldMei">#REF!</definedName>
    <definedName name="MtmShoHead3_HkoMotoBusho1">#REF!</definedName>
    <definedName name="MtmShoHead3_HkoMotoBusho2">#REF!</definedName>
    <definedName name="MtmShoHead3_HkoMotoDaihyosha">#REF!</definedName>
    <definedName name="MtmShoHead3_HkoMotoJusho1">#REF!</definedName>
    <definedName name="MtmShoHead3_HkoMotoJusho2">#REF!</definedName>
    <definedName name="MtmShoHead3_HkoMotoMei">#REF!</definedName>
    <definedName name="MtmShoHead3_HkoMotoYakusyoku">#REF!</definedName>
    <definedName name="MtmShoHead3_Katamei011">#REF!</definedName>
    <definedName name="MtmShoHead3_Katamei012">#REF!</definedName>
    <definedName name="MtmShoHead3_Katamei013">#REF!</definedName>
    <definedName name="MtmShoHead3_Katamei021">#REF!</definedName>
    <definedName name="MtmShoHead3_Katamei022">#REF!</definedName>
    <definedName name="MtmShoHead3_Katamei023">#REF!</definedName>
    <definedName name="MtmShoHead3_Katamei031">#REF!</definedName>
    <definedName name="MtmShoHead3_Katamei032">#REF!</definedName>
    <definedName name="MtmShoHead3_Katamei033">#REF!</definedName>
    <definedName name="MtmShoHead3_Katamei041">#REF!</definedName>
    <definedName name="MtmShoHead3_Katamei042">#REF!</definedName>
    <definedName name="MtmShoHead3_Katamei043">#REF!</definedName>
    <definedName name="MtmShoHead3_Katamei051">#REF!</definedName>
    <definedName name="MtmShoHead3_Katamei052">#REF!</definedName>
    <definedName name="MtmShoHead3_Katamei053">#REF!</definedName>
    <definedName name="MtmShoHead3_Katamei061">#REF!</definedName>
    <definedName name="MtmShoHead3_Katamei062">#REF!</definedName>
    <definedName name="MtmShoHead3_Katamei063">#REF!</definedName>
    <definedName name="MtmShoHead3_Katamei071">#REF!</definedName>
    <definedName name="MtmShoHead3_Katamei072">#REF!</definedName>
    <definedName name="MtmShoHead3_Katamei073">#REF!</definedName>
    <definedName name="MtmShoHead3_Katamei081">#REF!</definedName>
    <definedName name="MtmShoHead3_Katamei082">#REF!</definedName>
    <definedName name="MtmShoHead3_Katamei083">#REF!</definedName>
    <definedName name="MtmShoHead3_Katamei091">#REF!</definedName>
    <definedName name="MtmShoHead3_Katamei092">#REF!</definedName>
    <definedName name="MtmShoHead3_Katamei093">#REF!</definedName>
    <definedName name="MtmShoHead3_Katamei101">#REF!</definedName>
    <definedName name="MtmShoHead3_Katamei102">#REF!</definedName>
    <definedName name="MtmShoHead3_Katamei103">#REF!</definedName>
    <definedName name="MtmShoHead3_Katamei111">#REF!</definedName>
    <definedName name="MtmShoHead3_Katamei112">#REF!</definedName>
    <definedName name="MtmShoHead3_Katamei113">#REF!</definedName>
    <definedName name="MtmShoHead3_Katamei121">#REF!</definedName>
    <definedName name="MtmShoHead3_Katamei122">#REF!</definedName>
    <definedName name="MtmShoHead3_Katamei123">#REF!</definedName>
    <definedName name="MtmShoHead3_Katamei131">#REF!</definedName>
    <definedName name="MtmShoHead3_Katamei132">#REF!</definedName>
    <definedName name="MtmShoHead3_Katamei133">#REF!</definedName>
    <definedName name="MtmShoHead3_Kenmei">#REF!</definedName>
    <definedName name="MtmShoHead3_kingaku011">#REF!</definedName>
    <definedName name="MtmShoHead3_kingaku012">#REF!</definedName>
    <definedName name="MtmShoHead3_kingaku013">#REF!</definedName>
    <definedName name="MtmShoHead3_kingaku021">#REF!</definedName>
    <definedName name="MtmShoHead3_kingaku022">#REF!</definedName>
    <definedName name="MtmShoHead3_kingaku023">#REF!</definedName>
    <definedName name="MtmShoHead3_kingaku031">#REF!</definedName>
    <definedName name="MtmShoHead3_kingaku032">#REF!</definedName>
    <definedName name="MtmShoHead3_kingaku033">#REF!</definedName>
    <definedName name="MtmShoHead3_kingaku041">#REF!</definedName>
    <definedName name="MtmShoHead3_kingaku042">#REF!</definedName>
    <definedName name="MtmShoHead3_kingaku043">#REF!</definedName>
    <definedName name="MtmShoHead3_kingaku051">#REF!</definedName>
    <definedName name="MtmShoHead3_kingaku052">#REF!</definedName>
    <definedName name="MtmShoHead3_kingaku053">#REF!</definedName>
    <definedName name="MtmShoHead3_kingaku061">#REF!</definedName>
    <definedName name="MtmShoHead3_kingaku062">#REF!</definedName>
    <definedName name="MtmShoHead3_kingaku063">#REF!</definedName>
    <definedName name="MtmShoHead3_kingaku071">#REF!</definedName>
    <definedName name="MtmShoHead3_kingaku072">#REF!</definedName>
    <definedName name="MtmShoHead3_kingaku073">#REF!</definedName>
    <definedName name="MtmShoHead3_kingaku081">#REF!</definedName>
    <definedName name="MtmShoHead3_kingaku082">#REF!</definedName>
    <definedName name="MtmShoHead3_kingaku083">#REF!</definedName>
    <definedName name="MtmShoHead3_kingaku091">#REF!</definedName>
    <definedName name="MtmShoHead3_kingaku092">#REF!</definedName>
    <definedName name="MtmShoHead3_kingaku093">#REF!</definedName>
    <definedName name="MtmShoHead3_kingaku101">#REF!</definedName>
    <definedName name="MtmShoHead3_kingaku102">#REF!</definedName>
    <definedName name="MtmShoHead3_kingaku103">#REF!</definedName>
    <definedName name="MtmShoHead3_kingaku111">#REF!</definedName>
    <definedName name="MtmShoHead3_kingaku112">#REF!</definedName>
    <definedName name="MtmShoHead3_kingaku113">#REF!</definedName>
    <definedName name="MtmShoHead3_kingaku121">#REF!</definedName>
    <definedName name="MtmShoHead3_kingaku122">#REF!</definedName>
    <definedName name="MtmShoHead3_kingaku123">#REF!</definedName>
    <definedName name="MtmShoHead3_kingaku131">#REF!</definedName>
    <definedName name="MtmShoHead3_kingaku132">#REF!</definedName>
    <definedName name="MtmShoHead3_kingaku133">#REF!</definedName>
    <definedName name="MtmShoHead3_Kmk011">#REF!</definedName>
    <definedName name="MtmShoHead3_Kmk012">#REF!</definedName>
    <definedName name="MtmShoHead3_Kmk013">#REF!</definedName>
    <definedName name="MtmShoHead3_Kmk021">#REF!</definedName>
    <definedName name="MtmShoHead3_Kmk022">#REF!</definedName>
    <definedName name="MtmShoHead3_Kmk023">#REF!</definedName>
    <definedName name="MtmShoHead3_Kmk031">#REF!</definedName>
    <definedName name="MtmShoHead3_Kmk032">#REF!</definedName>
    <definedName name="MtmShoHead3_Kmk033">#REF!</definedName>
    <definedName name="MtmShoHead3_Kmk041">#REF!</definedName>
    <definedName name="MtmShoHead3_Kmk042">#REF!</definedName>
    <definedName name="MtmShoHead3_Kmk043">#REF!</definedName>
    <definedName name="MtmShoHead3_Kmk051">#REF!</definedName>
    <definedName name="MtmShoHead3_Kmk052">#REF!</definedName>
    <definedName name="MtmShoHead3_Kmk053">#REF!</definedName>
    <definedName name="MtmShoHead3_Kmk061">#REF!</definedName>
    <definedName name="MtmShoHead3_Kmk062">#REF!</definedName>
    <definedName name="MtmShoHead3_Kmk063">#REF!</definedName>
    <definedName name="MtmShoHead3_Kmk071">#REF!</definedName>
    <definedName name="MtmShoHead3_Kmk072">#REF!</definedName>
    <definedName name="MtmShoHead3_Kmk073">#REF!</definedName>
    <definedName name="MtmShoHead3_Kmk081">#REF!</definedName>
    <definedName name="MtmShoHead3_Kmk082">#REF!</definedName>
    <definedName name="MtmShoHead3_Kmk083">#REF!</definedName>
    <definedName name="MtmShoHead3_Kmk091">#REF!</definedName>
    <definedName name="MtmShoHead3_Kmk092">#REF!</definedName>
    <definedName name="MtmShoHead3_Kmk093">#REF!</definedName>
    <definedName name="MtmShoHead3_Kmk101">#REF!</definedName>
    <definedName name="MtmShoHead3_Kmk102">#REF!</definedName>
    <definedName name="MtmShoHead3_Kmk103">#REF!</definedName>
    <definedName name="MtmShoHead3_Kmk111">#REF!</definedName>
    <definedName name="MtmShoHead3_Kmk112">#REF!</definedName>
    <definedName name="MtmShoHead3_Kmk113">#REF!</definedName>
    <definedName name="MtmShoHead3_Kmk121">#REF!</definedName>
    <definedName name="MtmShoHead3_Kmk122">#REF!</definedName>
    <definedName name="MtmShoHead3_Kmk123">#REF!</definedName>
    <definedName name="MtmShoHead3_Kmk131">#REF!</definedName>
    <definedName name="MtmShoHead3_Kmk132">#REF!</definedName>
    <definedName name="MtmShoHead3_Kmk133">#REF!</definedName>
    <definedName name="MtmShoHead3_MtmChushaku">#REF!</definedName>
    <definedName name="MtmShoHead3_MtmChushaku1">#REF!</definedName>
    <definedName name="MtmShoHead3_MtmChushaku2">#REF!</definedName>
    <definedName name="MtmShoHead3_MtmChushaku3">#REF!</definedName>
    <definedName name="MtmShoHead3_MtmGokeiChushaku1">#REF!</definedName>
    <definedName name="MtmShoHead3_MtmGokeiChushaku2">#REF!</definedName>
    <definedName name="MtmShoHead3_MtmGokeiChushaku3">#REF!</definedName>
    <definedName name="MtmShoHead3_MtmGokeiKingaku1">#REF!</definedName>
    <definedName name="MtmShoHead3_MtmGokeiKingaku2">#REF!</definedName>
    <definedName name="MtmShoHead3_MtmGokeiKingaku3">#REF!</definedName>
    <definedName name="MtmShoHead3_MtmKingaku1">#REF!</definedName>
    <definedName name="MtmShoHead3_MtmKingaku2">#REF!</definedName>
    <definedName name="MtmShoHead3_MtmKingaku3">#REF!</definedName>
    <definedName name="MtmShoHead3_MtmKishamei1">#REF!</definedName>
    <definedName name="MtmShoHead3_MtmKishamei2">#REF!</definedName>
    <definedName name="MtmShoHead3_MtmshoHakkoYmd">#REF!</definedName>
    <definedName name="MtmShoHead3_MtmshoNo">#REF!</definedName>
    <definedName name="MtmShoHead3_MtmYukokgn">#REF!</definedName>
    <definedName name="MtmShoHead3_Noki">#REF!</definedName>
    <definedName name="MtmShoHead3_NonyuBasho">#REF!</definedName>
    <definedName name="MtmShoHead3_PostMidashi">#REF!</definedName>
    <definedName name="MtmShoHead3_ShiharaiJoken">#REF!</definedName>
    <definedName name="MtmShoHead3_ShiharaiSb011">#REF!</definedName>
    <definedName name="MtmShoHead3_ShiharaiSb012">#REF!</definedName>
    <definedName name="MtmShoHead3_ShiharaiSb013">#REF!</definedName>
    <definedName name="MtmShoHead3_ShiharaiSb021">#REF!</definedName>
    <definedName name="MtmShoHead3_ShiharaiSb022">#REF!</definedName>
    <definedName name="MtmShoHead3_ShiharaiSb023">#REF!</definedName>
    <definedName name="MtmShoHead3_ShiharaiSb031">#REF!</definedName>
    <definedName name="MtmShoHead3_ShiharaiSb032">#REF!</definedName>
    <definedName name="MtmShoHead3_ShiharaiSb033">#REF!</definedName>
    <definedName name="MtmShoHead3_ShiharaiSb041">#REF!</definedName>
    <definedName name="MtmShoHead3_ShiharaiSb042">#REF!</definedName>
    <definedName name="MtmShoHead3_ShiharaiSb043">#REF!</definedName>
    <definedName name="MtmShoHead3_ShiharaiSb051">#REF!</definedName>
    <definedName name="MtmShoHead3_ShiharaiSb052">#REF!</definedName>
    <definedName name="MtmShoHead3_ShiharaiSb053">#REF!</definedName>
    <definedName name="MtmShoHead3_ShiharaiSb061">#REF!</definedName>
    <definedName name="MtmShoHead3_ShiharaiSb062">#REF!</definedName>
    <definedName name="MtmShoHead3_ShiharaiSb063">#REF!</definedName>
    <definedName name="MtmShoHead3_ShiharaiSb071">#REF!</definedName>
    <definedName name="MtmShoHead3_ShiharaiSb072">#REF!</definedName>
    <definedName name="MtmShoHead3_ShiharaiSb073">#REF!</definedName>
    <definedName name="MtmShoHead3_ShiharaiSb081">#REF!</definedName>
    <definedName name="MtmShoHead3_ShiharaiSb082">#REF!</definedName>
    <definedName name="MtmShoHead3_ShiharaiSb083">#REF!</definedName>
    <definedName name="MtmShoHead3_ShiharaiSb091">#REF!</definedName>
    <definedName name="MtmShoHead3_ShiharaiSb092">#REF!</definedName>
    <definedName name="MtmShoHead3_ShiharaiSb093">#REF!</definedName>
    <definedName name="MtmShoHead3_ShiharaiSb101">#REF!</definedName>
    <definedName name="MtmShoHead3_ShiharaiSb102">#REF!</definedName>
    <definedName name="MtmShoHead3_ShiharaiSb103">#REF!</definedName>
    <definedName name="MtmShoHead3_ShiharaiSb111">#REF!</definedName>
    <definedName name="MtmShoHead3_ShiharaiSb112">#REF!</definedName>
    <definedName name="MtmShoHead3_ShiharaiSb113">#REF!</definedName>
    <definedName name="MtmShoHead3_ShiharaiSb121">#REF!</definedName>
    <definedName name="MtmShoHead3_ShiharaiSb122">#REF!</definedName>
    <definedName name="MtmShoHead3_ShiharaiSb123">#REF!</definedName>
    <definedName name="MtmShoHead3_ShiharaiSb131">#REF!</definedName>
    <definedName name="MtmShoHead3_ShiharaiSb132">#REF!</definedName>
    <definedName name="MtmShoHead3_ShiharaiSb133">#REF!</definedName>
    <definedName name="MtmShoHead3_ShozeiChushaku1">#REF!</definedName>
    <definedName name="MtmShoHead3_ShozeiChushaku2">#REF!</definedName>
    <definedName name="MtmShoHead3_ShozeiChushaku3">#REF!</definedName>
    <definedName name="MtmShoHead3_ShozeiKingaku1">#REF!</definedName>
    <definedName name="MtmShoHead3_ShozeiKingaku2">#REF!</definedName>
    <definedName name="MtmShoHead3_ShozeiKingaku3">#REF!</definedName>
    <definedName name="MtmShoHead3_Suryo011">#REF!</definedName>
    <definedName name="MtmShoHead3_Suryo012">#REF!</definedName>
    <definedName name="MtmShoHead3_Suryo013">#REF!</definedName>
    <definedName name="MtmShoHead3_Suryo021">#REF!</definedName>
    <definedName name="MtmShoHead3_Suryo022">#REF!</definedName>
    <definedName name="MtmShoHead3_Suryo023">#REF!</definedName>
    <definedName name="MtmShoHead3_Suryo031">#REF!</definedName>
    <definedName name="MtmShoHead3_Suryo032">#REF!</definedName>
    <definedName name="MtmShoHead3_Suryo033">#REF!</definedName>
    <definedName name="MtmShoHead3_Suryo041">#REF!</definedName>
    <definedName name="MtmShoHead3_Suryo042">#REF!</definedName>
    <definedName name="MtmShoHead3_Suryo043">#REF!</definedName>
    <definedName name="MtmShoHead3_Suryo051">#REF!</definedName>
    <definedName name="MtmShoHead3_Suryo052">#REF!</definedName>
    <definedName name="MtmShoHead3_Suryo053">#REF!</definedName>
    <definedName name="MtmShoHead3_Suryo061">#REF!</definedName>
    <definedName name="MtmShoHead3_Suryo062">#REF!</definedName>
    <definedName name="MtmShoHead3_Suryo063">#REF!</definedName>
    <definedName name="MtmShoHead3_Suryo071">#REF!</definedName>
    <definedName name="MtmShoHead3_Suryo072">#REF!</definedName>
    <definedName name="MtmShoHead3_Suryo073">#REF!</definedName>
    <definedName name="MtmShoHead3_Suryo081">#REF!</definedName>
    <definedName name="MtmShoHead3_Suryo082">#REF!</definedName>
    <definedName name="MtmShoHead3_Suryo083">#REF!</definedName>
    <definedName name="MtmShoHead3_Suryo091">#REF!</definedName>
    <definedName name="MtmShoHead3_Suryo092">#REF!</definedName>
    <definedName name="MtmShoHead3_Suryo093">#REF!</definedName>
    <definedName name="MtmShoHead3_Suryo101">#REF!</definedName>
    <definedName name="MtmShoHead3_Suryo102">#REF!</definedName>
    <definedName name="MtmShoHead3_Suryo103">#REF!</definedName>
    <definedName name="MtmShoHead3_Suryo111">#REF!</definedName>
    <definedName name="MtmShoHead3_Suryo112">#REF!</definedName>
    <definedName name="MtmShoHead3_Suryo113">#REF!</definedName>
    <definedName name="MtmShoHead3_Suryo121">#REF!</definedName>
    <definedName name="MtmShoHead3_Suryo122">#REF!</definedName>
    <definedName name="MtmShoHead3_Suryo123">#REF!</definedName>
    <definedName name="MtmShoHead3_Suryo131">#REF!</definedName>
    <definedName name="MtmShoHead3_Suryo132">#REF!</definedName>
    <definedName name="MtmShoHead3_Suryo133">#REF!</definedName>
    <definedName name="MtmShoHead3_SuryoTani011">#REF!</definedName>
    <definedName name="MtmShoHead3_SuryoTani012">#REF!</definedName>
    <definedName name="MtmShoHead3_SuryoTani013">#REF!</definedName>
    <definedName name="MtmShoHead3_SuryoTani021">#REF!</definedName>
    <definedName name="MtmShoHead3_SuryoTani022">#REF!</definedName>
    <definedName name="MtmShoHead3_SuryoTani023">#REF!</definedName>
    <definedName name="MtmShoHead3_SuryoTani031">#REF!</definedName>
    <definedName name="MtmShoHead3_SuryoTani032">#REF!</definedName>
    <definedName name="MtmShoHead3_SuryoTani033">#REF!</definedName>
    <definedName name="MtmShoHead3_SuryoTani041">#REF!</definedName>
    <definedName name="MtmShoHead3_SuryoTani042">#REF!</definedName>
    <definedName name="MtmShoHead3_SuryoTani043">#REF!</definedName>
    <definedName name="MtmShoHead3_SuryoTani051">#REF!</definedName>
    <definedName name="MtmShoHead3_SuryoTani052">#REF!</definedName>
    <definedName name="MtmShoHead3_SuryoTani053">#REF!</definedName>
    <definedName name="MtmShoHead3_SuryoTani061">#REF!</definedName>
    <definedName name="MtmShoHead3_SuryoTani062">#REF!</definedName>
    <definedName name="MtmShoHead3_SuryoTani063">#REF!</definedName>
    <definedName name="MtmShoHead3_SuryoTani071">#REF!</definedName>
    <definedName name="MtmShoHead3_SuryoTani072">#REF!</definedName>
    <definedName name="MtmShoHead3_SuryoTani073">#REF!</definedName>
    <definedName name="MtmShoHead3_SuryoTani081">#REF!</definedName>
    <definedName name="MtmShoHead3_SuryoTani082">#REF!</definedName>
    <definedName name="MtmShoHead3_SuryoTani083">#REF!</definedName>
    <definedName name="MtmShoHead3_SuryoTani091">#REF!</definedName>
    <definedName name="MtmShoHead3_SuryoTani092">#REF!</definedName>
    <definedName name="MtmShoHead3_SuryoTani093">#REF!</definedName>
    <definedName name="MtmShoHead3_SuryoTani101">#REF!</definedName>
    <definedName name="MtmShoHead3_SuryoTani102">#REF!</definedName>
    <definedName name="MtmShoHead3_SuryoTani103">#REF!</definedName>
    <definedName name="MtmShoHead3_SuryoTani111">#REF!</definedName>
    <definedName name="MtmShoHead3_SuryoTani112">#REF!</definedName>
    <definedName name="MtmShoHead3_SuryoTani113">#REF!</definedName>
    <definedName name="MtmShoHead3_SuryoTani121">#REF!</definedName>
    <definedName name="MtmShoHead3_SuryoTani122">#REF!</definedName>
    <definedName name="MtmShoHead3_SuryoTani123">#REF!</definedName>
    <definedName name="MtmShoHead3_SuryoTani131">#REF!</definedName>
    <definedName name="MtmShoHead3_SuryoTani132">#REF!</definedName>
    <definedName name="MtmShoHead3_SuryoTani133">#REF!</definedName>
    <definedName name="MtmShoHead3_Tanka011">#REF!</definedName>
    <definedName name="MtmShoHead3_Tanka012">#REF!</definedName>
    <definedName name="MtmShoHead3_Tanka013">#REF!</definedName>
    <definedName name="MtmShoHead3_Tanka021">#REF!</definedName>
    <definedName name="MtmShoHead3_Tanka022">#REF!</definedName>
    <definedName name="MtmShoHead3_Tanka023">#REF!</definedName>
    <definedName name="MtmShoHead3_Tanka031">#REF!</definedName>
    <definedName name="MtmShoHead3_Tanka032">#REF!</definedName>
    <definedName name="MtmShoHead3_Tanka033">#REF!</definedName>
    <definedName name="MtmShoHead3_Tanka041">#REF!</definedName>
    <definedName name="MtmShoHead3_Tanka042">#REF!</definedName>
    <definedName name="MtmShoHead3_Tanka043">#REF!</definedName>
    <definedName name="MtmShoHead3_Tanka051">#REF!</definedName>
    <definedName name="MtmShoHead3_Tanka052">#REF!</definedName>
    <definedName name="MtmShoHead3_Tanka053">#REF!</definedName>
    <definedName name="MtmShoHead3_Tanka061">#REF!</definedName>
    <definedName name="MtmShoHead3_Tanka062">#REF!</definedName>
    <definedName name="MtmShoHead3_Tanka063">#REF!</definedName>
    <definedName name="MtmShoHead3_Tanka071">#REF!</definedName>
    <definedName name="MtmShoHead3_Tanka072">#REF!</definedName>
    <definedName name="MtmShoHead3_Tanka073">#REF!</definedName>
    <definedName name="MtmShoHead3_Tanka081">#REF!</definedName>
    <definedName name="MtmShoHead3_Tanka082">#REF!</definedName>
    <definedName name="MtmShoHead3_Tanka083">#REF!</definedName>
    <definedName name="MtmShoHead3_Tanka091">#REF!</definedName>
    <definedName name="MtmShoHead3_Tanka092">#REF!</definedName>
    <definedName name="MtmShoHead3_Tanka093">#REF!</definedName>
    <definedName name="MtmShoHead3_Tanka101">#REF!</definedName>
    <definedName name="MtmShoHead3_Tanka102">#REF!</definedName>
    <definedName name="MtmShoHead3_Tanka103">#REF!</definedName>
    <definedName name="MtmShoHead3_Tanka111">#REF!</definedName>
    <definedName name="MtmShoHead3_Tanka112">#REF!</definedName>
    <definedName name="MtmShoHead3_Tanka113">#REF!</definedName>
    <definedName name="MtmShoHead3_Tanka121">#REF!</definedName>
    <definedName name="MtmShoHead3_Tanka122">#REF!</definedName>
    <definedName name="MtmShoHead3_Tanka123">#REF!</definedName>
    <definedName name="MtmShoHead3_Tanka131">#REF!</definedName>
    <definedName name="MtmShoHead3_Tanka132">#REF!</definedName>
    <definedName name="MtmShoHead3_Tanka133">#REF!</definedName>
    <definedName name="MtmShoHead3_Tel">#REF!</definedName>
    <definedName name="№６７">#REF!</definedName>
    <definedName name="№７７">#REF!</definedName>
    <definedName name="ODリスト作成">[8]!ODリスト作成</definedName>
    <definedName name="Page_Jump">[9]!Page_Jump</definedName>
    <definedName name="ＰＧ">[10]単価!$H$8</definedName>
    <definedName name="ＰＧ工数">#REF!</definedName>
    <definedName name="PG単価">#REF!</definedName>
    <definedName name="PG田中">#REF!</definedName>
    <definedName name="_xlnm.Print_Area" localSheetId="4">'ﾁｪｯｸ(受注データ削除ツール)'!$A$1:$DN$43</definedName>
    <definedName name="_xlnm.Print_Area" localSheetId="3">'画面(受注データ削除ツール)'!$A$1:$DN$44</definedName>
    <definedName name="_xlnm.Print_Area" localSheetId="0">手順書!$A$1:$AF$43</definedName>
    <definedName name="ryohi">#REF!</definedName>
    <definedName name="ＳＥ">[10]単価!$H$7</definedName>
    <definedName name="SE単価">#REF!</definedName>
    <definedName name="ＳＳ">[10]単価!$H$6</definedName>
    <definedName name="SS単価">#REF!</definedName>
    <definedName name="Title_Edit_End">[11]!Title_Edit_End</definedName>
    <definedName name="あｓｄｆ" localSheetId="4" hidden="1">{"'表紙'!$A$1:$W$39"}</definedName>
    <definedName name="あｓｄｆ" localSheetId="2" hidden="1">{"'表紙'!$A$1:$W$39"}</definedName>
    <definedName name="あｓｄｆ" hidden="1">{"'表紙'!$A$1:$W$39"}</definedName>
    <definedName name="オｰダｰシｰト作成">[6]!オｰダｰシｰト作成</definedName>
    <definedName name="オーダー台帳･統括作成">[12]!オーダー台帳･統括作成</definedName>
    <definedName name="システム名">#REF!</definedName>
    <definedName name="スケジュール" localSheetId="4" hidden="1">{"'表紙'!$A$1:$W$39"}</definedName>
    <definedName name="スケジュール" localSheetId="2" hidden="1">{"'表紙'!$A$1:$W$39"}</definedName>
    <definedName name="スケジュール" hidden="1">{"'表紙'!$A$1:$W$39"}</definedName>
    <definedName name="テーブル数">#REF!</definedName>
    <definedName name="ハード手配">#REF!</definedName>
    <definedName name="ハード手配手数料">#REF!</definedName>
    <definedName name="ﾊﾞｽ･ﾀｸｼｰ">#REF!</definedName>
    <definedName name="ﾊﾞｽ･ﾀｸｼｰ1">#REF!</definedName>
    <definedName name="ﾊﾞｽ･ﾀｸｼｰ2">#REF!</definedName>
    <definedName name="ﾊﾞｽ･ﾀｸｼｰ3">#REF!</definedName>
    <definedName name="ﾊﾞｽ･ﾀｸｼｰ4">#REF!</definedName>
    <definedName name="ﾌﾟﾛｼﾞｪｸﾄ管理者">#REF!</definedName>
    <definedName name="ﾌﾟﾛｼﾞｪｸﾄ責任者">#REF!</definedName>
    <definedName name="リスト作成">[13]!リスト作成</definedName>
    <definedName name="レイアウト構成">#REF!</definedName>
    <definedName name="依頼元">#REF!</definedName>
    <definedName name="一般管理費">#REF!</definedName>
    <definedName name="印刷＿定数">#REF!</definedName>
    <definedName name="印刷範囲">#REF!</definedName>
    <definedName name="営技部署テーブル">#REF!</definedName>
    <definedName name="応用設計単価">#REF!</definedName>
    <definedName name="画面">#REF!</definedName>
    <definedName name="外注名称">#REF!</definedName>
    <definedName name="外注率">#REF!</definedName>
    <definedName name="管理費係数">#REF!</definedName>
    <definedName name="機能別原価">#REF!</definedName>
    <definedName name="帰着日日当_外">#REF!</definedName>
    <definedName name="記号">#REF!</definedName>
    <definedName name="件名">#REF!</definedName>
    <definedName name="見積金額">#REF!</definedName>
    <definedName name="見積工数">#REF!</definedName>
    <definedName name="見積番号">#REF!</definedName>
    <definedName name="原価">#REF!</definedName>
    <definedName name="現地試験単価">#REF!</definedName>
    <definedName name="顧客">#REF!</definedName>
    <definedName name="顧客名">#REF!</definedName>
    <definedName name="工場試験単価">#REF!</definedName>
    <definedName name="工数_社外">#REF!</definedName>
    <definedName name="工数_社内">#REF!</definedName>
    <definedName name="種別">#REF!</definedName>
    <definedName name="受託契約単価">#REF!</definedName>
    <definedName name="宿泊">#REF!</definedName>
    <definedName name="宿泊なしの日当">#REF!</definedName>
    <definedName name="宿泊手当">#REF!</definedName>
    <definedName name="宿泊単金">#REF!</definedName>
    <definedName name="宿泊日の日当">#REF!</definedName>
    <definedName name="宿泊日当_外">#REF!</definedName>
    <definedName name="出張経費">#REF!</definedName>
    <definedName name="処理">#REF!</definedName>
    <definedName name="所属部署名">#REF!</definedName>
    <definedName name="商談管理Noofｻﾏﾘ">#REF!</definedName>
    <definedName name="商談管理№">#REF!</definedName>
    <definedName name="承認日判別列">#REF!</definedName>
    <definedName name="消費税">#REF!</definedName>
    <definedName name="新規オｰダシｰト作成">[8]!新規オーダシート作成</definedName>
    <definedName name="新規オーダ台帳･明細作成">[12]!新規オーダ台帳･明細作成</definedName>
    <definedName name="新規見積書作成">[13]!新規見積書作成</definedName>
    <definedName name="人日原価">#REF!</definedName>
    <definedName name="図形グループ7330">#REF!</definedName>
    <definedName name="製作工数">#REF!</definedName>
    <definedName name="設計顧客承認日">#REF!</definedName>
    <definedName name="単位時間">#REF!</definedName>
    <definedName name="単価">#REF!</definedName>
    <definedName name="単価TABLE">#REF!</definedName>
    <definedName name="単価種別">#REF!</definedName>
    <definedName name="担当者">#REF!</definedName>
    <definedName name="担当部署">[14]【見積書】!#REF!</definedName>
    <definedName name="帳票">#REF!</definedName>
    <definedName name="定価">#REF!</definedName>
    <definedName name="点数">#REF!</definedName>
    <definedName name="電車">#REF!</definedName>
    <definedName name="電車1">#REF!</definedName>
    <definedName name="電車2">#REF!</definedName>
    <definedName name="電車3">#REF!</definedName>
    <definedName name="電車4">#REF!</definedName>
    <definedName name="日帰り">#REF!</definedName>
    <definedName name="日帰り単金">#REF!</definedName>
    <definedName name="日帰日当_外">#REF!</definedName>
    <definedName name="納期候補TABLE">#REF!</definedName>
    <definedName name="納期条件TABLE">#REF!</definedName>
    <definedName name="納期日付">[14]【見積書】!#REF!</definedName>
    <definedName name="売値">#REF!</definedName>
    <definedName name="発行日付">#REF!</definedName>
    <definedName name="発行部署">#REF!</definedName>
    <definedName name="飛行機">#REF!</definedName>
    <definedName name="飛行機1">#REF!</definedName>
    <definedName name="飛行機2">#REF!</definedName>
    <definedName name="飛行機3">#REF!</definedName>
    <definedName name="飛行機4">#REF!</definedName>
    <definedName name="表紙１">[15]!Title_Edit_End</definedName>
    <definedName name="部署名">#REF!</definedName>
    <definedName name="部署名ofｻﾏﾘ">#REF!</definedName>
    <definedName name="部長名">#REF!</definedName>
    <definedName name="部門名">#REF!</definedName>
    <definedName name="予定" localSheetId="4" hidden="1">{"'表紙'!$A$1:$W$39"}</definedName>
    <definedName name="予定" localSheetId="2" hidden="1">{"'表紙'!$A$1:$W$39"}</definedName>
    <definedName name="予定" hidden="1">{"'表紙'!$A$1:$W$39"}</definedName>
  </definedNames>
  <calcPr calcId="152511"/>
</workbook>
</file>

<file path=xl/calcChain.xml><?xml version="1.0" encoding="utf-8"?>
<calcChain xmlns="http://schemas.openxmlformats.org/spreadsheetml/2006/main">
  <c r="C676" i="18" l="1"/>
  <c r="C675" i="18"/>
  <c r="C674" i="18"/>
  <c r="C673" i="18"/>
  <c r="C672" i="18"/>
  <c r="C671" i="18"/>
  <c r="C670" i="18"/>
  <c r="C669" i="18"/>
  <c r="C668" i="18"/>
  <c r="C667" i="18"/>
  <c r="C666" i="18"/>
  <c r="C665" i="18"/>
  <c r="C664" i="18"/>
  <c r="C663" i="18"/>
  <c r="C662" i="18"/>
  <c r="C661" i="18"/>
  <c r="C660" i="18"/>
  <c r="C659" i="18"/>
  <c r="C658" i="18"/>
  <c r="C657" i="18"/>
  <c r="C656" i="18"/>
  <c r="C655" i="18"/>
  <c r="C654" i="18"/>
  <c r="C653" i="18"/>
  <c r="C652" i="18"/>
  <c r="C651" i="18"/>
  <c r="C650" i="18"/>
  <c r="C649" i="18"/>
  <c r="C648" i="18"/>
  <c r="C647" i="18"/>
  <c r="C646" i="18"/>
  <c r="C645" i="18"/>
  <c r="C644" i="18"/>
  <c r="C643" i="18"/>
  <c r="C642" i="18"/>
  <c r="C641" i="18"/>
  <c r="C640" i="18"/>
  <c r="C639" i="18"/>
  <c r="C638" i="18"/>
  <c r="C637" i="18"/>
  <c r="C636" i="18"/>
  <c r="C635" i="18"/>
  <c r="C634" i="18"/>
  <c r="C633" i="18"/>
  <c r="C632" i="18"/>
  <c r="C631" i="18"/>
  <c r="C630" i="18"/>
  <c r="C629" i="18"/>
  <c r="C628"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C597" i="18"/>
  <c r="C596" i="18"/>
  <c r="C595" i="18"/>
  <c r="C594" i="18"/>
  <c r="C593" i="18"/>
  <c r="C592" i="18"/>
  <c r="C591" i="18"/>
  <c r="C590" i="18"/>
  <c r="C589" i="18"/>
  <c r="C588" i="18"/>
  <c r="C587" i="18"/>
  <c r="C586" i="18"/>
  <c r="C585" i="18"/>
  <c r="C584" i="18"/>
  <c r="C583" i="18"/>
  <c r="C582" i="18"/>
  <c r="C581" i="18"/>
  <c r="C580" i="18"/>
  <c r="C579" i="18"/>
  <c r="C578" i="18"/>
  <c r="C577" i="18"/>
  <c r="C576" i="18"/>
  <c r="C575" i="18"/>
  <c r="C574" i="18"/>
  <c r="C573" i="18"/>
  <c r="C572" i="18"/>
  <c r="C571" i="18"/>
  <c r="C570" i="18"/>
  <c r="C569" i="18"/>
  <c r="C568" i="18"/>
  <c r="C567" i="18"/>
  <c r="C566" i="18"/>
  <c r="C565" i="18"/>
  <c r="C564" i="18"/>
  <c r="C563" i="18"/>
  <c r="C562" i="18"/>
  <c r="C561" i="18"/>
  <c r="C560" i="18"/>
  <c r="C559" i="18"/>
  <c r="C558" i="18"/>
  <c r="C557" i="18"/>
  <c r="C556" i="18"/>
  <c r="C555" i="18"/>
  <c r="C554" i="18"/>
  <c r="C553" i="18"/>
  <c r="C552" i="18"/>
  <c r="C551" i="18"/>
  <c r="C550" i="18"/>
  <c r="C549" i="18"/>
  <c r="C548" i="18"/>
  <c r="C547" i="18"/>
  <c r="C546" i="18"/>
  <c r="C545" i="18"/>
  <c r="C544" i="18"/>
  <c r="C543" i="18"/>
  <c r="C542" i="18"/>
  <c r="C541" i="18"/>
  <c r="C540" i="18"/>
  <c r="C539" i="18"/>
  <c r="C538" i="18"/>
  <c r="C537" i="18"/>
  <c r="C536" i="18"/>
  <c r="C535" i="18"/>
  <c r="C534" i="18"/>
  <c r="C533" i="18"/>
  <c r="C532" i="18"/>
  <c r="C531" i="18"/>
  <c r="C530" i="18"/>
  <c r="C529" i="18"/>
  <c r="C528" i="18"/>
  <c r="C527" i="18"/>
  <c r="C526" i="18"/>
  <c r="C525" i="18"/>
  <c r="C524" i="18"/>
  <c r="C523" i="18"/>
  <c r="C522" i="18"/>
  <c r="C521" i="18"/>
  <c r="C520" i="18"/>
  <c r="C519" i="18"/>
  <c r="C518" i="18"/>
  <c r="C517" i="18"/>
  <c r="C516" i="18"/>
  <c r="C515" i="18"/>
  <c r="C514" i="18"/>
  <c r="C513" i="18"/>
  <c r="C512" i="18"/>
  <c r="C511" i="18"/>
  <c r="C510" i="18"/>
  <c r="C509" i="18"/>
  <c r="C508" i="18"/>
  <c r="C507" i="18"/>
  <c r="C506" i="18"/>
  <c r="C505" i="18"/>
  <c r="C504" i="18"/>
  <c r="C503" i="18"/>
  <c r="C502" i="18"/>
  <c r="C501" i="18"/>
  <c r="C500" i="18"/>
  <c r="C499" i="18"/>
  <c r="C498" i="18"/>
  <c r="C497" i="18"/>
  <c r="C496" i="18"/>
  <c r="C495" i="18"/>
  <c r="C494" i="18"/>
  <c r="C493" i="18"/>
  <c r="C492" i="18"/>
  <c r="C491" i="18"/>
  <c r="C490" i="18"/>
  <c r="C489" i="18"/>
  <c r="C488" i="18"/>
  <c r="C487" i="18"/>
  <c r="C486" i="18"/>
  <c r="C485" i="18"/>
  <c r="C484" i="18"/>
  <c r="C483" i="18"/>
  <c r="C482" i="18"/>
  <c r="C481" i="18"/>
  <c r="C480" i="18"/>
  <c r="C479" i="18"/>
  <c r="C478" i="18"/>
  <c r="C477" i="18"/>
  <c r="C476" i="18"/>
  <c r="C475" i="18"/>
  <c r="C474" i="18"/>
  <c r="C473" i="18"/>
  <c r="C472" i="18"/>
  <c r="C471" i="18"/>
  <c r="C470" i="18"/>
  <c r="C469" i="18"/>
  <c r="C468" i="18"/>
  <c r="C467" i="18"/>
  <c r="C466" i="18"/>
  <c r="C465" i="18"/>
  <c r="C464" i="18"/>
  <c r="C463" i="18"/>
  <c r="C462" i="18"/>
  <c r="C461" i="18"/>
  <c r="C460" i="18"/>
  <c r="C459" i="18"/>
  <c r="C458" i="18"/>
  <c r="C457" i="18"/>
  <c r="C456" i="18"/>
  <c r="C455" i="18"/>
  <c r="C454" i="18"/>
  <c r="C453" i="18"/>
  <c r="C452" i="18"/>
  <c r="C451" i="18"/>
  <c r="C450" i="18"/>
  <c r="C449" i="18"/>
  <c r="C448" i="18"/>
  <c r="C447" i="18"/>
  <c r="C446" i="18"/>
  <c r="C445" i="18"/>
  <c r="C444" i="18"/>
  <c r="C443" i="18"/>
  <c r="C442" i="18"/>
  <c r="C441" i="18"/>
  <c r="C440" i="18"/>
  <c r="C439" i="18"/>
  <c r="C438" i="18"/>
  <c r="C437" i="18"/>
  <c r="C436" i="18"/>
  <c r="C435" i="18"/>
  <c r="C434" i="18"/>
  <c r="C433" i="18"/>
  <c r="C432" i="18"/>
  <c r="C431" i="18"/>
  <c r="C430" i="18"/>
  <c r="C429" i="18"/>
  <c r="C428" i="18"/>
  <c r="C427" i="18"/>
  <c r="C426" i="18"/>
  <c r="C425" i="18"/>
  <c r="C424" i="18"/>
  <c r="C423" i="18"/>
  <c r="C422" i="18"/>
  <c r="C421" i="18"/>
  <c r="C420" i="18"/>
  <c r="C419" i="18"/>
  <c r="C418" i="18"/>
  <c r="C417" i="18"/>
  <c r="C416" i="18"/>
  <c r="C415" i="18"/>
  <c r="C414" i="18"/>
  <c r="C413" i="18"/>
  <c r="C412" i="18"/>
  <c r="C411" i="18"/>
  <c r="C410" i="18"/>
  <c r="C409" i="18"/>
  <c r="C408" i="18"/>
  <c r="C407" i="18"/>
  <c r="C406"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C334" i="18"/>
  <c r="C333" i="18"/>
  <c r="C332" i="18"/>
  <c r="C331" i="18"/>
  <c r="C330" i="18"/>
  <c r="C329" i="18"/>
  <c r="C328" i="18"/>
  <c r="C327" i="18"/>
  <c r="C326" i="18"/>
  <c r="C325" i="18"/>
  <c r="C324" i="18"/>
  <c r="C323" i="18"/>
  <c r="C322" i="18"/>
  <c r="C321" i="18"/>
  <c r="C320" i="18"/>
  <c r="C319" i="18"/>
  <c r="C318" i="18"/>
  <c r="C317" i="18"/>
  <c r="C316" i="18"/>
  <c r="C315" i="18"/>
  <c r="C314" i="18"/>
  <c r="C313" i="18"/>
  <c r="C312" i="18"/>
  <c r="C311" i="18"/>
  <c r="C310" i="18"/>
  <c r="C309" i="18"/>
  <c r="C308" i="18"/>
  <c r="C307" i="18"/>
  <c r="C306" i="18"/>
  <c r="C305" i="18"/>
  <c r="C304" i="18"/>
  <c r="C303" i="18"/>
  <c r="C302" i="18"/>
  <c r="C301" i="18"/>
  <c r="C300" i="18"/>
  <c r="C299" i="18"/>
  <c r="C298" i="18"/>
  <c r="C297" i="18"/>
  <c r="C296" i="18"/>
  <c r="C295" i="18"/>
  <c r="C294" i="18"/>
  <c r="C293" i="18"/>
  <c r="C292" i="18"/>
  <c r="C291" i="18"/>
  <c r="C290" i="18"/>
  <c r="C289" i="18"/>
  <c r="C288" i="18"/>
  <c r="C287" i="18"/>
  <c r="C286" i="18"/>
  <c r="C285" i="18"/>
  <c r="C284" i="18"/>
  <c r="C283" i="18"/>
  <c r="C282" i="18"/>
  <c r="C281" i="18"/>
  <c r="C280" i="18"/>
  <c r="C279" i="18"/>
  <c r="C278" i="18"/>
  <c r="C277" i="18"/>
  <c r="C276" i="18"/>
  <c r="C275" i="18"/>
  <c r="C274" i="18"/>
  <c r="C273" i="18"/>
  <c r="C272" i="18"/>
  <c r="C271" i="18"/>
  <c r="C270" i="18"/>
  <c r="C269" i="18"/>
  <c r="C268" i="18"/>
  <c r="C267" i="18"/>
  <c r="C266" i="18"/>
  <c r="C265" i="18"/>
  <c r="C264" i="18"/>
  <c r="C263" i="18"/>
  <c r="C262" i="18"/>
  <c r="C261" i="18"/>
  <c r="C260" i="18"/>
  <c r="C259" i="18"/>
  <c r="C258" i="18"/>
  <c r="C257" i="18"/>
  <c r="C256" i="18"/>
  <c r="C255" i="18"/>
  <c r="C254" i="18"/>
  <c r="C253" i="18"/>
  <c r="C252" i="18"/>
  <c r="C251" i="18"/>
  <c r="C250" i="18"/>
  <c r="C249" i="18"/>
  <c r="C248" i="18"/>
  <c r="C247" i="18"/>
  <c r="C246" i="18"/>
  <c r="C245" i="18"/>
  <c r="C244" i="18"/>
  <c r="C243" i="18"/>
  <c r="C242" i="18"/>
  <c r="C241" i="18"/>
  <c r="C240" i="18"/>
  <c r="C239" i="18"/>
  <c r="C238" i="18"/>
  <c r="C237" i="18"/>
  <c r="C236" i="18"/>
  <c r="C235" i="18"/>
  <c r="C234" i="18"/>
  <c r="C233" i="18"/>
  <c r="C232"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C187" i="18"/>
  <c r="C186" i="18"/>
  <c r="C185" i="18"/>
  <c r="C184" i="18"/>
  <c r="C183" i="18"/>
  <c r="C182" i="18"/>
  <c r="C181" i="18"/>
  <c r="C180" i="18"/>
  <c r="C179" i="18"/>
  <c r="C178" i="18"/>
  <c r="C177" i="18"/>
  <c r="C176" i="18"/>
  <c r="C175"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74" i="18"/>
  <c r="C73" i="18"/>
  <c r="C72" i="18"/>
  <c r="C71" i="18"/>
  <c r="C70" i="18"/>
  <c r="C69" i="18"/>
  <c r="C68" i="18"/>
  <c r="C67" i="18"/>
  <c r="C66" i="18"/>
  <c r="C65" i="18"/>
  <c r="C64" i="18"/>
  <c r="C63" i="18"/>
  <c r="C62" i="18"/>
  <c r="C61" i="18"/>
  <c r="C60" i="18"/>
  <c r="C59" i="18"/>
  <c r="C58" i="18"/>
  <c r="C57" i="18"/>
  <c r="C56" i="18"/>
  <c r="C55" i="18"/>
  <c r="C54" i="18"/>
  <c r="C53" i="18"/>
  <c r="C52" i="18"/>
  <c r="C51" i="18"/>
  <c r="C50" i="18"/>
  <c r="C49" i="18"/>
  <c r="C48" i="18"/>
  <c r="C47" i="18"/>
  <c r="C46" i="18"/>
  <c r="C45" i="18"/>
  <c r="C44" i="18"/>
  <c r="C43" i="18"/>
  <c r="C42" i="18"/>
  <c r="C41" i="18"/>
  <c r="C40" i="18"/>
  <c r="C39" i="18"/>
  <c r="C38" i="18"/>
  <c r="C37" i="18"/>
  <c r="C36" i="18"/>
  <c r="C35" i="18"/>
  <c r="C34" i="18"/>
  <c r="C33" i="18"/>
  <c r="C32" i="18"/>
  <c r="C31" i="18"/>
  <c r="C30" i="18"/>
  <c r="C29" i="18"/>
  <c r="C28" i="18"/>
  <c r="C27" i="18"/>
  <c r="C26" i="18"/>
  <c r="C25" i="18"/>
  <c r="C24" i="18"/>
  <c r="C23" i="18"/>
  <c r="C22" i="18"/>
  <c r="C21" i="18"/>
  <c r="C20" i="18"/>
  <c r="C19" i="18"/>
  <c r="C18" i="18"/>
  <c r="C17" i="18"/>
  <c r="C16" i="18"/>
  <c r="C15" i="18"/>
  <c r="C14" i="18"/>
  <c r="C13" i="18"/>
  <c r="C12" i="18"/>
  <c r="C11" i="18"/>
  <c r="FC10" i="18"/>
  <c r="FB10" i="18"/>
  <c r="FA10" i="18"/>
  <c r="EZ10" i="18"/>
  <c r="EY10" i="18"/>
  <c r="EX10" i="18"/>
  <c r="EW10" i="18"/>
  <c r="EV10" i="18"/>
  <c r="EU10" i="18"/>
  <c r="ET10" i="18"/>
  <c r="EQ10" i="18"/>
  <c r="EP10" i="18"/>
  <c r="EO10" i="18"/>
  <c r="EN10" i="18"/>
  <c r="EM10" i="18"/>
  <c r="EL10" i="18"/>
  <c r="EK10" i="18"/>
  <c r="EJ10" i="18"/>
  <c r="EI10" i="18"/>
  <c r="EH10" i="18"/>
  <c r="EG10" i="18"/>
  <c r="EF10" i="18"/>
  <c r="EE10" i="18"/>
  <c r="ED10" i="18"/>
  <c r="EC10" i="18"/>
  <c r="EB10" i="18"/>
  <c r="EA10" i="18"/>
  <c r="DZ10" i="18"/>
  <c r="DY10" i="18"/>
  <c r="DX10" i="18"/>
  <c r="DW10" i="18"/>
  <c r="DV10" i="18"/>
  <c r="DU10" i="18"/>
  <c r="DT10" i="18"/>
  <c r="DS10" i="18"/>
  <c r="DR10" i="18"/>
  <c r="DQ10" i="18"/>
  <c r="DP10" i="18"/>
  <c r="DO10" i="18"/>
  <c r="DN10" i="18"/>
  <c r="DM10" i="18"/>
  <c r="DL10" i="18"/>
  <c r="DK10" i="18"/>
  <c r="DJ10" i="18"/>
  <c r="DI10" i="18"/>
  <c r="DH10" i="18"/>
  <c r="DG10" i="18"/>
  <c r="DF10" i="18"/>
  <c r="DE10" i="18"/>
  <c r="DD10" i="18"/>
  <c r="FC9" i="18"/>
  <c r="FB9" i="18"/>
  <c r="FA9" i="18"/>
  <c r="EZ9" i="18"/>
  <c r="EY9" i="18"/>
  <c r="EX9" i="18"/>
  <c r="EW9" i="18"/>
  <c r="EV9" i="18"/>
  <c r="EU9" i="18"/>
  <c r="ET9" i="18"/>
  <c r="EQ9" i="18"/>
  <c r="EP9" i="18"/>
  <c r="EO9" i="18"/>
  <c r="EN9" i="18"/>
  <c r="EM9" i="18"/>
  <c r="EL9" i="18"/>
  <c r="EK9" i="18"/>
  <c r="EJ9" i="18"/>
  <c r="EI9" i="18"/>
  <c r="EH9" i="18"/>
  <c r="EG9" i="18"/>
  <c r="EF9" i="18"/>
  <c r="EE9" i="18"/>
  <c r="ED9" i="18"/>
  <c r="EC9" i="18"/>
  <c r="EB9" i="18"/>
  <c r="EA9" i="18"/>
  <c r="DZ9" i="18"/>
  <c r="DY9" i="18"/>
  <c r="DX9" i="18"/>
  <c r="DW9" i="18"/>
  <c r="DV9" i="18"/>
  <c r="DU9" i="18"/>
  <c r="DT9" i="18"/>
  <c r="DS9" i="18"/>
  <c r="DR9" i="18"/>
  <c r="DQ9" i="18"/>
  <c r="DP9" i="18"/>
  <c r="DO9" i="18"/>
  <c r="DN9" i="18"/>
  <c r="DM9" i="18"/>
  <c r="DL9" i="18"/>
  <c r="DK9" i="18"/>
  <c r="DJ9" i="18"/>
  <c r="DI9" i="18"/>
  <c r="DH9" i="18"/>
  <c r="DG9" i="18"/>
  <c r="DF9" i="18"/>
  <c r="DE9" i="18"/>
  <c r="DD9" i="18"/>
  <c r="CR2" i="18"/>
  <c r="CX2" i="18"/>
  <c r="CX6" i="18"/>
</calcChain>
</file>

<file path=xl/comments1.xml><?xml version="1.0" encoding="utf-8"?>
<comments xmlns="http://schemas.openxmlformats.org/spreadsheetml/2006/main">
  <authors>
    <author>作成者</author>
  </authors>
  <commentList>
    <comment ref="CX2" authorId="0" shapeId="0">
      <text>
        <r>
          <rPr>
            <sz val="9"/>
            <color indexed="81"/>
            <rFont val="ＭＳ Ｐゴシック"/>
            <family val="3"/>
            <charset val="128"/>
          </rPr>
          <t>テスト結果の○の数をカウントする。</t>
        </r>
      </text>
    </comment>
    <comment ref="D8" authorId="0" shapeId="0">
      <text>
        <r>
          <rPr>
            <sz val="11"/>
            <color indexed="81"/>
            <rFont val="Meiryo UI"/>
            <family val="3"/>
            <charset val="128"/>
          </rPr>
          <t>テストの大まかな概要を入れる。</t>
        </r>
      </text>
    </comment>
    <comment ref="BG8" authorId="0" shapeId="0">
      <text>
        <r>
          <rPr>
            <sz val="9"/>
            <color indexed="81"/>
            <rFont val="ＭＳ Ｐゴシック"/>
            <family val="3"/>
            <charset val="128"/>
          </rPr>
          <t>テスト結果○かつ原因工程、原因分類、原因区分、原因区分詳細のいづれか設定されている場合、背景色が赤になります</t>
        </r>
      </text>
    </comment>
  </commentList>
</comments>
</file>

<file path=xl/sharedStrings.xml><?xml version="1.0" encoding="utf-8"?>
<sst xmlns="http://schemas.openxmlformats.org/spreadsheetml/2006/main" count="805" uniqueCount="507">
  <si>
    <t>操作内容</t>
    <rPh sb="0" eb="2">
      <t>ソウサ</t>
    </rPh>
    <rPh sb="2" eb="4">
      <t>ナイヨウ</t>
    </rPh>
    <phoneticPr fontId="4"/>
  </si>
  <si>
    <t xml:space="preserve"> 操作手順書 </t>
    <rPh sb="1" eb="3">
      <t>ソウサ</t>
    </rPh>
    <rPh sb="3" eb="6">
      <t>テジュンショ</t>
    </rPh>
    <phoneticPr fontId="4"/>
  </si>
  <si>
    <t>１．操作環境</t>
    <rPh sb="2" eb="4">
      <t>ソウサ</t>
    </rPh>
    <rPh sb="4" eb="6">
      <t>カンキョウ</t>
    </rPh>
    <phoneticPr fontId="4"/>
  </si>
  <si>
    <t>シナリオファイル名</t>
    <rPh sb="8" eb="9">
      <t>メイ</t>
    </rPh>
    <phoneticPr fontId="4"/>
  </si>
  <si>
    <t>２．操作手順</t>
    <rPh sb="2" eb="4">
      <t>ソウサ</t>
    </rPh>
    <rPh sb="4" eb="6">
      <t>テジュン</t>
    </rPh>
    <phoneticPr fontId="4"/>
  </si>
  <si>
    <t>画面</t>
    <rPh sb="0" eb="2">
      <t>ガメン</t>
    </rPh>
    <phoneticPr fontId="4"/>
  </si>
  <si>
    <t>作成日時：2019/12/18-15:18:09</t>
    <phoneticPr fontId="4"/>
  </si>
  <si>
    <t>C:\Users\Administrator\Desktop\動作確認手順\受注データ削除ツール.winsnr</t>
    <phoneticPr fontId="4"/>
  </si>
  <si>
    <t>２．１．シナリオ：受注データ削除ツール</t>
    <phoneticPr fontId="3"/>
  </si>
  <si>
    <t>select *</t>
  </si>
  <si>
    <t>from JDNTHA a</t>
  </si>
  <si>
    <t>where a.JDNNO = 'RAFK40'</t>
  </si>
  <si>
    <t>実行前</t>
    <rPh sb="0" eb="2">
      <t>ジッコウ</t>
    </rPh>
    <rPh sb="2" eb="3">
      <t>マエ</t>
    </rPh>
    <phoneticPr fontId="4"/>
  </si>
  <si>
    <t>DATNO</t>
  </si>
  <si>
    <t>DATKB</t>
  </si>
  <si>
    <t>AKAKROKB</t>
  </si>
  <si>
    <t>DENKB</t>
  </si>
  <si>
    <t>JDNNO</t>
  </si>
  <si>
    <t>JHDNO</t>
  </si>
  <si>
    <t>JDNDT</t>
  </si>
  <si>
    <t>DENDT</t>
  </si>
  <si>
    <t>REGDT</t>
  </si>
  <si>
    <t>DEFNOKDT</t>
  </si>
  <si>
    <t>TOKCD</t>
  </si>
  <si>
    <t>TOKRN</t>
  </si>
  <si>
    <t>NHSCD</t>
  </si>
  <si>
    <t>NHSNMA</t>
  </si>
  <si>
    <t>NHSNMB</t>
  </si>
  <si>
    <t>TANCD</t>
  </si>
  <si>
    <t>TANNM</t>
  </si>
  <si>
    <t>BUMCD</t>
  </si>
  <si>
    <t>BUMNM</t>
  </si>
  <si>
    <t>TOKSEICD</t>
  </si>
  <si>
    <t>SOUCD</t>
  </si>
  <si>
    <t>SOUNM</t>
  </si>
  <si>
    <t>ZKTKB</t>
  </si>
  <si>
    <t>ZKTNM</t>
  </si>
  <si>
    <t>SMADT</t>
  </si>
  <si>
    <t>JDNENDKB</t>
  </si>
  <si>
    <t>SBAUODKN</t>
  </si>
  <si>
    <t>SBAUZEKN</t>
  </si>
  <si>
    <t>SBAUZKKN</t>
  </si>
  <si>
    <t>DENCM</t>
  </si>
  <si>
    <t>TOKSMEKB</t>
  </si>
  <si>
    <t>TOKSMEDD</t>
  </si>
  <si>
    <t>TOKSMECC</t>
  </si>
  <si>
    <t>TOKSDWKB</t>
  </si>
  <si>
    <t>TOKKESCC</t>
  </si>
  <si>
    <t>TOKKESDD</t>
  </si>
  <si>
    <t>TOKKDWKB</t>
  </si>
  <si>
    <t>LSTID</t>
  </si>
  <si>
    <t>TKNRPSKB</t>
  </si>
  <si>
    <t>TKNZRNKB</t>
  </si>
  <si>
    <t>TOKZEIKB</t>
  </si>
  <si>
    <t>TOKZCLKB</t>
  </si>
  <si>
    <t>TOKRPSKB</t>
  </si>
  <si>
    <t>TOKZRNKB</t>
  </si>
  <si>
    <t>TOKNMMKB</t>
  </si>
  <si>
    <t>NHSNMMKB</t>
  </si>
  <si>
    <t>TOKMSTKB</t>
  </si>
  <si>
    <t>NHSMSTKB</t>
  </si>
  <si>
    <t>TANMSTKB</t>
  </si>
  <si>
    <t>MITNO</t>
  </si>
  <si>
    <t>MITNOV</t>
  </si>
  <si>
    <t>AKNID</t>
  </si>
  <si>
    <t>CLMDL</t>
  </si>
  <si>
    <t>URIKJN</t>
  </si>
  <si>
    <t>BINCD</t>
  </si>
  <si>
    <t>KENNMA</t>
  </si>
  <si>
    <t>KENNMB</t>
  </si>
  <si>
    <t>BKTHKKB</t>
  </si>
  <si>
    <t>MAEUKKB</t>
  </si>
  <si>
    <t>SEIKB</t>
  </si>
  <si>
    <t>JDNTRKB</t>
  </si>
  <si>
    <t>NHSADA</t>
  </si>
  <si>
    <t>NHSADB</t>
  </si>
  <si>
    <t>NHSADC</t>
  </si>
  <si>
    <t>JDNINKB</t>
  </si>
  <si>
    <t>DFKJDNNO</t>
  </si>
  <si>
    <t>TOKJDNNO</t>
  </si>
  <si>
    <t>HDKEIKN</t>
  </si>
  <si>
    <t>HDSIKKN</t>
  </si>
  <si>
    <t>SFKEIKN</t>
  </si>
  <si>
    <t>SFSIKKN</t>
  </si>
  <si>
    <t>CMPKTCD</t>
  </si>
  <si>
    <t>CMPKTNM</t>
  </si>
  <si>
    <t>PRDTBMCD</t>
  </si>
  <si>
    <t>TUKKB</t>
  </si>
  <si>
    <t>SBAFRCKN</t>
  </si>
  <si>
    <t>JODRSNKB</t>
  </si>
  <si>
    <t>JODCNKB</t>
  </si>
  <si>
    <t>FRNKB</t>
  </si>
  <si>
    <t>SIMUKE</t>
  </si>
  <si>
    <t>JDNPRKB</t>
  </si>
  <si>
    <t>DENCMIN</t>
  </si>
  <si>
    <t>SETUPKB</t>
  </si>
  <si>
    <t>MOTDATNO</t>
  </si>
  <si>
    <t>JDNENDNM</t>
  </si>
  <si>
    <t>FOPEID</t>
  </si>
  <si>
    <t>FCLTID</t>
  </si>
  <si>
    <t>WRTFSTTM</t>
  </si>
  <si>
    <t>WRTFSTDT</t>
  </si>
  <si>
    <t>OPEID</t>
  </si>
  <si>
    <t>CLTID</t>
  </si>
  <si>
    <t>WRTTM</t>
  </si>
  <si>
    <t>WRTDT</t>
  </si>
  <si>
    <t>UOPEID</t>
  </si>
  <si>
    <t>UCLTID</t>
  </si>
  <si>
    <t>UWRTTM</t>
  </si>
  <si>
    <t>UWRTDT</t>
  </si>
  <si>
    <t>PGID</t>
  </si>
  <si>
    <t>DLFLG</t>
  </si>
  <si>
    <t>0004467211</t>
  </si>
  <si>
    <t>1</t>
  </si>
  <si>
    <t xml:space="preserve">RAFK40    </t>
  </si>
  <si>
    <t xml:space="preserve">          </t>
  </si>
  <si>
    <t>20190727</t>
  </si>
  <si>
    <t>20191218</t>
  </si>
  <si>
    <t xml:space="preserve">10003     </t>
  </si>
  <si>
    <t xml:space="preserve">トーセロ・ロジスティクス関東            </t>
  </si>
  <si>
    <t xml:space="preserve">500000000 </t>
  </si>
  <si>
    <t xml:space="preserve">トーセロ・ロジスティクス株式会社                            </t>
  </si>
  <si>
    <t xml:space="preserve">関東センター                                                </t>
  </si>
  <si>
    <t>S00108</t>
  </si>
  <si>
    <t xml:space="preserve">大阪ＣＰサービス                        </t>
  </si>
  <si>
    <t>45403A</t>
  </si>
  <si>
    <t xml:space="preserve">大阪支社　大阪第１Ｇ　ＣＰ　案件        </t>
  </si>
  <si>
    <t>101</t>
  </si>
  <si>
    <t xml:space="preserve">製品倉庫　小牧      </t>
  </si>
  <si>
    <t>通常</t>
  </si>
  <si>
    <t>20190731</t>
  </si>
  <si>
    <t>0</t>
  </si>
  <si>
    <t>17700</t>
  </si>
  <si>
    <t>1770</t>
  </si>
  <si>
    <t>19470</t>
  </si>
  <si>
    <t xml:space="preserve">                                        </t>
  </si>
  <si>
    <t>20</t>
  </si>
  <si>
    <t>99</t>
  </si>
  <si>
    <t>01</t>
  </si>
  <si>
    <t xml:space="preserve">       </t>
  </si>
  <si>
    <t>5</t>
  </si>
  <si>
    <t>9</t>
  </si>
  <si>
    <t>2</t>
  </si>
  <si>
    <t>3</t>
  </si>
  <si>
    <t xml:space="preserve">  </t>
  </si>
  <si>
    <t xml:space="preserve">        </t>
  </si>
  <si>
    <t xml:space="preserve">               </t>
  </si>
  <si>
    <t xml:space="preserve">栃木県下都賀郡野木町野木三軒在家１４２－                    </t>
  </si>
  <si>
    <t xml:space="preserve">                                                            </t>
  </si>
  <si>
    <t xml:space="preserve">            </t>
  </si>
  <si>
    <t xml:space="preserve">1                      </t>
  </si>
  <si>
    <t xml:space="preserve">                    </t>
  </si>
  <si>
    <t xml:space="preserve">      </t>
  </si>
  <si>
    <t>JPY</t>
  </si>
  <si>
    <t xml:space="preserve">   </t>
  </si>
  <si>
    <t xml:space="preserve">     </t>
  </si>
  <si>
    <t xml:space="preserve">CONTEC  </t>
  </si>
  <si>
    <t>SE010</t>
  </si>
  <si>
    <t>135124</t>
  </si>
  <si>
    <t>UODET51</t>
  </si>
  <si>
    <t>from JDNTRA a</t>
  </si>
  <si>
    <t>LINNO</t>
  </si>
  <si>
    <t>RECNO</t>
  </si>
  <si>
    <t>JDNKB</t>
  </si>
  <si>
    <t>HINCD</t>
  </si>
  <si>
    <t>HINNMA</t>
  </si>
  <si>
    <t>HINNMB</t>
  </si>
  <si>
    <t>UODSU</t>
  </si>
  <si>
    <t>UNTCD</t>
  </si>
  <si>
    <t>UNTNM</t>
  </si>
  <si>
    <t>UODTK</t>
  </si>
  <si>
    <t>UODKN</t>
  </si>
  <si>
    <t>SIKTK</t>
  </si>
  <si>
    <t>SIKKN</t>
  </si>
  <si>
    <t>TEIKATK</t>
  </si>
  <si>
    <t>SIKRT</t>
  </si>
  <si>
    <t>KONSIKRT</t>
  </si>
  <si>
    <t>ZAIKB</t>
  </si>
  <si>
    <t>LINCMA</t>
  </si>
  <si>
    <t>LINCMB</t>
  </si>
  <si>
    <t>HINZEIKB</t>
  </si>
  <si>
    <t>ZEIRT</t>
  </si>
  <si>
    <t>UZEKN</t>
  </si>
  <si>
    <t>ZEIRNKKB</t>
  </si>
  <si>
    <t>HINNMMKB</t>
  </si>
  <si>
    <t>MAKCD</t>
  </si>
  <si>
    <t>HINKB</t>
  </si>
  <si>
    <t>HRTDD</t>
  </si>
  <si>
    <t>ORTDD</t>
  </si>
  <si>
    <t>HINMSTKB</t>
  </si>
  <si>
    <t>ODNYTDT</t>
  </si>
  <si>
    <t>UDNYTDT</t>
  </si>
  <si>
    <t>TNKKB</t>
  </si>
  <si>
    <t>GNKCD</t>
  </si>
  <si>
    <t>HINGRP</t>
  </si>
  <si>
    <t>ATZHIKSU</t>
  </si>
  <si>
    <t>ATNHIKSU</t>
  </si>
  <si>
    <t>MNZHIKSU</t>
  </si>
  <si>
    <t>MNNHIKSU</t>
  </si>
  <si>
    <t>RATERT</t>
  </si>
  <si>
    <t>FRCTK</t>
  </si>
  <si>
    <t>FRCKN</t>
  </si>
  <si>
    <t>FRCTEITK</t>
  </si>
  <si>
    <t>HSTJDNNO</t>
  </si>
  <si>
    <t>TOKJDNED</t>
  </si>
  <si>
    <t>MAKNM</t>
  </si>
  <si>
    <t>SBNNO</t>
  </si>
  <si>
    <t>JDNDELDT</t>
  </si>
  <si>
    <t>FDNDT</t>
  </si>
  <si>
    <t>FRDSU</t>
  </si>
  <si>
    <t>ODNDT</t>
  </si>
  <si>
    <t>OTPSU</t>
  </si>
  <si>
    <t>UDNDT</t>
  </si>
  <si>
    <t>URISU</t>
  </si>
  <si>
    <t>URIKN</t>
  </si>
  <si>
    <t>FURIKN</t>
  </si>
  <si>
    <t>URISIKKN</t>
  </si>
  <si>
    <t>NYUDT</t>
  </si>
  <si>
    <t>NYUKN</t>
  </si>
  <si>
    <t>FNYUKN</t>
  </si>
  <si>
    <t>NYUKB</t>
  </si>
  <si>
    <t>INVNO</t>
  </si>
  <si>
    <t>FRNMOVSU</t>
  </si>
  <si>
    <t>TOKDNKB</t>
  </si>
  <si>
    <t>ZAIRNK</t>
  </si>
  <si>
    <t>PUDLNO</t>
  </si>
  <si>
    <t>001</t>
  </si>
  <si>
    <t>0003838473</t>
  </si>
  <si>
    <t xml:space="preserve">LRAC322   </t>
  </si>
  <si>
    <t xml:space="preserve">EPD-96                                            </t>
  </si>
  <si>
    <t xml:space="preserve">圧着用中継端子台（Ｍ３ネジ、９６点）              </t>
  </si>
  <si>
    <t xml:space="preserve">PC  </t>
  </si>
  <si>
    <t>6423</t>
  </si>
  <si>
    <t>100</t>
  </si>
  <si>
    <t>10</t>
  </si>
  <si>
    <t>12</t>
  </si>
  <si>
    <t>00</t>
  </si>
  <si>
    <t>20191217</t>
  </si>
  <si>
    <t xml:space="preserve"> </t>
  </si>
  <si>
    <t xml:space="preserve">551101         </t>
  </si>
  <si>
    <t>P324</t>
  </si>
  <si>
    <t xml:space="preserve">日本                          </t>
  </si>
  <si>
    <t xml:space="preserve">RAFK4001            </t>
  </si>
  <si>
    <t>APR</t>
  </si>
  <si>
    <t xml:space="preserve">K01745726 </t>
  </si>
  <si>
    <t>from JDNTHB a</t>
  </si>
  <si>
    <t>NHSZP</t>
  </si>
  <si>
    <t>NHSTL</t>
  </si>
  <si>
    <t>NHSFX</t>
  </si>
  <si>
    <t>TOKNMA</t>
  </si>
  <si>
    <t>TOKNMB</t>
  </si>
  <si>
    <t>DENCMEDI</t>
  </si>
  <si>
    <t xml:space="preserve">329-0114            </t>
  </si>
  <si>
    <t xml:space="preserve">0280-57-9100        </t>
  </si>
  <si>
    <t xml:space="preserve">0280-57-9171        </t>
  </si>
  <si>
    <t xml:space="preserve">                                                                                                    </t>
  </si>
  <si>
    <t>from JDNTHC a</t>
  </si>
  <si>
    <t>実行後</t>
    <rPh sb="0" eb="2">
      <t>ジッコウ</t>
    </rPh>
    <rPh sb="2" eb="3">
      <t>ゴ</t>
    </rPh>
    <phoneticPr fontId="4"/>
  </si>
  <si>
    <t>データなし</t>
    <phoneticPr fontId="4"/>
  </si>
  <si>
    <t>２．１．５．[ammfm01 - リモート デスクトップ接続]ウィンドウ - [Input Capture Window]ウィンドウ</t>
  </si>
  <si>
    <t>２．１．６．[ammfm01 - リモート デスクトップ接続]ウィンドウ - [Input Capture Window]ウィンドウ</t>
  </si>
  <si>
    <t>２．１．７．[ammfm01 - リモート デスクトップ接続]ウィンドウ - [Input Capture Window]ウィンドウ</t>
  </si>
  <si>
    <t>２．１．８．[ammfm01 - リモート デスクトップ接続]ウィンドウ - [Input Capture Window]ウィンドウ</t>
  </si>
  <si>
    <t>上記のように新規で受注を登録します。</t>
    <rPh sb="0" eb="2">
      <t>ジョウキ</t>
    </rPh>
    <rPh sb="6" eb="8">
      <t>シンキ</t>
    </rPh>
    <rPh sb="9" eb="11">
      <t>ジュチュウ</t>
    </rPh>
    <rPh sb="12" eb="14">
      <t>トウロク</t>
    </rPh>
    <phoneticPr fontId="4"/>
  </si>
  <si>
    <t>受注登録したデータを「データ確認」シートに受注データ削除ツール実行前後が比較できるように退避します。</t>
    <rPh sb="0" eb="2">
      <t>ジュチュウ</t>
    </rPh>
    <rPh sb="2" eb="4">
      <t>トウロク</t>
    </rPh>
    <rPh sb="14" eb="16">
      <t>カクニン</t>
    </rPh>
    <rPh sb="44" eb="46">
      <t>タイヒ</t>
    </rPh>
    <phoneticPr fontId="4"/>
  </si>
  <si>
    <t>２．１．２．[受注登録 ]ウィンドウ - [受注登録 ]ウィンドウ</t>
    <phoneticPr fontId="4"/>
  </si>
  <si>
    <t>手順「２．１．１」、手順「２．１．２」で登録した受注の伝票管理番号を入力します。</t>
    <rPh sb="0" eb="2">
      <t>テジュン</t>
    </rPh>
    <rPh sb="10" eb="12">
      <t>テジュン</t>
    </rPh>
    <rPh sb="20" eb="22">
      <t>トウロク</t>
    </rPh>
    <rPh sb="24" eb="26">
      <t>ジュチュウ</t>
    </rPh>
    <rPh sb="27" eb="29">
      <t>デンピョウ</t>
    </rPh>
    <rPh sb="29" eb="31">
      <t>カンリ</t>
    </rPh>
    <rPh sb="31" eb="33">
      <t>バンゴウ</t>
    </rPh>
    <rPh sb="34" eb="36">
      <t>ニュウリョク</t>
    </rPh>
    <phoneticPr fontId="4"/>
  </si>
  <si>
    <t>「実行」ボタンをクリックします。</t>
    <rPh sb="1" eb="3">
      <t>ジッコウ</t>
    </rPh>
    <phoneticPr fontId="4"/>
  </si>
  <si>
    <t>「OK」ボタンをクリックします。</t>
    <phoneticPr fontId="4"/>
  </si>
  <si>
    <t>「終了」ボタンをクリックします。</t>
    <rPh sb="1" eb="3">
      <t>シュウリョウ</t>
    </rPh>
    <phoneticPr fontId="4"/>
  </si>
  <si>
    <r>
      <t>「OK」ボタンをクリックします。</t>
    </r>
    <r>
      <rPr>
        <b/>
        <sz val="11"/>
        <rFont val="Meiryo UI"/>
        <family val="3"/>
        <charset val="128"/>
      </rPr>
      <t>受注データ削除ツール実行後、受注データが物理削除されていることを確認し、「データ確認」シートに記載します。</t>
    </r>
    <rPh sb="30" eb="32">
      <t>ジュチュウ</t>
    </rPh>
    <rPh sb="36" eb="38">
      <t>ブツリ</t>
    </rPh>
    <rPh sb="38" eb="40">
      <t>サクジョ</t>
    </rPh>
    <rPh sb="48" eb="50">
      <t>カクニン</t>
    </rPh>
    <rPh sb="63" eb="65">
      <t>キサイ</t>
    </rPh>
    <phoneticPr fontId="4"/>
  </si>
  <si>
    <t>２．１．３．[ammfm01 - リモート デスクトップ接続]ウィンドウ - [Input Capture Window]ウィンドウ</t>
    <phoneticPr fontId="4"/>
  </si>
  <si>
    <t>２．１．４．[ammfm01 - リモート デスクトップ接続]ウィンドウ - [Input Capture Window]ウィンドウ</t>
    <phoneticPr fontId="4"/>
  </si>
  <si>
    <t>確認日</t>
    <rPh sb="0" eb="2">
      <t>カクニン</t>
    </rPh>
    <rPh sb="2" eb="3">
      <t>ビ</t>
    </rPh>
    <phoneticPr fontId="4"/>
  </si>
  <si>
    <t>結果</t>
    <rPh sb="0" eb="2">
      <t>ケッカ</t>
    </rPh>
    <phoneticPr fontId="4"/>
  </si>
  <si>
    <t>新規受注登録したデータを退避しておきます。実行後、データが物理削除されていることを確認します。</t>
    <rPh sb="0" eb="2">
      <t>シンキ</t>
    </rPh>
    <rPh sb="2" eb="4">
      <t>ジュチュウ</t>
    </rPh>
    <rPh sb="4" eb="6">
      <t>トウロク</t>
    </rPh>
    <rPh sb="12" eb="14">
      <t>タイヒ</t>
    </rPh>
    <rPh sb="21" eb="23">
      <t>ジッコウ</t>
    </rPh>
    <rPh sb="23" eb="24">
      <t>ゴ</t>
    </rPh>
    <rPh sb="29" eb="31">
      <t>ブツリ</t>
    </rPh>
    <rPh sb="31" eb="33">
      <t>サクジョ</t>
    </rPh>
    <rPh sb="41" eb="43">
      <t>カクニン</t>
    </rPh>
    <phoneticPr fontId="4"/>
  </si>
  <si>
    <t>画面項目説明</t>
    <rPh sb="0" eb="2">
      <t>ガメン</t>
    </rPh>
    <rPh sb="2" eb="4">
      <t>コウモク</t>
    </rPh>
    <rPh sb="4" eb="6">
      <t>セツメイ</t>
    </rPh>
    <phoneticPr fontId="15"/>
  </si>
  <si>
    <t>ユーザ名：㈱コンテック殿</t>
    <phoneticPr fontId="15"/>
  </si>
  <si>
    <t>ｼｽﾃﾑ名：新総合情報システム</t>
    <rPh sb="4" eb="5">
      <t>メイ</t>
    </rPh>
    <rPh sb="6" eb="9">
      <t>シンソウゴウ</t>
    </rPh>
    <rPh sb="9" eb="11">
      <t>ジョウホウ</t>
    </rPh>
    <phoneticPr fontId="15"/>
  </si>
  <si>
    <t>ﾌﾟﾛｾｽID/名：販売システム</t>
    <rPh sb="8" eb="9">
      <t>メイ</t>
    </rPh>
    <rPh sb="10" eb="12">
      <t>ハンバイ</t>
    </rPh>
    <phoneticPr fontId="15"/>
  </si>
  <si>
    <t>作成日:２０１０年０６月２３日</t>
    <phoneticPr fontId="15"/>
  </si>
  <si>
    <t>ｼﾞｮﾌﾞID/名：</t>
    <rPh sb="8" eb="9">
      <t>メイ</t>
    </rPh>
    <phoneticPr fontId="15"/>
  </si>
  <si>
    <t>ﾌﾟﾛｸﾞﾗﾑID/名：DEL_JDN/受注データ削除ツール</t>
    <rPh sb="10" eb="11">
      <t>メイ</t>
    </rPh>
    <rPh sb="20" eb="22">
      <t>ジュチュウ</t>
    </rPh>
    <rPh sb="25" eb="27">
      <t>サクジョ</t>
    </rPh>
    <phoneticPr fontId="15"/>
  </si>
  <si>
    <t>作成者：FKS)稲葉</t>
    <rPh sb="8" eb="10">
      <t>イナバ</t>
    </rPh>
    <phoneticPr fontId="15"/>
  </si>
  <si>
    <t>【画面項目説明】</t>
    <rPh sb="3" eb="5">
      <t>コウモク</t>
    </rPh>
    <rPh sb="5" eb="7">
      <t>セツメイ</t>
    </rPh>
    <phoneticPr fontId="15"/>
  </si>
  <si>
    <t>画面名：受注データ削除ツール</t>
    <rPh sb="4" eb="6">
      <t>ジュチュウ</t>
    </rPh>
    <rPh sb="9" eb="11">
      <t>サクジョ</t>
    </rPh>
    <phoneticPr fontId="15"/>
  </si>
  <si>
    <t>FormID：DEL_JDN</t>
    <phoneticPr fontId="15"/>
  </si>
  <si>
    <t>ＴＯＫ</t>
    <phoneticPr fontId="15"/>
  </si>
  <si>
    <t>権限</t>
    <rPh sb="0" eb="2">
      <t>ケンゲン</t>
    </rPh>
    <phoneticPr fontId="15"/>
  </si>
  <si>
    <t>№</t>
    <phoneticPr fontId="20"/>
  </si>
  <si>
    <t>入出力項目名</t>
    <rPh sb="0" eb="3">
      <t>ニュウシュツリョク</t>
    </rPh>
    <rPh sb="3" eb="5">
      <t>コウモク</t>
    </rPh>
    <rPh sb="5" eb="6">
      <t>メイ</t>
    </rPh>
    <phoneticPr fontId="15"/>
  </si>
  <si>
    <t>入力</t>
    <rPh sb="0" eb="2">
      <t>ニュウリョク</t>
    </rPh>
    <phoneticPr fontId="15"/>
  </si>
  <si>
    <t>表示</t>
    <rPh sb="0" eb="2">
      <t>ヒョウジ</t>
    </rPh>
    <phoneticPr fontId="15"/>
  </si>
  <si>
    <t>属性</t>
    <rPh sb="0" eb="2">
      <t>ゾクセイ</t>
    </rPh>
    <phoneticPr fontId="15"/>
  </si>
  <si>
    <t>表示桁</t>
    <rPh sb="0" eb="2">
      <t>ヒョウジ</t>
    </rPh>
    <rPh sb="2" eb="3">
      <t>ケタ</t>
    </rPh>
    <phoneticPr fontId="15"/>
  </si>
  <si>
    <t>入力桁</t>
    <rPh sb="0" eb="2">
      <t>ニュウリョク</t>
    </rPh>
    <rPh sb="2" eb="3">
      <t>ケタ</t>
    </rPh>
    <phoneticPr fontId="15"/>
  </si>
  <si>
    <t>レ</t>
    <phoneticPr fontId="20"/>
  </si>
  <si>
    <t>データソース</t>
    <phoneticPr fontId="15"/>
  </si>
  <si>
    <t>項目名(初期値）</t>
    <rPh sb="0" eb="2">
      <t>コウモク</t>
    </rPh>
    <rPh sb="2" eb="3">
      <t>メイ</t>
    </rPh>
    <rPh sb="4" eb="7">
      <t>ショキチ</t>
    </rPh>
    <phoneticPr fontId="15"/>
  </si>
  <si>
    <t>項目説明</t>
    <rPh sb="0" eb="2">
      <t>コウモク</t>
    </rPh>
    <rPh sb="2" eb="4">
      <t>セツメイ</t>
    </rPh>
    <phoneticPr fontId="20"/>
  </si>
  <si>
    <t>必須</t>
    <rPh sb="0" eb="2">
      <t>ヒッス</t>
    </rPh>
    <phoneticPr fontId="15"/>
  </si>
  <si>
    <t>任意</t>
    <rPh sb="0" eb="2">
      <t>ニンイ</t>
    </rPh>
    <phoneticPr fontId="15"/>
  </si>
  <si>
    <t>伝票管理番号</t>
    <rPh sb="0" eb="2">
      <t>デンピョウ</t>
    </rPh>
    <rPh sb="2" eb="4">
      <t>カンリ</t>
    </rPh>
    <rPh sb="4" eb="6">
      <t>バンゴウ</t>
    </rPh>
    <phoneticPr fontId="22"/>
  </si>
  <si>
    <t>○</t>
    <phoneticPr fontId="20"/>
  </si>
  <si>
    <t>X</t>
    <phoneticPr fontId="15"/>
  </si>
  <si>
    <t>10</t>
    <phoneticPr fontId="20"/>
  </si>
  <si>
    <t>受注番号</t>
    <rPh sb="0" eb="2">
      <t>ジュチュウ</t>
    </rPh>
    <rPh sb="2" eb="4">
      <t>バンゴウ</t>
    </rPh>
    <phoneticPr fontId="22"/>
  </si>
  <si>
    <t>○</t>
    <phoneticPr fontId="15"/>
  </si>
  <si>
    <t>受注見出トラン</t>
    <rPh sb="0" eb="2">
      <t>ジュチュウ</t>
    </rPh>
    <rPh sb="2" eb="3">
      <t>ミ</t>
    </rPh>
    <rPh sb="3" eb="4">
      <t>ダシ</t>
    </rPh>
    <phoneticPr fontId="20"/>
  </si>
  <si>
    <t>受注番号</t>
    <rPh sb="0" eb="2">
      <t>ジュチュウ</t>
    </rPh>
    <rPh sb="2" eb="4">
      <t>バンゴウ</t>
    </rPh>
    <phoneticPr fontId="20"/>
  </si>
  <si>
    <t>メッセージ</t>
    <phoneticPr fontId="22"/>
  </si>
  <si>
    <t>NX</t>
    <phoneticPr fontId="15"/>
  </si>
  <si>
    <t>チェック仕様書</t>
    <rPh sb="4" eb="7">
      <t>シヨウショ</t>
    </rPh>
    <phoneticPr fontId="15"/>
  </si>
  <si>
    <t>作成日:２０１０年０６月２３日</t>
  </si>
  <si>
    <t>【チェック対象】</t>
    <rPh sb="5" eb="7">
      <t>タイショウ</t>
    </rPh>
    <phoneticPr fontId="15"/>
  </si>
  <si>
    <t>ﾓｰﾄﾞ</t>
    <phoneticPr fontId="15"/>
  </si>
  <si>
    <t>項　目　名</t>
    <rPh sb="0" eb="1">
      <t>コウ</t>
    </rPh>
    <rPh sb="2" eb="3">
      <t>メ</t>
    </rPh>
    <rPh sb="4" eb="5">
      <t>メイ</t>
    </rPh>
    <phoneticPr fontId="20"/>
  </si>
  <si>
    <t>チ　ェ　ッ　ク　条　件</t>
    <rPh sb="8" eb="9">
      <t>ジョウ</t>
    </rPh>
    <rPh sb="10" eb="11">
      <t>ケン</t>
    </rPh>
    <phoneticPr fontId="20"/>
  </si>
  <si>
    <t>エ　ラ　ー　情　報</t>
    <rPh sb="6" eb="7">
      <t>ジョウ</t>
    </rPh>
    <rPh sb="8" eb="9">
      <t>ホウ</t>
    </rPh>
    <phoneticPr fontId="20"/>
  </si>
  <si>
    <t>備　　　考</t>
    <rPh sb="0" eb="1">
      <t>ソナエ</t>
    </rPh>
    <rPh sb="4" eb="5">
      <t>コウ</t>
    </rPh>
    <phoneticPr fontId="20"/>
  </si>
  <si>
    <t>＜単項目チェック＞</t>
    <rPh sb="1" eb="2">
      <t>タン</t>
    </rPh>
    <rPh sb="2" eb="4">
      <t>コウモク</t>
    </rPh>
    <phoneticPr fontId="20"/>
  </si>
  <si>
    <t>伝票管理番号</t>
    <rPh sb="0" eb="2">
      <t>デンピョウ</t>
    </rPh>
    <rPh sb="2" eb="4">
      <t>カンリ</t>
    </rPh>
    <rPh sb="4" eb="6">
      <t>バンゴウ</t>
    </rPh>
    <phoneticPr fontId="20"/>
  </si>
  <si>
    <t>入力された伝票管理番号が受注見出トランに存在しない場合エラー</t>
    <rPh sb="0" eb="2">
      <t>ニュウリョク</t>
    </rPh>
    <rPh sb="5" eb="7">
      <t>デンピョウ</t>
    </rPh>
    <rPh sb="7" eb="9">
      <t>カンリ</t>
    </rPh>
    <rPh sb="9" eb="11">
      <t>バンゴウ</t>
    </rPh>
    <rPh sb="12" eb="14">
      <t>ジュチュウ</t>
    </rPh>
    <rPh sb="14" eb="15">
      <t>ミ</t>
    </rPh>
    <rPh sb="15" eb="16">
      <t>ダシ</t>
    </rPh>
    <rPh sb="20" eb="22">
      <t>ソンザイ</t>
    </rPh>
    <rPh sb="25" eb="27">
      <t>バアイ</t>
    </rPh>
    <phoneticPr fontId="20"/>
  </si>
  <si>
    <t>受注データが存在しません</t>
  </si>
  <si>
    <t>２．１．１．[受注登録 ]ウィンドウ - [受注登録]ウィンドウ</t>
    <phoneticPr fontId="4"/>
  </si>
  <si>
    <t>受注データ削除ツールを起動します。コマンド実行「\\ammlw01\c$\FMMAX\CNT\PRG\EXE\DEL_JDN.exe」</t>
    <rPh sb="11" eb="13">
      <t>キドウ</t>
    </rPh>
    <rPh sb="21" eb="23">
      <t>ジッコウ</t>
    </rPh>
    <phoneticPr fontId="4"/>
  </si>
  <si>
    <t>基本機能テスト（オンライン）</t>
    <rPh sb="0" eb="2">
      <t>キホン</t>
    </rPh>
    <rPh sb="2" eb="4">
      <t>キノウ</t>
    </rPh>
    <phoneticPr fontId="15"/>
  </si>
  <si>
    <t>ＰＴ仕様書</t>
    <rPh sb="2" eb="5">
      <t>シヨウショ</t>
    </rPh>
    <phoneticPr fontId="15"/>
  </si>
  <si>
    <t>サブシステム名</t>
  </si>
  <si>
    <t>業務プロセス名</t>
  </si>
  <si>
    <t/>
  </si>
  <si>
    <t>テスト項目数</t>
    <rPh sb="3" eb="5">
      <t>コウモク</t>
    </rPh>
    <rPh sb="5" eb="6">
      <t>スウ</t>
    </rPh>
    <phoneticPr fontId="15"/>
  </si>
  <si>
    <t>テスト完了数</t>
    <phoneticPr fontId="15"/>
  </si>
  <si>
    <t>プロセス名</t>
  </si>
  <si>
    <t>フリー項目</t>
  </si>
  <si>
    <t>備考１</t>
  </si>
  <si>
    <t>備考２</t>
  </si>
  <si>
    <t>障害件数</t>
    <rPh sb="0" eb="2">
      <t>ショウガイ</t>
    </rPh>
    <rPh sb="2" eb="4">
      <t>ケンスウ</t>
    </rPh>
    <phoneticPr fontId="15"/>
  </si>
  <si>
    <t>※必須項目が未入力の場合、PWaaSに取り込まれない可能性があります。</t>
    <phoneticPr fontId="15"/>
  </si>
  <si>
    <t>No.</t>
    <phoneticPr fontId="15"/>
  </si>
  <si>
    <t>ﾌﾟﾛｸﾞﾗﾑID</t>
    <phoneticPr fontId="15"/>
  </si>
  <si>
    <t>集計対象</t>
    <rPh sb="0" eb="2">
      <t>シュウケイ</t>
    </rPh>
    <rPh sb="2" eb="4">
      <t>タイショウ</t>
    </rPh>
    <phoneticPr fontId="15"/>
  </si>
  <si>
    <t>テスト分類</t>
    <rPh sb="3" eb="5">
      <t>ブンルイ</t>
    </rPh>
    <phoneticPr fontId="15"/>
  </si>
  <si>
    <r>
      <t xml:space="preserve">テスト項目
</t>
    </r>
    <r>
      <rPr>
        <b/>
        <sz val="12"/>
        <color rgb="FFFF0000"/>
        <rFont val="Meiryo UI"/>
        <family val="3"/>
        <charset val="128"/>
      </rPr>
      <t>（必須）</t>
    </r>
    <rPh sb="3" eb="5">
      <t>コウモク</t>
    </rPh>
    <rPh sb="7" eb="9">
      <t>ヒッス</t>
    </rPh>
    <phoneticPr fontId="15"/>
  </si>
  <si>
    <t>無効行</t>
    <rPh sb="0" eb="2">
      <t>ムコウ</t>
    </rPh>
    <rPh sb="2" eb="3">
      <t>ギョウ</t>
    </rPh>
    <phoneticPr fontId="15"/>
  </si>
  <si>
    <t>正常/異常</t>
    <rPh sb="0" eb="2">
      <t>セイジョウ</t>
    </rPh>
    <rPh sb="3" eb="5">
      <t>イジョウ</t>
    </rPh>
    <phoneticPr fontId="15"/>
  </si>
  <si>
    <t>テスト条件</t>
    <rPh sb="3" eb="5">
      <t>ジョウケン</t>
    </rPh>
    <phoneticPr fontId="15"/>
  </si>
  <si>
    <t>予想結果</t>
    <rPh sb="0" eb="2">
      <t>ヨソウ</t>
    </rPh>
    <rPh sb="2" eb="4">
      <t>ケッカ</t>
    </rPh>
    <phoneticPr fontId="15"/>
  </si>
  <si>
    <t>確認方法</t>
    <phoneticPr fontId="15"/>
  </si>
  <si>
    <t>検証物件</t>
    <rPh sb="0" eb="2">
      <t>ケンショウ</t>
    </rPh>
    <rPh sb="2" eb="4">
      <t>ブッケン</t>
    </rPh>
    <phoneticPr fontId="15"/>
  </si>
  <si>
    <t>担当者</t>
    <phoneticPr fontId="15"/>
  </si>
  <si>
    <t>回</t>
    <rPh sb="0" eb="1">
      <t>カイ</t>
    </rPh>
    <phoneticPr fontId="15"/>
  </si>
  <si>
    <t>実施日</t>
    <rPh sb="0" eb="3">
      <t>ジッシビ</t>
    </rPh>
    <phoneticPr fontId="15"/>
  </si>
  <si>
    <t>テスト結果</t>
    <rPh sb="3" eb="5">
      <t>ケッカ</t>
    </rPh>
    <phoneticPr fontId="15"/>
  </si>
  <si>
    <t>原因
工程</t>
    <rPh sb="0" eb="2">
      <t>ゲンイン</t>
    </rPh>
    <rPh sb="3" eb="5">
      <t>コウテイ</t>
    </rPh>
    <phoneticPr fontId="15"/>
  </si>
  <si>
    <t>原因分類</t>
    <rPh sb="2" eb="4">
      <t>ブンルイ</t>
    </rPh>
    <phoneticPr fontId="15"/>
  </si>
  <si>
    <t>原因区分</t>
    <phoneticPr fontId="15"/>
  </si>
  <si>
    <t>原因区分詳細</t>
    <rPh sb="4" eb="6">
      <t>ショウサイ</t>
    </rPh>
    <phoneticPr fontId="15"/>
  </si>
  <si>
    <r>
      <t xml:space="preserve">完了日
</t>
    </r>
    <r>
      <rPr>
        <b/>
        <sz val="12"/>
        <color rgb="FF993300"/>
        <rFont val="Meiryo UI"/>
        <family val="3"/>
        <charset val="128"/>
      </rPr>
      <t>（テスト結果が「〇」の行に入力してください）</t>
    </r>
    <rPh sb="0" eb="2">
      <t>カンリョウ</t>
    </rPh>
    <rPh sb="2" eb="3">
      <t>ヒ</t>
    </rPh>
    <rPh sb="15" eb="16">
      <t>ギョウ</t>
    </rPh>
    <rPh sb="17" eb="19">
      <t>ニュウリョク</t>
    </rPh>
    <phoneticPr fontId="15"/>
  </si>
  <si>
    <t>フリー項目１</t>
    <rPh sb="3" eb="5">
      <t>コウモク</t>
    </rPh>
    <phoneticPr fontId="15"/>
  </si>
  <si>
    <t>フリー項目２</t>
    <rPh sb="3" eb="5">
      <t>コウモク</t>
    </rPh>
    <phoneticPr fontId="15"/>
  </si>
  <si>
    <t>フリー項目３</t>
    <rPh sb="3" eb="5">
      <t>コウモク</t>
    </rPh>
    <phoneticPr fontId="15"/>
  </si>
  <si>
    <t>備考</t>
    <phoneticPr fontId="15"/>
  </si>
  <si>
    <t>原因区分</t>
    <rPh sb="0" eb="2">
      <t>ゲンイン</t>
    </rPh>
    <rPh sb="2" eb="4">
      <t>クブン</t>
    </rPh>
    <phoneticPr fontId="15"/>
  </si>
  <si>
    <t>原因工程</t>
    <rPh sb="0" eb="2">
      <t>ゲンイン</t>
    </rPh>
    <rPh sb="2" eb="4">
      <t>コウテイ</t>
    </rPh>
    <phoneticPr fontId="15"/>
  </si>
  <si>
    <t>レイアウト
　画面レイアウト</t>
  </si>
  <si>
    <t>画面サイズ、画面構成、背景色は仕様通りか？</t>
  </si>
  <si>
    <t>タイトルバー（画面タイトル／画面ＩＤの配置、フォントサイズ、色）は仕様通りか？</t>
  </si>
  <si>
    <t>メニューバー（機能名の配置、プルダウンの処理）は仕様通りか？</t>
  </si>
  <si>
    <t>x</t>
  </si>
  <si>
    <t>項目名称、ボタン名称は仕様通りか？</t>
  </si>
  <si>
    <t>表示項目の文字サイズ、表示ボックスの幅、項目の並び位置、文字揃え(数値の右寄せ、文字の寄せまたはセンタリング)、改行は仕様通りか？</t>
  </si>
  <si>
    <t>入力項目の文字サイズ、入力ボックスの幅、体裁（凸凹の有無など）、開始位置は仕様通りか？</t>
  </si>
  <si>
    <t>入出力コントロール種別(テキストボックス・チェックボックス・ラジオボタン・ドロップダウンリスト)は仕様通りか？</t>
  </si>
  <si>
    <t>ボタンのサイズや配置は仕様通りか？</t>
  </si>
  <si>
    <t>メッセージ表示領域が設定されている場合のサイズ・位置は仕様通りか？</t>
  </si>
  <si>
    <t>ウィンドウサイズ変更時および全画面表示時の画面表示は仕様通りか？</t>
  </si>
  <si>
    <t>初期表示
　初期表示</t>
  </si>
  <si>
    <t>初期表示のデータやカーソルのフォーカス位置が仕様通りか？</t>
  </si>
  <si>
    <t>各エリア毎(ヘッダ部、ボディ部、テイル部など)での活性・非活性の初期表示が仕様通りか？</t>
  </si>
  <si>
    <t>チェックボックス、ラジオボタン、ドロップダウンリストの初期値が仕様通りか？</t>
  </si>
  <si>
    <t>ドロップダウンリスト内のリスト項目の内容・並び順が仕様通りか？</t>
  </si>
  <si>
    <t>権限
　権限</t>
  </si>
  <si>
    <t>操作者の権限やログインユーザにより、メニューを制限している場合、その動作は仕様通りか？</t>
  </si>
  <si>
    <t>操作者の権限に応じた初期状態は仕様通りか?</t>
  </si>
  <si>
    <t>権限やログインユーザにより遷移先が変わる場合、権限に対応した遷移先になっているか？</t>
  </si>
  <si>
    <t>一般ユーザでログインしている時に、管理者権限の画面のURLを直接指定しても表示できないようになっているか？</t>
  </si>
  <si>
    <t>項目入出力
　必須入力</t>
  </si>
  <si>
    <t>未入力、空白入力の場合の動作は仕様通りか？</t>
  </si>
  <si>
    <t>年・月・日および時・分・秒が別入力項目の場合に、未入力時の動作は仕様通りか？</t>
  </si>
  <si>
    <t>項目入出力
　桁数</t>
  </si>
  <si>
    <t>最大の入力桁数や有効桁数を越える入力時の動作は仕様通りか？</t>
  </si>
  <si>
    <t>表示領域より長く入力できる場合、入力した内容が全て表示されるか？</t>
  </si>
  <si>
    <t>1つのテキストボックスに区切り文字で複数のデータを入力する場合、入力チェックが正しく制御されているか？</t>
  </si>
  <si>
    <t>項目入出力
　項目属性</t>
  </si>
  <si>
    <t>入力項目のＩＭＥモードは正しく動作しているか？</t>
  </si>
  <si>
    <t>全角かな文字（日本語）や英字（ABC）、記号（@*+?/\など）を入力した時、正しく制御されているか？</t>
  </si>
  <si>
    <t>半角項目に全角入力した時、正しく制御されているか？または全角項目に半角入力した時、正しく制御されているか？</t>
  </si>
  <si>
    <t>全角と半角が混在する場合、正しく制御されているか？</t>
  </si>
  <si>
    <t>予約語や特殊文字などの禁止文字を入力した時、正しく制御されているか？</t>
  </si>
  <si>
    <t>文字種の入力制限がある場合、入力できないような制御になっているか？</t>
  </si>
  <si>
    <t>小数点数値や、"+"、"-"符号付き数値を入力した時、正しく制御されているか？</t>
  </si>
  <si>
    <t>項目入出力
　文字列編集</t>
  </si>
  <si>
    <t>日付入力や日付編集は仕様通りか？</t>
  </si>
  <si>
    <t>時間入力や時刻編集は仕様通りか？</t>
  </si>
  <si>
    <t>数値の場合で、小数点以下有効桁数を超える入力をした時、正しく制御されているか？</t>
  </si>
  <si>
    <t>カンマ編集、ゼロ編集(ゼロサプレス)、０埋め処理は仕様通りか？</t>
  </si>
  <si>
    <t>"--"や".."など符号を連続して入力した時、正しく制御されているか？</t>
  </si>
  <si>
    <t>項目入出力
　境界値</t>
  </si>
  <si>
    <t>指定された数値以外を入力した時、正しく制御されているか？</t>
  </si>
  <si>
    <t>境界値前後の数値入力時の動作は仕様通りか？</t>
  </si>
  <si>
    <t>項目入出力
　相関</t>
  </si>
  <si>
    <t>相関チェックにおいてテキスト項目・ラジオボタン・チェックボックス・ドロップダウンリストは正しく制御されているか？</t>
  </si>
  <si>
    <t>日付、時間、数値などの範囲入力の相関チェックにてfrom～toが逆転した時や片方が未入力の時、正しく制御されているか？</t>
  </si>
  <si>
    <t>入力の合計値が上限を超えた場合の相関チェックは仕様通りか？</t>
  </si>
  <si>
    <t>項目入出力
　妥当性</t>
  </si>
  <si>
    <t>存在しない日付や時間、または想定外の日付を入力した場合、正しく制御されているか？</t>
  </si>
  <si>
    <t>期間（日付・時間）のチェックは仕様通りか？</t>
  </si>
  <si>
    <t>入力データに対する、マスタ、トランとの存在チェックは仕様通りか？</t>
    <rPh sb="0" eb="2">
      <t>ニュウリョク</t>
    </rPh>
    <rPh sb="6" eb="7">
      <t>タイ</t>
    </rPh>
    <rPh sb="19" eb="21">
      <t>ソンザイ</t>
    </rPh>
    <phoneticPr fontId="15"/>
  </si>
  <si>
    <t>計算結果
　計算結果</t>
  </si>
  <si>
    <t>合計値、期間算出、税額などの計算結果は仕様通りか？</t>
  </si>
  <si>
    <t>日数計算をしている場合、仕様通りの日数で計算されるか？または稼動日ベースか暦日ベースで仕様通り計算されるか？</t>
  </si>
  <si>
    <t>ゼロ除算、計算結果が桁溢れの場合の動作は仕様通りか？</t>
    <rPh sb="2" eb="4">
      <t>ジョザン</t>
    </rPh>
    <rPh sb="5" eb="7">
      <t>ケイサン</t>
    </rPh>
    <rPh sb="7" eb="9">
      <t>ケッカ</t>
    </rPh>
    <rPh sb="14" eb="16">
      <t>バアイ</t>
    </rPh>
    <rPh sb="17" eb="19">
      <t>ドウサ</t>
    </rPh>
    <phoneticPr fontId="15"/>
  </si>
  <si>
    <t>計算結果の四捨五入・切捨て・切り上げは仕様通りか？</t>
  </si>
  <si>
    <t>検索
　検索条件</t>
  </si>
  <si>
    <t>大文字、小文字、全角、半角の区別によって検索条件は仕様通りか？</t>
  </si>
  <si>
    <t>不完全一致検索の時、前方一致、後方一致、部分一致など仕様通りに検索できるか？</t>
  </si>
  <si>
    <t>完全一致検索の時、前方一致、後方一致、部分一致で仕様通りに検索できないようになっているか？</t>
  </si>
  <si>
    <t>数字で検索する場合、同じ数値でも前に0をつけた場合とつけない場合で検索結果が変わる制御になっているか？</t>
  </si>
  <si>
    <t>検索
　検索結果</t>
  </si>
  <si>
    <t>検索結果の表示に時間が掛かり過ぎていないか？</t>
  </si>
  <si>
    <t>検索結果の件数や検索結果のソート順、表示項目、表示桁数は仕様通りか？</t>
  </si>
  <si>
    <t>表示された内容は仕様通りか？</t>
  </si>
  <si>
    <t>同じデータや重複したコードが複数表示されていないか？</t>
  </si>
  <si>
    <t>改ページボタンがある場合、ページ替えを行った場合、同じデータが重複表示されてないか？</t>
  </si>
  <si>
    <t>検索結果一覧の件数表示、ページ数表示は仕様通りか？</t>
    <rPh sb="0" eb="2">
      <t>ケンサク</t>
    </rPh>
    <rPh sb="2" eb="4">
      <t>ケッカ</t>
    </rPh>
    <rPh sb="4" eb="6">
      <t>イチラン</t>
    </rPh>
    <rPh sb="7" eb="9">
      <t>ケンスウ</t>
    </rPh>
    <rPh sb="9" eb="11">
      <t>ヒョウジ</t>
    </rPh>
    <rPh sb="15" eb="16">
      <t>スウ</t>
    </rPh>
    <rPh sb="16" eb="18">
      <t>ヒョウジ</t>
    </rPh>
    <rPh sb="19" eb="21">
      <t>シヨウ</t>
    </rPh>
    <rPh sb="21" eb="22">
      <t>トオ</t>
    </rPh>
    <phoneticPr fontId="15"/>
  </si>
  <si>
    <t>検索結果が0件、1件、MAX件数、MAX+1件時の表示内容、メッセージ表示、件数表示などの動作は仕様通りか？</t>
  </si>
  <si>
    <t>検索結果がスプレッドシート１画面内に表示できない場合、正しい制御になっているか？</t>
  </si>
  <si>
    <t>登録・更新・削除
　登録・更新・削除</t>
  </si>
  <si>
    <t>必須項目が未入力の状態で登録／更新／削除されることはないか？</t>
  </si>
  <si>
    <t>登録／更新時のマスタとの存在チェックは仕様通りか？</t>
  </si>
  <si>
    <t>処理後のスプレッドに表示された一覧件数と件数表示が一致しているか？</t>
  </si>
  <si>
    <t>登録／更新／削除後、ソート順、表示項目は仕様通りか？</t>
  </si>
  <si>
    <t>更新された内容は仕様通りか？</t>
  </si>
  <si>
    <t>登録／更新／削除確定前の「取消」「破棄」は仕様通りか？</t>
  </si>
  <si>
    <t>登録・更新・削除の処理を組み合わせて連続操作（更新→削除→登録→更新など）した場合、正しく処理されるか？</t>
    <rPh sb="0" eb="2">
      <t>トウロク</t>
    </rPh>
    <rPh sb="3" eb="5">
      <t>コウシン</t>
    </rPh>
    <rPh sb="6" eb="8">
      <t>サクジョ</t>
    </rPh>
    <rPh sb="9" eb="11">
      <t>ショリ</t>
    </rPh>
    <rPh sb="12" eb="13">
      <t>ク</t>
    </rPh>
    <rPh sb="14" eb="15">
      <t>ア</t>
    </rPh>
    <rPh sb="18" eb="20">
      <t>レンゾク</t>
    </rPh>
    <rPh sb="20" eb="22">
      <t>ソウサ</t>
    </rPh>
    <rPh sb="23" eb="25">
      <t>コウシン</t>
    </rPh>
    <rPh sb="26" eb="28">
      <t>サクジョ</t>
    </rPh>
    <rPh sb="29" eb="31">
      <t>トウロク</t>
    </rPh>
    <rPh sb="32" eb="34">
      <t>コウシン</t>
    </rPh>
    <rPh sb="39" eb="41">
      <t>バアイ</t>
    </rPh>
    <rPh sb="42" eb="43">
      <t>タダ</t>
    </rPh>
    <rPh sb="45" eb="47">
      <t>ショリ</t>
    </rPh>
    <phoneticPr fontId="15"/>
  </si>
  <si>
    <t>登録・更新・削除
　排他制御</t>
  </si>
  <si>
    <t>同時に同じデータを更新／削除できてしまうことがないか？</t>
  </si>
  <si>
    <t>重複キーで入力した場合、登録できてしまわないか？</t>
  </si>
  <si>
    <t>複数人で同時に登録した場合、一意の追番になっているか？</t>
  </si>
  <si>
    <t>メッセージ
　メッセージ</t>
  </si>
  <si>
    <t>メッセージ文言、識別№、メッセージの色は仕様通りか？</t>
  </si>
  <si>
    <t>メッセージで表示される項目名と画面のエラーの項目名が一致しているか？</t>
  </si>
  <si>
    <t>画面動作
　画面遷移</t>
    <rPh sb="2" eb="4">
      <t>ドウサ</t>
    </rPh>
    <phoneticPr fontId="15"/>
  </si>
  <si>
    <t>画面上のボタン・リンク項目をクリックした時の遷移は仕様通りか？</t>
  </si>
  <si>
    <t>正しい入力補助画面（子画面）へ遷移できるか？</t>
  </si>
  <si>
    <t>画面動作
　画面制御</t>
    <rPh sb="2" eb="4">
      <t>ドウサ</t>
    </rPh>
    <phoneticPr fontId="15"/>
  </si>
  <si>
    <t>入力チェックの優先順やチェック処理後、エラー処理後のカーソルのフォーカス位置は仕様通りか？</t>
  </si>
  <si>
    <t>画面動作後、直前の表示・入力項目がクリアされていないか？</t>
  </si>
  <si>
    <t>ページ切り替えボタンの状態（1ページ目の前ページボタンは非活性状態など）は仕様通りか？</t>
    <rPh sb="11" eb="13">
      <t>ジョウタイ</t>
    </rPh>
    <rPh sb="18" eb="19">
      <t>メ</t>
    </rPh>
    <rPh sb="20" eb="21">
      <t>マエ</t>
    </rPh>
    <rPh sb="28" eb="29">
      <t>ヒ</t>
    </rPh>
    <rPh sb="29" eb="31">
      <t>カッセイ</t>
    </rPh>
    <rPh sb="31" eb="33">
      <t>ジョウタイ</t>
    </rPh>
    <rPh sb="37" eb="39">
      <t>シヨウ</t>
    </rPh>
    <rPh sb="39" eb="40">
      <t>トオ</t>
    </rPh>
    <phoneticPr fontId="15"/>
  </si>
  <si>
    <t>改ページし再度元の画面に戻った場合、テキストボックス・チェックボックス・ラジオボタン・ドロップダウンリストの状態保持は仕様通りか？</t>
  </si>
  <si>
    <t>タブキー、Enterキー押下のフォーカス移動順は仕様通りか？</t>
  </si>
  <si>
    <t>画面に設置されたボタンをクリックした時の動作が、正しく制御されているか？</t>
  </si>
  <si>
    <t>任意の画面操作後の各ボタン・テキストボックス・チェックボックス・ラジオボタン・ドロップダウンリストの活性／非活性の状態変更は仕様通りか？</t>
  </si>
  <si>
    <t>ポップアップした補助画面の位置や大きさは適切か？</t>
    <rPh sb="16" eb="17">
      <t>オオ</t>
    </rPh>
    <rPh sb="20" eb="22">
      <t>テキセツ</t>
    </rPh>
    <phoneticPr fontId="15"/>
  </si>
  <si>
    <t>補助画面のモーダル/モードレス制御が仕様通りか？</t>
    <rPh sb="0" eb="2">
      <t>ホジョ</t>
    </rPh>
    <rPh sb="2" eb="4">
      <t>ガメン</t>
    </rPh>
    <rPh sb="15" eb="17">
      <t>セイギョ</t>
    </rPh>
    <rPh sb="18" eb="20">
      <t>シヨウ</t>
    </rPh>
    <rPh sb="20" eb="21">
      <t>トオ</t>
    </rPh>
    <phoneticPr fontId="15"/>
  </si>
  <si>
    <t>補助画面から選択した時、その内容が正しく反映されるか？</t>
  </si>
  <si>
    <t>ドロップダウンリストから選択した時、項目設定は仕様通りか？</t>
  </si>
  <si>
    <t>チェックボックス・ラジオボタン・ドロップダウンリストで「その他」などを選択した時の動作は仕様通りか？</t>
  </si>
  <si>
    <t>入力項目がエラーになった時、反転表示されている箇所が正しいか？</t>
  </si>
  <si>
    <t>入力エラー時、入力項目の動作は仕様通りか？</t>
  </si>
  <si>
    <t>行ごとにボタンが設けられていて、行単位の更新や画面遷移などが行える一覧表について、先頭から一番下までのすべての行は仕様通りか？</t>
  </si>
  <si>
    <t>クリア・戻るボタンを押下した時の表示状態は仕様通りか？</t>
  </si>
  <si>
    <t>他システム連携
　インターフェースデータ</t>
    <rPh sb="0" eb="1">
      <t>タ</t>
    </rPh>
    <phoneticPr fontId="15"/>
  </si>
  <si>
    <t>インターフェースデータを作成する場合、インターフェースデータにセットする値は仕様通りか？</t>
    <rPh sb="12" eb="14">
      <t>サクセイ</t>
    </rPh>
    <rPh sb="16" eb="18">
      <t>バアイ</t>
    </rPh>
    <phoneticPr fontId="15"/>
  </si>
  <si>
    <t>インターフェースデータを受け取る場合、インタフェースデータに正常値、異常値がセットされている場合の動作は仕様通りか？</t>
    <rPh sb="12" eb="13">
      <t>ウ</t>
    </rPh>
    <rPh sb="14" eb="15">
      <t>ト</t>
    </rPh>
    <rPh sb="16" eb="18">
      <t>バアイ</t>
    </rPh>
    <phoneticPr fontId="15"/>
  </si>
  <si>
    <t>ファイル入出力
　ファイル形式</t>
  </si>
  <si>
    <t>ファイルレイアウトは仕様通りか？</t>
  </si>
  <si>
    <t>アップロード/ダウンロードのファイル形式（xxx.csvなど）は仕様通りか？</t>
  </si>
  <si>
    <t>ファイル入出力
　ファイル入出力動作</t>
  </si>
  <si>
    <t>０件データ又は仕様通りのフォーマットでないデータファイルをアップロード/ダウンロードした時の動作は仕様通りか？</t>
  </si>
  <si>
    <t>アップロード時のファイル名のチェックは仕様通りか？</t>
  </si>
  <si>
    <t>存在しないファイル名を指定してアップロードボタンを押した時の動作は仕様通りか？</t>
  </si>
  <si>
    <t>ファイル入出力
　ファイル入出力結果</t>
  </si>
  <si>
    <t>ダウンロードファイルは仕様通りか？</t>
  </si>
  <si>
    <t>ログ出力
　ログ出力</t>
    <rPh sb="8" eb="10">
      <t>シュツリョク</t>
    </rPh>
    <phoneticPr fontId="15"/>
  </si>
  <si>
    <t>ログ出力を行う場合、処理開始、正常終了、異常終了時のログ出力内容（時刻、プログラムID、処理件数、エラーメッセージなど）は仕様通りか？</t>
    <rPh sb="2" eb="4">
      <t>シュツリョク</t>
    </rPh>
    <rPh sb="5" eb="6">
      <t>オコナ</t>
    </rPh>
    <rPh sb="7" eb="9">
      <t>バアイ</t>
    </rPh>
    <rPh sb="24" eb="25">
      <t>ジ</t>
    </rPh>
    <phoneticPr fontId="15"/>
  </si>
  <si>
    <t>セキュリティ
　アプリセキュリティ</t>
  </si>
  <si>
    <t>インターネット公開システムの場合、「セキュアWebチェックリスト　プログラミング編」を満足しているか？</t>
  </si>
  <si>
    <t>セキュリティ
　認証</t>
  </si>
  <si>
    <t>パスワードの入力制限は仕様通りか？</t>
  </si>
  <si>
    <t>統一性・わかりやすさ
　統一性</t>
  </si>
  <si>
    <t>画面はサブシステム間、サブシステム内で統一性がとれているか？</t>
  </si>
  <si>
    <t>統一性・わかりやすさ
　わかりやすさ</t>
  </si>
  <si>
    <t>登録／更新／削除の処理前や処理後の確認メッセージ、ポップアップの表示は仕様通りか？</t>
  </si>
  <si>
    <t>表示されたメッセージ・ポップアップ・画面の文言がわかりやすいか？</t>
  </si>
  <si>
    <t>エラーメッセージの表示順が画面項目順でなく前後していてわかりにくくないか？</t>
  </si>
  <si>
    <t>エラーメッセージからどう対処すれば良いかわかりやすいような表現になっているか？</t>
  </si>
  <si>
    <t>入力チェックのエラー時、入力項目の全てまたは一部の項目がクリアされてしまって、再入力になってしまわないか？</t>
  </si>
  <si>
    <t>障害
　回復性</t>
  </si>
  <si>
    <t>異常発生時に、回復へ誘導するメッセージ内容が表示されているか？</t>
    <rPh sb="7" eb="9">
      <t>カイフク</t>
    </rPh>
    <rPh sb="10" eb="12">
      <t>ユウドウ</t>
    </rPh>
    <rPh sb="19" eb="21">
      <t>ナイヨウ</t>
    </rPh>
    <rPh sb="22" eb="24">
      <t>ヒョウジ</t>
    </rPh>
    <phoneticPr fontId="15"/>
  </si>
  <si>
    <t>異常発生後、再起動が可能か？</t>
    <rPh sb="10" eb="12">
      <t>カノウ</t>
    </rPh>
    <phoneticPr fontId="15"/>
  </si>
  <si>
    <t>異常発生後、ファイル・メモリ・排他リソースが解放されているか？</t>
  </si>
  <si>
    <t>イレギュラー操作
　イジワルテスト</t>
  </si>
  <si>
    <t>ブラウザの「戻る」「更新」「中止」などのボタンを連続押下しても正しく動作するか？</t>
  </si>
  <si>
    <t>セッション保持時間は設定通りに動作するか？</t>
  </si>
  <si>
    <t>最終行です。削除しないでください。行操作は、この行より前で行ってください。行挿入は禁止。複写挿入を使ってください。</t>
    <rPh sb="0" eb="3">
      <t>サイシュウギョウ</t>
    </rPh>
    <rPh sb="6" eb="8">
      <t>サクジョ</t>
    </rPh>
    <rPh sb="17" eb="18">
      <t>ギョウ</t>
    </rPh>
    <rPh sb="18" eb="20">
      <t>ソウサ</t>
    </rPh>
    <rPh sb="24" eb="25">
      <t>ギョウ</t>
    </rPh>
    <rPh sb="27" eb="28">
      <t>マエ</t>
    </rPh>
    <rPh sb="29" eb="30">
      <t>オコナ</t>
    </rPh>
    <rPh sb="37" eb="38">
      <t>ギョウ</t>
    </rPh>
    <rPh sb="38" eb="40">
      <t>ソウニュウ</t>
    </rPh>
    <rPh sb="41" eb="43">
      <t>キンシ</t>
    </rPh>
    <rPh sb="44" eb="46">
      <t>フクシャ</t>
    </rPh>
    <rPh sb="46" eb="48">
      <t>ソウニュウ</t>
    </rPh>
    <rPh sb="49" eb="50">
      <t>ツカ</t>
    </rPh>
    <phoneticPr fontId="39"/>
  </si>
</sst>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6" formatCode="&quot;¥&quot;#,##0;[Red]&quot;¥&quot;\-#,##0"/>
    <numFmt numFmtId="176" formatCode="0_);[Red]\(0\)"/>
    <numFmt numFmtId="177" formatCode="yyyy/m/d;@"/>
    <numFmt numFmtId="178" formatCode="0_ ;[Red]\-0\ "/>
  </numFmts>
  <fonts count="42">
    <font>
      <sz val="9"/>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6"/>
      <name val="ＭＳ Ｐゴシック"/>
      <family val="2"/>
      <charset val="128"/>
      <scheme val="minor"/>
    </font>
    <font>
      <sz val="11"/>
      <name val="ＭＳ Ｐゴシック"/>
      <family val="3"/>
      <charset val="128"/>
    </font>
    <font>
      <b/>
      <u/>
      <sz val="16"/>
      <color theme="1"/>
      <name val="Meiryo UI"/>
      <family val="3"/>
      <charset val="128"/>
    </font>
    <font>
      <sz val="11"/>
      <color theme="1"/>
      <name val="Meiryo UI"/>
      <family val="3"/>
      <charset val="128"/>
    </font>
    <font>
      <sz val="10"/>
      <name val="Meiryo UI"/>
      <family val="3"/>
      <charset val="128"/>
    </font>
    <font>
      <b/>
      <u/>
      <sz val="14"/>
      <color theme="1"/>
      <name val="Meiryo UI"/>
      <family val="3"/>
      <charset val="128"/>
    </font>
    <font>
      <b/>
      <sz val="12"/>
      <name val="Meiryo UI"/>
      <family val="3"/>
      <charset val="128"/>
    </font>
    <font>
      <sz val="11"/>
      <name val="Meiryo UI"/>
      <family val="3"/>
      <charset val="128"/>
    </font>
    <font>
      <b/>
      <sz val="11"/>
      <color theme="1"/>
      <name val="ＭＳ Ｐゴシック"/>
      <family val="3"/>
      <charset val="128"/>
      <scheme val="minor"/>
    </font>
    <font>
      <b/>
      <sz val="11"/>
      <name val="Meiryo UI"/>
      <family val="3"/>
      <charset val="128"/>
    </font>
    <font>
      <sz val="14"/>
      <name val="ＭＳ Ｐゴシック"/>
      <family val="3"/>
      <charset val="128"/>
    </font>
    <font>
      <sz val="6"/>
      <name val="ＭＳ Ｐゴシック"/>
      <family val="3"/>
      <charset val="128"/>
    </font>
    <font>
      <sz val="8"/>
      <name val="ＭＳ Ｐゴシック"/>
      <family val="3"/>
      <charset val="128"/>
    </font>
    <font>
      <sz val="7"/>
      <name val="ＭＳ Ｐゴシック"/>
      <family val="3"/>
      <charset val="128"/>
    </font>
    <font>
      <sz val="8"/>
      <name val="ＭＳ ゴシック"/>
      <family val="3"/>
      <charset val="128"/>
    </font>
    <font>
      <sz val="10"/>
      <name val="ＭＳ Ｐゴシック"/>
      <family val="3"/>
      <charset val="128"/>
    </font>
    <font>
      <sz val="11"/>
      <color indexed="8"/>
      <name val="ＭＳ Ｐゴシック"/>
      <family val="3"/>
      <charset val="128"/>
    </font>
    <font>
      <b/>
      <sz val="8"/>
      <name val="ＭＳ Ｐゴシック"/>
      <family val="3"/>
      <charset val="128"/>
    </font>
    <font>
      <i/>
      <sz val="8"/>
      <name val="ＭＳ Ｐゴシック"/>
      <family val="3"/>
      <charset val="128"/>
    </font>
    <font>
      <strike/>
      <sz val="8"/>
      <color indexed="10"/>
      <name val="ＭＳ ゴシック"/>
      <family val="3"/>
      <charset val="128"/>
    </font>
    <font>
      <sz val="8"/>
      <color indexed="10"/>
      <name val="ＭＳ ゴシック"/>
      <family val="3"/>
      <charset val="128"/>
    </font>
    <font>
      <sz val="8"/>
      <color indexed="10"/>
      <name val="ＭＳ Ｐゴシック"/>
      <family val="3"/>
      <charset val="128"/>
    </font>
    <font>
      <sz val="6"/>
      <name val="ＭＳ ゴシック"/>
      <family val="3"/>
      <charset val="128"/>
    </font>
    <font>
      <sz val="6"/>
      <color indexed="10"/>
      <name val="ＭＳ Ｐゴシック"/>
      <family val="3"/>
      <charset val="128"/>
    </font>
    <font>
      <sz val="6"/>
      <color indexed="10"/>
      <name val="ＭＳ ゴシック"/>
      <family val="3"/>
      <charset val="128"/>
    </font>
    <font>
      <b/>
      <sz val="14"/>
      <color theme="0"/>
      <name val="Meiryo UI"/>
      <family val="3"/>
      <charset val="128"/>
    </font>
    <font>
      <b/>
      <sz val="14"/>
      <name val="Meiryo UI"/>
      <family val="3"/>
      <charset val="128"/>
    </font>
    <font>
      <sz val="14"/>
      <name val="Meiryo UI"/>
      <family val="3"/>
      <charset val="128"/>
    </font>
    <font>
      <b/>
      <sz val="10"/>
      <name val="Meiryo UI"/>
      <family val="3"/>
      <charset val="128"/>
    </font>
    <font>
      <sz val="12"/>
      <name val="Meiryo UI"/>
      <family val="3"/>
      <charset val="128"/>
    </font>
    <font>
      <sz val="12"/>
      <color rgb="FFFF0000"/>
      <name val="Meiryo UI"/>
      <family val="3"/>
      <charset val="128"/>
    </font>
    <font>
      <b/>
      <sz val="12"/>
      <color rgb="FFFF0000"/>
      <name val="Meiryo UI"/>
      <family val="3"/>
      <charset val="128"/>
    </font>
    <font>
      <b/>
      <sz val="12"/>
      <color rgb="FF993300"/>
      <name val="Meiryo UI"/>
      <family val="3"/>
      <charset val="128"/>
    </font>
    <font>
      <b/>
      <sz val="8"/>
      <name val="Meiryo UI"/>
      <family val="3"/>
      <charset val="128"/>
    </font>
    <font>
      <b/>
      <sz val="12"/>
      <color theme="0"/>
      <name val="Meiryo UI"/>
      <family val="3"/>
      <charset val="128"/>
    </font>
    <font>
      <sz val="6"/>
      <name val="ＭＳ ゴシック"/>
      <family val="2"/>
      <charset val="128"/>
    </font>
    <font>
      <sz val="9"/>
      <color indexed="81"/>
      <name val="ＭＳ Ｐゴシック"/>
      <family val="3"/>
      <charset val="128"/>
    </font>
    <font>
      <sz val="11"/>
      <color indexed="81"/>
      <name val="Meiryo UI"/>
      <family val="3"/>
      <charset val="128"/>
    </font>
  </fonts>
  <fills count="14">
    <fill>
      <patternFill patternType="none"/>
    </fill>
    <fill>
      <patternFill patternType="gray125"/>
    </fill>
    <fill>
      <patternFill patternType="solid">
        <fgColor theme="0"/>
        <bgColor indexed="64"/>
      </patternFill>
    </fill>
    <fill>
      <patternFill patternType="solid">
        <fgColor theme="4" tint="0.59999389629810485"/>
        <bgColor indexed="64"/>
      </patternFill>
    </fill>
    <fill>
      <patternFill patternType="solid">
        <fgColor indexed="44"/>
        <bgColor indexed="64"/>
      </patternFill>
    </fill>
    <fill>
      <patternFill patternType="solid">
        <fgColor indexed="47"/>
        <bgColor indexed="64"/>
      </patternFill>
    </fill>
    <fill>
      <patternFill patternType="solid">
        <fgColor indexed="41"/>
        <bgColor indexed="64"/>
      </patternFill>
    </fill>
    <fill>
      <patternFill patternType="solid">
        <fgColor rgb="FF000099"/>
        <bgColor indexed="64"/>
      </patternFill>
    </fill>
    <fill>
      <patternFill patternType="solid">
        <fgColor rgb="FFE0E0FF"/>
        <bgColor indexed="64"/>
      </patternFill>
    </fill>
    <fill>
      <patternFill patternType="solid">
        <fgColor rgb="FFFFFF99"/>
        <bgColor indexed="64"/>
      </patternFill>
    </fill>
    <fill>
      <patternFill patternType="solid">
        <fgColor rgb="FFCCFFFF"/>
        <bgColor indexed="64"/>
      </patternFill>
    </fill>
    <fill>
      <patternFill patternType="solid">
        <fgColor rgb="FFF0FFFF"/>
        <bgColor indexed="64"/>
      </patternFill>
    </fill>
    <fill>
      <patternFill patternType="solid">
        <fgColor rgb="FFF2DCDB"/>
        <bgColor indexed="64"/>
      </patternFill>
    </fill>
    <fill>
      <patternFill patternType="solid">
        <fgColor rgb="FFFF0000"/>
        <bgColor indexed="64"/>
      </patternFill>
    </fill>
  </fills>
  <borders count="75">
    <border>
      <left/>
      <right/>
      <top/>
      <bottom/>
      <diagonal/>
    </border>
    <border>
      <left/>
      <right/>
      <top style="thin">
        <color indexed="64"/>
      </top>
      <bottom style="hair">
        <color indexed="64"/>
      </bottom>
      <diagonal/>
    </border>
    <border>
      <left/>
      <right/>
      <top style="hair">
        <color indexed="64"/>
      </top>
      <bottom style="thin">
        <color indexed="64"/>
      </bottom>
      <diagonal/>
    </border>
    <border>
      <left style="double">
        <color indexed="64"/>
      </left>
      <right/>
      <top style="thin">
        <color indexed="64"/>
      </top>
      <bottom style="hair">
        <color indexed="64"/>
      </bottom>
      <diagonal/>
    </border>
    <border>
      <left style="double">
        <color indexed="64"/>
      </left>
      <right/>
      <top style="hair">
        <color indexed="64"/>
      </top>
      <bottom style="thin">
        <color indexed="64"/>
      </bottom>
      <diagonal/>
    </border>
    <border>
      <left/>
      <right style="double">
        <color indexed="64"/>
      </right>
      <top style="hair">
        <color indexed="64"/>
      </top>
      <bottom style="thin">
        <color indexed="64"/>
      </bottom>
      <diagonal/>
    </border>
    <border>
      <left/>
      <right/>
      <top style="thin">
        <color indexed="64"/>
      </top>
      <bottom style="thin">
        <color indexed="64"/>
      </bottom>
      <diagonal/>
    </border>
    <border>
      <left style="double">
        <color indexed="64"/>
      </left>
      <right/>
      <top style="thin">
        <color indexed="64"/>
      </top>
      <bottom style="thin">
        <color indexed="64"/>
      </bottom>
      <diagonal/>
    </border>
    <border>
      <left/>
      <right/>
      <top/>
      <bottom style="thin">
        <color auto="1"/>
      </bottom>
      <diagonal/>
    </border>
    <border>
      <left style="thin">
        <color auto="1"/>
      </left>
      <right style="thin">
        <color auto="1"/>
      </right>
      <top style="thin">
        <color auto="1"/>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style="medium">
        <color indexed="64"/>
      </right>
      <top/>
      <bottom/>
      <diagonal/>
    </border>
    <border>
      <left style="medium">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diagonal/>
    </border>
    <border>
      <left style="hair">
        <color indexed="64"/>
      </left>
      <right/>
      <top style="thin">
        <color indexed="64"/>
      </top>
      <bottom/>
      <diagonal/>
    </border>
    <border>
      <left style="hair">
        <color indexed="64"/>
      </left>
      <right style="thin">
        <color indexed="64"/>
      </right>
      <top style="thin">
        <color indexed="64"/>
      </top>
      <bottom/>
      <diagonal/>
    </border>
    <border>
      <left/>
      <right style="hair">
        <color indexed="64"/>
      </right>
      <top style="thin">
        <color indexed="64"/>
      </top>
      <bottom/>
      <diagonal/>
    </border>
    <border>
      <left style="thin">
        <color indexed="64"/>
      </left>
      <right/>
      <top/>
      <bottom/>
      <diagonal/>
    </border>
    <border>
      <left style="hair">
        <color indexed="64"/>
      </left>
      <right style="hair">
        <color indexed="64"/>
      </right>
      <top style="thin">
        <color indexed="64"/>
      </top>
      <bottom/>
      <diagonal/>
    </border>
    <border>
      <left style="thin">
        <color indexed="64"/>
      </left>
      <right style="hair">
        <color indexed="64"/>
      </right>
      <top/>
      <bottom/>
      <diagonal/>
    </border>
    <border>
      <left style="hair">
        <color indexed="64"/>
      </left>
      <right/>
      <top/>
      <bottom/>
      <diagonal/>
    </border>
    <border>
      <left style="hair">
        <color indexed="64"/>
      </left>
      <right style="thin">
        <color indexed="64"/>
      </right>
      <top/>
      <bottom/>
      <diagonal/>
    </border>
    <border>
      <left/>
      <right style="hair">
        <color indexed="64"/>
      </right>
      <top/>
      <bottom/>
      <diagonal/>
    </border>
    <border>
      <left style="thin">
        <color indexed="64"/>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bottom/>
      <diagonal/>
    </border>
    <border>
      <left/>
      <right style="thin">
        <color indexed="64"/>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auto="1"/>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hair">
        <color indexed="64"/>
      </top>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s>
  <cellStyleXfs count="7">
    <xf numFmtId="0" fontId="0" fillId="0" borderId="0">
      <alignment vertical="center"/>
    </xf>
    <xf numFmtId="0" fontId="5" fillId="0" borderId="0"/>
    <xf numFmtId="0" fontId="3" fillId="0" borderId="0">
      <alignment vertical="center"/>
    </xf>
    <xf numFmtId="0" fontId="2" fillId="0" borderId="0">
      <alignment vertical="center"/>
    </xf>
    <xf numFmtId="0" fontId="1" fillId="0" borderId="0">
      <alignment vertical="center"/>
    </xf>
    <xf numFmtId="0" fontId="5" fillId="0" borderId="0"/>
    <xf numFmtId="6" fontId="5" fillId="0" borderId="0" applyFont="0" applyFill="0" applyBorder="0" applyAlignment="0" applyProtection="0"/>
  </cellStyleXfs>
  <cellXfs count="437">
    <xf numFmtId="0" fontId="0" fillId="0" borderId="0" xfId="0">
      <alignment vertical="center"/>
    </xf>
    <xf numFmtId="49" fontId="8" fillId="2" borderId="0" xfId="1" applyNumberFormat="1" applyFont="1" applyFill="1" applyAlignment="1">
      <alignment horizontal="right"/>
    </xf>
    <xf numFmtId="0" fontId="7" fillId="2" borderId="0" xfId="3" applyFont="1" applyFill="1">
      <alignment vertical="center"/>
    </xf>
    <xf numFmtId="49" fontId="6" fillId="2" borderId="0" xfId="3" applyNumberFormat="1" applyFont="1" applyFill="1">
      <alignment vertical="center"/>
    </xf>
    <xf numFmtId="49" fontId="7" fillId="2" borderId="0" xfId="3" applyNumberFormat="1" applyFont="1" applyFill="1">
      <alignment vertical="center"/>
    </xf>
    <xf numFmtId="49" fontId="9" fillId="2" borderId="0" xfId="3" applyNumberFormat="1" applyFont="1" applyFill="1">
      <alignment vertical="center"/>
    </xf>
    <xf numFmtId="49" fontId="10" fillId="2" borderId="0" xfId="1" applyNumberFormat="1" applyFont="1" applyFill="1" applyAlignment="1"/>
    <xf numFmtId="49" fontId="11" fillId="2" borderId="0" xfId="1" applyNumberFormat="1" applyFont="1" applyFill="1" applyAlignment="1"/>
    <xf numFmtId="49" fontId="11" fillId="3" borderId="6" xfId="1" applyNumberFormat="1" applyFont="1" applyFill="1" applyBorder="1" applyAlignment="1">
      <alignment horizontal="left"/>
    </xf>
    <xf numFmtId="49" fontId="10" fillId="2" borderId="0" xfId="1" applyNumberFormat="1" applyFont="1" applyFill="1"/>
    <xf numFmtId="49" fontId="11" fillId="2" borderId="0" xfId="1" applyNumberFormat="1" applyFont="1" applyFill="1"/>
    <xf numFmtId="49" fontId="11" fillId="3" borderId="1" xfId="1" applyNumberFormat="1" applyFont="1" applyFill="1" applyBorder="1" applyAlignment="1">
      <alignment vertical="top"/>
    </xf>
    <xf numFmtId="49" fontId="11" fillId="3" borderId="5" xfId="1" applyNumberFormat="1" applyFont="1" applyFill="1" applyBorder="1" applyAlignment="1">
      <alignment vertical="top"/>
    </xf>
    <xf numFmtId="49" fontId="7" fillId="2" borderId="0" xfId="3" applyNumberFormat="1" applyFont="1" applyFill="1" applyBorder="1">
      <alignment vertical="center"/>
    </xf>
    <xf numFmtId="49" fontId="1" fillId="0" borderId="0" xfId="4" applyNumberFormat="1">
      <alignment vertical="center"/>
    </xf>
    <xf numFmtId="49" fontId="12" fillId="0" borderId="0" xfId="4" applyNumberFormat="1" applyFont="1">
      <alignment vertical="center"/>
    </xf>
    <xf numFmtId="0" fontId="7" fillId="2" borderId="8" xfId="3" applyFont="1" applyFill="1" applyBorder="1" applyAlignment="1">
      <alignment horizontal="center" vertical="center"/>
    </xf>
    <xf numFmtId="0" fontId="7" fillId="2" borderId="8" xfId="3" applyFont="1" applyFill="1" applyBorder="1">
      <alignment vertical="center"/>
    </xf>
    <xf numFmtId="0" fontId="7" fillId="2" borderId="9" xfId="3" applyFont="1" applyFill="1" applyBorder="1">
      <alignment vertical="center"/>
    </xf>
    <xf numFmtId="0" fontId="7" fillId="2" borderId="2" xfId="3" applyFont="1" applyFill="1" applyBorder="1">
      <alignment vertical="center"/>
    </xf>
    <xf numFmtId="49" fontId="11" fillId="2" borderId="7" xfId="1" applyNumberFormat="1" applyFont="1" applyFill="1" applyBorder="1" applyAlignment="1">
      <alignment horizontal="left"/>
    </xf>
    <xf numFmtId="49" fontId="11" fillId="2" borderId="6" xfId="1" applyNumberFormat="1" applyFont="1" applyFill="1" applyBorder="1" applyAlignment="1">
      <alignment horizontal="left"/>
    </xf>
    <xf numFmtId="49" fontId="11" fillId="2" borderId="3" xfId="1" applyNumberFormat="1" applyFont="1" applyFill="1" applyBorder="1" applyAlignment="1">
      <alignment horizontal="left" vertical="top" wrapText="1"/>
    </xf>
    <xf numFmtId="49" fontId="11" fillId="2" borderId="1" xfId="1" applyNumberFormat="1" applyFont="1" applyFill="1" applyBorder="1" applyAlignment="1">
      <alignment horizontal="left" vertical="top"/>
    </xf>
    <xf numFmtId="49" fontId="11" fillId="2" borderId="4" xfId="1" applyNumberFormat="1" applyFont="1" applyFill="1" applyBorder="1" applyAlignment="1">
      <alignment horizontal="left"/>
    </xf>
    <xf numFmtId="49" fontId="11" fillId="2" borderId="2" xfId="1" applyNumberFormat="1" applyFont="1" applyFill="1" applyBorder="1" applyAlignment="1">
      <alignment horizontal="left"/>
    </xf>
    <xf numFmtId="49" fontId="13" fillId="2" borderId="4" xfId="1" applyNumberFormat="1" applyFont="1" applyFill="1" applyBorder="1" applyAlignment="1">
      <alignment horizontal="left"/>
    </xf>
    <xf numFmtId="49" fontId="13" fillId="2" borderId="2" xfId="1" applyNumberFormat="1" applyFont="1" applyFill="1" applyBorder="1" applyAlignment="1">
      <alignment horizontal="left"/>
    </xf>
    <xf numFmtId="0" fontId="7" fillId="2" borderId="0" xfId="3" applyFont="1" applyFill="1" applyAlignment="1">
      <alignment horizontal="center" vertical="center"/>
    </xf>
    <xf numFmtId="0" fontId="5" fillId="0" borderId="0" xfId="1"/>
    <xf numFmtId="0" fontId="14" fillId="4" borderId="10" xfId="1" applyFont="1" applyFill="1" applyBorder="1" applyAlignment="1">
      <alignment horizontal="center" vertical="center"/>
    </xf>
    <xf numFmtId="0" fontId="14" fillId="4" borderId="11" xfId="1" applyFont="1" applyFill="1" applyBorder="1" applyAlignment="1">
      <alignment horizontal="center" vertical="center"/>
    </xf>
    <xf numFmtId="0" fontId="14" fillId="4" borderId="12" xfId="1" applyFont="1" applyFill="1" applyBorder="1" applyAlignment="1">
      <alignment horizontal="center" vertical="center"/>
    </xf>
    <xf numFmtId="0" fontId="16" fillId="0" borderId="13" xfId="1" applyFont="1" applyBorder="1" applyAlignment="1">
      <alignment horizontal="left" vertical="center"/>
    </xf>
    <xf numFmtId="0" fontId="16" fillId="0" borderId="14" xfId="1" applyFont="1" applyBorder="1" applyAlignment="1">
      <alignment horizontal="left" vertical="center"/>
    </xf>
    <xf numFmtId="0" fontId="16" fillId="0" borderId="15" xfId="1" applyFont="1" applyBorder="1" applyAlignment="1">
      <alignment horizontal="left" vertical="center"/>
    </xf>
    <xf numFmtId="0" fontId="16" fillId="0" borderId="16" xfId="1" applyFont="1" applyBorder="1" applyAlignment="1">
      <alignment vertical="center"/>
    </xf>
    <xf numFmtId="0" fontId="17" fillId="0" borderId="14" xfId="1" applyFont="1" applyBorder="1" applyAlignment="1">
      <alignment vertical="center"/>
    </xf>
    <xf numFmtId="0" fontId="17" fillId="0" borderId="14" xfId="1" applyFont="1" applyBorder="1" applyAlignment="1">
      <alignment horizontal="left" vertical="center"/>
    </xf>
    <xf numFmtId="0" fontId="17" fillId="0" borderId="15" xfId="1" applyFont="1" applyBorder="1" applyAlignment="1">
      <alignment vertical="center"/>
    </xf>
    <xf numFmtId="0" fontId="5" fillId="0" borderId="14" xfId="1" applyBorder="1" applyAlignment="1">
      <alignment vertical="center"/>
    </xf>
    <xf numFmtId="0" fontId="5" fillId="0" borderId="14" xfId="1" applyBorder="1"/>
    <xf numFmtId="0" fontId="16" fillId="0" borderId="14" xfId="1" applyFont="1" applyBorder="1" applyAlignment="1">
      <alignment vertical="center"/>
    </xf>
    <xf numFmtId="0" fontId="16" fillId="0" borderId="17" xfId="1" applyFont="1" applyBorder="1" applyAlignment="1">
      <alignment horizontal="right"/>
    </xf>
    <xf numFmtId="0" fontId="16" fillId="0" borderId="11" xfId="1" applyFont="1" applyBorder="1" applyAlignment="1">
      <alignment horizontal="right"/>
    </xf>
    <xf numFmtId="0" fontId="16" fillId="0" borderId="12" xfId="1" applyFont="1" applyBorder="1" applyAlignment="1">
      <alignment horizontal="right"/>
    </xf>
    <xf numFmtId="0" fontId="14" fillId="4" borderId="18" xfId="1" applyFont="1" applyFill="1" applyBorder="1" applyAlignment="1">
      <alignment horizontal="center" vertical="center"/>
    </xf>
    <xf numFmtId="0" fontId="14" fillId="4" borderId="19" xfId="1" applyFont="1" applyFill="1" applyBorder="1" applyAlignment="1">
      <alignment horizontal="center" vertical="center"/>
    </xf>
    <xf numFmtId="0" fontId="14" fillId="4" borderId="20" xfId="1" applyFont="1" applyFill="1" applyBorder="1" applyAlignment="1">
      <alignment horizontal="center" vertical="center"/>
    </xf>
    <xf numFmtId="0" fontId="16" fillId="0" borderId="18" xfId="1" applyFont="1" applyBorder="1" applyAlignment="1">
      <alignment horizontal="center" vertical="center"/>
    </xf>
    <xf numFmtId="0" fontId="16" fillId="0" borderId="19" xfId="1" applyFont="1" applyBorder="1" applyAlignment="1">
      <alignment horizontal="center" vertical="center"/>
    </xf>
    <xf numFmtId="0" fontId="16" fillId="0" borderId="21" xfId="1" applyFont="1" applyBorder="1" applyAlignment="1">
      <alignment horizontal="center" vertical="center"/>
    </xf>
    <xf numFmtId="0" fontId="16" fillId="0" borderId="22" xfId="1" applyFont="1" applyBorder="1" applyAlignment="1">
      <alignment vertical="center"/>
    </xf>
    <xf numFmtId="0" fontId="17" fillId="0" borderId="19" xfId="1" applyFont="1" applyBorder="1" applyAlignment="1">
      <alignment vertical="center"/>
    </xf>
    <xf numFmtId="0" fontId="17" fillId="0" borderId="19" xfId="1" applyFont="1" applyBorder="1" applyAlignment="1">
      <alignment horizontal="left" vertical="center"/>
    </xf>
    <xf numFmtId="0" fontId="17" fillId="0" borderId="21" xfId="1" applyFont="1" applyBorder="1" applyAlignment="1">
      <alignment vertical="center"/>
    </xf>
    <xf numFmtId="0" fontId="16" fillId="0" borderId="0" xfId="1" applyFont="1" applyBorder="1" applyAlignment="1">
      <alignment vertical="center"/>
    </xf>
    <xf numFmtId="0" fontId="5" fillId="0" borderId="0" xfId="1" applyBorder="1" applyAlignment="1">
      <alignment vertical="center"/>
    </xf>
    <xf numFmtId="0" fontId="16" fillId="0" borderId="22" xfId="1" applyFont="1" applyBorder="1" applyAlignment="1">
      <alignment horizontal="right"/>
    </xf>
    <xf numFmtId="0" fontId="16" fillId="0" borderId="0" xfId="1" applyFont="1" applyBorder="1" applyAlignment="1">
      <alignment horizontal="right"/>
    </xf>
    <xf numFmtId="0" fontId="16" fillId="0" borderId="23" xfId="1" applyFont="1" applyBorder="1" applyAlignment="1">
      <alignment horizontal="right"/>
    </xf>
    <xf numFmtId="0" fontId="16" fillId="0" borderId="10" xfId="1" applyFont="1" applyBorder="1" applyAlignment="1">
      <alignment vertical="center"/>
    </xf>
    <xf numFmtId="0" fontId="16" fillId="0" borderId="11" xfId="1" applyFont="1" applyBorder="1" applyAlignment="1">
      <alignment vertical="center"/>
    </xf>
    <xf numFmtId="0" fontId="16" fillId="0" borderId="12" xfId="1" applyFont="1" applyBorder="1" applyAlignment="1">
      <alignment vertical="center"/>
    </xf>
    <xf numFmtId="0" fontId="16" fillId="0" borderId="24" xfId="1" applyFont="1" applyBorder="1" applyAlignment="1">
      <alignment vertical="center"/>
    </xf>
    <xf numFmtId="0" fontId="16" fillId="5" borderId="25" xfId="1" applyFont="1" applyFill="1" applyBorder="1" applyAlignment="1">
      <alignment horizontal="center" vertical="center"/>
    </xf>
    <xf numFmtId="0" fontId="16" fillId="5" borderId="26" xfId="1" applyFont="1" applyFill="1" applyBorder="1" applyAlignment="1">
      <alignment horizontal="center" vertical="center"/>
    </xf>
    <xf numFmtId="0" fontId="16" fillId="5" borderId="27" xfId="1" applyFont="1" applyFill="1" applyBorder="1" applyAlignment="1">
      <alignment horizontal="center" vertical="center"/>
    </xf>
    <xf numFmtId="0" fontId="16" fillId="0" borderId="25" xfId="1" applyFont="1" applyBorder="1" applyAlignment="1">
      <alignment horizontal="left" vertical="center"/>
    </xf>
    <xf numFmtId="0" fontId="16" fillId="0" borderId="26" xfId="1" applyFont="1" applyBorder="1" applyAlignment="1">
      <alignment horizontal="left" vertical="center"/>
    </xf>
    <xf numFmtId="0" fontId="16" fillId="0" borderId="27" xfId="1" applyFont="1" applyBorder="1" applyAlignment="1">
      <alignment horizontal="left" vertical="center"/>
    </xf>
    <xf numFmtId="0" fontId="18" fillId="0" borderId="25" xfId="1" applyFont="1" applyBorder="1" applyAlignment="1">
      <alignment vertical="center"/>
    </xf>
    <xf numFmtId="0" fontId="18" fillId="0" borderId="26" xfId="1" applyFont="1" applyBorder="1" applyAlignment="1">
      <alignment vertical="center"/>
    </xf>
    <xf numFmtId="0" fontId="18" fillId="0" borderId="27" xfId="1" applyFont="1" applyBorder="1" applyAlignment="1">
      <alignment vertical="center"/>
    </xf>
    <xf numFmtId="0" fontId="16" fillId="0" borderId="25" xfId="1" applyFont="1" applyBorder="1" applyAlignment="1">
      <alignment horizontal="center"/>
    </xf>
    <xf numFmtId="0" fontId="16" fillId="0" borderId="26" xfId="1" applyFont="1" applyBorder="1" applyAlignment="1">
      <alignment horizontal="center"/>
    </xf>
    <xf numFmtId="0" fontId="16" fillId="0" borderId="27" xfId="1" applyFont="1" applyBorder="1" applyAlignment="1">
      <alignment horizontal="center"/>
    </xf>
    <xf numFmtId="0" fontId="19" fillId="0" borderId="25" xfId="1" applyFont="1" applyBorder="1" applyAlignment="1">
      <alignment horizontal="center" vertical="center" shrinkToFit="1"/>
    </xf>
    <xf numFmtId="0" fontId="19" fillId="0" borderId="26" xfId="1" applyFont="1" applyBorder="1" applyAlignment="1">
      <alignment horizontal="center" vertical="center" shrinkToFit="1"/>
    </xf>
    <xf numFmtId="0" fontId="19" fillId="0" borderId="27" xfId="1" applyFont="1" applyBorder="1" applyAlignment="1">
      <alignment horizontal="center" vertical="center" shrinkToFit="1"/>
    </xf>
    <xf numFmtId="0" fontId="16" fillId="0" borderId="23" xfId="1" applyFont="1" applyBorder="1" applyAlignment="1">
      <alignment vertical="center"/>
    </xf>
    <xf numFmtId="0" fontId="16" fillId="5" borderId="28" xfId="1" applyFont="1" applyFill="1" applyBorder="1" applyAlignment="1">
      <alignment horizontal="center" vertical="center"/>
    </xf>
    <xf numFmtId="0" fontId="16" fillId="5" borderId="8" xfId="1" applyFont="1" applyFill="1" applyBorder="1" applyAlignment="1">
      <alignment horizontal="center" vertical="center"/>
    </xf>
    <xf numFmtId="0" fontId="16" fillId="5" borderId="29" xfId="1" applyFont="1" applyFill="1" applyBorder="1" applyAlignment="1">
      <alignment horizontal="center" vertical="center"/>
    </xf>
    <xf numFmtId="0" fontId="16" fillId="0" borderId="28" xfId="1" applyFont="1" applyBorder="1" applyAlignment="1">
      <alignment horizontal="left" vertical="center"/>
    </xf>
    <xf numFmtId="0" fontId="16" fillId="0" borderId="8" xfId="1" applyFont="1" applyBorder="1" applyAlignment="1">
      <alignment horizontal="left" vertical="center"/>
    </xf>
    <xf numFmtId="0" fontId="16" fillId="0" borderId="0" xfId="1" applyFont="1" applyBorder="1" applyAlignment="1">
      <alignment horizontal="left" vertical="center"/>
    </xf>
    <xf numFmtId="0" fontId="16" fillId="0" borderId="30" xfId="1" applyFont="1" applyBorder="1" applyAlignment="1">
      <alignment horizontal="left" vertical="center"/>
    </xf>
    <xf numFmtId="0" fontId="18" fillId="0" borderId="28" xfId="1" applyFont="1" applyBorder="1" applyAlignment="1">
      <alignment vertical="center"/>
    </xf>
    <xf numFmtId="0" fontId="18" fillId="0" borderId="8" xfId="1" applyFont="1" applyBorder="1" applyAlignment="1">
      <alignment vertical="center"/>
    </xf>
    <xf numFmtId="0" fontId="18" fillId="0" borderId="0" xfId="1" applyFont="1" applyBorder="1" applyAlignment="1">
      <alignment vertical="center"/>
    </xf>
    <xf numFmtId="0" fontId="18" fillId="0" borderId="30" xfId="1" applyFont="1" applyBorder="1" applyAlignment="1">
      <alignment vertical="center"/>
    </xf>
    <xf numFmtId="0" fontId="16" fillId="0" borderId="28" xfId="1" applyFont="1" applyBorder="1" applyAlignment="1">
      <alignment horizontal="center"/>
    </xf>
    <xf numFmtId="0" fontId="16" fillId="0" borderId="8" xfId="1" applyFont="1" applyBorder="1" applyAlignment="1">
      <alignment horizontal="center"/>
    </xf>
    <xf numFmtId="0" fontId="16" fillId="0" borderId="29" xfId="1" applyFont="1" applyBorder="1" applyAlignment="1">
      <alignment horizontal="center"/>
    </xf>
    <xf numFmtId="0" fontId="19" fillId="0" borderId="28" xfId="1" applyFont="1" applyBorder="1" applyAlignment="1">
      <alignment horizontal="center" vertical="center" shrinkToFit="1"/>
    </xf>
    <xf numFmtId="0" fontId="19" fillId="0" borderId="8" xfId="1" applyFont="1" applyBorder="1" applyAlignment="1">
      <alignment horizontal="center" vertical="center" shrinkToFit="1"/>
    </xf>
    <xf numFmtId="0" fontId="19" fillId="0" borderId="29" xfId="1" applyFont="1" applyBorder="1" applyAlignment="1">
      <alignment horizontal="center" vertical="center" shrinkToFit="1"/>
    </xf>
    <xf numFmtId="0" fontId="16" fillId="6" borderId="25" xfId="1" applyFont="1" applyFill="1" applyBorder="1" applyAlignment="1">
      <alignment horizontal="center" vertical="center" textRotation="255"/>
    </xf>
    <xf numFmtId="0" fontId="16" fillId="6" borderId="27" xfId="1" applyFont="1" applyFill="1" applyBorder="1" applyAlignment="1">
      <alignment horizontal="center" vertical="center" textRotation="255"/>
    </xf>
    <xf numFmtId="0" fontId="19" fillId="6" borderId="25" xfId="1" applyFont="1" applyFill="1" applyBorder="1" applyAlignment="1">
      <alignment horizontal="distributed" vertical="distributed" justifyLastLine="1"/>
    </xf>
    <xf numFmtId="0" fontId="19" fillId="6" borderId="26" xfId="1" applyFont="1" applyFill="1" applyBorder="1" applyAlignment="1">
      <alignment horizontal="distributed" vertical="distributed" justifyLastLine="1"/>
    </xf>
    <xf numFmtId="0" fontId="19" fillId="6" borderId="27" xfId="1" applyFont="1" applyFill="1" applyBorder="1" applyAlignment="1">
      <alignment horizontal="distributed" vertical="distributed" justifyLastLine="1"/>
    </xf>
    <xf numFmtId="0" fontId="15" fillId="6" borderId="31" xfId="1" applyFont="1" applyFill="1" applyBorder="1" applyAlignment="1">
      <alignment horizontal="center" vertical="center"/>
    </xf>
    <xf numFmtId="0" fontId="15" fillId="6" borderId="6" xfId="1" applyFont="1" applyFill="1" applyBorder="1" applyAlignment="1">
      <alignment horizontal="center" vertical="center"/>
    </xf>
    <xf numFmtId="0" fontId="15" fillId="6" borderId="32" xfId="1" applyFont="1" applyFill="1" applyBorder="1" applyAlignment="1">
      <alignment horizontal="center" vertical="center"/>
    </xf>
    <xf numFmtId="0" fontId="15" fillId="6" borderId="33" xfId="1" applyFont="1" applyFill="1" applyBorder="1" applyAlignment="1">
      <alignment horizontal="center" vertical="center" textRotation="255"/>
    </xf>
    <xf numFmtId="0" fontId="15" fillId="6" borderId="34" xfId="1" applyFont="1" applyFill="1" applyBorder="1" applyAlignment="1">
      <alignment horizontal="center" vertical="center" textRotation="255"/>
    </xf>
    <xf numFmtId="0" fontId="15" fillId="6" borderId="35" xfId="1" applyFont="1" applyFill="1" applyBorder="1" applyAlignment="1">
      <alignment horizontal="center" vertical="center" textRotation="255"/>
    </xf>
    <xf numFmtId="0" fontId="15" fillId="6" borderId="36" xfId="1" applyFont="1" applyFill="1" applyBorder="1" applyAlignment="1">
      <alignment horizontal="center" vertical="center" textRotation="255"/>
    </xf>
    <xf numFmtId="0" fontId="21" fillId="6" borderId="25" xfId="1" applyFont="1" applyFill="1" applyBorder="1" applyAlignment="1">
      <alignment horizontal="center" vertical="center" textRotation="255"/>
    </xf>
    <xf numFmtId="0" fontId="16" fillId="6" borderId="36" xfId="1" applyFont="1" applyFill="1" applyBorder="1" applyAlignment="1">
      <alignment horizontal="center" vertical="center" textRotation="255"/>
    </xf>
    <xf numFmtId="0" fontId="19" fillId="6" borderId="34" xfId="1" applyFont="1" applyFill="1" applyBorder="1" applyAlignment="1">
      <alignment horizontal="center" vertical="center" textRotation="255"/>
    </xf>
    <xf numFmtId="0" fontId="19" fillId="6" borderId="25" xfId="1" applyFont="1" applyFill="1" applyBorder="1" applyAlignment="1">
      <alignment horizontal="center" vertical="distributed"/>
    </xf>
    <xf numFmtId="0" fontId="19" fillId="6" borderId="26" xfId="1" applyFont="1" applyFill="1" applyBorder="1" applyAlignment="1">
      <alignment horizontal="center" vertical="distributed"/>
    </xf>
    <xf numFmtId="0" fontId="19" fillId="6" borderId="27" xfId="1" applyFont="1" applyFill="1" applyBorder="1" applyAlignment="1">
      <alignment horizontal="center" vertical="distributed"/>
    </xf>
    <xf numFmtId="0" fontId="16" fillId="6" borderId="37" xfId="1" applyFont="1" applyFill="1" applyBorder="1" applyAlignment="1">
      <alignment horizontal="center" vertical="center" textRotation="255"/>
    </xf>
    <xf numFmtId="0" fontId="16" fillId="6" borderId="30" xfId="1" applyFont="1" applyFill="1" applyBorder="1" applyAlignment="1">
      <alignment horizontal="center" vertical="center" textRotation="255"/>
    </xf>
    <xf numFmtId="0" fontId="19" fillId="6" borderId="37" xfId="1" applyFont="1" applyFill="1" applyBorder="1" applyAlignment="1">
      <alignment horizontal="distributed" vertical="distributed" justifyLastLine="1"/>
    </xf>
    <xf numFmtId="0" fontId="19" fillId="6" borderId="0" xfId="1" applyFont="1" applyFill="1" applyBorder="1" applyAlignment="1">
      <alignment horizontal="distributed" vertical="distributed" justifyLastLine="1"/>
    </xf>
    <xf numFmtId="0" fontId="19" fillId="6" borderId="30" xfId="1" applyFont="1" applyFill="1" applyBorder="1" applyAlignment="1">
      <alignment horizontal="distributed" vertical="distributed" justifyLastLine="1"/>
    </xf>
    <xf numFmtId="0" fontId="15" fillId="6" borderId="33" xfId="1" applyFont="1" applyFill="1" applyBorder="1" applyAlignment="1">
      <alignment horizontal="center" vertical="distributed"/>
    </xf>
    <xf numFmtId="0" fontId="15" fillId="6" borderId="38" xfId="1" applyFont="1" applyFill="1" applyBorder="1" applyAlignment="1">
      <alignment horizontal="center" vertical="distributed"/>
    </xf>
    <xf numFmtId="0" fontId="15" fillId="6" borderId="35" xfId="1" applyFont="1" applyFill="1" applyBorder="1" applyAlignment="1">
      <alignment horizontal="center" vertical="distributed"/>
    </xf>
    <xf numFmtId="0" fontId="15" fillId="6" borderId="39" xfId="1" applyFont="1" applyFill="1" applyBorder="1" applyAlignment="1">
      <alignment horizontal="center" vertical="center" textRotation="255"/>
    </xf>
    <xf numFmtId="0" fontId="15" fillId="6" borderId="40" xfId="1" applyFont="1" applyFill="1" applyBorder="1" applyAlignment="1">
      <alignment horizontal="center" vertical="center" textRotation="255"/>
    </xf>
    <xf numFmtId="0" fontId="15" fillId="6" borderId="41" xfId="1" applyFont="1" applyFill="1" applyBorder="1" applyAlignment="1">
      <alignment horizontal="center" vertical="center" textRotation="255"/>
    </xf>
    <xf numFmtId="0" fontId="15" fillId="6" borderId="42" xfId="1" applyFont="1" applyFill="1" applyBorder="1" applyAlignment="1">
      <alignment horizontal="center" vertical="center" textRotation="255"/>
    </xf>
    <xf numFmtId="0" fontId="16" fillId="6" borderId="42" xfId="1" applyFont="1" applyFill="1" applyBorder="1" applyAlignment="1">
      <alignment horizontal="center" vertical="center" textRotation="255"/>
    </xf>
    <xf numFmtId="0" fontId="16" fillId="6" borderId="40" xfId="1" applyFont="1" applyFill="1" applyBorder="1" applyAlignment="1">
      <alignment horizontal="center" vertical="center" textRotation="255"/>
    </xf>
    <xf numFmtId="0" fontId="19" fillId="6" borderId="37" xfId="1" applyFont="1" applyFill="1" applyBorder="1" applyAlignment="1">
      <alignment horizontal="center" vertical="distributed"/>
    </xf>
    <xf numFmtId="0" fontId="19" fillId="6" borderId="0" xfId="1" applyFont="1" applyFill="1" applyBorder="1" applyAlignment="1">
      <alignment horizontal="center" vertical="distributed"/>
    </xf>
    <xf numFmtId="0" fontId="19" fillId="6" borderId="30" xfId="1" applyFont="1" applyFill="1" applyBorder="1" applyAlignment="1">
      <alignment horizontal="center" vertical="distributed"/>
    </xf>
    <xf numFmtId="0" fontId="16" fillId="6" borderId="28" xfId="1" applyFont="1" applyFill="1" applyBorder="1" applyAlignment="1">
      <alignment horizontal="center" vertical="center" textRotation="255"/>
    </xf>
    <xf numFmtId="0" fontId="16" fillId="6" borderId="29" xfId="1" applyFont="1" applyFill="1" applyBorder="1" applyAlignment="1">
      <alignment horizontal="center" vertical="center" textRotation="255"/>
    </xf>
    <xf numFmtId="0" fontId="19" fillId="6" borderId="28" xfId="1" applyFont="1" applyFill="1" applyBorder="1" applyAlignment="1">
      <alignment horizontal="distributed" vertical="distributed" justifyLastLine="1"/>
    </xf>
    <xf numFmtId="0" fontId="19" fillId="6" borderId="8" xfId="1" applyFont="1" applyFill="1" applyBorder="1" applyAlignment="1">
      <alignment horizontal="distributed" vertical="distributed" justifyLastLine="1"/>
    </xf>
    <xf numFmtId="0" fontId="19" fillId="6" borderId="29" xfId="1" applyFont="1" applyFill="1" applyBorder="1" applyAlignment="1">
      <alignment horizontal="distributed" vertical="distributed" justifyLastLine="1"/>
    </xf>
    <xf numFmtId="0" fontId="15" fillId="6" borderId="43" xfId="1" applyFont="1" applyFill="1" applyBorder="1" applyAlignment="1">
      <alignment horizontal="center" vertical="distributed"/>
    </xf>
    <xf numFmtId="0" fontId="15" fillId="6" borderId="44" xfId="1" applyFont="1" applyFill="1" applyBorder="1" applyAlignment="1">
      <alignment horizontal="center" vertical="distributed"/>
    </xf>
    <xf numFmtId="0" fontId="15" fillId="6" borderId="45" xfId="1" applyFont="1" applyFill="1" applyBorder="1" applyAlignment="1">
      <alignment horizontal="center" vertical="distributed"/>
    </xf>
    <xf numFmtId="0" fontId="15" fillId="6" borderId="43" xfId="1" applyFont="1" applyFill="1" applyBorder="1" applyAlignment="1">
      <alignment horizontal="center" vertical="center" textRotation="255"/>
    </xf>
    <xf numFmtId="0" fontId="15" fillId="6" borderId="46" xfId="1" applyFont="1" applyFill="1" applyBorder="1" applyAlignment="1">
      <alignment horizontal="center" vertical="center" textRotation="255"/>
    </xf>
    <xf numFmtId="0" fontId="15" fillId="6" borderId="45" xfId="1" applyFont="1" applyFill="1" applyBorder="1" applyAlignment="1">
      <alignment horizontal="center" vertical="center" textRotation="255"/>
    </xf>
    <xf numFmtId="0" fontId="15" fillId="6" borderId="47" xfId="1" applyFont="1" applyFill="1" applyBorder="1" applyAlignment="1">
      <alignment horizontal="center" vertical="center" textRotation="255"/>
    </xf>
    <xf numFmtId="0" fontId="16" fillId="6" borderId="47" xfId="1" applyFont="1" applyFill="1" applyBorder="1" applyAlignment="1">
      <alignment horizontal="center" vertical="center" textRotation="255"/>
    </xf>
    <xf numFmtId="0" fontId="16" fillId="6" borderId="46" xfId="1" applyFont="1" applyFill="1" applyBorder="1" applyAlignment="1">
      <alignment horizontal="center" vertical="center" textRotation="255"/>
    </xf>
    <xf numFmtId="0" fontId="19" fillId="6" borderId="28" xfId="1" applyFont="1" applyFill="1" applyBorder="1" applyAlignment="1">
      <alignment horizontal="center" vertical="distributed"/>
    </xf>
    <xf numFmtId="0" fontId="19" fillId="6" borderId="8" xfId="1" applyFont="1" applyFill="1" applyBorder="1" applyAlignment="1">
      <alignment horizontal="center" vertical="distributed"/>
    </xf>
    <xf numFmtId="0" fontId="19" fillId="6" borderId="29" xfId="1" applyFont="1" applyFill="1" applyBorder="1" applyAlignment="1">
      <alignment horizontal="center" vertical="distributed"/>
    </xf>
    <xf numFmtId="0" fontId="18" fillId="0" borderId="31" xfId="1" applyFont="1" applyBorder="1"/>
    <xf numFmtId="0" fontId="18" fillId="0" borderId="6" xfId="1" applyFont="1" applyBorder="1"/>
    <xf numFmtId="0" fontId="16" fillId="0" borderId="25" xfId="1" applyFont="1" applyBorder="1" applyAlignment="1"/>
    <xf numFmtId="0" fontId="18" fillId="0" borderId="6" xfId="1" applyFont="1" applyBorder="1"/>
    <xf numFmtId="49" fontId="18" fillId="0" borderId="6" xfId="1" applyNumberFormat="1" applyFont="1" applyBorder="1" applyAlignment="1">
      <alignment vertical="center"/>
    </xf>
    <xf numFmtId="49" fontId="18" fillId="0" borderId="32" xfId="1" applyNumberFormat="1" applyFont="1" applyBorder="1" applyAlignment="1">
      <alignment vertical="center"/>
    </xf>
    <xf numFmtId="0" fontId="18" fillId="0" borderId="48" xfId="1" applyFont="1" applyBorder="1" applyAlignment="1">
      <alignment horizontal="center" vertical="center"/>
    </xf>
    <xf numFmtId="0" fontId="18" fillId="0" borderId="49" xfId="1" applyFont="1" applyBorder="1" applyAlignment="1">
      <alignment horizontal="center" vertical="center"/>
    </xf>
    <xf numFmtId="0" fontId="18" fillId="0" borderId="50" xfId="1" applyFont="1" applyBorder="1" applyAlignment="1">
      <alignment horizontal="center" vertical="center"/>
    </xf>
    <xf numFmtId="0" fontId="18" fillId="0" borderId="51" xfId="1" applyFont="1" applyBorder="1" applyAlignment="1">
      <alignment horizontal="center"/>
    </xf>
    <xf numFmtId="0" fontId="18" fillId="0" borderId="51" xfId="1" applyFont="1" applyBorder="1" applyAlignment="1">
      <alignment horizontal="center" shrinkToFit="1"/>
    </xf>
    <xf numFmtId="49" fontId="18" fillId="0" borderId="6" xfId="1" applyNumberFormat="1" applyFont="1" applyBorder="1" applyAlignment="1">
      <alignment horizontal="center"/>
    </xf>
    <xf numFmtId="49" fontId="18" fillId="0" borderId="32" xfId="1" applyNumberFormat="1" applyFont="1" applyBorder="1" applyAlignment="1">
      <alignment horizontal="center"/>
    </xf>
    <xf numFmtId="0" fontId="18" fillId="0" borderId="48" xfId="1" applyFont="1" applyBorder="1" applyAlignment="1">
      <alignment horizontal="center"/>
    </xf>
    <xf numFmtId="0" fontId="18" fillId="0" borderId="49" xfId="1" applyFont="1" applyBorder="1" applyAlignment="1">
      <alignment horizontal="center"/>
    </xf>
    <xf numFmtId="0" fontId="18" fillId="0" borderId="52" xfId="1" applyFont="1" applyBorder="1" applyAlignment="1">
      <alignment horizontal="center"/>
    </xf>
    <xf numFmtId="0" fontId="18" fillId="0" borderId="50" xfId="1" applyFont="1" applyBorder="1" applyAlignment="1">
      <alignment horizontal="center"/>
    </xf>
    <xf numFmtId="0" fontId="16" fillId="0" borderId="6" xfId="1" applyFont="1" applyBorder="1" applyAlignment="1"/>
    <xf numFmtId="0" fontId="16" fillId="0" borderId="6" xfId="1" applyFont="1" applyBorder="1" applyAlignment="1">
      <alignment horizontal="right"/>
    </xf>
    <xf numFmtId="0" fontId="16" fillId="0" borderId="6" xfId="1" applyFont="1" applyBorder="1" applyAlignment="1">
      <alignment horizontal="left"/>
    </xf>
    <xf numFmtId="0" fontId="16" fillId="0" borderId="31" xfId="1" applyFont="1" applyBorder="1" applyAlignment="1"/>
    <xf numFmtId="0" fontId="16" fillId="0" borderId="6" xfId="1" applyFont="1" applyBorder="1" applyAlignment="1">
      <alignment horizontal="center"/>
    </xf>
    <xf numFmtId="0" fontId="16" fillId="0" borderId="32" xfId="1" applyFont="1" applyBorder="1" applyAlignment="1"/>
    <xf numFmtId="0" fontId="16" fillId="0" borderId="31" xfId="1" quotePrefix="1" applyFont="1" applyBorder="1" applyAlignment="1">
      <alignment horizontal="center" shrinkToFit="1"/>
    </xf>
    <xf numFmtId="0" fontId="16" fillId="0" borderId="6" xfId="1" applyFont="1" applyBorder="1" applyAlignment="1">
      <alignment horizontal="center" shrinkToFit="1"/>
    </xf>
    <xf numFmtId="0" fontId="16" fillId="0" borderId="32" xfId="1" applyFont="1" applyBorder="1" applyAlignment="1">
      <alignment horizontal="center" shrinkToFit="1"/>
    </xf>
    <xf numFmtId="0" fontId="16" fillId="0" borderId="31" xfId="1" applyFont="1" applyBorder="1" applyAlignment="1">
      <alignment horizontal="left" vertical="center"/>
    </xf>
    <xf numFmtId="0" fontId="16" fillId="0" borderId="6" xfId="1" applyFont="1" applyBorder="1" applyAlignment="1">
      <alignment vertical="center"/>
    </xf>
    <xf numFmtId="0" fontId="16" fillId="0" borderId="6" xfId="1" applyFont="1" applyBorder="1" applyAlignment="1">
      <alignment horizontal="center" vertical="center"/>
    </xf>
    <xf numFmtId="0" fontId="18" fillId="0" borderId="53" xfId="1" applyFont="1" applyBorder="1" applyAlignment="1">
      <alignment horizontal="center" vertical="center"/>
    </xf>
    <xf numFmtId="0" fontId="16" fillId="0" borderId="6" xfId="1" quotePrefix="1" applyFont="1" applyBorder="1" applyAlignment="1"/>
    <xf numFmtId="0" fontId="16" fillId="0" borderId="31" xfId="1" applyFont="1" applyBorder="1" applyAlignment="1">
      <alignment vertical="center"/>
    </xf>
    <xf numFmtId="0" fontId="23" fillId="0" borderId="51" xfId="1" quotePrefix="1" applyFont="1" applyBorder="1" applyAlignment="1">
      <alignment horizontal="center" shrinkToFit="1"/>
    </xf>
    <xf numFmtId="0" fontId="24" fillId="0" borderId="51" xfId="1" applyFont="1" applyBorder="1" applyAlignment="1">
      <alignment horizontal="center" shrinkToFit="1"/>
    </xf>
    <xf numFmtId="0" fontId="16" fillId="0" borderId="6" xfId="1" applyFont="1" applyBorder="1" applyAlignment="1">
      <alignment vertical="distributed" justifyLastLine="1"/>
    </xf>
    <xf numFmtId="0" fontId="16" fillId="0" borderId="32" xfId="1" applyFont="1" applyBorder="1" applyAlignment="1">
      <alignment vertical="distributed" justifyLastLine="1"/>
    </xf>
    <xf numFmtId="49" fontId="18" fillId="0" borderId="6" xfId="1" applyNumberFormat="1" applyFont="1" applyBorder="1" applyAlignment="1">
      <alignment horizontal="center" vertical="center"/>
    </xf>
    <xf numFmtId="49" fontId="18" fillId="0" borderId="32" xfId="1" applyNumberFormat="1" applyFont="1" applyBorder="1" applyAlignment="1">
      <alignment horizontal="center" vertical="center"/>
    </xf>
    <xf numFmtId="0" fontId="18" fillId="0" borderId="31" xfId="1" applyFont="1" applyBorder="1" applyAlignment="1"/>
    <xf numFmtId="0" fontId="18" fillId="0" borderId="6" xfId="1" applyFont="1" applyBorder="1" applyAlignment="1"/>
    <xf numFmtId="0" fontId="25" fillId="0" borderId="32" xfId="1" applyFont="1" applyBorder="1" applyAlignment="1"/>
    <xf numFmtId="0" fontId="16" fillId="0" borderId="6" xfId="1" applyFont="1" applyFill="1" applyBorder="1" applyAlignment="1"/>
    <xf numFmtId="0" fontId="16" fillId="0" borderId="6" xfId="1" applyFont="1" applyFill="1" applyBorder="1" applyAlignment="1">
      <alignment horizontal="right"/>
    </xf>
    <xf numFmtId="0" fontId="16" fillId="0" borderId="6" xfId="1" applyFont="1" applyFill="1" applyBorder="1" applyAlignment="1">
      <alignment horizontal="left"/>
    </xf>
    <xf numFmtId="0" fontId="16" fillId="0" borderId="31" xfId="1" applyFont="1" applyFill="1" applyBorder="1" applyAlignment="1"/>
    <xf numFmtId="0" fontId="16" fillId="0" borderId="32" xfId="1" applyFont="1" applyFill="1" applyBorder="1" applyAlignment="1"/>
    <xf numFmtId="0" fontId="16" fillId="0" borderId="23" xfId="1" applyFont="1" applyFill="1" applyBorder="1" applyAlignment="1">
      <alignment vertical="center"/>
    </xf>
    <xf numFmtId="49" fontId="18" fillId="0" borderId="31" xfId="1" applyNumberFormat="1" applyFont="1" applyBorder="1" applyAlignment="1">
      <alignment horizontal="center" vertical="center"/>
    </xf>
    <xf numFmtId="0" fontId="16" fillId="0" borderId="18" xfId="1" applyFont="1" applyBorder="1" applyAlignment="1">
      <alignment vertical="center"/>
    </xf>
    <xf numFmtId="0" fontId="16" fillId="0" borderId="19" xfId="1" applyFont="1" applyBorder="1" applyAlignment="1">
      <alignment vertical="center"/>
    </xf>
    <xf numFmtId="0" fontId="16" fillId="0" borderId="20" xfId="1" applyFont="1" applyBorder="1" applyAlignment="1">
      <alignment vertical="center"/>
    </xf>
    <xf numFmtId="0" fontId="16" fillId="0" borderId="0" xfId="1" applyFont="1"/>
    <xf numFmtId="0" fontId="16" fillId="0" borderId="37" xfId="1" applyFont="1" applyBorder="1" applyAlignment="1">
      <alignment horizontal="right"/>
    </xf>
    <xf numFmtId="0" fontId="19" fillId="0" borderId="25" xfId="1" applyFont="1" applyBorder="1" applyAlignment="1">
      <alignment horizontal="center" vertical="center"/>
    </xf>
    <xf numFmtId="0" fontId="19" fillId="0" borderId="26" xfId="1" applyFont="1" applyBorder="1" applyAlignment="1">
      <alignment horizontal="center" vertical="center"/>
    </xf>
    <xf numFmtId="0" fontId="19" fillId="0" borderId="27" xfId="1" applyFont="1" applyBorder="1" applyAlignment="1">
      <alignment horizontal="center" vertical="center"/>
    </xf>
    <xf numFmtId="0" fontId="19" fillId="0" borderId="37" xfId="1" applyFont="1" applyBorder="1" applyAlignment="1">
      <alignment horizontal="center" vertical="center"/>
    </xf>
    <xf numFmtId="0" fontId="19" fillId="0" borderId="0" xfId="1" applyFont="1" applyBorder="1" applyAlignment="1">
      <alignment horizontal="center" vertical="center"/>
    </xf>
    <xf numFmtId="0" fontId="19" fillId="0" borderId="30" xfId="1" applyFont="1" applyBorder="1" applyAlignment="1">
      <alignment horizontal="center" vertical="center"/>
    </xf>
    <xf numFmtId="0" fontId="16" fillId="6" borderId="31" xfId="1" applyFont="1" applyFill="1" applyBorder="1" applyAlignment="1">
      <alignment horizontal="center"/>
    </xf>
    <xf numFmtId="0" fontId="16" fillId="6" borderId="6" xfId="1" applyFont="1" applyFill="1" applyBorder="1" applyAlignment="1">
      <alignment horizontal="center"/>
    </xf>
    <xf numFmtId="0" fontId="16" fillId="6" borderId="32" xfId="1" applyFont="1" applyFill="1" applyBorder="1" applyAlignment="1">
      <alignment horizontal="center"/>
    </xf>
    <xf numFmtId="0" fontId="15" fillId="0" borderId="31" xfId="1" applyFont="1" applyFill="1" applyBorder="1" applyAlignment="1"/>
    <xf numFmtId="0" fontId="15" fillId="0" borderId="6" xfId="1" applyFont="1" applyFill="1" applyBorder="1" applyAlignment="1"/>
    <xf numFmtId="0" fontId="15" fillId="0" borderId="32" xfId="1" applyFont="1" applyFill="1" applyBorder="1" applyAlignment="1"/>
    <xf numFmtId="0" fontId="15" fillId="0" borderId="25" xfId="1" applyFont="1" applyFill="1" applyBorder="1" applyAlignment="1"/>
    <xf numFmtId="0" fontId="15" fillId="0" borderId="6" xfId="1" applyFont="1" applyFill="1" applyBorder="1" applyAlignment="1">
      <alignment vertical="center"/>
    </xf>
    <xf numFmtId="0" fontId="15" fillId="0" borderId="6" xfId="1" applyFont="1" applyFill="1" applyBorder="1" applyAlignment="1"/>
    <xf numFmtId="0" fontId="15" fillId="0" borderId="32" xfId="1" applyFont="1" applyFill="1" applyBorder="1" applyAlignment="1"/>
    <xf numFmtId="0" fontId="26" fillId="0" borderId="31" xfId="1" applyFont="1" applyFill="1" applyBorder="1" applyAlignment="1"/>
    <xf numFmtId="0" fontId="18" fillId="0" borderId="6" xfId="1" applyFont="1" applyFill="1" applyBorder="1" applyAlignment="1"/>
    <xf numFmtId="0" fontId="16" fillId="0" borderId="31" xfId="1" applyFont="1" applyBorder="1" applyAlignment="1">
      <alignment horizontal="center" shrinkToFit="1"/>
    </xf>
    <xf numFmtId="0" fontId="15" fillId="0" borderId="31" xfId="1" applyFont="1" applyBorder="1" applyAlignment="1"/>
    <xf numFmtId="0" fontId="15" fillId="0" borderId="6" xfId="1" applyFont="1" applyBorder="1" applyAlignment="1"/>
    <xf numFmtId="0" fontId="15" fillId="0" borderId="32" xfId="1" applyFont="1" applyBorder="1" applyAlignment="1"/>
    <xf numFmtId="0" fontId="15" fillId="0" borderId="31" xfId="1" applyFont="1" applyBorder="1" applyAlignment="1"/>
    <xf numFmtId="0" fontId="15" fillId="0" borderId="6" xfId="1" applyFont="1" applyBorder="1" applyAlignment="1"/>
    <xf numFmtId="0" fontId="15" fillId="0" borderId="26" xfId="1" applyFont="1" applyBorder="1" applyAlignment="1"/>
    <xf numFmtId="0" fontId="15" fillId="0" borderId="32" xfId="1" applyFont="1" applyBorder="1" applyAlignment="1"/>
    <xf numFmtId="0" fontId="26" fillId="0" borderId="6" xfId="1" applyFont="1" applyBorder="1" applyAlignment="1"/>
    <xf numFmtId="0" fontId="15" fillId="0" borderId="31" xfId="1" applyFont="1" applyBorder="1" applyAlignment="1">
      <alignment vertical="center"/>
    </xf>
    <xf numFmtId="0" fontId="15" fillId="0" borderId="6" xfId="1" applyFont="1" applyBorder="1" applyAlignment="1">
      <alignment vertical="center"/>
    </xf>
    <xf numFmtId="0" fontId="15" fillId="0" borderId="31" xfId="1" applyFont="1" applyFill="1" applyBorder="1" applyAlignment="1"/>
    <xf numFmtId="0" fontId="15" fillId="0" borderId="31" xfId="1" applyFont="1" applyFill="1" applyBorder="1" applyAlignment="1">
      <alignment vertical="center"/>
    </xf>
    <xf numFmtId="0" fontId="27" fillId="0" borderId="26" xfId="1" applyFont="1" applyBorder="1" applyAlignment="1"/>
    <xf numFmtId="0" fontId="27" fillId="0" borderId="31" xfId="1" applyFont="1" applyBorder="1" applyAlignment="1"/>
    <xf numFmtId="0" fontId="26" fillId="0" borderId="31" xfId="1" applyFont="1" applyBorder="1" applyAlignment="1"/>
    <xf numFmtId="0" fontId="28" fillId="0" borderId="31" xfId="1" applyFont="1" applyBorder="1" applyAlignment="1"/>
    <xf numFmtId="0" fontId="15" fillId="0" borderId="26" xfId="1" applyFont="1" applyFill="1" applyBorder="1" applyAlignment="1"/>
    <xf numFmtId="0" fontId="26" fillId="0" borderId="6" xfId="1" applyFont="1" applyFill="1" applyBorder="1" applyAlignment="1"/>
    <xf numFmtId="0" fontId="16" fillId="0" borderId="54" xfId="1" applyFont="1" applyBorder="1" applyAlignment="1">
      <alignment vertical="center"/>
    </xf>
    <xf numFmtId="0" fontId="16" fillId="0" borderId="55" xfId="1" applyFont="1" applyBorder="1" applyAlignment="1">
      <alignment vertical="center"/>
    </xf>
    <xf numFmtId="0" fontId="16" fillId="0" borderId="56" xfId="1" applyFont="1" applyBorder="1" applyAlignment="1">
      <alignment vertical="center"/>
    </xf>
    <xf numFmtId="49" fontId="29" fillId="7" borderId="51" xfId="1" applyNumberFormat="1" applyFont="1" applyFill="1" applyBorder="1" applyAlignment="1">
      <alignment horizontal="center" vertical="center"/>
    </xf>
    <xf numFmtId="49" fontId="30" fillId="8" borderId="51" xfId="1" applyNumberFormat="1" applyFont="1" applyFill="1" applyBorder="1" applyAlignment="1">
      <alignment horizontal="center" vertical="center"/>
    </xf>
    <xf numFmtId="49" fontId="31" fillId="8" borderId="51" xfId="1" applyNumberFormat="1" applyFont="1" applyFill="1" applyBorder="1" applyAlignment="1">
      <alignment horizontal="center" vertical="center"/>
    </xf>
    <xf numFmtId="49" fontId="30" fillId="8" borderId="51" xfId="1" applyNumberFormat="1" applyFont="1" applyFill="1" applyBorder="1" applyAlignment="1">
      <alignment horizontal="center" vertical="top"/>
    </xf>
    <xf numFmtId="0" fontId="30" fillId="8" borderId="51" xfId="1" applyNumberFormat="1" applyFont="1" applyFill="1" applyBorder="1" applyAlignment="1">
      <alignment horizontal="center" vertical="top"/>
    </xf>
    <xf numFmtId="0" fontId="30" fillId="8" borderId="32" xfId="1" applyNumberFormat="1" applyFont="1" applyFill="1" applyBorder="1" applyAlignment="1">
      <alignment horizontal="center" vertical="top"/>
    </xf>
    <xf numFmtId="0" fontId="30" fillId="2" borderId="0" xfId="1" applyNumberFormat="1" applyFont="1" applyFill="1" applyBorder="1" applyAlignment="1">
      <alignment horizontal="center" vertical="top"/>
    </xf>
    <xf numFmtId="49" fontId="31" fillId="2" borderId="0" xfId="1" applyNumberFormat="1" applyFont="1" applyFill="1" applyAlignment="1">
      <alignment vertical="top"/>
    </xf>
    <xf numFmtId="0" fontId="31" fillId="9" borderId="51" xfId="1" applyNumberFormat="1" applyFont="1" applyFill="1" applyBorder="1" applyAlignment="1">
      <alignment horizontal="center" vertical="center"/>
    </xf>
    <xf numFmtId="0" fontId="31" fillId="2" borderId="0" xfId="1" applyNumberFormat="1" applyFont="1" applyFill="1" applyBorder="1" applyAlignment="1">
      <alignment horizontal="center" vertical="center"/>
    </xf>
    <xf numFmtId="49" fontId="10" fillId="8" borderId="31" xfId="1" applyNumberFormat="1" applyFont="1" applyFill="1" applyBorder="1" applyAlignment="1">
      <alignment horizontal="center" vertical="center"/>
    </xf>
    <xf numFmtId="49" fontId="10" fillId="8" borderId="6" xfId="1" applyNumberFormat="1" applyFont="1" applyFill="1" applyBorder="1" applyAlignment="1">
      <alignment horizontal="center" vertical="center"/>
    </xf>
    <xf numFmtId="49" fontId="10" fillId="8" borderId="32" xfId="1" applyNumberFormat="1" applyFont="1" applyFill="1" applyBorder="1" applyAlignment="1">
      <alignment horizontal="center" vertical="center"/>
    </xf>
    <xf numFmtId="176" fontId="31" fillId="9" borderId="31" xfId="1" applyNumberFormat="1" applyFont="1" applyFill="1" applyBorder="1" applyAlignment="1">
      <alignment vertical="center"/>
    </xf>
    <xf numFmtId="176" fontId="31" fillId="9" borderId="32" xfId="1" applyNumberFormat="1" applyFont="1" applyFill="1" applyBorder="1" applyAlignment="1">
      <alignment vertical="center"/>
    </xf>
    <xf numFmtId="49" fontId="8" fillId="2" borderId="0" xfId="1" applyNumberFormat="1" applyFont="1" applyFill="1" applyBorder="1" applyAlignment="1">
      <alignment vertical="top"/>
    </xf>
    <xf numFmtId="49" fontId="32" fillId="2" borderId="0" xfId="1" applyNumberFormat="1" applyFont="1" applyFill="1" applyBorder="1" applyAlignment="1">
      <alignment horizontal="center" vertical="top"/>
    </xf>
    <xf numFmtId="49" fontId="32" fillId="2" borderId="0" xfId="1" applyNumberFormat="1" applyFont="1" applyFill="1" applyBorder="1" applyAlignment="1">
      <alignment horizontal="center" vertical="top"/>
    </xf>
    <xf numFmtId="49" fontId="32" fillId="2" borderId="0" xfId="1" applyNumberFormat="1" applyFont="1" applyFill="1" applyBorder="1" applyAlignment="1">
      <alignment horizontal="center" vertical="center"/>
    </xf>
    <xf numFmtId="49" fontId="32" fillId="2" borderId="0" xfId="1" applyNumberFormat="1" applyFont="1" applyFill="1" applyBorder="1" applyAlignment="1">
      <alignment horizontal="center" vertical="center"/>
    </xf>
    <xf numFmtId="0" fontId="8" fillId="2" borderId="0" xfId="1" applyNumberFormat="1" applyFont="1" applyFill="1" applyBorder="1" applyAlignment="1">
      <alignment horizontal="left" vertical="center"/>
    </xf>
    <xf numFmtId="0" fontId="8" fillId="2" borderId="0" xfId="1" applyNumberFormat="1" applyFont="1" applyFill="1" applyBorder="1" applyAlignment="1">
      <alignment horizontal="left" vertical="center"/>
    </xf>
    <xf numFmtId="0" fontId="10" fillId="8" borderId="6" xfId="1" applyNumberFormat="1" applyFont="1" applyFill="1" applyBorder="1" applyAlignment="1">
      <alignment horizontal="center" vertical="center"/>
    </xf>
    <xf numFmtId="0" fontId="10" fillId="8" borderId="32" xfId="1" applyNumberFormat="1" applyFont="1" applyFill="1" applyBorder="1" applyAlignment="1">
      <alignment horizontal="center" vertical="center"/>
    </xf>
    <xf numFmtId="0" fontId="33" fillId="9" borderId="31" xfId="1" applyNumberFormat="1" applyFont="1" applyFill="1" applyBorder="1" applyAlignment="1">
      <alignment horizontal="center" vertical="center"/>
    </xf>
    <xf numFmtId="0" fontId="33" fillId="9" borderId="6" xfId="1" applyNumberFormat="1" applyFont="1" applyFill="1" applyBorder="1" applyAlignment="1">
      <alignment horizontal="center" vertical="center"/>
    </xf>
    <xf numFmtId="0" fontId="33" fillId="9" borderId="32" xfId="1" applyNumberFormat="1" applyFont="1" applyFill="1" applyBorder="1" applyAlignment="1">
      <alignment horizontal="center" vertical="center"/>
    </xf>
    <xf numFmtId="0" fontId="10" fillId="8" borderId="31" xfId="1" applyNumberFormat="1" applyFont="1" applyFill="1" applyBorder="1" applyAlignment="1">
      <alignment horizontal="center" vertical="center"/>
    </xf>
    <xf numFmtId="49" fontId="33" fillId="2" borderId="31" xfId="1" applyNumberFormat="1" applyFont="1" applyFill="1" applyBorder="1" applyAlignment="1">
      <alignment horizontal="center" vertical="center"/>
    </xf>
    <xf numFmtId="49" fontId="33" fillId="2" borderId="6" xfId="1" applyNumberFormat="1" applyFont="1" applyFill="1" applyBorder="1" applyAlignment="1">
      <alignment horizontal="center" vertical="center"/>
    </xf>
    <xf numFmtId="49" fontId="33" fillId="2" borderId="32" xfId="1" applyNumberFormat="1" applyFont="1" applyFill="1" applyBorder="1" applyAlignment="1">
      <alignment horizontal="center" vertical="center"/>
    </xf>
    <xf numFmtId="0" fontId="33" fillId="2" borderId="31" xfId="1" applyNumberFormat="1" applyFont="1" applyFill="1" applyBorder="1" applyAlignment="1">
      <alignment horizontal="center" vertical="center"/>
    </xf>
    <xf numFmtId="0" fontId="33" fillId="2" borderId="6" xfId="1" applyNumberFormat="1" applyFont="1" applyFill="1" applyBorder="1" applyAlignment="1">
      <alignment horizontal="center" vertical="center"/>
    </xf>
    <xf numFmtId="0" fontId="33" fillId="2" borderId="32" xfId="1" applyNumberFormat="1" applyFont="1" applyFill="1" applyBorder="1" applyAlignment="1">
      <alignment horizontal="center" vertical="center"/>
    </xf>
    <xf numFmtId="49" fontId="33" fillId="2" borderId="0" xfId="1" applyNumberFormat="1" applyFont="1" applyFill="1" applyAlignment="1">
      <alignment vertical="top"/>
    </xf>
    <xf numFmtId="49" fontId="10" fillId="2" borderId="31" xfId="1" applyNumberFormat="1" applyFont="1" applyFill="1" applyBorder="1" applyAlignment="1">
      <alignment vertical="center"/>
    </xf>
    <xf numFmtId="49" fontId="10" fillId="2" borderId="6" xfId="1" applyNumberFormat="1" applyFont="1" applyFill="1" applyBorder="1" applyAlignment="1">
      <alignment vertical="center"/>
    </xf>
    <xf numFmtId="0" fontId="32" fillId="2" borderId="6" xfId="1" applyNumberFormat="1" applyFont="1" applyFill="1" applyBorder="1" applyAlignment="1">
      <alignment vertical="center"/>
    </xf>
    <xf numFmtId="0" fontId="34" fillId="2" borderId="6" xfId="1" applyNumberFormat="1" applyFont="1" applyFill="1" applyBorder="1" applyAlignment="1">
      <alignment vertical="center"/>
    </xf>
    <xf numFmtId="49" fontId="10" fillId="8" borderId="9" xfId="1" applyNumberFormat="1" applyFont="1" applyFill="1" applyBorder="1" applyAlignment="1">
      <alignment horizontal="center" vertical="center"/>
    </xf>
    <xf numFmtId="49" fontId="10" fillId="8" borderId="9" xfId="1" applyNumberFormat="1" applyFont="1" applyFill="1" applyBorder="1" applyAlignment="1">
      <alignment horizontal="center" vertical="center" textRotation="255"/>
    </xf>
    <xf numFmtId="49" fontId="10" fillId="8" borderId="25" xfId="1" applyNumberFormat="1" applyFont="1" applyFill="1" applyBorder="1" applyAlignment="1">
      <alignment horizontal="center" vertical="center"/>
    </xf>
    <xf numFmtId="49" fontId="10" fillId="8" borderId="26" xfId="1" applyNumberFormat="1" applyFont="1" applyFill="1" applyBorder="1" applyAlignment="1">
      <alignment horizontal="center" vertical="center"/>
    </xf>
    <xf numFmtId="49" fontId="10" fillId="8" borderId="25" xfId="1" applyNumberFormat="1" applyFont="1" applyFill="1" applyBorder="1" applyAlignment="1">
      <alignment horizontal="center" vertical="center" wrapText="1"/>
    </xf>
    <xf numFmtId="49" fontId="10" fillId="8" borderId="25" xfId="1" applyNumberFormat="1" applyFont="1" applyFill="1" applyBorder="1" applyAlignment="1">
      <alignment horizontal="center" vertical="center" textRotation="255"/>
    </xf>
    <xf numFmtId="49" fontId="10" fillId="8" borderId="27" xfId="1" applyNumberFormat="1" applyFont="1" applyFill="1" applyBorder="1" applyAlignment="1">
      <alignment horizontal="center" vertical="center" textRotation="255"/>
    </xf>
    <xf numFmtId="49" fontId="10" fillId="8" borderId="27" xfId="1" applyNumberFormat="1" applyFont="1" applyFill="1" applyBorder="1" applyAlignment="1">
      <alignment horizontal="center" vertical="center"/>
    </xf>
    <xf numFmtId="0" fontId="10" fillId="8" borderId="9" xfId="1" applyNumberFormat="1" applyFont="1" applyFill="1" applyBorder="1" applyAlignment="1">
      <alignment horizontal="center" vertical="center" wrapText="1"/>
    </xf>
    <xf numFmtId="0" fontId="10" fillId="8" borderId="25" xfId="1" applyNumberFormat="1" applyFont="1" applyFill="1" applyBorder="1" applyAlignment="1">
      <alignment horizontal="center" vertical="center" wrapText="1"/>
    </xf>
    <xf numFmtId="0" fontId="10" fillId="8" borderId="26" xfId="1" applyNumberFormat="1" applyFont="1" applyFill="1" applyBorder="1" applyAlignment="1">
      <alignment horizontal="center" vertical="center" wrapText="1"/>
    </xf>
    <xf numFmtId="0" fontId="10" fillId="8" borderId="27" xfId="1" applyNumberFormat="1" applyFont="1" applyFill="1" applyBorder="1" applyAlignment="1">
      <alignment horizontal="center" vertical="center" wrapText="1"/>
    </xf>
    <xf numFmtId="0" fontId="10" fillId="8" borderId="25" xfId="1" applyFont="1" applyFill="1" applyBorder="1" applyAlignment="1">
      <alignment horizontal="center" vertical="center" wrapText="1"/>
    </xf>
    <xf numFmtId="0" fontId="10" fillId="8" borderId="27" xfId="1" applyFont="1" applyFill="1" applyBorder="1" applyAlignment="1">
      <alignment horizontal="center" vertical="center" wrapText="1"/>
    </xf>
    <xf numFmtId="0" fontId="10" fillId="8" borderId="9" xfId="1" applyFont="1" applyFill="1" applyBorder="1" applyAlignment="1">
      <alignment horizontal="center" vertical="center" wrapText="1"/>
    </xf>
    <xf numFmtId="0" fontId="10" fillId="8" borderId="26" xfId="1" applyFont="1" applyFill="1" applyBorder="1" applyAlignment="1">
      <alignment horizontal="center" vertical="center" wrapText="1"/>
    </xf>
    <xf numFmtId="177" fontId="10" fillId="8" borderId="25" xfId="1" applyNumberFormat="1" applyFont="1" applyFill="1" applyBorder="1" applyAlignment="1">
      <alignment horizontal="center" vertical="center" wrapText="1"/>
    </xf>
    <xf numFmtId="177" fontId="10" fillId="8" borderId="26" xfId="1" applyNumberFormat="1" applyFont="1" applyFill="1" applyBorder="1" applyAlignment="1">
      <alignment horizontal="center" vertical="center" wrapText="1"/>
    </xf>
    <xf numFmtId="177" fontId="10" fillId="8" borderId="27" xfId="1" applyNumberFormat="1" applyFont="1" applyFill="1" applyBorder="1" applyAlignment="1">
      <alignment horizontal="center" vertical="center" wrapText="1"/>
    </xf>
    <xf numFmtId="49" fontId="8" fillId="2" borderId="0" xfId="1" applyNumberFormat="1" applyFont="1" applyFill="1" applyBorder="1" applyAlignment="1">
      <alignment horizontal="right" vertical="top"/>
    </xf>
    <xf numFmtId="49" fontId="32" fillId="2" borderId="0" xfId="1" applyNumberFormat="1" applyFont="1" applyFill="1" applyBorder="1" applyAlignment="1">
      <alignment vertical="top"/>
    </xf>
    <xf numFmtId="0" fontId="33" fillId="10" borderId="31" xfId="1" applyNumberFormat="1" applyFont="1" applyFill="1" applyBorder="1" applyAlignment="1">
      <alignment horizontal="center" vertical="top" wrapText="1"/>
    </xf>
    <xf numFmtId="0" fontId="33" fillId="10" borderId="6" xfId="1" applyNumberFormat="1" applyFont="1" applyFill="1" applyBorder="1" applyAlignment="1">
      <alignment horizontal="center" vertical="top" wrapText="1"/>
    </xf>
    <xf numFmtId="0" fontId="33" fillId="10" borderId="32" xfId="1" applyNumberFormat="1" applyFont="1" applyFill="1" applyBorder="1" applyAlignment="1">
      <alignment horizontal="center" vertical="top" wrapText="1"/>
    </xf>
    <xf numFmtId="49" fontId="8" fillId="2" borderId="0" xfId="1" applyNumberFormat="1" applyFont="1" applyFill="1" applyAlignment="1">
      <alignment vertical="top"/>
    </xf>
    <xf numFmtId="49" fontId="33" fillId="10" borderId="31" xfId="1" applyNumberFormat="1" applyFont="1" applyFill="1" applyBorder="1" applyAlignment="1">
      <alignment horizontal="center" vertical="top" wrapText="1"/>
    </xf>
    <xf numFmtId="49" fontId="33" fillId="10" borderId="6" xfId="1" applyNumberFormat="1" applyFont="1" applyFill="1" applyBorder="1" applyAlignment="1">
      <alignment horizontal="center" vertical="top" wrapText="1"/>
    </xf>
    <xf numFmtId="49" fontId="33" fillId="10" borderId="32" xfId="1" applyNumberFormat="1" applyFont="1" applyFill="1" applyBorder="1" applyAlignment="1">
      <alignment horizontal="center" vertical="top" wrapText="1"/>
    </xf>
    <xf numFmtId="49" fontId="10" fillId="8" borderId="57" xfId="1" applyNumberFormat="1" applyFont="1" applyFill="1" applyBorder="1" applyAlignment="1">
      <alignment horizontal="center" vertical="center"/>
    </xf>
    <xf numFmtId="49" fontId="10" fillId="8" borderId="57" xfId="1" applyNumberFormat="1" applyFont="1" applyFill="1" applyBorder="1" applyAlignment="1">
      <alignment horizontal="center" vertical="center" textRotation="255"/>
    </xf>
    <xf numFmtId="49" fontId="10" fillId="8" borderId="37" xfId="1" applyNumberFormat="1" applyFont="1" applyFill="1" applyBorder="1" applyAlignment="1">
      <alignment horizontal="center" vertical="center"/>
    </xf>
    <xf numFmtId="49" fontId="10" fillId="8" borderId="0" xfId="1" applyNumberFormat="1" applyFont="1" applyFill="1" applyBorder="1" applyAlignment="1">
      <alignment horizontal="center" vertical="center"/>
    </xf>
    <xf numFmtId="49" fontId="10" fillId="8" borderId="37" xfId="1" applyNumberFormat="1" applyFont="1" applyFill="1" applyBorder="1" applyAlignment="1">
      <alignment horizontal="center" vertical="center" textRotation="255"/>
    </xf>
    <xf numFmtId="49" fontId="10" fillId="8" borderId="30" xfId="1" applyNumberFormat="1" applyFont="1" applyFill="1" applyBorder="1" applyAlignment="1">
      <alignment horizontal="center" vertical="center" textRotation="255"/>
    </xf>
    <xf numFmtId="49" fontId="10" fillId="8" borderId="30" xfId="1" applyNumberFormat="1" applyFont="1" applyFill="1" applyBorder="1" applyAlignment="1">
      <alignment horizontal="center" vertical="center"/>
    </xf>
    <xf numFmtId="0" fontId="10" fillId="8" borderId="57" xfId="1" applyNumberFormat="1" applyFont="1" applyFill="1" applyBorder="1" applyAlignment="1">
      <alignment horizontal="center" vertical="center" wrapText="1"/>
    </xf>
    <xf numFmtId="0" fontId="10" fillId="8" borderId="37" xfId="1" applyNumberFormat="1" applyFont="1" applyFill="1" applyBorder="1" applyAlignment="1">
      <alignment horizontal="center" vertical="center" wrapText="1"/>
    </xf>
    <xf numFmtId="0" fontId="10" fillId="8" borderId="0" xfId="1" applyNumberFormat="1" applyFont="1" applyFill="1" applyBorder="1" applyAlignment="1">
      <alignment horizontal="center" vertical="center" wrapText="1"/>
    </xf>
    <xf numFmtId="0" fontId="10" fillId="8" borderId="30" xfId="1" applyNumberFormat="1" applyFont="1" applyFill="1" applyBorder="1" applyAlignment="1">
      <alignment horizontal="center" vertical="center" wrapText="1"/>
    </xf>
    <xf numFmtId="0" fontId="10" fillId="8" borderId="37" xfId="1" applyFont="1" applyFill="1" applyBorder="1" applyAlignment="1">
      <alignment horizontal="center" vertical="center" wrapText="1"/>
    </xf>
    <xf numFmtId="0" fontId="10" fillId="8" borderId="30" xfId="1" applyFont="1" applyFill="1" applyBorder="1" applyAlignment="1">
      <alignment horizontal="center" vertical="center" wrapText="1"/>
    </xf>
    <xf numFmtId="0" fontId="10" fillId="8" borderId="57" xfId="1" applyFont="1" applyFill="1" applyBorder="1" applyAlignment="1">
      <alignment horizontal="center" vertical="center" wrapText="1"/>
    </xf>
    <xf numFmtId="0" fontId="10" fillId="8" borderId="0" xfId="1" applyFont="1" applyFill="1" applyBorder="1" applyAlignment="1">
      <alignment horizontal="center" vertical="center" wrapText="1"/>
    </xf>
    <xf numFmtId="177" fontId="10" fillId="8" borderId="37" xfId="1" applyNumberFormat="1" applyFont="1" applyFill="1" applyBorder="1" applyAlignment="1">
      <alignment horizontal="center" vertical="center" wrapText="1"/>
    </xf>
    <xf numFmtId="177" fontId="10" fillId="8" borderId="0" xfId="1" applyNumberFormat="1" applyFont="1" applyFill="1" applyBorder="1" applyAlignment="1">
      <alignment horizontal="center" vertical="center" wrapText="1"/>
    </xf>
    <xf numFmtId="177" fontId="10" fillId="8" borderId="30" xfId="1" applyNumberFormat="1" applyFont="1" applyFill="1" applyBorder="1" applyAlignment="1">
      <alignment horizontal="center" vertical="center" wrapText="1"/>
    </xf>
    <xf numFmtId="0" fontId="33" fillId="10" borderId="51" xfId="1" applyNumberFormat="1" applyFont="1" applyFill="1" applyBorder="1" applyAlignment="1">
      <alignment vertical="top" wrapText="1"/>
    </xf>
    <xf numFmtId="0" fontId="33" fillId="10" borderId="58" xfId="1" applyNumberFormat="1" applyFont="1" applyFill="1" applyBorder="1" applyAlignment="1">
      <alignment vertical="top" wrapText="1"/>
    </xf>
    <xf numFmtId="0" fontId="33" fillId="10" borderId="59" xfId="1" applyNumberFormat="1" applyFont="1" applyFill="1" applyBorder="1" applyAlignment="1">
      <alignment vertical="top" wrapText="1"/>
    </xf>
    <xf numFmtId="49" fontId="10" fillId="8" borderId="60" xfId="1" applyNumberFormat="1" applyFont="1" applyFill="1" applyBorder="1" applyAlignment="1">
      <alignment horizontal="center" vertical="center"/>
    </xf>
    <xf numFmtId="49" fontId="10" fillId="8" borderId="60" xfId="1" applyNumberFormat="1" applyFont="1" applyFill="1" applyBorder="1" applyAlignment="1">
      <alignment horizontal="center" vertical="center" textRotation="255"/>
    </xf>
    <xf numFmtId="49" fontId="10" fillId="8" borderId="28" xfId="1" applyNumberFormat="1" applyFont="1" applyFill="1" applyBorder="1" applyAlignment="1">
      <alignment horizontal="center" vertical="center"/>
    </xf>
    <xf numFmtId="49" fontId="10" fillId="8" borderId="8" xfId="1" applyNumberFormat="1" applyFont="1" applyFill="1" applyBorder="1" applyAlignment="1">
      <alignment horizontal="center" vertical="center"/>
    </xf>
    <xf numFmtId="49" fontId="10" fillId="8" borderId="28" xfId="1" applyNumberFormat="1" applyFont="1" applyFill="1" applyBorder="1" applyAlignment="1">
      <alignment horizontal="center" vertical="center" textRotation="255"/>
    </xf>
    <xf numFmtId="49" fontId="10" fillId="8" borderId="29" xfId="1" applyNumberFormat="1" applyFont="1" applyFill="1" applyBorder="1" applyAlignment="1">
      <alignment horizontal="center" vertical="center" textRotation="255"/>
    </xf>
    <xf numFmtId="49" fontId="10" fillId="8" borderId="29" xfId="1" applyNumberFormat="1" applyFont="1" applyFill="1" applyBorder="1" applyAlignment="1">
      <alignment horizontal="center" vertical="center"/>
    </xf>
    <xf numFmtId="0" fontId="10" fillId="8" borderId="60" xfId="1" applyNumberFormat="1" applyFont="1" applyFill="1" applyBorder="1" applyAlignment="1">
      <alignment horizontal="center" vertical="center" wrapText="1"/>
    </xf>
    <xf numFmtId="0" fontId="10" fillId="8" borderId="28" xfId="1" applyNumberFormat="1" applyFont="1" applyFill="1" applyBorder="1" applyAlignment="1">
      <alignment horizontal="center" vertical="center" wrapText="1"/>
    </xf>
    <xf numFmtId="0" fontId="10" fillId="8" borderId="8" xfId="1" applyNumberFormat="1" applyFont="1" applyFill="1" applyBorder="1" applyAlignment="1">
      <alignment horizontal="center" vertical="center" wrapText="1"/>
    </xf>
    <xf numFmtId="0" fontId="10" fillId="8" borderId="29" xfId="1" applyNumberFormat="1" applyFont="1" applyFill="1" applyBorder="1" applyAlignment="1">
      <alignment horizontal="center" vertical="center" wrapText="1"/>
    </xf>
    <xf numFmtId="0" fontId="10" fillId="8" borderId="28" xfId="1" applyFont="1" applyFill="1" applyBorder="1" applyAlignment="1">
      <alignment horizontal="center" vertical="center" wrapText="1"/>
    </xf>
    <xf numFmtId="0" fontId="10" fillId="8" borderId="29" xfId="1" applyFont="1" applyFill="1" applyBorder="1" applyAlignment="1">
      <alignment horizontal="center" vertical="center" wrapText="1"/>
    </xf>
    <xf numFmtId="0" fontId="10" fillId="8" borderId="60" xfId="1" applyFont="1" applyFill="1" applyBorder="1" applyAlignment="1">
      <alignment horizontal="center" vertical="center" wrapText="1"/>
    </xf>
    <xf numFmtId="0" fontId="10" fillId="8" borderId="8" xfId="1" applyFont="1" applyFill="1" applyBorder="1" applyAlignment="1">
      <alignment horizontal="center" vertical="center" wrapText="1"/>
    </xf>
    <xf numFmtId="177" fontId="10" fillId="8" borderId="28" xfId="1" applyNumberFormat="1" applyFont="1" applyFill="1" applyBorder="1" applyAlignment="1">
      <alignment horizontal="center" vertical="center" wrapText="1"/>
    </xf>
    <xf numFmtId="177" fontId="10" fillId="8" borderId="8" xfId="1" applyNumberFormat="1" applyFont="1" applyFill="1" applyBorder="1" applyAlignment="1">
      <alignment horizontal="center" vertical="center" wrapText="1"/>
    </xf>
    <xf numFmtId="177" fontId="10" fillId="8" borderId="29" xfId="1" applyNumberFormat="1" applyFont="1" applyFill="1" applyBorder="1" applyAlignment="1">
      <alignment horizontal="center" vertical="center" wrapText="1"/>
    </xf>
    <xf numFmtId="49" fontId="37" fillId="2" borderId="0" xfId="1" applyNumberFormat="1" applyFont="1" applyFill="1" applyAlignment="1">
      <alignment horizontal="center" vertical="center"/>
    </xf>
    <xf numFmtId="178" fontId="33" fillId="2" borderId="51" xfId="1" applyNumberFormat="1" applyFont="1" applyFill="1" applyBorder="1" applyAlignment="1">
      <alignment vertical="center"/>
    </xf>
    <xf numFmtId="0" fontId="33" fillId="8" borderId="9" xfId="1" applyNumberFormat="1" applyFont="1" applyFill="1" applyBorder="1" applyAlignment="1">
      <alignment horizontal="center" vertical="center"/>
    </xf>
    <xf numFmtId="0" fontId="33" fillId="2" borderId="57" xfId="1" applyFont="1" applyFill="1" applyBorder="1" applyAlignment="1">
      <alignment horizontal="center" vertical="center"/>
    </xf>
    <xf numFmtId="0" fontId="33" fillId="9" borderId="61" xfId="1" applyFont="1" applyFill="1" applyBorder="1" applyAlignment="1">
      <alignment horizontal="center" vertical="center"/>
    </xf>
    <xf numFmtId="0" fontId="33" fillId="2" borderId="25" xfId="5" applyFont="1" applyFill="1" applyBorder="1" applyAlignment="1">
      <alignment horizontal="left" vertical="top" wrapText="1"/>
    </xf>
    <xf numFmtId="0" fontId="33" fillId="2" borderId="26" xfId="5" applyFont="1" applyFill="1" applyBorder="1" applyAlignment="1">
      <alignment horizontal="left" vertical="top" wrapText="1"/>
    </xf>
    <xf numFmtId="0" fontId="33" fillId="2" borderId="25" xfId="1" applyFont="1" applyFill="1" applyBorder="1" applyAlignment="1">
      <alignment horizontal="left" vertical="top" wrapText="1"/>
    </xf>
    <xf numFmtId="0" fontId="33" fillId="2" borderId="26" xfId="1" applyFont="1" applyFill="1" applyBorder="1" applyAlignment="1">
      <alignment horizontal="left" vertical="top" wrapText="1"/>
    </xf>
    <xf numFmtId="0" fontId="33" fillId="11" borderId="25" xfId="1" applyFont="1" applyFill="1" applyBorder="1" applyAlignment="1">
      <alignment horizontal="center" vertical="center"/>
    </xf>
    <xf numFmtId="0" fontId="33" fillId="11" borderId="27" xfId="1" applyFont="1" applyFill="1" applyBorder="1" applyAlignment="1">
      <alignment horizontal="center" vertical="center"/>
    </xf>
    <xf numFmtId="0" fontId="33" fillId="2" borderId="27" xfId="1" applyFont="1" applyFill="1" applyBorder="1" applyAlignment="1">
      <alignment horizontal="left" vertical="top" wrapText="1"/>
    </xf>
    <xf numFmtId="0" fontId="33" fillId="2" borderId="25" xfId="1" applyFont="1" applyFill="1" applyBorder="1" applyAlignment="1">
      <alignment horizontal="left" vertical="top"/>
    </xf>
    <xf numFmtId="0" fontId="33" fillId="2" borderId="26" xfId="1" applyFont="1" applyFill="1" applyBorder="1" applyAlignment="1">
      <alignment horizontal="left" vertical="top"/>
    </xf>
    <xf numFmtId="0" fontId="33" fillId="2" borderId="27" xfId="1" applyFont="1" applyFill="1" applyBorder="1" applyAlignment="1">
      <alignment horizontal="left" vertical="top"/>
    </xf>
    <xf numFmtId="0" fontId="33" fillId="2" borderId="25" xfId="6" applyNumberFormat="1" applyFont="1" applyFill="1" applyBorder="1" applyAlignment="1">
      <alignment horizontal="center" vertical="top"/>
    </xf>
    <xf numFmtId="0" fontId="33" fillId="2" borderId="27" xfId="6" applyNumberFormat="1" applyFont="1" applyFill="1" applyBorder="1" applyAlignment="1">
      <alignment horizontal="center" vertical="top"/>
    </xf>
    <xf numFmtId="0" fontId="33" fillId="8" borderId="61" xfId="1" applyFont="1" applyFill="1" applyBorder="1" applyAlignment="1">
      <alignment horizontal="center" vertical="top"/>
    </xf>
    <xf numFmtId="177" fontId="33" fillId="2" borderId="62" xfId="1" applyNumberFormat="1" applyFont="1" applyFill="1" applyBorder="1" applyAlignment="1">
      <alignment horizontal="center" vertical="top"/>
    </xf>
    <xf numFmtId="177" fontId="33" fillId="2" borderId="1" xfId="1" applyNumberFormat="1" applyFont="1" applyFill="1" applyBorder="1" applyAlignment="1">
      <alignment horizontal="center" vertical="top"/>
    </xf>
    <xf numFmtId="177" fontId="33" fillId="2" borderId="63" xfId="1" applyNumberFormat="1" applyFont="1" applyFill="1" applyBorder="1" applyAlignment="1">
      <alignment horizontal="center" vertical="top"/>
    </xf>
    <xf numFmtId="0" fontId="10" fillId="11" borderId="62" xfId="1" applyFont="1" applyFill="1" applyBorder="1" applyAlignment="1">
      <alignment horizontal="center" vertical="center"/>
    </xf>
    <xf numFmtId="0" fontId="10" fillId="11" borderId="63" xfId="1" applyFont="1" applyFill="1" applyBorder="1" applyAlignment="1">
      <alignment horizontal="center" vertical="center"/>
    </xf>
    <xf numFmtId="0" fontId="33" fillId="11" borderId="61" xfId="1" applyFont="1" applyFill="1" applyBorder="1" applyAlignment="1">
      <alignment horizontal="center" vertical="center"/>
    </xf>
    <xf numFmtId="0" fontId="33" fillId="12" borderId="62" xfId="1" applyFont="1" applyFill="1" applyBorder="1" applyAlignment="1">
      <alignment horizontal="left" vertical="top"/>
    </xf>
    <xf numFmtId="0" fontId="33" fillId="12" borderId="1" xfId="1" applyFont="1" applyFill="1" applyBorder="1" applyAlignment="1">
      <alignment horizontal="left" vertical="top"/>
    </xf>
    <xf numFmtId="0" fontId="33" fillId="12" borderId="63" xfId="1" applyFont="1" applyFill="1" applyBorder="1" applyAlignment="1">
      <alignment horizontal="left" vertical="top"/>
    </xf>
    <xf numFmtId="0" fontId="33" fillId="2" borderId="28" xfId="1" applyFont="1" applyFill="1" applyBorder="1" applyAlignment="1">
      <alignment horizontal="left" vertical="top" wrapText="1"/>
    </xf>
    <xf numFmtId="0" fontId="33" fillId="2" borderId="8" xfId="1" applyFont="1" applyFill="1" applyBorder="1" applyAlignment="1">
      <alignment horizontal="left" vertical="top" wrapText="1"/>
    </xf>
    <xf numFmtId="0" fontId="33" fillId="2" borderId="29" xfId="1" applyFont="1" applyFill="1" applyBorder="1" applyAlignment="1">
      <alignment horizontal="left" vertical="top" wrapText="1"/>
    </xf>
    <xf numFmtId="0" fontId="33" fillId="2" borderId="31" xfId="1" applyFont="1" applyFill="1" applyBorder="1" applyAlignment="1">
      <alignment horizontal="left" vertical="top"/>
    </xf>
    <xf numFmtId="0" fontId="33" fillId="2" borderId="6" xfId="1" applyFont="1" applyFill="1" applyBorder="1" applyAlignment="1">
      <alignment horizontal="left" vertical="top"/>
    </xf>
    <xf numFmtId="0" fontId="33" fillId="2" borderId="32" xfId="1" applyFont="1" applyFill="1" applyBorder="1" applyAlignment="1">
      <alignment horizontal="left" vertical="top"/>
    </xf>
    <xf numFmtId="0" fontId="33" fillId="2" borderId="0" xfId="1" applyNumberFormat="1" applyFont="1" applyFill="1" applyAlignment="1">
      <alignment vertical="top"/>
    </xf>
    <xf numFmtId="0" fontId="33" fillId="8" borderId="57" xfId="1" applyNumberFormat="1" applyFont="1" applyFill="1" applyBorder="1" applyAlignment="1">
      <alignment horizontal="center" vertical="center"/>
    </xf>
    <xf numFmtId="0" fontId="33" fillId="9" borderId="64" xfId="1" applyFont="1" applyFill="1" applyBorder="1" applyAlignment="1">
      <alignment horizontal="center" vertical="center"/>
    </xf>
    <xf numFmtId="0" fontId="33" fillId="2" borderId="37" xfId="5" applyFont="1" applyFill="1" applyBorder="1" applyAlignment="1">
      <alignment horizontal="left" vertical="top" wrapText="1"/>
    </xf>
    <xf numFmtId="0" fontId="33" fillId="2" borderId="0" xfId="5" applyFont="1" applyFill="1" applyBorder="1" applyAlignment="1">
      <alignment horizontal="left" vertical="top" wrapText="1"/>
    </xf>
    <xf numFmtId="0" fontId="33" fillId="2" borderId="37" xfId="1" applyFont="1" applyFill="1" applyBorder="1" applyAlignment="1">
      <alignment horizontal="left" vertical="top" wrapText="1"/>
    </xf>
    <xf numFmtId="0" fontId="33" fillId="2" borderId="0" xfId="1" applyFont="1" applyFill="1" applyBorder="1" applyAlignment="1">
      <alignment horizontal="left" vertical="top" wrapText="1"/>
    </xf>
    <xf numFmtId="0" fontId="33" fillId="11" borderId="37" xfId="1" applyFont="1" applyFill="1" applyBorder="1" applyAlignment="1">
      <alignment horizontal="center" vertical="center"/>
    </xf>
    <xf numFmtId="0" fontId="33" fillId="11" borderId="30" xfId="1" applyFont="1" applyFill="1" applyBorder="1" applyAlignment="1">
      <alignment horizontal="center" vertical="center"/>
    </xf>
    <xf numFmtId="0" fontId="33" fillId="2" borderId="30" xfId="1" applyFont="1" applyFill="1" applyBorder="1" applyAlignment="1">
      <alignment horizontal="left" vertical="top" wrapText="1"/>
    </xf>
    <xf numFmtId="0" fontId="33" fillId="2" borderId="37" xfId="1" applyFont="1" applyFill="1" applyBorder="1" applyAlignment="1">
      <alignment horizontal="left" vertical="top"/>
    </xf>
    <xf numFmtId="0" fontId="33" fillId="2" borderId="0" xfId="1" applyFont="1" applyFill="1" applyBorder="1" applyAlignment="1">
      <alignment horizontal="left" vertical="top"/>
    </xf>
    <xf numFmtId="0" fontId="33" fillId="2" borderId="30" xfId="1" applyFont="1" applyFill="1" applyBorder="1" applyAlignment="1">
      <alignment horizontal="left" vertical="top"/>
    </xf>
    <xf numFmtId="0" fontId="33" fillId="2" borderId="37" xfId="6" applyNumberFormat="1" applyFont="1" applyFill="1" applyBorder="1" applyAlignment="1">
      <alignment horizontal="center" vertical="top"/>
    </xf>
    <xf numFmtId="0" fontId="33" fillId="2" borderId="30" xfId="6" applyNumberFormat="1" applyFont="1" applyFill="1" applyBorder="1" applyAlignment="1">
      <alignment horizontal="center" vertical="top"/>
    </xf>
    <xf numFmtId="0" fontId="33" fillId="8" borderId="64" xfId="1" applyFont="1" applyFill="1" applyBorder="1" applyAlignment="1">
      <alignment horizontal="center" vertical="top"/>
    </xf>
    <xf numFmtId="177" fontId="33" fillId="2" borderId="65" xfId="1" applyNumberFormat="1" applyFont="1" applyFill="1" applyBorder="1" applyAlignment="1">
      <alignment horizontal="center" vertical="top"/>
    </xf>
    <xf numFmtId="177" fontId="33" fillId="2" borderId="66" xfId="1" applyNumberFormat="1" applyFont="1" applyFill="1" applyBorder="1" applyAlignment="1">
      <alignment horizontal="center" vertical="top"/>
    </xf>
    <xf numFmtId="177" fontId="33" fillId="2" borderId="67" xfId="1" applyNumberFormat="1" applyFont="1" applyFill="1" applyBorder="1" applyAlignment="1">
      <alignment horizontal="center" vertical="top"/>
    </xf>
    <xf numFmtId="0" fontId="10" fillId="11" borderId="65" xfId="1" applyFont="1" applyFill="1" applyBorder="1" applyAlignment="1">
      <alignment horizontal="center" vertical="center"/>
    </xf>
    <xf numFmtId="0" fontId="10" fillId="11" borderId="67" xfId="1" applyFont="1" applyFill="1" applyBorder="1" applyAlignment="1">
      <alignment horizontal="center" vertical="center"/>
    </xf>
    <xf numFmtId="0" fontId="33" fillId="11" borderId="64" xfId="1" applyFont="1" applyFill="1" applyBorder="1" applyAlignment="1">
      <alignment horizontal="center" vertical="center"/>
    </xf>
    <xf numFmtId="0" fontId="33" fillId="12" borderId="65" xfId="1" applyFont="1" applyFill="1" applyBorder="1" applyAlignment="1">
      <alignment horizontal="left" vertical="top"/>
    </xf>
    <xf numFmtId="0" fontId="33" fillId="12" borderId="66" xfId="1" applyFont="1" applyFill="1" applyBorder="1" applyAlignment="1">
      <alignment horizontal="left" vertical="top"/>
    </xf>
    <xf numFmtId="0" fontId="33" fillId="12" borderId="67" xfId="1" applyFont="1" applyFill="1" applyBorder="1" applyAlignment="1">
      <alignment horizontal="left" vertical="top"/>
    </xf>
    <xf numFmtId="0" fontId="33" fillId="2" borderId="31" xfId="1" applyFont="1" applyFill="1" applyBorder="1" applyAlignment="1">
      <alignment horizontal="left" vertical="top" wrapText="1"/>
    </xf>
    <xf numFmtId="0" fontId="33" fillId="2" borderId="6" xfId="1" applyFont="1" applyFill="1" applyBorder="1" applyAlignment="1">
      <alignment horizontal="left" vertical="top" wrapText="1"/>
    </xf>
    <xf numFmtId="0" fontId="33" fillId="2" borderId="32" xfId="1" applyFont="1" applyFill="1" applyBorder="1" applyAlignment="1">
      <alignment horizontal="left" vertical="top" wrapText="1"/>
    </xf>
    <xf numFmtId="0" fontId="33" fillId="8" borderId="60" xfId="1" applyNumberFormat="1" applyFont="1" applyFill="1" applyBorder="1" applyAlignment="1">
      <alignment horizontal="center" vertical="center"/>
    </xf>
    <xf numFmtId="0" fontId="33" fillId="2" borderId="60" xfId="1" applyFont="1" applyFill="1" applyBorder="1" applyAlignment="1">
      <alignment horizontal="center" vertical="center"/>
    </xf>
    <xf numFmtId="0" fontId="33" fillId="9" borderId="68" xfId="1" applyFont="1" applyFill="1" applyBorder="1" applyAlignment="1">
      <alignment horizontal="center" vertical="center"/>
    </xf>
    <xf numFmtId="0" fontId="33" fillId="2" borderId="28" xfId="5" applyFont="1" applyFill="1" applyBorder="1" applyAlignment="1">
      <alignment horizontal="left" vertical="top" wrapText="1"/>
    </xf>
    <xf numFmtId="0" fontId="33" fillId="2" borderId="8" xfId="5" applyFont="1" applyFill="1" applyBorder="1" applyAlignment="1">
      <alignment horizontal="left" vertical="top" wrapText="1"/>
    </xf>
    <xf numFmtId="0" fontId="33" fillId="11" borderId="28" xfId="1" applyFont="1" applyFill="1" applyBorder="1" applyAlignment="1">
      <alignment horizontal="center" vertical="center"/>
    </xf>
    <xf numFmtId="0" fontId="33" fillId="11" borderId="29" xfId="1" applyFont="1" applyFill="1" applyBorder="1" applyAlignment="1">
      <alignment horizontal="center" vertical="center"/>
    </xf>
    <xf numFmtId="0" fontId="33" fillId="2" borderId="28" xfId="1" applyFont="1" applyFill="1" applyBorder="1" applyAlignment="1">
      <alignment horizontal="left" vertical="top"/>
    </xf>
    <xf numFmtId="0" fontId="33" fillId="2" borderId="8" xfId="1" applyFont="1" applyFill="1" applyBorder="1" applyAlignment="1">
      <alignment horizontal="left" vertical="top"/>
    </xf>
    <xf numFmtId="0" fontId="33" fillId="2" borderId="29" xfId="1" applyFont="1" applyFill="1" applyBorder="1" applyAlignment="1">
      <alignment horizontal="left" vertical="top"/>
    </xf>
    <xf numFmtId="0" fontId="33" fillId="2" borderId="28" xfId="6" applyNumberFormat="1" applyFont="1" applyFill="1" applyBorder="1" applyAlignment="1">
      <alignment horizontal="center" vertical="top"/>
    </xf>
    <xf numFmtId="0" fontId="33" fillId="2" borderId="29" xfId="6" applyNumberFormat="1" applyFont="1" applyFill="1" applyBorder="1" applyAlignment="1">
      <alignment horizontal="center" vertical="top"/>
    </xf>
    <xf numFmtId="0" fontId="33" fillId="8" borderId="69" xfId="1" applyFont="1" applyFill="1" applyBorder="1" applyAlignment="1">
      <alignment horizontal="center" vertical="top"/>
    </xf>
    <xf numFmtId="177" fontId="33" fillId="2" borderId="70" xfId="1" applyNumberFormat="1" applyFont="1" applyFill="1" applyBorder="1" applyAlignment="1">
      <alignment horizontal="center" vertical="top"/>
    </xf>
    <xf numFmtId="177" fontId="33" fillId="2" borderId="71" xfId="1" applyNumberFormat="1" applyFont="1" applyFill="1" applyBorder="1" applyAlignment="1">
      <alignment horizontal="center" vertical="top"/>
    </xf>
    <xf numFmtId="177" fontId="33" fillId="2" borderId="72" xfId="1" applyNumberFormat="1" applyFont="1" applyFill="1" applyBorder="1" applyAlignment="1">
      <alignment horizontal="center" vertical="top"/>
    </xf>
    <xf numFmtId="0" fontId="10" fillId="11" borderId="70" xfId="1" applyFont="1" applyFill="1" applyBorder="1" applyAlignment="1">
      <alignment horizontal="center" vertical="center"/>
    </xf>
    <xf numFmtId="0" fontId="10" fillId="11" borderId="72" xfId="1" applyFont="1" applyFill="1" applyBorder="1" applyAlignment="1">
      <alignment horizontal="center" vertical="center"/>
    </xf>
    <xf numFmtId="0" fontId="33" fillId="11" borderId="68" xfId="1" applyFont="1" applyFill="1" applyBorder="1" applyAlignment="1">
      <alignment horizontal="center" vertical="center"/>
    </xf>
    <xf numFmtId="0" fontId="33" fillId="12" borderId="73" xfId="1" applyFont="1" applyFill="1" applyBorder="1" applyAlignment="1">
      <alignment horizontal="left" vertical="top"/>
    </xf>
    <xf numFmtId="0" fontId="33" fillId="12" borderId="2" xfId="1" applyFont="1" applyFill="1" applyBorder="1" applyAlignment="1">
      <alignment horizontal="left" vertical="top"/>
    </xf>
    <xf numFmtId="0" fontId="33" fillId="12" borderId="74" xfId="1" applyFont="1" applyFill="1" applyBorder="1" applyAlignment="1">
      <alignment horizontal="left" vertical="top"/>
    </xf>
    <xf numFmtId="49" fontId="38" fillId="13" borderId="31" xfId="1" applyNumberFormat="1" applyFont="1" applyFill="1" applyBorder="1" applyAlignment="1">
      <alignment vertical="center"/>
    </xf>
    <xf numFmtId="49" fontId="8" fillId="13" borderId="6" xfId="1" applyNumberFormat="1" applyFont="1" applyFill="1" applyBorder="1" applyAlignment="1">
      <alignment horizontal="center" vertical="top"/>
    </xf>
    <xf numFmtId="49" fontId="8" fillId="13" borderId="6" xfId="1" applyNumberFormat="1" applyFont="1" applyFill="1" applyBorder="1" applyAlignment="1">
      <alignment vertical="top"/>
    </xf>
    <xf numFmtId="49" fontId="8" fillId="13" borderId="32" xfId="1" applyNumberFormat="1" applyFont="1" applyFill="1" applyBorder="1" applyAlignment="1">
      <alignment vertical="top"/>
    </xf>
    <xf numFmtId="49" fontId="8" fillId="2" borderId="0" xfId="1" applyNumberFormat="1" applyFont="1" applyFill="1" applyAlignment="1">
      <alignment horizontal="center" vertical="top"/>
    </xf>
  </cellXfs>
  <cellStyles count="7">
    <cellStyle name="通貨 2" xfId="6"/>
    <cellStyle name="標準" xfId="0" builtinId="0"/>
    <cellStyle name="標準 2" xfId="1"/>
    <cellStyle name="標準 3" xfId="2"/>
    <cellStyle name="標準 3 2" xfId="3"/>
    <cellStyle name="標準 4" xfId="4"/>
    <cellStyle name="標準_画面項目定義_単体テスト仕様書兼成績書標準版サンプル修正" xfId="5"/>
  </cellStyles>
  <dxfs count="5">
    <dxf>
      <fill>
        <patternFill>
          <fgColor indexed="64"/>
          <bgColor rgb="FFBFBFBF"/>
        </patternFill>
      </fill>
    </dxf>
    <dxf>
      <fill>
        <patternFill>
          <fgColor indexed="64"/>
          <bgColor rgb="FFBFBFBF"/>
        </patternFill>
      </fill>
    </dxf>
    <dxf>
      <fill>
        <patternFill>
          <fgColor indexed="64"/>
          <bgColor rgb="FFFF0000"/>
        </patternFill>
      </fill>
    </dxf>
    <dxf>
      <fill>
        <patternFill>
          <fgColor indexed="64"/>
          <bgColor rgb="FFFF0000"/>
        </patternFill>
      </fill>
    </dxf>
    <dxf>
      <fill>
        <patternFill>
          <fgColor indexed="64"/>
          <bgColor rgb="FFFF0000"/>
        </patternFill>
      </fill>
    </dxf>
  </dxfs>
  <tableStyles count="0" defaultTableStyle="TableStyleMedium2" defaultPivotStyle="PivotStyleLight16"/>
  <colors>
    <mruColors>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3" Type="http://schemas.openxmlformats.org/officeDocument/2006/relationships/worksheet" Target="worksheets/sheet3.xml"/><Relationship Id="rId21" Type="http://schemas.openxmlformats.org/officeDocument/2006/relationships/externalLink" Target="externalLinks/externalLink16.xml"/><Relationship Id="rId7" Type="http://schemas.openxmlformats.org/officeDocument/2006/relationships/externalLink" Target="externalLinks/externalLink2.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externalLink" Target="externalLinks/externalLink11.xml"/><Relationship Id="rId20" Type="http://schemas.openxmlformats.org/officeDocument/2006/relationships/externalLink" Target="externalLinks/externalLink15.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externalLink" Target="externalLinks/externalLink6.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styles" Target="styles.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63501</xdr:colOff>
      <xdr:row>11</xdr:row>
      <xdr:rowOff>63500</xdr:rowOff>
    </xdr:from>
    <xdr:to>
      <xdr:col>10</xdr:col>
      <xdr:colOff>543892</xdr:colOff>
      <xdr:row>11</xdr:row>
      <xdr:rowOff>4953000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7076" y="5483225"/>
          <a:ext cx="6195391" cy="4889500"/>
        </a:xfrm>
        <a:prstGeom prst="rect">
          <a:avLst/>
        </a:prstGeom>
      </xdr:spPr>
    </xdr:pic>
    <xdr:clientData/>
  </xdr:twoCellAnchor>
  <xdr:twoCellAnchor>
    <xdr:from>
      <xdr:col>6</xdr:col>
      <xdr:colOff>624165</xdr:colOff>
      <xdr:row>11</xdr:row>
      <xdr:rowOff>2219438</xdr:rowOff>
    </xdr:from>
    <xdr:to>
      <xdr:col>8</xdr:col>
      <xdr:colOff>18801</xdr:colOff>
      <xdr:row>11</xdr:row>
      <xdr:rowOff>2936060</xdr:rowOff>
    </xdr:to>
    <xdr:sp macro="" textlink="">
      <xdr:nvSpPr>
        <xdr:cNvPr id="3" name="正方形/長方形 2"/>
        <xdr:cNvSpPr/>
      </xdr:nvSpPr>
      <xdr:spPr>
        <a:xfrm>
          <a:off x="4462740" y="7639163"/>
          <a:ext cx="1299636" cy="716622"/>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63501</xdr:colOff>
      <xdr:row>15</xdr:row>
      <xdr:rowOff>63500</xdr:rowOff>
    </xdr:from>
    <xdr:to>
      <xdr:col>10</xdr:col>
      <xdr:colOff>543892</xdr:colOff>
      <xdr:row>15</xdr:row>
      <xdr:rowOff>4953000</xdr:rowOff>
    </xdr:to>
    <xdr:pic>
      <xdr:nvPicPr>
        <xdr:cNvPr id="4" name="図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97076" y="11102975"/>
          <a:ext cx="6195391" cy="4889500"/>
        </a:xfrm>
        <a:prstGeom prst="rect">
          <a:avLst/>
        </a:prstGeom>
      </xdr:spPr>
    </xdr:pic>
    <xdr:clientData/>
  </xdr:twoCellAnchor>
  <xdr:twoCellAnchor>
    <xdr:from>
      <xdr:col>6</xdr:col>
      <xdr:colOff>356950</xdr:colOff>
      <xdr:row>15</xdr:row>
      <xdr:rowOff>2170854</xdr:rowOff>
    </xdr:from>
    <xdr:to>
      <xdr:col>8</xdr:col>
      <xdr:colOff>249577</xdr:colOff>
      <xdr:row>15</xdr:row>
      <xdr:rowOff>2851037</xdr:rowOff>
    </xdr:to>
    <xdr:sp macro="" textlink="">
      <xdr:nvSpPr>
        <xdr:cNvPr id="5" name="正方形/長方形 4"/>
        <xdr:cNvSpPr/>
      </xdr:nvSpPr>
      <xdr:spPr>
        <a:xfrm>
          <a:off x="4195525" y="13210329"/>
          <a:ext cx="1797627" cy="680183"/>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19</xdr:row>
      <xdr:rowOff>63500</xdr:rowOff>
    </xdr:from>
    <xdr:to>
      <xdr:col>12</xdr:col>
      <xdr:colOff>928609</xdr:colOff>
      <xdr:row>19</xdr:row>
      <xdr:rowOff>4953000</xdr:rowOff>
    </xdr:to>
    <xdr:pic>
      <xdr:nvPicPr>
        <xdr:cNvPr id="6" name="図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97075" y="13674725"/>
          <a:ext cx="8485109" cy="4889500"/>
        </a:xfrm>
        <a:prstGeom prst="rect">
          <a:avLst/>
        </a:prstGeom>
      </xdr:spPr>
    </xdr:pic>
    <xdr:clientData/>
  </xdr:twoCellAnchor>
  <xdr:twoCellAnchor>
    <xdr:from>
      <xdr:col>5</xdr:col>
      <xdr:colOff>514350</xdr:colOff>
      <xdr:row>19</xdr:row>
      <xdr:rowOff>1952626</xdr:rowOff>
    </xdr:from>
    <xdr:to>
      <xdr:col>7</xdr:col>
      <xdr:colOff>428625</xdr:colOff>
      <xdr:row>19</xdr:row>
      <xdr:rowOff>2914650</xdr:rowOff>
    </xdr:to>
    <xdr:sp macro="" textlink="">
      <xdr:nvSpPr>
        <xdr:cNvPr id="7" name="正方形/長方形 6"/>
        <xdr:cNvSpPr/>
      </xdr:nvSpPr>
      <xdr:spPr>
        <a:xfrm>
          <a:off x="3400425" y="15563851"/>
          <a:ext cx="1819275" cy="962024"/>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23</xdr:row>
      <xdr:rowOff>63500</xdr:rowOff>
    </xdr:from>
    <xdr:to>
      <xdr:col>12</xdr:col>
      <xdr:colOff>928609</xdr:colOff>
      <xdr:row>23</xdr:row>
      <xdr:rowOff>4953000</xdr:rowOff>
    </xdr:to>
    <xdr:pic>
      <xdr:nvPicPr>
        <xdr:cNvPr id="8" name="図 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97075" y="22342475"/>
          <a:ext cx="8485109" cy="4889500"/>
        </a:xfrm>
        <a:prstGeom prst="rect">
          <a:avLst/>
        </a:prstGeom>
      </xdr:spPr>
    </xdr:pic>
    <xdr:clientData/>
  </xdr:twoCellAnchor>
  <xdr:twoCellAnchor>
    <xdr:from>
      <xdr:col>5</xdr:col>
      <xdr:colOff>523876</xdr:colOff>
      <xdr:row>23</xdr:row>
      <xdr:rowOff>2105025</xdr:rowOff>
    </xdr:from>
    <xdr:to>
      <xdr:col>6</xdr:col>
      <xdr:colOff>428626</xdr:colOff>
      <xdr:row>23</xdr:row>
      <xdr:rowOff>2276475</xdr:rowOff>
    </xdr:to>
    <xdr:sp macro="" textlink="">
      <xdr:nvSpPr>
        <xdr:cNvPr id="9" name="正方形/長方形 8"/>
        <xdr:cNvSpPr/>
      </xdr:nvSpPr>
      <xdr:spPr>
        <a:xfrm>
          <a:off x="3409951" y="21336000"/>
          <a:ext cx="857250" cy="17145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27</xdr:row>
      <xdr:rowOff>63500</xdr:rowOff>
    </xdr:from>
    <xdr:to>
      <xdr:col>12</xdr:col>
      <xdr:colOff>928609</xdr:colOff>
      <xdr:row>27</xdr:row>
      <xdr:rowOff>4953000</xdr:rowOff>
    </xdr:to>
    <xdr:pic>
      <xdr:nvPicPr>
        <xdr:cNvPr id="10" name="図 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97075" y="27962225"/>
          <a:ext cx="8485109" cy="4889500"/>
        </a:xfrm>
        <a:prstGeom prst="rect">
          <a:avLst/>
        </a:prstGeom>
      </xdr:spPr>
    </xdr:pic>
    <xdr:clientData/>
  </xdr:twoCellAnchor>
  <xdr:twoCellAnchor>
    <xdr:from>
      <xdr:col>5</xdr:col>
      <xdr:colOff>781050</xdr:colOff>
      <xdr:row>27</xdr:row>
      <xdr:rowOff>2628900</xdr:rowOff>
    </xdr:from>
    <xdr:to>
      <xdr:col>6</xdr:col>
      <xdr:colOff>409575</xdr:colOff>
      <xdr:row>27</xdr:row>
      <xdr:rowOff>2857500</xdr:rowOff>
    </xdr:to>
    <xdr:sp macro="" textlink="">
      <xdr:nvSpPr>
        <xdr:cNvPr id="11" name="正方形/長方形 10"/>
        <xdr:cNvSpPr/>
      </xdr:nvSpPr>
      <xdr:spPr>
        <a:xfrm>
          <a:off x="3667125" y="27479625"/>
          <a:ext cx="581025" cy="2286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31</xdr:row>
      <xdr:rowOff>63500</xdr:rowOff>
    </xdr:from>
    <xdr:to>
      <xdr:col>12</xdr:col>
      <xdr:colOff>928609</xdr:colOff>
      <xdr:row>31</xdr:row>
      <xdr:rowOff>4953000</xdr:rowOff>
    </xdr:to>
    <xdr:pic>
      <xdr:nvPicPr>
        <xdr:cNvPr id="12" name="図 11"/>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7075" y="33581975"/>
          <a:ext cx="8485109" cy="4889500"/>
        </a:xfrm>
        <a:prstGeom prst="rect">
          <a:avLst/>
        </a:prstGeom>
      </xdr:spPr>
    </xdr:pic>
    <xdr:clientData/>
  </xdr:twoCellAnchor>
  <xdr:twoCellAnchor>
    <xdr:from>
      <xdr:col>7</xdr:col>
      <xdr:colOff>47625</xdr:colOff>
      <xdr:row>31</xdr:row>
      <xdr:rowOff>2505075</xdr:rowOff>
    </xdr:from>
    <xdr:to>
      <xdr:col>7</xdr:col>
      <xdr:colOff>495300</xdr:colOff>
      <xdr:row>31</xdr:row>
      <xdr:rowOff>2619375</xdr:rowOff>
    </xdr:to>
    <xdr:sp macro="" textlink="">
      <xdr:nvSpPr>
        <xdr:cNvPr id="13" name="正方形/長方形 12"/>
        <xdr:cNvSpPr/>
      </xdr:nvSpPr>
      <xdr:spPr>
        <a:xfrm>
          <a:off x="4838700" y="32975550"/>
          <a:ext cx="447675" cy="114300"/>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35</xdr:row>
      <xdr:rowOff>63500</xdr:rowOff>
    </xdr:from>
    <xdr:to>
      <xdr:col>12</xdr:col>
      <xdr:colOff>928609</xdr:colOff>
      <xdr:row>35</xdr:row>
      <xdr:rowOff>4953000</xdr:rowOff>
    </xdr:to>
    <xdr:pic>
      <xdr:nvPicPr>
        <xdr:cNvPr id="14" name="図 13"/>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97075" y="39201725"/>
          <a:ext cx="8485109" cy="4889500"/>
        </a:xfrm>
        <a:prstGeom prst="rect">
          <a:avLst/>
        </a:prstGeom>
      </xdr:spPr>
    </xdr:pic>
    <xdr:clientData/>
  </xdr:twoCellAnchor>
  <xdr:twoCellAnchor>
    <xdr:from>
      <xdr:col>6</xdr:col>
      <xdr:colOff>352426</xdr:colOff>
      <xdr:row>35</xdr:row>
      <xdr:rowOff>2457450</xdr:rowOff>
    </xdr:from>
    <xdr:to>
      <xdr:col>6</xdr:col>
      <xdr:colOff>752476</xdr:colOff>
      <xdr:row>35</xdr:row>
      <xdr:rowOff>2600325</xdr:rowOff>
    </xdr:to>
    <xdr:sp macro="" textlink="">
      <xdr:nvSpPr>
        <xdr:cNvPr id="15" name="正方形/長方形 14"/>
        <xdr:cNvSpPr/>
      </xdr:nvSpPr>
      <xdr:spPr>
        <a:xfrm>
          <a:off x="4191001" y="38547675"/>
          <a:ext cx="400050" cy="142875"/>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63500</xdr:colOff>
      <xdr:row>39</xdr:row>
      <xdr:rowOff>63500</xdr:rowOff>
    </xdr:from>
    <xdr:to>
      <xdr:col>12</xdr:col>
      <xdr:colOff>928609</xdr:colOff>
      <xdr:row>39</xdr:row>
      <xdr:rowOff>4953000</xdr:rowOff>
    </xdr:to>
    <xdr:pic>
      <xdr:nvPicPr>
        <xdr:cNvPr id="16" name="図 15"/>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97075" y="44821475"/>
          <a:ext cx="8485109" cy="4889500"/>
        </a:xfrm>
        <a:prstGeom prst="rect">
          <a:avLst/>
        </a:prstGeom>
      </xdr:spPr>
    </xdr:pic>
    <xdr:clientData/>
  </xdr:twoCellAnchor>
  <xdr:twoCellAnchor>
    <xdr:from>
      <xdr:col>6</xdr:col>
      <xdr:colOff>438150</xdr:colOff>
      <xdr:row>39</xdr:row>
      <xdr:rowOff>2638425</xdr:rowOff>
    </xdr:from>
    <xdr:to>
      <xdr:col>7</xdr:col>
      <xdr:colOff>66675</xdr:colOff>
      <xdr:row>39</xdr:row>
      <xdr:rowOff>2857501</xdr:rowOff>
    </xdr:to>
    <xdr:sp macro="" textlink="">
      <xdr:nvSpPr>
        <xdr:cNvPr id="17" name="正方形/長方形 16"/>
        <xdr:cNvSpPr/>
      </xdr:nvSpPr>
      <xdr:spPr>
        <a:xfrm>
          <a:off x="4276725" y="44348400"/>
          <a:ext cx="581025" cy="219076"/>
        </a:xfrm>
        <a:prstGeom prst="rect">
          <a:avLst/>
        </a:prstGeom>
        <a:noFill/>
        <a:ln w="25400" cap="flat" cmpd="sng" algn="ctr">
          <a:solidFill>
            <a:srgbClr val="FF0000"/>
          </a:solidFill>
          <a:prstDash val="solid"/>
        </a:ln>
        <a:effectLst/>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34</xdr:col>
      <xdr:colOff>38100</xdr:colOff>
      <xdr:row>6</xdr:row>
      <xdr:rowOff>104775</xdr:rowOff>
    </xdr:from>
    <xdr:to>
      <xdr:col>35</xdr:col>
      <xdr:colOff>47625</xdr:colOff>
      <xdr:row>8</xdr:row>
      <xdr:rowOff>9525</xdr:rowOff>
    </xdr:to>
    <xdr:sp macro="" textlink="">
      <xdr:nvSpPr>
        <xdr:cNvPr id="2" name="Rectangle 1"/>
        <xdr:cNvSpPr>
          <a:spLocks noChangeArrowheads="1"/>
        </xdr:cNvSpPr>
      </xdr:nvSpPr>
      <xdr:spPr bwMode="auto">
        <a:xfrm>
          <a:off x="3276600" y="1152525"/>
          <a:ext cx="104775" cy="247650"/>
        </a:xfrm>
        <a:prstGeom prst="rect">
          <a:avLst/>
        </a:prstGeom>
        <a:noFill/>
        <a:ln w="1905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20</xdr:col>
      <xdr:colOff>85725</xdr:colOff>
      <xdr:row>44</xdr:row>
      <xdr:rowOff>0</xdr:rowOff>
    </xdr:from>
    <xdr:to>
      <xdr:col>31</xdr:col>
      <xdr:colOff>9525</xdr:colOff>
      <xdr:row>44</xdr:row>
      <xdr:rowOff>0</xdr:rowOff>
    </xdr:to>
    <xdr:sp macro="" textlink="">
      <xdr:nvSpPr>
        <xdr:cNvPr id="3" name="Text Box 2"/>
        <xdr:cNvSpPr txBox="1">
          <a:spLocks noChangeArrowheads="1"/>
        </xdr:cNvSpPr>
      </xdr:nvSpPr>
      <xdr:spPr bwMode="auto">
        <a:xfrm>
          <a:off x="1990725" y="7572375"/>
          <a:ext cx="971550" cy="0"/>
        </a:xfrm>
        <a:prstGeom prst="rect">
          <a:avLst/>
        </a:prstGeom>
        <a:noFill/>
        <a:ln w="9525">
          <a:no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システム情報</a:t>
          </a:r>
        </a:p>
        <a:p>
          <a:pPr algn="l" rtl="0">
            <a:defRPr sz="1000"/>
          </a:pPr>
          <a:r>
            <a:rPr lang="ja-JP" altLang="en-US" sz="1100" b="0" i="0" u="none" strike="noStrike" baseline="0">
              <a:solidFill>
                <a:srgbClr val="000000"/>
              </a:solidFill>
              <a:latin typeface="ＭＳ Ｐゴシック"/>
              <a:ea typeface="ＭＳ Ｐゴシック"/>
            </a:rPr>
            <a:t> 制御ファイル</a:t>
          </a:r>
        </a:p>
      </xdr:txBody>
    </xdr:sp>
    <xdr:clientData/>
  </xdr:twoCellAnchor>
  <xdr:twoCellAnchor>
    <xdr:from>
      <xdr:col>20</xdr:col>
      <xdr:colOff>9525</xdr:colOff>
      <xdr:row>44</xdr:row>
      <xdr:rowOff>0</xdr:rowOff>
    </xdr:from>
    <xdr:to>
      <xdr:col>32</xdr:col>
      <xdr:colOff>66675</xdr:colOff>
      <xdr:row>44</xdr:row>
      <xdr:rowOff>0</xdr:rowOff>
    </xdr:to>
    <xdr:sp macro="" textlink="">
      <xdr:nvSpPr>
        <xdr:cNvPr id="4" name="Text Box 3"/>
        <xdr:cNvSpPr txBox="1">
          <a:spLocks noChangeArrowheads="1"/>
        </xdr:cNvSpPr>
      </xdr:nvSpPr>
      <xdr:spPr bwMode="auto">
        <a:xfrm>
          <a:off x="1914525" y="7572375"/>
          <a:ext cx="1200150" cy="0"/>
        </a:xfrm>
        <a:prstGeom prst="rect">
          <a:avLst/>
        </a:prstGeom>
        <a:noFill/>
        <a:ln w="9525">
          <a:noFill/>
          <a:miter lim="800000"/>
          <a:headEnd/>
          <a:tailEnd/>
        </a:ln>
      </xdr:spPr>
      <xdr:txBody>
        <a:bodyPr vertOverflow="clip" wrap="square" lIns="27432" tIns="18288" rIns="0" bIns="0" anchor="t" upright="1"/>
        <a:lstStyle/>
        <a:p>
          <a:pPr algn="l" rtl="0">
            <a:defRPr sz="1000"/>
          </a:pPr>
          <a:r>
            <a:rPr lang="ja-JP" altLang="en-US" sz="1100" b="0" i="0" u="none" strike="noStrike" baseline="0">
              <a:solidFill>
                <a:srgbClr val="000000"/>
              </a:solidFill>
              <a:latin typeface="ＭＳ Ｐゴシック"/>
              <a:ea typeface="ＭＳ Ｐゴシック"/>
            </a:rPr>
            <a:t>  データファイル</a:t>
          </a:r>
        </a:p>
      </xdr:txBody>
    </xdr:sp>
    <xdr:clientData/>
  </xdr:twoCellAnchor>
  <xdr:twoCellAnchor>
    <xdr:from>
      <xdr:col>32</xdr:col>
      <xdr:colOff>57150</xdr:colOff>
      <xdr:row>44</xdr:row>
      <xdr:rowOff>0</xdr:rowOff>
    </xdr:from>
    <xdr:to>
      <xdr:col>40</xdr:col>
      <xdr:colOff>66675</xdr:colOff>
      <xdr:row>44</xdr:row>
      <xdr:rowOff>0</xdr:rowOff>
    </xdr:to>
    <xdr:sp macro="" textlink="">
      <xdr:nvSpPr>
        <xdr:cNvPr id="5" name="Text Box 4"/>
        <xdr:cNvSpPr txBox="1">
          <a:spLocks noChangeArrowheads="1"/>
        </xdr:cNvSpPr>
      </xdr:nvSpPr>
      <xdr:spPr bwMode="auto">
        <a:xfrm>
          <a:off x="3105150" y="7572375"/>
          <a:ext cx="771525" cy="0"/>
        </a:xfrm>
        <a:prstGeom prst="rect">
          <a:avLst/>
        </a:prstGeom>
        <a:noFill/>
        <a:ln w="9525">
          <a:noFill/>
          <a:miter lim="800000"/>
          <a:headEnd/>
          <a:tailEnd/>
        </a:ln>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起動先</a:t>
          </a:r>
          <a:r>
            <a:rPr lang="en-US" altLang="ja-JP" sz="1000" b="0" i="0" u="none" strike="noStrike" baseline="0">
              <a:solidFill>
                <a:srgbClr val="000000"/>
              </a:solidFill>
              <a:latin typeface="ＭＳ Ｐゴシック"/>
              <a:ea typeface="ＭＳ Ｐゴシック"/>
            </a:rPr>
            <a:t>EXE</a:t>
          </a:r>
        </a:p>
      </xdr:txBody>
    </xdr:sp>
    <xdr:clientData/>
  </xdr:twoCellAnchor>
  <xdr:twoCellAnchor>
    <xdr:from>
      <xdr:col>11</xdr:col>
      <xdr:colOff>57150</xdr:colOff>
      <xdr:row>44</xdr:row>
      <xdr:rowOff>0</xdr:rowOff>
    </xdr:from>
    <xdr:to>
      <xdr:col>19</xdr:col>
      <xdr:colOff>66675</xdr:colOff>
      <xdr:row>44</xdr:row>
      <xdr:rowOff>0</xdr:rowOff>
    </xdr:to>
    <xdr:sp macro="" textlink="">
      <xdr:nvSpPr>
        <xdr:cNvPr id="6" name="Text Box 5"/>
        <xdr:cNvSpPr txBox="1">
          <a:spLocks noChangeArrowheads="1"/>
        </xdr:cNvSpPr>
      </xdr:nvSpPr>
      <xdr:spPr bwMode="auto">
        <a:xfrm>
          <a:off x="1104900" y="7572375"/>
          <a:ext cx="771525" cy="0"/>
        </a:xfrm>
        <a:prstGeom prst="rect">
          <a:avLst/>
        </a:prstGeom>
        <a:noFill/>
        <a:ln w="9525">
          <a:noFill/>
          <a:miter lim="800000"/>
          <a:headEnd/>
          <a:tailEnd/>
        </a:ln>
      </xdr:spPr>
      <xdr:txBody>
        <a:bodyPr vertOverflow="clip" wrap="square" lIns="27432" tIns="18288" rIns="0" bIns="0" anchor="t" upright="1"/>
        <a:lstStyle/>
        <a:p>
          <a:pPr algn="l" rtl="0">
            <a:defRPr sz="1000"/>
          </a:pPr>
          <a:r>
            <a:rPr lang="ja-JP" altLang="en-US" sz="1000" b="0" i="0" u="none" strike="noStrike" baseline="0">
              <a:solidFill>
                <a:srgbClr val="000000"/>
              </a:solidFill>
              <a:latin typeface="ＭＳ Ｐゴシック"/>
              <a:ea typeface="ＭＳ Ｐゴシック"/>
            </a:rPr>
            <a:t>起動元</a:t>
          </a:r>
          <a:r>
            <a:rPr lang="en-US" altLang="ja-JP" sz="1000" b="0" i="0" u="none" strike="noStrike" baseline="0">
              <a:solidFill>
                <a:srgbClr val="000000"/>
              </a:solidFill>
              <a:latin typeface="ＭＳ Ｐゴシック"/>
              <a:ea typeface="ＭＳ Ｐゴシック"/>
            </a:rPr>
            <a:t>EXE</a:t>
          </a:r>
        </a:p>
      </xdr:txBody>
    </xdr:sp>
    <xdr:clientData/>
  </xdr:twoCellAnchor>
  <xdr:twoCellAnchor>
    <xdr:from>
      <xdr:col>36</xdr:col>
      <xdr:colOff>28575</xdr:colOff>
      <xdr:row>6</xdr:row>
      <xdr:rowOff>114300</xdr:rowOff>
    </xdr:from>
    <xdr:to>
      <xdr:col>37</xdr:col>
      <xdr:colOff>66675</xdr:colOff>
      <xdr:row>8</xdr:row>
      <xdr:rowOff>9525</xdr:rowOff>
    </xdr:to>
    <xdr:sp macro="" textlink="">
      <xdr:nvSpPr>
        <xdr:cNvPr id="7" name="Oval 6"/>
        <xdr:cNvSpPr>
          <a:spLocks noChangeArrowheads="1"/>
        </xdr:cNvSpPr>
      </xdr:nvSpPr>
      <xdr:spPr bwMode="auto">
        <a:xfrm>
          <a:off x="3457575" y="1162050"/>
          <a:ext cx="133350" cy="238125"/>
        </a:xfrm>
        <a:prstGeom prst="ellipse">
          <a:avLst/>
        </a:prstGeom>
        <a:noFill/>
        <a:ln w="19050">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36</xdr:col>
      <xdr:colOff>57150</xdr:colOff>
      <xdr:row>7</xdr:row>
      <xdr:rowOff>28575</xdr:rowOff>
    </xdr:from>
    <xdr:to>
      <xdr:col>37</xdr:col>
      <xdr:colOff>38100</xdr:colOff>
      <xdr:row>7</xdr:row>
      <xdr:rowOff>104775</xdr:rowOff>
    </xdr:to>
    <xdr:sp macro="" textlink="">
      <xdr:nvSpPr>
        <xdr:cNvPr id="8" name="Oval 7"/>
        <xdr:cNvSpPr>
          <a:spLocks noChangeArrowheads="1"/>
        </xdr:cNvSpPr>
      </xdr:nvSpPr>
      <xdr:spPr bwMode="auto">
        <a:xfrm>
          <a:off x="3486150" y="1247775"/>
          <a:ext cx="76200" cy="76200"/>
        </a:xfrm>
        <a:prstGeom prst="ellipse">
          <a:avLst/>
        </a:prstGeom>
        <a:solidFill>
          <a:srgbClr val="000000"/>
        </a:solidFill>
        <a:ln>
          <a:noFill/>
        </a:ln>
        <a:extLst>
          <a:ext uri="{91240B29-F687-4F45-9708-019B960494DF}">
            <a14:hiddenLine xmlns:a14="http://schemas.microsoft.com/office/drawing/2010/main" w="3175">
              <a:solidFill>
                <a:srgbClr val="000000"/>
              </a:solidFill>
              <a:round/>
              <a:headEnd/>
              <a:tailEnd/>
            </a14:hiddenLine>
          </a:ext>
        </a:extLst>
      </xdr:spPr>
    </xdr:sp>
    <xdr:clientData/>
  </xdr:twoCellAnchor>
  <xdr:twoCellAnchor>
    <xdr:from>
      <xdr:col>36</xdr:col>
      <xdr:colOff>57150</xdr:colOff>
      <xdr:row>44</xdr:row>
      <xdr:rowOff>0</xdr:rowOff>
    </xdr:from>
    <xdr:to>
      <xdr:col>37</xdr:col>
      <xdr:colOff>38100</xdr:colOff>
      <xdr:row>44</xdr:row>
      <xdr:rowOff>0</xdr:rowOff>
    </xdr:to>
    <xdr:sp macro="" textlink="">
      <xdr:nvSpPr>
        <xdr:cNvPr id="9" name="Oval 12"/>
        <xdr:cNvSpPr>
          <a:spLocks noChangeArrowheads="1"/>
        </xdr:cNvSpPr>
      </xdr:nvSpPr>
      <xdr:spPr bwMode="auto">
        <a:xfrm>
          <a:off x="3486150" y="7572375"/>
          <a:ext cx="76200" cy="0"/>
        </a:xfrm>
        <a:prstGeom prst="ellipse">
          <a:avLst/>
        </a:prstGeom>
        <a:solidFill>
          <a:srgbClr val="000000"/>
        </a:solidFill>
        <a:ln>
          <a:noFill/>
        </a:ln>
        <a:extLst>
          <a:ext uri="{91240B29-F687-4F45-9708-019B960494DF}">
            <a14:hiddenLine xmlns:a14="http://schemas.microsoft.com/office/drawing/2010/main" w="3175">
              <a:solidFill>
                <a:srgbClr val="000000"/>
              </a:solidFill>
              <a:round/>
              <a:headEnd/>
              <a:tailEnd/>
            </a14:hiddenLine>
          </a:ext>
        </a:extLst>
      </xdr:spPr>
    </xdr:sp>
    <xdr:clientData/>
  </xdr:twoCellAnchor>
  <xdr:twoCellAnchor>
    <xdr:from>
      <xdr:col>36</xdr:col>
      <xdr:colOff>57150</xdr:colOff>
      <xdr:row>44</xdr:row>
      <xdr:rowOff>0</xdr:rowOff>
    </xdr:from>
    <xdr:to>
      <xdr:col>37</xdr:col>
      <xdr:colOff>38100</xdr:colOff>
      <xdr:row>44</xdr:row>
      <xdr:rowOff>0</xdr:rowOff>
    </xdr:to>
    <xdr:sp macro="" textlink="">
      <xdr:nvSpPr>
        <xdr:cNvPr id="10" name="Oval 15"/>
        <xdr:cNvSpPr>
          <a:spLocks noChangeArrowheads="1"/>
        </xdr:cNvSpPr>
      </xdr:nvSpPr>
      <xdr:spPr bwMode="auto">
        <a:xfrm>
          <a:off x="3486150" y="7572375"/>
          <a:ext cx="76200" cy="0"/>
        </a:xfrm>
        <a:prstGeom prst="ellipse">
          <a:avLst/>
        </a:prstGeom>
        <a:solidFill>
          <a:srgbClr val="000000"/>
        </a:solidFill>
        <a:ln>
          <a:noFill/>
        </a:ln>
        <a:extLst>
          <a:ext uri="{91240B29-F687-4F45-9708-019B960494DF}">
            <a14:hiddenLine xmlns:a14="http://schemas.microsoft.com/office/drawing/2010/main" w="3175">
              <a:solidFill>
                <a:srgbClr val="000000"/>
              </a:solidFill>
              <a:round/>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0.90.172.17\users9756\Documents%20and%20Settings\cd552508\&#12487;&#12473;&#12463;&#12488;&#12483;&#12503;\FTS_&#40778;&#34276;\C)%20CONTEC\&#22522;&#26412;&#35373;&#35336;&#26360;\&#29289;&#27969;&#27231;&#3302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TONN41\Z-DRIVE\Zfree\&#21033;&#26681;&#65314;\3&#26085;&#24120;&#31649;&#29702;\01&#21697;&#36074;\01&#21270;&#23398;\06&#31649;&#29702;&#22259;\01&#65427;&#65433;&#65410;\&#65427;&#65433;&#65410;&#65400;&#65438;&#65431;&#65420;.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icensesv\d$\00_&#26368;&#26032;&#12489;&#12461;&#12517;&#12513;&#12531;&#12488;\&#26087;&#29256;\10_&#36009;&#22770;\01_&#12503;&#12525;&#12464;&#12521;&#12512;&#20181;&#27096;&#26360;\01_&#20837;&#21147;&#31995;\DEL_JDN-&#21463;&#27880;&#12487;&#12540;&#12479;&#21066;&#38500;&#12484;&#12540;&#1252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0.90.172.17\users9756\Documents%20and%20Settings\unuma\Local%20Settings\Temporary%20Internet%20Files\Content.IE5\T607JL4D\&#20840;&#20307;&#35211;&#31309;&#12426;.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0.90.172.17\users9756\Documents%20and%20Settings\t_tohjo\My%20Documents\ttt.xls\aaa.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63.59.139.24\Windows_Data\TEMP\&#65397;&#65392;&#65408;&#65438;&#21488;&#24115;\OD&#21488;&#24115;R.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33258;&#21205;&#36554;\&#20849;&#26377;DOC\&#12503;&#12524;&#27963;&#21205;\&#33288;&#21644;&#21517;~1\20000203\Book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163.59.139.24\Windows_Data\TEMP\OD&#65404;&#65392;&#65412;(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FM-2500SV\freedata\&#20181;&#20107;&#29992;&#12501;&#12457;&#12523;&#12480;\&#65429;&#65392;&#65403;&#65438;&#65392;&#65411;&#65438;&#65392;&#65408;\&#26085;&#21307;&#24037;\&#65331;&#65331;&#24037;&#31243;&#26178;&#12398;&#36039;&#26009;\&#35069;&#36896;&#24037;&#31243;&#31649;&#29702;\9-4-2&#35069;&#36896;.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10.41.113.131\&#20491;&#20154;\My%20Documents\NSC&#21531;&#27941;&#25152;&#20869;&#38651;&#21147;&#37327;&#30435;&#35222;\&#65298;&#65296;&#65296;&#65297;&#24180;&#65297;&#65297;&#26376;&#65297;&#65305;&#26085;\&#25552;&#20986;&#31038;&#3521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10.41.113.131\&#20491;&#20154;\My%20doc\Work\WAKU.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63.59.139.24\Windows_Data\TEMP\&#65397;&#65392;&#65408;&#65438;&#21488;&#24115;\OD&#21488;&#24115;J.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163.59.139.24\Windows_Data\TEMP\&#31038;&#22806;&#35211;&#31309;.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Newbmsvr\NewBM1\&#12501;&#12524;&#12540;&#12512;&#12527;&#12540;&#12463;&#25913;&#38761;&#25512;&#36914;&#23460;\&#12503;&#12525;&#12472;&#12455;&#12463;&#12488;&#12510;&#12493;&#12472;&#12513;&#12531;&#12488;&#12501;&#12524;&#12540;&#12512;&#12527;&#12540;&#12463;\&#12469;&#12531;&#12503;&#12523;or&#38619;&#22411;&#65288;&#12480;&#12454;&#12531;&#12525;&#12540;&#12489;&#65289;\&#31532;&#19968;&#35069;&#36896;&#12471;&#12473;&#65289;&#12469;&#12531;&#12488;&#12522;&#12540;&#29066;&#26412;&#24037;&#22580;\&#65314;&#65353;&#65351;&#65293;&#65328;&#25512;\&#35211;&#31309;&#38306;&#36899;&#26368;&#26032;\20020318\INQ\SUNTORY\&#27494;&#34101;&#37326;\005453a&#65403;&#65437;&#65412;&#65432;&#65392;&#27494;&#34101;&#37326;_&#27969;&#37327;&#35336;&#35211;&#31309;.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Newbmsvr\NewBM1\&#12501;&#12524;&#12540;&#12512;&#12527;&#12540;&#12463;&#25913;&#38761;&#25512;&#36914;&#23460;\&#12503;&#12525;&#12472;&#12455;&#12463;&#12488;&#12510;&#12493;&#12472;&#12513;&#12531;&#12488;&#12501;&#12524;&#12540;&#12512;&#12527;&#12540;&#12463;\&#12469;&#12531;&#12503;&#12523;or&#38619;&#22411;&#65288;&#12480;&#12454;&#12531;&#12525;&#12540;&#12489;&#65289;\&#31532;&#19968;&#35069;&#36896;&#12471;&#12473;&#65289;&#12469;&#12531;&#12488;&#12522;&#12540;&#29066;&#26412;&#24037;&#22580;\&#65314;&#65353;&#65351;&#65293;&#65328;&#25512;\&#35211;&#31309;&#38306;&#36899;&#26368;&#26032;\20020318\My%20doc\Work\WAKU.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24341;&#24403;&#27424;&#21697;&#20104;&#23450;&#29031;&#20250;(&#21442;&#29031;)_2019121820513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メモ"/>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tter管理図"/>
      <sheetName val="Color管理図"/>
      <sheetName val="ALC管理図"/>
      <sheetName val="ｐＨ管理図"/>
      <sheetName val="O-EX管理図"/>
      <sheetName val="管理標準幅"/>
      <sheetName val="BITTER移行率"/>
      <sheetName val="color移行率"/>
      <sheetName val="ﾓﾙﾂｸﾞﾗﾌ"/>
      <sheetName val="判別"/>
      <sheetName val="全体"/>
    </sheetNames>
    <sheetDataSet>
      <sheetData sheetId="0" refreshError="1"/>
      <sheetData sheetId="1" refreshError="1"/>
      <sheetData sheetId="2" refreshError="1"/>
      <sheetData sheetId="3" refreshError="1"/>
      <sheetData sheetId="4" refreshError="1"/>
      <sheetData sheetId="5" refreshError="1"/>
      <sheetData sheetId="6" refreshError="1">
        <row r="1">
          <cell r="B1" t="str">
            <v>仕込日</v>
          </cell>
          <cell r="C1" t="str">
            <v>BW_BTR</v>
          </cell>
          <cell r="D1" t="str">
            <v>ACTUAL</v>
          </cell>
          <cell r="E1" t="str">
            <v>CL</v>
          </cell>
          <cell r="F1" t="str">
            <v>SU</v>
          </cell>
          <cell r="G1" t="str">
            <v>SL</v>
          </cell>
          <cell r="H1" t="str">
            <v>予測中心</v>
          </cell>
          <cell r="I1" t="str">
            <v>上限予測</v>
          </cell>
          <cell r="J1" t="str">
            <v>下限予測</v>
          </cell>
        </row>
        <row r="2">
          <cell r="B2" t="str">
            <v>19980602</v>
          </cell>
          <cell r="C2">
            <v>34.099998474121094</v>
          </cell>
          <cell r="D2">
            <v>0.69499999999999995</v>
          </cell>
          <cell r="E2">
            <v>0.65869230769230835</v>
          </cell>
          <cell r="F2">
            <v>0.67186615384615456</v>
          </cell>
          <cell r="G2">
            <v>0.64551846153846215</v>
          </cell>
          <cell r="H2">
            <v>23.699498939514157</v>
          </cell>
          <cell r="I2">
            <v>22.910634820967477</v>
          </cell>
          <cell r="J2">
            <v>22.012178553478556</v>
          </cell>
        </row>
        <row r="3">
          <cell r="B3" t="str">
            <v>19980602</v>
          </cell>
          <cell r="C3">
            <v>34</v>
          </cell>
          <cell r="D3">
            <v>0.69499999999999995</v>
          </cell>
          <cell r="E3">
            <v>0.65869230769230835</v>
          </cell>
          <cell r="F3">
            <v>0.67186615384615456</v>
          </cell>
          <cell r="G3">
            <v>0.64551846153846215</v>
          </cell>
          <cell r="H3">
            <v>23.63</v>
          </cell>
          <cell r="I3">
            <v>22.843449230769256</v>
          </cell>
          <cell r="J3">
            <v>21.947627692307712</v>
          </cell>
        </row>
        <row r="4">
          <cell r="B4" t="str">
            <v>19980603</v>
          </cell>
          <cell r="C4">
            <v>34.200000762939453</v>
          </cell>
          <cell r="D4">
            <v>0.68599999999999994</v>
          </cell>
          <cell r="E4">
            <v>0.65869230769230835</v>
          </cell>
          <cell r="F4">
            <v>0.67186615384615456</v>
          </cell>
          <cell r="G4">
            <v>0.64551846153846215</v>
          </cell>
          <cell r="H4">
            <v>23.461200523376462</v>
          </cell>
          <cell r="I4">
            <v>22.977822974131684</v>
          </cell>
          <cell r="J4">
            <v>22.076731877106909</v>
          </cell>
        </row>
        <row r="5">
          <cell r="B5" t="str">
            <v>19980603</v>
          </cell>
          <cell r="C5">
            <v>34.200000762939453</v>
          </cell>
          <cell r="D5">
            <v>0.68599999999999994</v>
          </cell>
          <cell r="E5">
            <v>0.65869230769230835</v>
          </cell>
          <cell r="F5">
            <v>0.67186615384615456</v>
          </cell>
          <cell r="G5">
            <v>0.64551846153846215</v>
          </cell>
          <cell r="H5">
            <v>23.461200523376462</v>
          </cell>
          <cell r="I5">
            <v>22.977822974131684</v>
          </cell>
          <cell r="J5">
            <v>22.076731877106909</v>
          </cell>
        </row>
        <row r="6">
          <cell r="B6" t="str">
            <v>19980603</v>
          </cell>
          <cell r="C6">
            <v>34.299999237060547</v>
          </cell>
          <cell r="D6">
            <v>0.69</v>
          </cell>
          <cell r="E6">
            <v>0.65869230769230835</v>
          </cell>
          <cell r="F6">
            <v>0.67186615384615456</v>
          </cell>
          <cell r="G6">
            <v>0.64551846153846215</v>
          </cell>
          <cell r="H6">
            <v>23.666999473571774</v>
          </cell>
          <cell r="I6">
            <v>23.045008564329905</v>
          </cell>
          <cell r="J6">
            <v>22.141282738277749</v>
          </cell>
        </row>
        <row r="7">
          <cell r="B7" t="str">
            <v>19980604</v>
          </cell>
          <cell r="C7">
            <v>33.200000762939453</v>
          </cell>
          <cell r="D7">
            <v>0.66200000000000003</v>
          </cell>
          <cell r="E7">
            <v>0.65869230769230835</v>
          </cell>
          <cell r="F7">
            <v>0.67186615384615456</v>
          </cell>
          <cell r="G7">
            <v>0.64551846153846215</v>
          </cell>
          <cell r="H7">
            <v>21.97840050506592</v>
          </cell>
          <cell r="I7">
            <v>22.305956820285527</v>
          </cell>
          <cell r="J7">
            <v>21.431213415568447</v>
          </cell>
        </row>
        <row r="8">
          <cell r="B8" t="str">
            <v>19980604</v>
          </cell>
          <cell r="C8">
            <v>33.900001525878906</v>
          </cell>
          <cell r="D8">
            <v>0.66299999999999992</v>
          </cell>
          <cell r="E8">
            <v>0.65869230769230835</v>
          </cell>
          <cell r="F8">
            <v>0.67186615384615456</v>
          </cell>
          <cell r="G8">
            <v>0.64551846153846215</v>
          </cell>
          <cell r="H8">
            <v>22.475701011657712</v>
          </cell>
          <cell r="I8">
            <v>22.776263640571031</v>
          </cell>
          <cell r="J8">
            <v>21.883076831136872</v>
          </cell>
        </row>
        <row r="9">
          <cell r="B9" t="str">
            <v>19980604</v>
          </cell>
          <cell r="C9">
            <v>34.700000762939453</v>
          </cell>
          <cell r="D9">
            <v>0.65400000000000003</v>
          </cell>
          <cell r="E9">
            <v>0.65869230769230835</v>
          </cell>
          <cell r="F9">
            <v>0.67186615384615456</v>
          </cell>
          <cell r="G9">
            <v>0.64551846153846215</v>
          </cell>
          <cell r="H9">
            <v>22.693800498962403</v>
          </cell>
          <cell r="I9">
            <v>23.31375605105476</v>
          </cell>
          <cell r="J9">
            <v>22.399491107876138</v>
          </cell>
        </row>
        <row r="10">
          <cell r="B10" t="str">
            <v>19980604</v>
          </cell>
          <cell r="C10">
            <v>34.299999237060547</v>
          </cell>
          <cell r="D10">
            <v>0.65500000000000003</v>
          </cell>
          <cell r="E10">
            <v>0.65869230769230835</v>
          </cell>
          <cell r="F10">
            <v>0.67186615384615456</v>
          </cell>
          <cell r="G10">
            <v>0.64551846153846215</v>
          </cell>
          <cell r="H10">
            <v>22.466499500274658</v>
          </cell>
          <cell r="I10">
            <v>23.045008564329905</v>
          </cell>
          <cell r="J10">
            <v>22.141282738277749</v>
          </cell>
        </row>
        <row r="11">
          <cell r="B11" t="str">
            <v>19980604</v>
          </cell>
          <cell r="C11">
            <v>34.200000762939453</v>
          </cell>
          <cell r="D11">
            <v>0.66500000000000004</v>
          </cell>
          <cell r="E11">
            <v>0.65869230769230835</v>
          </cell>
          <cell r="F11">
            <v>0.67186615384615456</v>
          </cell>
          <cell r="G11">
            <v>0.64551846153846215</v>
          </cell>
          <cell r="H11">
            <v>22.743000507354736</v>
          </cell>
          <cell r="I11">
            <v>22.977822974131684</v>
          </cell>
          <cell r="J11">
            <v>22.076731877106909</v>
          </cell>
        </row>
        <row r="12">
          <cell r="B12" t="str">
            <v>19980608</v>
          </cell>
          <cell r="C12">
            <v>33.799999237060547</v>
          </cell>
          <cell r="D12">
            <v>0.63600000000000001</v>
          </cell>
          <cell r="E12">
            <v>0.65869230769230835</v>
          </cell>
          <cell r="F12">
            <v>0.67186615384615456</v>
          </cell>
          <cell r="G12">
            <v>0.64551846153846215</v>
          </cell>
          <cell r="H12">
            <v>21.496799514770508</v>
          </cell>
          <cell r="I12">
            <v>22.709075487406828</v>
          </cell>
          <cell r="J12">
            <v>21.81852350750852</v>
          </cell>
        </row>
        <row r="13">
          <cell r="B13" t="str">
            <v>19980609</v>
          </cell>
          <cell r="C13">
            <v>33.900001525878906</v>
          </cell>
          <cell r="D13">
            <v>0.64800000000000002</v>
          </cell>
          <cell r="E13">
            <v>0.65869230769230835</v>
          </cell>
          <cell r="F13">
            <v>0.67186615384615456</v>
          </cell>
          <cell r="G13">
            <v>0.64551846153846215</v>
          </cell>
          <cell r="H13">
            <v>21.96720098876953</v>
          </cell>
          <cell r="I13">
            <v>22.776263640571031</v>
          </cell>
          <cell r="J13">
            <v>21.883076831136872</v>
          </cell>
        </row>
        <row r="14">
          <cell r="B14" t="str">
            <v>19980609</v>
          </cell>
          <cell r="C14">
            <v>33.900001525878906</v>
          </cell>
          <cell r="D14">
            <v>0.64800000000000002</v>
          </cell>
          <cell r="E14">
            <v>0.65869230769230835</v>
          </cell>
          <cell r="F14">
            <v>0.67186615384615456</v>
          </cell>
          <cell r="G14">
            <v>0.64551846153846215</v>
          </cell>
          <cell r="H14">
            <v>21.96720098876953</v>
          </cell>
          <cell r="I14">
            <v>22.776263640571031</v>
          </cell>
          <cell r="J14">
            <v>21.883076831136872</v>
          </cell>
        </row>
        <row r="15">
          <cell r="B15" t="str">
            <v>19980609</v>
          </cell>
          <cell r="C15">
            <v>34.099998474121094</v>
          </cell>
          <cell r="D15">
            <v>0.65700000000000003</v>
          </cell>
          <cell r="E15">
            <v>0.65869230769230835</v>
          </cell>
          <cell r="F15">
            <v>0.67186615384615456</v>
          </cell>
          <cell r="G15">
            <v>0.64551846153846215</v>
          </cell>
          <cell r="H15">
            <v>22.40369899749756</v>
          </cell>
          <cell r="I15">
            <v>22.910634820967477</v>
          </cell>
          <cell r="J15">
            <v>22.012178553478556</v>
          </cell>
        </row>
        <row r="16">
          <cell r="B16" t="str">
            <v>19980609</v>
          </cell>
          <cell r="C16">
            <v>34.099998474121094</v>
          </cell>
          <cell r="D16">
            <v>0.65700000000000003</v>
          </cell>
          <cell r="E16">
            <v>0.65869230769230835</v>
          </cell>
          <cell r="F16">
            <v>0.67186615384615456</v>
          </cell>
          <cell r="G16">
            <v>0.64551846153846215</v>
          </cell>
          <cell r="H16">
            <v>22.40369899749756</v>
          </cell>
          <cell r="I16">
            <v>22.910634820967477</v>
          </cell>
          <cell r="J16">
            <v>22.012178553478556</v>
          </cell>
        </row>
        <row r="17">
          <cell r="B17" t="str">
            <v>19980610</v>
          </cell>
          <cell r="C17">
            <v>34.299999237060547</v>
          </cell>
          <cell r="D17">
            <v>0.63300000000000001</v>
          </cell>
          <cell r="E17">
            <v>0.65869230769230835</v>
          </cell>
          <cell r="F17">
            <v>0.67186615384615456</v>
          </cell>
          <cell r="G17">
            <v>0.64551846153846215</v>
          </cell>
          <cell r="H17">
            <v>21.711899517059326</v>
          </cell>
          <cell r="I17">
            <v>23.045008564329905</v>
          </cell>
          <cell r="J17">
            <v>22.141282738277749</v>
          </cell>
        </row>
        <row r="18">
          <cell r="B18" t="str">
            <v>19980610</v>
          </cell>
          <cell r="C18">
            <v>33.599998474121094</v>
          </cell>
          <cell r="D18">
            <v>0.63300000000000001</v>
          </cell>
          <cell r="E18">
            <v>0.65869230769230835</v>
          </cell>
          <cell r="F18">
            <v>0.67186615384615456</v>
          </cell>
          <cell r="G18">
            <v>0.64551846153846215</v>
          </cell>
          <cell r="H18">
            <v>21.268799034118654</v>
          </cell>
          <cell r="I18">
            <v>22.5747017440444</v>
          </cell>
          <cell r="J18">
            <v>21.689419322709323</v>
          </cell>
        </row>
        <row r="19">
          <cell r="B19" t="str">
            <v>19980611</v>
          </cell>
          <cell r="C19">
            <v>33.700000762939453</v>
          </cell>
          <cell r="D19" t="e">
            <v>#VALUE!</v>
          </cell>
          <cell r="E19">
            <v>0.65869230769230835</v>
          </cell>
          <cell r="F19">
            <v>0.67186615384615456</v>
          </cell>
          <cell r="G19">
            <v>0.64551846153846215</v>
          </cell>
          <cell r="H19" t="e">
            <v>#VALUE!</v>
          </cell>
          <cell r="I19">
            <v>22.641889897208603</v>
          </cell>
          <cell r="J19">
            <v>21.753972646337676</v>
          </cell>
        </row>
        <row r="20">
          <cell r="B20" t="str">
            <v>19980611</v>
          </cell>
          <cell r="C20">
            <v>33.5</v>
          </cell>
          <cell r="D20" t="e">
            <v>#VALUE!</v>
          </cell>
          <cell r="E20">
            <v>0.65869230769230835</v>
          </cell>
          <cell r="F20">
            <v>0.67186615384615456</v>
          </cell>
          <cell r="G20">
            <v>0.64551846153846215</v>
          </cell>
          <cell r="H20" t="e">
            <v>#VALUE!</v>
          </cell>
          <cell r="I20">
            <v>22.507516153846179</v>
          </cell>
          <cell r="J20">
            <v>21.624868461538483</v>
          </cell>
        </row>
        <row r="21">
          <cell r="B21" t="str">
            <v>19980611</v>
          </cell>
          <cell r="C21">
            <v>34.099998474121094</v>
          </cell>
          <cell r="D21">
            <v>0.67200000000000004</v>
          </cell>
          <cell r="E21">
            <v>0.65869230769230835</v>
          </cell>
          <cell r="F21">
            <v>0.67186615384615456</v>
          </cell>
          <cell r="G21">
            <v>0.64551846153846215</v>
          </cell>
          <cell r="H21">
            <v>22.915198974609375</v>
          </cell>
          <cell r="I21">
            <v>22.910634820967477</v>
          </cell>
          <cell r="J21">
            <v>22.012178553478556</v>
          </cell>
        </row>
        <row r="22">
          <cell r="B22" t="str">
            <v>19980611</v>
          </cell>
          <cell r="C22">
            <v>34.200000762939453</v>
          </cell>
          <cell r="D22">
            <v>0.621</v>
          </cell>
          <cell r="E22">
            <v>0.65869230769230835</v>
          </cell>
          <cell r="F22">
            <v>0.67186615384615456</v>
          </cell>
          <cell r="G22">
            <v>0.64551846153846215</v>
          </cell>
          <cell r="H22">
            <v>21.238200473785401</v>
          </cell>
          <cell r="I22">
            <v>22.977822974131684</v>
          </cell>
          <cell r="J22">
            <v>22.076731877106909</v>
          </cell>
        </row>
        <row r="23">
          <cell r="B23" t="str">
            <v>19980616</v>
          </cell>
          <cell r="C23">
            <v>32.599998474121094</v>
          </cell>
          <cell r="D23">
            <v>0.628</v>
          </cell>
          <cell r="E23">
            <v>0.65869230769230835</v>
          </cell>
          <cell r="F23">
            <v>0.67186615384615456</v>
          </cell>
          <cell r="G23">
            <v>0.64551846153846215</v>
          </cell>
          <cell r="H23">
            <v>20.472799041748047</v>
          </cell>
          <cell r="I23">
            <v>21.902835590198247</v>
          </cell>
          <cell r="J23">
            <v>21.043900861170862</v>
          </cell>
        </row>
        <row r="24">
          <cell r="B24" t="str">
            <v>19980617</v>
          </cell>
          <cell r="C24">
            <v>31.899999618530273</v>
          </cell>
          <cell r="D24">
            <v>0.64300000000000002</v>
          </cell>
          <cell r="E24">
            <v>0.65869230769230835</v>
          </cell>
          <cell r="F24">
            <v>0.67186615384615456</v>
          </cell>
          <cell r="G24">
            <v>0.64551846153846215</v>
          </cell>
          <cell r="H24">
            <v>20.511699754714968</v>
          </cell>
          <cell r="I24">
            <v>21.432530051395734</v>
          </cell>
          <cell r="J24">
            <v>20.592038676831191</v>
          </cell>
        </row>
        <row r="25">
          <cell r="B25" t="str">
            <v>19980617</v>
          </cell>
          <cell r="C25">
            <v>31.899999618530273</v>
          </cell>
          <cell r="D25">
            <v>0.61899999999999999</v>
          </cell>
          <cell r="E25">
            <v>0.65869230769230835</v>
          </cell>
          <cell r="F25">
            <v>0.67186615384615456</v>
          </cell>
          <cell r="G25">
            <v>0.64551846153846215</v>
          </cell>
          <cell r="H25">
            <v>19.746099763870237</v>
          </cell>
          <cell r="I25">
            <v>21.432530051395734</v>
          </cell>
          <cell r="J25">
            <v>20.592038676831191</v>
          </cell>
        </row>
        <row r="26">
          <cell r="B26" t="str">
            <v>19980617</v>
          </cell>
          <cell r="C26">
            <v>32.400001525878906</v>
          </cell>
          <cell r="D26">
            <v>0.61499999999999999</v>
          </cell>
          <cell r="E26">
            <v>0.65869230769230835</v>
          </cell>
          <cell r="F26">
            <v>0.67186615384615456</v>
          </cell>
          <cell r="G26">
            <v>0.64551846153846215</v>
          </cell>
          <cell r="H26">
            <v>19.926000938415527</v>
          </cell>
          <cell r="I26">
            <v>21.768464409801801</v>
          </cell>
          <cell r="J26">
            <v>20.914799138829178</v>
          </cell>
        </row>
        <row r="27">
          <cell r="B27" t="str">
            <v>19980617</v>
          </cell>
          <cell r="C27">
            <v>31.600000381469727</v>
          </cell>
          <cell r="D27">
            <v>0.65700000000000003</v>
          </cell>
          <cell r="E27">
            <v>0.65869230769230835</v>
          </cell>
          <cell r="F27">
            <v>0.67186615384615456</v>
          </cell>
          <cell r="G27">
            <v>0.64551846153846215</v>
          </cell>
          <cell r="H27">
            <v>20.76120025062561</v>
          </cell>
          <cell r="I27">
            <v>21.230970717835081</v>
          </cell>
          <cell r="J27">
            <v>20.398383630861154</v>
          </cell>
        </row>
        <row r="28">
          <cell r="B28" t="str">
            <v>19980617</v>
          </cell>
          <cell r="C28">
            <v>31.899999618530273</v>
          </cell>
          <cell r="D28">
            <v>0.59899999999999998</v>
          </cell>
          <cell r="E28">
            <v>0.65869230769230835</v>
          </cell>
          <cell r="F28">
            <v>0.67186615384615456</v>
          </cell>
          <cell r="G28">
            <v>0.64551846153846215</v>
          </cell>
          <cell r="H28">
            <v>19.108099771499631</v>
          </cell>
          <cell r="I28">
            <v>21.432530051395734</v>
          </cell>
          <cell r="J28">
            <v>20.592038676831191</v>
          </cell>
        </row>
        <row r="29">
          <cell r="B29" t="str">
            <v>19980618</v>
          </cell>
          <cell r="C29">
            <v>32.099998474121094</v>
          </cell>
          <cell r="D29">
            <v>0.62</v>
          </cell>
          <cell r="E29">
            <v>0.65869230769230835</v>
          </cell>
          <cell r="F29">
            <v>0.67186615384615456</v>
          </cell>
          <cell r="G29">
            <v>0.64551846153846215</v>
          </cell>
          <cell r="H29">
            <v>19.901999053955077</v>
          </cell>
          <cell r="I29">
            <v>21.566902513275171</v>
          </cell>
          <cell r="J29">
            <v>20.721141630401632</v>
          </cell>
        </row>
        <row r="30">
          <cell r="B30" t="str">
            <v>19980618</v>
          </cell>
          <cell r="C30">
            <v>32.599998474121094</v>
          </cell>
          <cell r="D30">
            <v>0.65200000000000002</v>
          </cell>
          <cell r="E30">
            <v>0.65869230769230835</v>
          </cell>
          <cell r="F30">
            <v>0.67186615384615456</v>
          </cell>
          <cell r="G30">
            <v>0.64551846153846215</v>
          </cell>
          <cell r="H30">
            <v>21.255199005126954</v>
          </cell>
          <cell r="I30">
            <v>21.902835590198247</v>
          </cell>
          <cell r="J30">
            <v>21.043900861170862</v>
          </cell>
        </row>
        <row r="31">
          <cell r="B31" t="str">
            <v>19980619</v>
          </cell>
          <cell r="C31">
            <v>33.799999237060547</v>
          </cell>
          <cell r="D31">
            <v>0.6409999999999999</v>
          </cell>
          <cell r="E31">
            <v>0.65869230769230835</v>
          </cell>
          <cell r="F31">
            <v>0.67186615384615456</v>
          </cell>
          <cell r="G31">
            <v>0.64551846153846215</v>
          </cell>
          <cell r="H31">
            <v>21.665799510955807</v>
          </cell>
          <cell r="I31">
            <v>22.709075487406828</v>
          </cell>
          <cell r="J31">
            <v>21.81852350750852</v>
          </cell>
        </row>
        <row r="32">
          <cell r="B32" t="str">
            <v>19980619</v>
          </cell>
          <cell r="C32">
            <v>34</v>
          </cell>
          <cell r="D32">
            <v>0.61499999999999999</v>
          </cell>
          <cell r="E32">
            <v>0.65869230769230835</v>
          </cell>
          <cell r="F32">
            <v>0.67186615384615456</v>
          </cell>
          <cell r="G32">
            <v>0.64551846153846215</v>
          </cell>
          <cell r="H32">
            <v>20.91</v>
          </cell>
          <cell r="I32">
            <v>22.843449230769256</v>
          </cell>
          <cell r="J32">
            <v>21.947627692307712</v>
          </cell>
        </row>
        <row r="33">
          <cell r="B33" t="str">
            <v>19980622</v>
          </cell>
          <cell r="C33">
            <v>34.299999237060547</v>
          </cell>
          <cell r="D33">
            <v>0.65799999999999992</v>
          </cell>
          <cell r="E33">
            <v>0.65869230769230835</v>
          </cell>
          <cell r="F33">
            <v>0.67186615384615456</v>
          </cell>
          <cell r="G33">
            <v>0.64551846153846215</v>
          </cell>
          <cell r="H33">
            <v>22.569399497985838</v>
          </cell>
          <cell r="I33">
            <v>23.045008564329905</v>
          </cell>
          <cell r="J33">
            <v>22.141282738277749</v>
          </cell>
        </row>
        <row r="34">
          <cell r="B34" t="str">
            <v>19980622</v>
          </cell>
          <cell r="C34">
            <v>34.200000762939453</v>
          </cell>
          <cell r="D34">
            <v>0.64300000000000002</v>
          </cell>
          <cell r="E34">
            <v>0.65869230769230835</v>
          </cell>
          <cell r="F34">
            <v>0.67186615384615456</v>
          </cell>
          <cell r="G34">
            <v>0.64551846153846215</v>
          </cell>
          <cell r="H34">
            <v>21.99060049057007</v>
          </cell>
          <cell r="I34">
            <v>22.977822974131684</v>
          </cell>
          <cell r="J34">
            <v>22.076731877106909</v>
          </cell>
        </row>
        <row r="35">
          <cell r="B35" t="str">
            <v>19980623</v>
          </cell>
          <cell r="C35">
            <v>37.700000762939453</v>
          </cell>
          <cell r="D35">
            <v>0.66700000000000004</v>
          </cell>
          <cell r="E35">
            <v>0.65869230769230835</v>
          </cell>
          <cell r="F35">
            <v>0.67186615384615456</v>
          </cell>
          <cell r="G35">
            <v>0.64551846153846215</v>
          </cell>
          <cell r="H35">
            <v>25.145900508880615</v>
          </cell>
          <cell r="I35">
            <v>25.329354512593223</v>
          </cell>
          <cell r="J35">
            <v>24.336046492491526</v>
          </cell>
        </row>
        <row r="36">
          <cell r="B36" t="str">
            <v>19980623</v>
          </cell>
          <cell r="C36">
            <v>33.5</v>
          </cell>
          <cell r="D36">
            <v>0.66700000000000004</v>
          </cell>
          <cell r="E36">
            <v>0.65869230769230835</v>
          </cell>
          <cell r="F36">
            <v>0.67186615384615456</v>
          </cell>
          <cell r="G36">
            <v>0.64551846153846215</v>
          </cell>
          <cell r="H36">
            <v>22.3445</v>
          </cell>
          <cell r="I36">
            <v>22.507516153846179</v>
          </cell>
          <cell r="J36">
            <v>21.624868461538483</v>
          </cell>
        </row>
        <row r="37">
          <cell r="B37" t="str">
            <v>19980623</v>
          </cell>
          <cell r="C37">
            <v>35.700000762939453</v>
          </cell>
          <cell r="D37">
            <v>0.67</v>
          </cell>
          <cell r="E37">
            <v>0.65869230769230835</v>
          </cell>
          <cell r="F37">
            <v>0.67186615384615456</v>
          </cell>
          <cell r="G37">
            <v>0.64551846153846215</v>
          </cell>
          <cell r="H37">
            <v>23.919000511169436</v>
          </cell>
          <cell r="I37">
            <v>23.985622204900913</v>
          </cell>
          <cell r="J37">
            <v>23.045009569414599</v>
          </cell>
        </row>
        <row r="38">
          <cell r="B38" t="str">
            <v>19980623</v>
          </cell>
          <cell r="C38">
            <v>33.799999237060547</v>
          </cell>
          <cell r="D38">
            <v>0.67</v>
          </cell>
          <cell r="E38">
            <v>0.65869230769230835</v>
          </cell>
          <cell r="F38">
            <v>0.67186615384615456</v>
          </cell>
          <cell r="G38">
            <v>0.64551846153846215</v>
          </cell>
          <cell r="H38">
            <v>22.645999488830569</v>
          </cell>
          <cell r="I38">
            <v>22.709075487406828</v>
          </cell>
          <cell r="J38">
            <v>21.81852350750852</v>
          </cell>
        </row>
        <row r="39">
          <cell r="B39" t="str">
            <v>19980623</v>
          </cell>
          <cell r="C39">
            <v>34.200000762939453</v>
          </cell>
          <cell r="D39">
            <v>0.61699999999999999</v>
          </cell>
          <cell r="E39">
            <v>0.65869230769230835</v>
          </cell>
          <cell r="F39">
            <v>0.67186615384615456</v>
          </cell>
          <cell r="G39">
            <v>0.64551846153846215</v>
          </cell>
          <cell r="H39">
            <v>21.101400470733644</v>
          </cell>
          <cell r="I39">
            <v>22.977822974131684</v>
          </cell>
          <cell r="J39">
            <v>22.076731877106909</v>
          </cell>
        </row>
        <row r="40">
          <cell r="B40" t="str">
            <v>19980624</v>
          </cell>
          <cell r="C40">
            <v>35.599998474121094</v>
          </cell>
          <cell r="D40">
            <v>0.61899999999999999</v>
          </cell>
          <cell r="E40">
            <v>0.65869230769230835</v>
          </cell>
          <cell r="F40">
            <v>0.67186615384615456</v>
          </cell>
          <cell r="G40">
            <v>0.64551846153846215</v>
          </cell>
          <cell r="H40">
            <v>22.036399055480956</v>
          </cell>
          <cell r="I40">
            <v>23.91843405173671</v>
          </cell>
          <cell r="J40">
            <v>22.98045624578625</v>
          </cell>
        </row>
        <row r="41">
          <cell r="B41" t="str">
            <v>19980624</v>
          </cell>
          <cell r="C41">
            <v>36.5</v>
          </cell>
          <cell r="D41">
            <v>0.64700000000000002</v>
          </cell>
          <cell r="E41">
            <v>0.65869230769230835</v>
          </cell>
          <cell r="F41">
            <v>0.67186615384615456</v>
          </cell>
          <cell r="G41">
            <v>0.64551846153846215</v>
          </cell>
          <cell r="H41">
            <v>23.615500000000001</v>
          </cell>
          <cell r="I41">
            <v>24.523114615384642</v>
          </cell>
          <cell r="J41">
            <v>23.561423846153868</v>
          </cell>
        </row>
        <row r="42">
          <cell r="B42" t="str">
            <v>19980624</v>
          </cell>
          <cell r="C42">
            <v>34.299999237060547</v>
          </cell>
          <cell r="D42">
            <v>0.61</v>
          </cell>
          <cell r="E42">
            <v>0.65869230769230835</v>
          </cell>
          <cell r="F42">
            <v>0.67186615384615456</v>
          </cell>
          <cell r="G42">
            <v>0.64551846153846215</v>
          </cell>
          <cell r="H42">
            <v>20.922999534606934</v>
          </cell>
          <cell r="I42">
            <v>23.045008564329905</v>
          </cell>
          <cell r="J42">
            <v>22.141282738277749</v>
          </cell>
        </row>
        <row r="43">
          <cell r="B43" t="str">
            <v>19980624</v>
          </cell>
          <cell r="C43">
            <v>33.799999237060547</v>
          </cell>
          <cell r="D43">
            <v>0.63</v>
          </cell>
          <cell r="E43">
            <v>0.65869230769230835</v>
          </cell>
          <cell r="F43">
            <v>0.67186615384615456</v>
          </cell>
          <cell r="G43">
            <v>0.64551846153846215</v>
          </cell>
          <cell r="H43">
            <v>21.293999519348144</v>
          </cell>
          <cell r="I43">
            <v>22.709075487406828</v>
          </cell>
          <cell r="J43">
            <v>21.81852350750852</v>
          </cell>
        </row>
        <row r="44">
          <cell r="B44" t="str">
            <v>19980625</v>
          </cell>
          <cell r="C44">
            <v>35.400001525878906</v>
          </cell>
          <cell r="D44">
            <v>0.66099999999999992</v>
          </cell>
          <cell r="E44">
            <v>0.65869230769230835</v>
          </cell>
          <cell r="F44">
            <v>0.67186615384615456</v>
          </cell>
          <cell r="G44">
            <v>0.64551846153846215</v>
          </cell>
          <cell r="H44">
            <v>23.399401008605953</v>
          </cell>
          <cell r="I44">
            <v>23.784062871340264</v>
          </cell>
          <cell r="J44">
            <v>22.851354523444563</v>
          </cell>
        </row>
        <row r="45">
          <cell r="B45" t="str">
            <v>19980630</v>
          </cell>
          <cell r="C45">
            <v>33.599998474121094</v>
          </cell>
          <cell r="D45">
            <v>0.66099999999999992</v>
          </cell>
          <cell r="E45">
            <v>0.65869230769230835</v>
          </cell>
          <cell r="F45">
            <v>0.67186615384615456</v>
          </cell>
          <cell r="G45">
            <v>0.64551846153846215</v>
          </cell>
          <cell r="H45">
            <v>22.209598991394039</v>
          </cell>
          <cell r="I45">
            <v>22.5747017440444</v>
          </cell>
          <cell r="J45">
            <v>21.689419322709323</v>
          </cell>
        </row>
        <row r="46">
          <cell r="B46" t="str">
            <v>19980630</v>
          </cell>
          <cell r="C46">
            <v>35.299999237060547</v>
          </cell>
          <cell r="D46">
            <v>0.66099999999999992</v>
          </cell>
          <cell r="E46">
            <v>0.65869230769230835</v>
          </cell>
          <cell r="F46">
            <v>0.67186615384615456</v>
          </cell>
          <cell r="G46">
            <v>0.64551846153846215</v>
          </cell>
          <cell r="H46">
            <v>23.33329949569702</v>
          </cell>
          <cell r="I46">
            <v>23.716874718176062</v>
          </cell>
          <cell r="J46">
            <v>22.78680119981621</v>
          </cell>
        </row>
        <row r="47">
          <cell r="B47" t="str">
            <v>19980630</v>
          </cell>
          <cell r="C47">
            <v>34.900001525878906</v>
          </cell>
          <cell r="D47">
            <v>0.66099999999999992</v>
          </cell>
          <cell r="E47">
            <v>0.65869230769230835</v>
          </cell>
          <cell r="F47">
            <v>0.67186615384615456</v>
          </cell>
          <cell r="G47">
            <v>0.64551846153846215</v>
          </cell>
          <cell r="H47">
            <v>23.068901008605955</v>
          </cell>
          <cell r="I47">
            <v>23.448129794417184</v>
          </cell>
          <cell r="J47">
            <v>22.528595292675334</v>
          </cell>
        </row>
        <row r="48">
          <cell r="B48" t="str">
            <v>19980630</v>
          </cell>
          <cell r="C48">
            <v>34</v>
          </cell>
          <cell r="D48">
            <v>0.63500000000000001</v>
          </cell>
          <cell r="E48">
            <v>0.65869230769230835</v>
          </cell>
          <cell r="F48">
            <v>0.67186615384615456</v>
          </cell>
          <cell r="G48">
            <v>0.64551846153846215</v>
          </cell>
          <cell r="H48">
            <v>21.59</v>
          </cell>
          <cell r="I48">
            <v>22.843449230769256</v>
          </cell>
          <cell r="J48">
            <v>21.947627692307712</v>
          </cell>
        </row>
        <row r="49">
          <cell r="B49" t="str">
            <v>19980701</v>
          </cell>
          <cell r="C49">
            <v>33.700000762939453</v>
          </cell>
          <cell r="D49">
            <v>0.61199999999999999</v>
          </cell>
          <cell r="E49">
            <v>0.65869230769230835</v>
          </cell>
          <cell r="F49">
            <v>0.67186615384615456</v>
          </cell>
          <cell r="G49">
            <v>0.64551846153846215</v>
          </cell>
          <cell r="H49">
            <v>20.624400466918946</v>
          </cell>
          <cell r="I49">
            <v>22.641889897208603</v>
          </cell>
          <cell r="J49">
            <v>21.753972646337676</v>
          </cell>
        </row>
        <row r="50">
          <cell r="B50" t="str">
            <v>19980701</v>
          </cell>
          <cell r="C50">
            <v>34</v>
          </cell>
          <cell r="D50">
            <v>0.69799999999999995</v>
          </cell>
          <cell r="E50">
            <v>0.65869230769230835</v>
          </cell>
          <cell r="F50">
            <v>0.67186615384615456</v>
          </cell>
          <cell r="G50">
            <v>0.64551846153846215</v>
          </cell>
          <cell r="H50">
            <v>23.731999999999999</v>
          </cell>
          <cell r="I50">
            <v>22.843449230769256</v>
          </cell>
          <cell r="J50">
            <v>21.947627692307712</v>
          </cell>
        </row>
        <row r="51">
          <cell r="B51" t="str">
            <v>19980702</v>
          </cell>
          <cell r="C51">
            <v>34</v>
          </cell>
          <cell r="D51">
            <v>0.61299999999999999</v>
          </cell>
          <cell r="E51">
            <v>0.65869230769230835</v>
          </cell>
          <cell r="F51">
            <v>0.67186615384615456</v>
          </cell>
          <cell r="G51">
            <v>0.64551846153846215</v>
          </cell>
          <cell r="H51">
            <v>20.841999999999999</v>
          </cell>
          <cell r="I51">
            <v>22.843449230769256</v>
          </cell>
          <cell r="J51">
            <v>21.947627692307712</v>
          </cell>
        </row>
        <row r="52">
          <cell r="B52" t="str">
            <v>19980702</v>
          </cell>
          <cell r="C52">
            <v>34.099998474121094</v>
          </cell>
          <cell r="D52">
            <v>0.68400000000000005</v>
          </cell>
          <cell r="E52">
            <v>0.65869230769230835</v>
          </cell>
          <cell r="F52">
            <v>0.67186615384615456</v>
          </cell>
          <cell r="G52">
            <v>0.64551846153846215</v>
          </cell>
          <cell r="H52">
            <v>23.324398956298829</v>
          </cell>
          <cell r="I52">
            <v>22.910634820967477</v>
          </cell>
          <cell r="J52">
            <v>22.012178553478556</v>
          </cell>
        </row>
        <row r="53">
          <cell r="B53" t="str">
            <v>19980703</v>
          </cell>
          <cell r="C53">
            <v>36.299999237060547</v>
          </cell>
          <cell r="D53">
            <v>0.65500000000000003</v>
          </cell>
          <cell r="E53">
            <v>0.65869230769230835</v>
          </cell>
          <cell r="F53">
            <v>0.67186615384615456</v>
          </cell>
          <cell r="G53">
            <v>0.64551846153846215</v>
          </cell>
          <cell r="H53">
            <v>23.77649950027466</v>
          </cell>
          <cell r="I53">
            <v>24.388740872022215</v>
          </cell>
          <cell r="J53">
            <v>23.432319661354676</v>
          </cell>
        </row>
        <row r="54">
          <cell r="B54" t="str">
            <v>19980703</v>
          </cell>
          <cell r="C54">
            <v>36</v>
          </cell>
          <cell r="D54">
            <v>0.63</v>
          </cell>
          <cell r="E54">
            <v>0.65869230769230835</v>
          </cell>
          <cell r="F54">
            <v>0.67186615384615456</v>
          </cell>
          <cell r="G54">
            <v>0.64551846153846215</v>
          </cell>
          <cell r="H54">
            <v>22.68</v>
          </cell>
          <cell r="I54">
            <v>24.187181538461566</v>
          </cell>
          <cell r="J54">
            <v>23.238664615384636</v>
          </cell>
        </row>
        <row r="55">
          <cell r="B55" t="str">
            <v>19980703</v>
          </cell>
          <cell r="C55">
            <v>36</v>
          </cell>
          <cell r="D55">
            <v>0.69700000000000006</v>
          </cell>
          <cell r="E55">
            <v>0.65869230769230835</v>
          </cell>
          <cell r="F55">
            <v>0.67186615384615456</v>
          </cell>
          <cell r="G55">
            <v>0.64551846153846215</v>
          </cell>
          <cell r="H55">
            <v>25.092000000000002</v>
          </cell>
          <cell r="I55">
            <v>24.187181538461566</v>
          </cell>
          <cell r="J55">
            <v>23.238664615384636</v>
          </cell>
        </row>
        <row r="56">
          <cell r="B56" t="str">
            <v>19980706</v>
          </cell>
          <cell r="C56">
            <v>34</v>
          </cell>
          <cell r="D56">
            <v>0.69700000000000006</v>
          </cell>
          <cell r="E56">
            <v>0.65869230769230835</v>
          </cell>
          <cell r="F56">
            <v>0.67186615384615456</v>
          </cell>
          <cell r="G56">
            <v>0.64551846153846215</v>
          </cell>
          <cell r="H56">
            <v>23.698</v>
          </cell>
          <cell r="I56">
            <v>22.843449230769256</v>
          </cell>
          <cell r="J56">
            <v>21.947627692307712</v>
          </cell>
        </row>
        <row r="57">
          <cell r="B57" t="str">
            <v>19980708</v>
          </cell>
          <cell r="C57">
            <v>33.099998474121094</v>
          </cell>
          <cell r="D57">
            <v>0.68799999999999994</v>
          </cell>
          <cell r="E57">
            <v>0.65869230769230835</v>
          </cell>
          <cell r="F57">
            <v>0.67186615384615456</v>
          </cell>
          <cell r="G57">
            <v>0.64551846153846215</v>
          </cell>
          <cell r="H57">
            <v>22.772798950195309</v>
          </cell>
          <cell r="I57">
            <v>22.238768667121324</v>
          </cell>
          <cell r="J57">
            <v>21.366660091940094</v>
          </cell>
        </row>
        <row r="58">
          <cell r="B58" t="str">
            <v>19980709</v>
          </cell>
          <cell r="C58">
            <v>33.299999237060547</v>
          </cell>
          <cell r="D58">
            <v>0.68799999999999994</v>
          </cell>
          <cell r="E58">
            <v>0.65869230769230835</v>
          </cell>
          <cell r="F58">
            <v>0.67186615384615456</v>
          </cell>
          <cell r="G58">
            <v>0.64551846153846215</v>
          </cell>
          <cell r="H58">
            <v>22.910399475097655</v>
          </cell>
          <cell r="I58">
            <v>22.373142410483752</v>
          </cell>
          <cell r="J58">
            <v>21.495764276739287</v>
          </cell>
        </row>
        <row r="59">
          <cell r="B59" t="str">
            <v>19980710</v>
          </cell>
          <cell r="C59">
            <v>35.700000762939453</v>
          </cell>
          <cell r="D59">
            <v>0.68299999999999994</v>
          </cell>
          <cell r="E59">
            <v>0.65869230769230835</v>
          </cell>
          <cell r="F59">
            <v>0.67186615384615456</v>
          </cell>
          <cell r="G59">
            <v>0.64551846153846215</v>
          </cell>
          <cell r="H59">
            <v>24.383100521087645</v>
          </cell>
          <cell r="I59">
            <v>23.985622204900913</v>
          </cell>
          <cell r="J59">
            <v>23.045009569414599</v>
          </cell>
        </row>
        <row r="60">
          <cell r="B60" t="str">
            <v>19980710</v>
          </cell>
          <cell r="C60">
            <v>35.400001525878906</v>
          </cell>
          <cell r="D60">
            <v>0.63</v>
          </cell>
          <cell r="E60">
            <v>0.65869230769230835</v>
          </cell>
          <cell r="F60">
            <v>0.67186615384615456</v>
          </cell>
          <cell r="G60">
            <v>0.64551846153846215</v>
          </cell>
          <cell r="H60">
            <v>22.302000961303712</v>
          </cell>
          <cell r="I60">
            <v>23.784062871340264</v>
          </cell>
          <cell r="J60">
            <v>22.851354523444563</v>
          </cell>
        </row>
        <row r="61">
          <cell r="B61" t="str">
            <v>19980710</v>
          </cell>
          <cell r="C61">
            <v>35.900001525878906</v>
          </cell>
          <cell r="D61">
            <v>0.67799999999999994</v>
          </cell>
          <cell r="E61">
            <v>0.65869230769230835</v>
          </cell>
          <cell r="F61">
            <v>0.67186615384615456</v>
          </cell>
          <cell r="G61">
            <v>0.64551846153846215</v>
          </cell>
          <cell r="H61">
            <v>24.340201034545895</v>
          </cell>
          <cell r="I61">
            <v>24.119995948263341</v>
          </cell>
          <cell r="J61">
            <v>23.174113754213796</v>
          </cell>
        </row>
        <row r="62">
          <cell r="B62" t="str">
            <v>19980710</v>
          </cell>
          <cell r="C62">
            <v>33.700000762939453</v>
          </cell>
          <cell r="D62">
            <v>0.68299999999999994</v>
          </cell>
          <cell r="E62">
            <v>0.65869230769230835</v>
          </cell>
          <cell r="F62">
            <v>0.67186615384615456</v>
          </cell>
          <cell r="G62">
            <v>0.64551846153846215</v>
          </cell>
          <cell r="H62">
            <v>23.017100521087645</v>
          </cell>
          <cell r="I62">
            <v>22.641889897208603</v>
          </cell>
          <cell r="J62">
            <v>21.753972646337676</v>
          </cell>
        </row>
        <row r="63">
          <cell r="B63" t="str">
            <v>19980713</v>
          </cell>
          <cell r="C63">
            <v>35.299999237060547</v>
          </cell>
          <cell r="D63">
            <v>0.68299999999999994</v>
          </cell>
          <cell r="E63">
            <v>0.65869230769230835</v>
          </cell>
          <cell r="F63">
            <v>0.67186615384615456</v>
          </cell>
          <cell r="G63">
            <v>0.64551846153846215</v>
          </cell>
          <cell r="H63">
            <v>24.10989947891235</v>
          </cell>
          <cell r="I63">
            <v>23.716874718176062</v>
          </cell>
          <cell r="J63">
            <v>22.78680119981621</v>
          </cell>
        </row>
        <row r="64">
          <cell r="B64" t="str">
            <v>19980713</v>
          </cell>
          <cell r="C64">
            <v>36.099998474121094</v>
          </cell>
          <cell r="D64">
            <v>0.61799999999999999</v>
          </cell>
          <cell r="E64">
            <v>0.65869230769230835</v>
          </cell>
          <cell r="F64">
            <v>0.67186615384615456</v>
          </cell>
          <cell r="G64">
            <v>0.64551846153846215</v>
          </cell>
          <cell r="H64">
            <v>22.309799057006835</v>
          </cell>
          <cell r="I64">
            <v>24.254367128659787</v>
          </cell>
          <cell r="J64">
            <v>23.303215476555479</v>
          </cell>
        </row>
        <row r="65">
          <cell r="B65" t="str">
            <v>19980713</v>
          </cell>
          <cell r="C65">
            <v>36.599998474121094</v>
          </cell>
          <cell r="D65">
            <v>0.64200000000000002</v>
          </cell>
          <cell r="E65">
            <v>0.65869230769230835</v>
          </cell>
          <cell r="F65">
            <v>0.67186615384615456</v>
          </cell>
          <cell r="G65">
            <v>0.64551846153846215</v>
          </cell>
          <cell r="H65">
            <v>23.497199020385743</v>
          </cell>
          <cell r="I65">
            <v>24.590300205582864</v>
          </cell>
          <cell r="J65">
            <v>23.625974707324712</v>
          </cell>
        </row>
        <row r="66">
          <cell r="B66" t="str">
            <v>19980714</v>
          </cell>
          <cell r="C66">
            <v>34.900001525878906</v>
          </cell>
          <cell r="D66">
            <v>0.70799999999999996</v>
          </cell>
          <cell r="E66">
            <v>0.65869230769230835</v>
          </cell>
          <cell r="F66">
            <v>0.67186615384615456</v>
          </cell>
          <cell r="G66">
            <v>0.64551846153846215</v>
          </cell>
          <cell r="H66">
            <v>24.709201080322263</v>
          </cell>
          <cell r="I66">
            <v>23.448129794417184</v>
          </cell>
          <cell r="J66">
            <v>22.528595292675334</v>
          </cell>
        </row>
        <row r="67">
          <cell r="B67" t="str">
            <v>19980715</v>
          </cell>
          <cell r="C67">
            <v>35.200000762939453</v>
          </cell>
          <cell r="D67">
            <v>0.63600000000000001</v>
          </cell>
          <cell r="E67">
            <v>0.65869230769230835</v>
          </cell>
          <cell r="F67">
            <v>0.67186615384615456</v>
          </cell>
          <cell r="G67">
            <v>0.64551846153846215</v>
          </cell>
          <cell r="H67">
            <v>22.387200485229492</v>
          </cell>
          <cell r="I67">
            <v>23.649689127977837</v>
          </cell>
          <cell r="J67">
            <v>22.72225033864537</v>
          </cell>
        </row>
        <row r="68">
          <cell r="B68" t="str">
            <v>19980715</v>
          </cell>
          <cell r="C68">
            <v>36.200000762939453</v>
          </cell>
          <cell r="D68">
            <v>0.67799999999999994</v>
          </cell>
          <cell r="E68">
            <v>0.65869230769230835</v>
          </cell>
          <cell r="F68">
            <v>0.67186615384615456</v>
          </cell>
          <cell r="G68">
            <v>0.64551846153846215</v>
          </cell>
          <cell r="H68">
            <v>24.543600517272946</v>
          </cell>
          <cell r="I68">
            <v>24.32155528182399</v>
          </cell>
          <cell r="J68">
            <v>23.367768800183832</v>
          </cell>
        </row>
        <row r="69">
          <cell r="B69" t="str">
            <v>19980720</v>
          </cell>
          <cell r="C69">
            <v>34.900001525878906</v>
          </cell>
          <cell r="D69">
            <v>0.67799999999999994</v>
          </cell>
          <cell r="E69">
            <v>0.65869230769230835</v>
          </cell>
          <cell r="F69">
            <v>0.67186615384615456</v>
          </cell>
          <cell r="G69">
            <v>0.64551846153846215</v>
          </cell>
          <cell r="H69">
            <v>23.662201034545895</v>
          </cell>
          <cell r="I69">
            <v>23.448129794417184</v>
          </cell>
          <cell r="J69">
            <v>22.528595292675334</v>
          </cell>
        </row>
        <row r="70">
          <cell r="B70" t="str">
            <v>19980721</v>
          </cell>
          <cell r="C70">
            <v>34.799999237060547</v>
          </cell>
          <cell r="D70">
            <v>0.65900000000000003</v>
          </cell>
          <cell r="E70">
            <v>0.65869230769230835</v>
          </cell>
          <cell r="F70">
            <v>0.67186615384615456</v>
          </cell>
          <cell r="G70">
            <v>0.64551846153846215</v>
          </cell>
          <cell r="H70">
            <v>22.933199497222901</v>
          </cell>
          <cell r="I70">
            <v>23.380941641252981</v>
          </cell>
          <cell r="J70">
            <v>22.464041969046981</v>
          </cell>
        </row>
        <row r="71">
          <cell r="B71" t="str">
            <v>19980722</v>
          </cell>
          <cell r="C71">
            <v>35</v>
          </cell>
          <cell r="D71">
            <v>0.69</v>
          </cell>
          <cell r="E71">
            <v>0.65869230769230835</v>
          </cell>
          <cell r="F71">
            <v>0.67186615384615456</v>
          </cell>
          <cell r="G71">
            <v>0.64551846153846215</v>
          </cell>
          <cell r="H71">
            <v>24.15</v>
          </cell>
          <cell r="I71">
            <v>23.515315384615409</v>
          </cell>
          <cell r="J71">
            <v>22.593146153846174</v>
          </cell>
        </row>
        <row r="72">
          <cell r="B72" t="str">
            <v>19980722</v>
          </cell>
          <cell r="C72">
            <v>34.599998474121094</v>
          </cell>
          <cell r="D72">
            <v>0.68799999999999994</v>
          </cell>
          <cell r="E72">
            <v>0.65869230769230835</v>
          </cell>
          <cell r="F72">
            <v>0.67186615384615456</v>
          </cell>
          <cell r="G72">
            <v>0.64551846153846215</v>
          </cell>
          <cell r="H72">
            <v>23.804798950195309</v>
          </cell>
          <cell r="I72">
            <v>23.246567897890557</v>
          </cell>
          <cell r="J72">
            <v>22.334937784247785</v>
          </cell>
        </row>
        <row r="73">
          <cell r="B73" t="str">
            <v>19980728</v>
          </cell>
          <cell r="C73">
            <v>34</v>
          </cell>
          <cell r="D73">
            <v>0.69099999999999995</v>
          </cell>
          <cell r="E73">
            <v>0.65869230769230835</v>
          </cell>
          <cell r="F73">
            <v>0.67186615384615456</v>
          </cell>
          <cell r="G73">
            <v>0.64551846153846215</v>
          </cell>
          <cell r="H73">
            <v>23.494</v>
          </cell>
          <cell r="I73">
            <v>22.843449230769256</v>
          </cell>
          <cell r="J73">
            <v>21.947627692307712</v>
          </cell>
        </row>
        <row r="74">
          <cell r="B74" t="str">
            <v>19980728</v>
          </cell>
          <cell r="C74">
            <v>34.200000762939453</v>
          </cell>
          <cell r="D74">
            <v>0.63600000000000001</v>
          </cell>
          <cell r="E74">
            <v>0.65869230769230835</v>
          </cell>
          <cell r="F74">
            <v>0.67186615384615456</v>
          </cell>
          <cell r="G74">
            <v>0.64551846153846215</v>
          </cell>
          <cell r="H74">
            <v>21.751200485229493</v>
          </cell>
          <cell r="I74">
            <v>22.977822974131684</v>
          </cell>
          <cell r="J74">
            <v>22.076731877106909</v>
          </cell>
        </row>
        <row r="75">
          <cell r="B75" t="str">
            <v>19980729</v>
          </cell>
          <cell r="C75">
            <v>34</v>
          </cell>
          <cell r="D75">
            <v>0.627</v>
          </cell>
          <cell r="E75">
            <v>0.65869230769230835</v>
          </cell>
          <cell r="F75">
            <v>0.67186615384615456</v>
          </cell>
          <cell r="G75">
            <v>0.64551846153846215</v>
          </cell>
          <cell r="H75">
            <v>21.318000000000001</v>
          </cell>
          <cell r="I75">
            <v>22.843449230769256</v>
          </cell>
          <cell r="J75">
            <v>21.947627692307712</v>
          </cell>
        </row>
        <row r="76">
          <cell r="B76" t="str">
            <v>19980730</v>
          </cell>
          <cell r="C76">
            <v>34.099998474121094</v>
          </cell>
          <cell r="D76">
            <v>0.68500000000000005</v>
          </cell>
          <cell r="E76">
            <v>0.65869230769230835</v>
          </cell>
          <cell r="F76">
            <v>0.67186615384615456</v>
          </cell>
          <cell r="G76">
            <v>0.64551846153846215</v>
          </cell>
          <cell r="H76">
            <v>23.358498954772951</v>
          </cell>
          <cell r="I76">
            <v>22.910634820967477</v>
          </cell>
          <cell r="J76">
            <v>22.012178553478556</v>
          </cell>
        </row>
        <row r="77">
          <cell r="B77" t="str">
            <v>19980730</v>
          </cell>
          <cell r="C77">
            <v>34.099998474121094</v>
          </cell>
          <cell r="D77">
            <v>0.64900000000000002</v>
          </cell>
          <cell r="E77">
            <v>0.65869230769230835</v>
          </cell>
          <cell r="F77">
            <v>0.67186615384615456</v>
          </cell>
          <cell r="G77">
            <v>0.64551846153846215</v>
          </cell>
          <cell r="H77">
            <v>22.130899009704592</v>
          </cell>
          <cell r="I77">
            <v>22.910634820967477</v>
          </cell>
          <cell r="J77">
            <v>22.012178553478556</v>
          </cell>
        </row>
        <row r="78">
          <cell r="B78" t="str">
            <v>19980804</v>
          </cell>
          <cell r="C78">
            <v>33.900001525878906</v>
          </cell>
          <cell r="D78">
            <v>0.65200000000000002</v>
          </cell>
          <cell r="E78">
            <v>0.65869230769230835</v>
          </cell>
          <cell r="F78">
            <v>0.67186615384615456</v>
          </cell>
          <cell r="G78">
            <v>0.64551846153846215</v>
          </cell>
          <cell r="H78">
            <v>22.102800994873046</v>
          </cell>
          <cell r="I78">
            <v>22.776263640571031</v>
          </cell>
          <cell r="J78">
            <v>21.883076831136872</v>
          </cell>
        </row>
        <row r="79">
          <cell r="B79" t="str">
            <v>19980804</v>
          </cell>
          <cell r="C79">
            <v>33.900001525878906</v>
          </cell>
          <cell r="D79">
            <v>0.69700000000000006</v>
          </cell>
          <cell r="E79">
            <v>0.65869230769230835</v>
          </cell>
          <cell r="F79">
            <v>0.67186615384615456</v>
          </cell>
          <cell r="G79">
            <v>0.64551846153846215</v>
          </cell>
          <cell r="H79">
            <v>23.628301063537599</v>
          </cell>
          <cell r="I79">
            <v>22.776263640571031</v>
          </cell>
          <cell r="J79">
            <v>21.883076831136872</v>
          </cell>
        </row>
        <row r="80">
          <cell r="B80" t="str">
            <v>19980805</v>
          </cell>
          <cell r="C80">
            <v>34</v>
          </cell>
          <cell r="D80">
            <v>0.63300000000000001</v>
          </cell>
          <cell r="E80">
            <v>0.65869230769230835</v>
          </cell>
          <cell r="F80">
            <v>0.67186615384615456</v>
          </cell>
          <cell r="G80">
            <v>0.64551846153846215</v>
          </cell>
          <cell r="H80">
            <v>21.521999999999998</v>
          </cell>
          <cell r="I80">
            <v>22.843449230769256</v>
          </cell>
          <cell r="J80">
            <v>21.947627692307712</v>
          </cell>
        </row>
        <row r="81">
          <cell r="B81" t="str">
            <v>19980805</v>
          </cell>
          <cell r="C81">
            <v>33.599998474121094</v>
          </cell>
          <cell r="D81">
            <v>0.69200000000000006</v>
          </cell>
          <cell r="E81">
            <v>0.65869230769230835</v>
          </cell>
          <cell r="F81">
            <v>0.67186615384615456</v>
          </cell>
          <cell r="G81">
            <v>0.64551846153846215</v>
          </cell>
          <cell r="H81">
            <v>23.251198944091797</v>
          </cell>
          <cell r="I81">
            <v>22.5747017440444</v>
          </cell>
          <cell r="J81">
            <v>21.689419322709323</v>
          </cell>
        </row>
        <row r="82">
          <cell r="B82" t="str">
            <v>19980811</v>
          </cell>
          <cell r="C82">
            <v>34.299999237060547</v>
          </cell>
          <cell r="D82">
            <v>0.69200000000000006</v>
          </cell>
          <cell r="E82">
            <v>0.65869230769230835</v>
          </cell>
          <cell r="F82">
            <v>0.67186615384615456</v>
          </cell>
          <cell r="G82">
            <v>0.64551846153846215</v>
          </cell>
          <cell r="H82">
            <v>23.735599472045902</v>
          </cell>
          <cell r="I82">
            <v>23.045008564329905</v>
          </cell>
          <cell r="J82">
            <v>22.141282738277749</v>
          </cell>
        </row>
        <row r="83">
          <cell r="B83" t="str">
            <v>19980811</v>
          </cell>
          <cell r="C83">
            <v>34.099998474121094</v>
          </cell>
          <cell r="D83">
            <v>0.68599999999999994</v>
          </cell>
          <cell r="E83">
            <v>0.65869230769230835</v>
          </cell>
          <cell r="F83">
            <v>0.67186615384615456</v>
          </cell>
          <cell r="G83">
            <v>0.64551846153846215</v>
          </cell>
          <cell r="H83">
            <v>23.392598953247067</v>
          </cell>
          <cell r="I83">
            <v>22.910634820967477</v>
          </cell>
          <cell r="J83">
            <v>22.012178553478556</v>
          </cell>
        </row>
        <row r="84">
          <cell r="B84" t="str">
            <v>19980812</v>
          </cell>
          <cell r="C84">
            <v>35.099998474121094</v>
          </cell>
          <cell r="D84">
            <v>0.68599999999999994</v>
          </cell>
          <cell r="E84">
            <v>0.65869230769230835</v>
          </cell>
          <cell r="F84">
            <v>0.67186615384615456</v>
          </cell>
          <cell r="G84">
            <v>0.64551846153846215</v>
          </cell>
          <cell r="H84">
            <v>24.078598953247067</v>
          </cell>
          <cell r="I84">
            <v>23.582500974813634</v>
          </cell>
          <cell r="J84">
            <v>22.657697015017018</v>
          </cell>
        </row>
        <row r="85">
          <cell r="B85" t="str">
            <v>19980812</v>
          </cell>
          <cell r="C85">
            <v>34.799999237060547</v>
          </cell>
          <cell r="D85">
            <v>0.64599999999999991</v>
          </cell>
          <cell r="E85">
            <v>0.65869230769230835</v>
          </cell>
          <cell r="F85">
            <v>0.67186615384615456</v>
          </cell>
          <cell r="G85">
            <v>0.64551846153846215</v>
          </cell>
          <cell r="H85">
            <v>22.480799507141111</v>
          </cell>
          <cell r="I85">
            <v>23.380941641252981</v>
          </cell>
          <cell r="J85">
            <v>22.464041969046981</v>
          </cell>
        </row>
        <row r="86">
          <cell r="B86" t="str">
            <v>19980812</v>
          </cell>
          <cell r="C86">
            <v>33.799999237060547</v>
          </cell>
          <cell r="D86">
            <v>0.68200000000000005</v>
          </cell>
          <cell r="E86">
            <v>0.65869230769230835</v>
          </cell>
          <cell r="F86">
            <v>0.67186615384615456</v>
          </cell>
          <cell r="G86">
            <v>0.64551846153846215</v>
          </cell>
          <cell r="H86">
            <v>23.051599479675296</v>
          </cell>
          <cell r="I86">
            <v>22.709075487406828</v>
          </cell>
          <cell r="J86">
            <v>21.81852350750852</v>
          </cell>
        </row>
        <row r="87">
          <cell r="B87" t="str">
            <v>19980812</v>
          </cell>
          <cell r="C87">
            <v>34.400001525878906</v>
          </cell>
          <cell r="D87">
            <v>0.629</v>
          </cell>
          <cell r="E87">
            <v>0.65869230769230835</v>
          </cell>
          <cell r="F87">
            <v>0.67186615384615456</v>
          </cell>
          <cell r="G87">
            <v>0.64551846153846215</v>
          </cell>
          <cell r="H87">
            <v>21.637600959777831</v>
          </cell>
          <cell r="I87">
            <v>23.112196717494108</v>
          </cell>
          <cell r="J87">
            <v>22.205836061906101</v>
          </cell>
        </row>
        <row r="88">
          <cell r="B88" t="str">
            <v>19980818</v>
          </cell>
          <cell r="C88">
            <v>33.700000762939453</v>
          </cell>
          <cell r="D88">
            <v>0.64700000000000002</v>
          </cell>
          <cell r="E88">
            <v>0.65869230769230835</v>
          </cell>
          <cell r="F88">
            <v>0.67186615384615456</v>
          </cell>
          <cell r="G88">
            <v>0.64551846153846215</v>
          </cell>
          <cell r="H88">
            <v>21.803900493621828</v>
          </cell>
          <cell r="I88">
            <v>22.641889897208603</v>
          </cell>
          <cell r="J88">
            <v>21.753972646337676</v>
          </cell>
        </row>
        <row r="89">
          <cell r="B89" t="str">
            <v>19980819</v>
          </cell>
          <cell r="C89">
            <v>34.299999237060547</v>
          </cell>
          <cell r="D89">
            <v>0.65</v>
          </cell>
          <cell r="E89">
            <v>0.65869230769230835</v>
          </cell>
          <cell r="F89">
            <v>0.67186615384615456</v>
          </cell>
          <cell r="G89">
            <v>0.64551846153846215</v>
          </cell>
          <cell r="H89">
            <v>22.294999504089358</v>
          </cell>
          <cell r="I89">
            <v>23.045008564329905</v>
          </cell>
          <cell r="J89">
            <v>22.141282738277749</v>
          </cell>
        </row>
        <row r="90">
          <cell r="B90" t="str">
            <v>19980819</v>
          </cell>
          <cell r="C90">
            <v>34.200000762939453</v>
          </cell>
          <cell r="D90">
            <v>0.7</v>
          </cell>
          <cell r="E90">
            <v>0.65869230769230835</v>
          </cell>
          <cell r="F90">
            <v>0.67186615384615456</v>
          </cell>
          <cell r="G90">
            <v>0.64551846153846215</v>
          </cell>
          <cell r="H90">
            <v>23.940000534057617</v>
          </cell>
          <cell r="I90">
            <v>22.977822974131684</v>
          </cell>
          <cell r="J90">
            <v>22.076731877106909</v>
          </cell>
        </row>
        <row r="91">
          <cell r="B91" t="str">
            <v>19980819</v>
          </cell>
          <cell r="C91">
            <v>34.799999237060547</v>
          </cell>
          <cell r="D91">
            <v>0.67700000000000005</v>
          </cell>
          <cell r="E91">
            <v>0.65869230769230835</v>
          </cell>
          <cell r="F91">
            <v>0.67186615384615456</v>
          </cell>
          <cell r="G91">
            <v>0.64551846153846215</v>
          </cell>
          <cell r="H91">
            <v>23.559599483489993</v>
          </cell>
          <cell r="I91">
            <v>23.380941641252981</v>
          </cell>
          <cell r="J91">
            <v>22.464041969046981</v>
          </cell>
        </row>
        <row r="92">
          <cell r="B92" t="str">
            <v>19980819</v>
          </cell>
          <cell r="C92">
            <v>34.799999237060547</v>
          </cell>
          <cell r="D92">
            <v>0.628</v>
          </cell>
          <cell r="E92">
            <v>0.65869230769230835</v>
          </cell>
          <cell r="F92">
            <v>0.67186615384615456</v>
          </cell>
          <cell r="G92">
            <v>0.64551846153846215</v>
          </cell>
          <cell r="H92">
            <v>21.854399520874022</v>
          </cell>
          <cell r="I92">
            <v>23.380941641252981</v>
          </cell>
          <cell r="J92">
            <v>22.464041969046981</v>
          </cell>
        </row>
        <row r="93">
          <cell r="B93" t="str">
            <v>19980825</v>
          </cell>
          <cell r="C93">
            <v>34.700000762939453</v>
          </cell>
          <cell r="D93">
            <v>0.628</v>
          </cell>
          <cell r="E93">
            <v>0.65869230769230835</v>
          </cell>
          <cell r="F93">
            <v>0.67186615384615456</v>
          </cell>
          <cell r="G93">
            <v>0.64551846153846215</v>
          </cell>
          <cell r="H93">
            <v>21.791600479125975</v>
          </cell>
          <cell r="I93">
            <v>23.31375605105476</v>
          </cell>
          <cell r="J93">
            <v>22.399491107876138</v>
          </cell>
        </row>
        <row r="94">
          <cell r="B94" t="str">
            <v>19980825</v>
          </cell>
          <cell r="C94">
            <v>35</v>
          </cell>
          <cell r="D94">
            <v>0.65599999999999992</v>
          </cell>
          <cell r="E94">
            <v>0.65869230769230835</v>
          </cell>
          <cell r="F94">
            <v>0.67186615384615456</v>
          </cell>
          <cell r="G94">
            <v>0.64551846153846215</v>
          </cell>
          <cell r="H94">
            <v>22.959999999999997</v>
          </cell>
          <cell r="I94">
            <v>23.515315384615409</v>
          </cell>
          <cell r="J94">
            <v>22.593146153846174</v>
          </cell>
        </row>
        <row r="95">
          <cell r="B95" t="str">
            <v>19980825</v>
          </cell>
          <cell r="C95">
            <v>35.799999237060547</v>
          </cell>
          <cell r="D95">
            <v>0.70200000000000007</v>
          </cell>
          <cell r="E95">
            <v>0.65869230769230835</v>
          </cell>
          <cell r="F95">
            <v>0.67186615384615456</v>
          </cell>
          <cell r="G95">
            <v>0.64551846153846215</v>
          </cell>
          <cell r="H95">
            <v>25.131599464416507</v>
          </cell>
          <cell r="I95">
            <v>24.052807795099138</v>
          </cell>
          <cell r="J95">
            <v>23.109560430585443</v>
          </cell>
        </row>
        <row r="96">
          <cell r="B96" t="str">
            <v>19980826</v>
          </cell>
          <cell r="C96">
            <v>40.099998474121094</v>
          </cell>
          <cell r="D96">
            <v>0.66799999999999993</v>
          </cell>
          <cell r="E96">
            <v>0.65869230769230835</v>
          </cell>
          <cell r="F96">
            <v>0.67186615384615456</v>
          </cell>
          <cell r="G96">
            <v>0.64551846153846215</v>
          </cell>
          <cell r="H96">
            <v>26.786798980712888</v>
          </cell>
          <cell r="I96">
            <v>26.941831744044407</v>
          </cell>
          <cell r="J96">
            <v>25.88528932270933</v>
          </cell>
        </row>
        <row r="97">
          <cell r="B97" t="str">
            <v>19980826</v>
          </cell>
          <cell r="C97">
            <v>38.700000762939453</v>
          </cell>
          <cell r="D97">
            <v>0.70400000000000007</v>
          </cell>
          <cell r="E97">
            <v>0.65869230769230835</v>
          </cell>
          <cell r="F97">
            <v>0.67186615384615456</v>
          </cell>
          <cell r="G97">
            <v>0.64551846153846215</v>
          </cell>
          <cell r="H97">
            <v>27.244800537109377</v>
          </cell>
          <cell r="I97">
            <v>26.001220666439377</v>
          </cell>
          <cell r="J97">
            <v>24.981564954029988</v>
          </cell>
        </row>
        <row r="98">
          <cell r="B98" t="str">
            <v>19980901</v>
          </cell>
          <cell r="C98">
            <v>34.099998474121094</v>
          </cell>
          <cell r="D98">
            <v>0.63900000000000001</v>
          </cell>
          <cell r="E98">
            <v>0.65869230769230835</v>
          </cell>
          <cell r="F98">
            <v>0.67186615384615456</v>
          </cell>
          <cell r="G98">
            <v>0.64551846153846215</v>
          </cell>
          <cell r="H98">
            <v>21.789899024963379</v>
          </cell>
          <cell r="I98">
            <v>22.910634820967477</v>
          </cell>
          <cell r="J98">
            <v>22.012178553478556</v>
          </cell>
        </row>
        <row r="99">
          <cell r="B99" t="str">
            <v>19980902</v>
          </cell>
          <cell r="C99">
            <v>33.200000762939453</v>
          </cell>
          <cell r="D99">
            <v>0.621</v>
          </cell>
          <cell r="E99">
            <v>0.65869230769230835</v>
          </cell>
          <cell r="F99">
            <v>0.67186615384615456</v>
          </cell>
          <cell r="G99">
            <v>0.64551846153846215</v>
          </cell>
          <cell r="H99">
            <v>20.617200473785399</v>
          </cell>
          <cell r="I99">
            <v>22.305956820285527</v>
          </cell>
          <cell r="J99">
            <v>21.431213415568447</v>
          </cell>
        </row>
        <row r="100">
          <cell r="B100" t="str">
            <v>19980902</v>
          </cell>
          <cell r="C100">
            <v>34.799999237060547</v>
          </cell>
          <cell r="D100">
            <v>0.624</v>
          </cell>
          <cell r="E100">
            <v>0.65869230769230835</v>
          </cell>
          <cell r="F100">
            <v>0.67186615384615456</v>
          </cell>
          <cell r="G100">
            <v>0.64551846153846215</v>
          </cell>
          <cell r="H100">
            <v>21.715199523925783</v>
          </cell>
          <cell r="I100">
            <v>23.380941641252981</v>
          </cell>
          <cell r="J100">
            <v>22.464041969046981</v>
          </cell>
        </row>
        <row r="101">
          <cell r="B101" t="str">
            <v>19980909</v>
          </cell>
          <cell r="C101">
            <v>34.299999237060547</v>
          </cell>
          <cell r="D101">
            <v>0.68500000000000005</v>
          </cell>
          <cell r="E101">
            <v>0.65869230769230835</v>
          </cell>
          <cell r="F101">
            <v>0.67186615384615456</v>
          </cell>
          <cell r="G101">
            <v>0.64551846153846215</v>
          </cell>
          <cell r="H101">
            <v>23.495499477386478</v>
          </cell>
          <cell r="I101">
            <v>23.045008564329905</v>
          </cell>
          <cell r="J101">
            <v>22.141282738277749</v>
          </cell>
        </row>
        <row r="102">
          <cell r="B102" t="str">
            <v>19980909</v>
          </cell>
          <cell r="C102">
            <v>34.200000762939453</v>
          </cell>
          <cell r="D102">
            <v>0.68500000000000005</v>
          </cell>
          <cell r="E102">
            <v>0.65869230769230835</v>
          </cell>
          <cell r="F102">
            <v>0.67186615384615456</v>
          </cell>
          <cell r="G102">
            <v>0.64551846153846215</v>
          </cell>
          <cell r="H102">
            <v>23.427000522613529</v>
          </cell>
          <cell r="I102">
            <v>22.977822974131684</v>
          </cell>
          <cell r="J102">
            <v>22.076731877106909</v>
          </cell>
        </row>
        <row r="103">
          <cell r="B103" t="str">
            <v>19980910</v>
          </cell>
          <cell r="C103">
            <v>35.400001525878906</v>
          </cell>
          <cell r="D103">
            <v>0.68200000000000005</v>
          </cell>
          <cell r="E103">
            <v>0.65869230769230835</v>
          </cell>
          <cell r="F103">
            <v>0.67186615384615456</v>
          </cell>
          <cell r="G103">
            <v>0.64551846153846215</v>
          </cell>
          <cell r="H103">
            <v>24.142801040649417</v>
          </cell>
          <cell r="I103">
            <v>23.784062871340264</v>
          </cell>
          <cell r="J103">
            <v>22.851354523444563</v>
          </cell>
        </row>
        <row r="104">
          <cell r="B104" t="str">
            <v>19980911</v>
          </cell>
          <cell r="C104">
            <v>35.299999237060547</v>
          </cell>
          <cell r="D104">
            <v>0.68200000000000005</v>
          </cell>
          <cell r="E104">
            <v>0.65869230769230835</v>
          </cell>
          <cell r="F104">
            <v>0.67186615384615456</v>
          </cell>
          <cell r="G104">
            <v>0.64551846153846215</v>
          </cell>
          <cell r="H104">
            <v>24.074599479675296</v>
          </cell>
          <cell r="I104">
            <v>23.716874718176062</v>
          </cell>
          <cell r="J104">
            <v>22.78680119981621</v>
          </cell>
        </row>
        <row r="105">
          <cell r="B105" t="str">
            <v>19980911</v>
          </cell>
          <cell r="C105">
            <v>35</v>
          </cell>
          <cell r="D105">
            <v>0.64</v>
          </cell>
          <cell r="E105">
            <v>0.65869230769230835</v>
          </cell>
          <cell r="F105">
            <v>0.67186615384615456</v>
          </cell>
          <cell r="G105">
            <v>0.64551846153846215</v>
          </cell>
          <cell r="H105">
            <v>22.400000000000002</v>
          </cell>
          <cell r="I105">
            <v>23.515315384615409</v>
          </cell>
          <cell r="J105">
            <v>22.593146153846174</v>
          </cell>
        </row>
        <row r="106">
          <cell r="B106" t="str">
            <v>19980916</v>
          </cell>
          <cell r="C106">
            <v>34.099998474121094</v>
          </cell>
          <cell r="D106">
            <v>0.65099999999999991</v>
          </cell>
          <cell r="E106">
            <v>0.65869230769230835</v>
          </cell>
          <cell r="F106">
            <v>0.67186615384615456</v>
          </cell>
          <cell r="G106">
            <v>0.64551846153846215</v>
          </cell>
          <cell r="H106">
            <v>22.19909900665283</v>
          </cell>
          <cell r="I106">
            <v>22.910634820967477</v>
          </cell>
          <cell r="J106">
            <v>22.012178553478556</v>
          </cell>
        </row>
        <row r="107">
          <cell r="B107" t="str">
            <v>19980916</v>
          </cell>
          <cell r="C107">
            <v>34.299999237060547</v>
          </cell>
          <cell r="D107">
            <v>0.61499999999999999</v>
          </cell>
          <cell r="E107">
            <v>0.65869230769230835</v>
          </cell>
          <cell r="F107">
            <v>0.67186615384615456</v>
          </cell>
          <cell r="G107">
            <v>0.64551846153846215</v>
          </cell>
          <cell r="H107">
            <v>21.094499530792238</v>
          </cell>
          <cell r="I107">
            <v>23.045008564329905</v>
          </cell>
          <cell r="J107">
            <v>22.141282738277749</v>
          </cell>
        </row>
        <row r="108">
          <cell r="B108" t="str">
            <v>19980917</v>
          </cell>
          <cell r="C108">
            <v>33.900001525878906</v>
          </cell>
          <cell r="D108">
            <v>0.65</v>
          </cell>
          <cell r="E108">
            <v>0.65869230769230835</v>
          </cell>
          <cell r="F108">
            <v>0.67186615384615456</v>
          </cell>
          <cell r="G108">
            <v>0.64551846153846215</v>
          </cell>
          <cell r="H108">
            <v>22.035000991821288</v>
          </cell>
          <cell r="I108">
            <v>22.776263640571031</v>
          </cell>
          <cell r="J108">
            <v>21.883076831136872</v>
          </cell>
        </row>
        <row r="109">
          <cell r="B109" t="str">
            <v>19980918</v>
          </cell>
          <cell r="C109">
            <v>34.200000762939453</v>
          </cell>
          <cell r="D109">
            <v>0.65200000000000002</v>
          </cell>
          <cell r="E109">
            <v>0.65869230769230835</v>
          </cell>
          <cell r="F109">
            <v>0.67186615384615456</v>
          </cell>
          <cell r="G109">
            <v>0.64551846153846215</v>
          </cell>
          <cell r="H109">
            <v>22.298400497436525</v>
          </cell>
          <cell r="I109">
            <v>22.977822974131684</v>
          </cell>
          <cell r="J109">
            <v>22.076731877106909</v>
          </cell>
        </row>
        <row r="110">
          <cell r="B110" t="str">
            <v>19980918</v>
          </cell>
          <cell r="C110">
            <v>34.200000762939453</v>
          </cell>
          <cell r="D110">
            <v>0.68900000000000006</v>
          </cell>
          <cell r="E110">
            <v>0.65869230769230835</v>
          </cell>
          <cell r="F110">
            <v>0.67186615384615456</v>
          </cell>
          <cell r="G110">
            <v>0.64551846153846215</v>
          </cell>
          <cell r="H110">
            <v>23.563800525665286</v>
          </cell>
          <cell r="I110">
            <v>22.977822974131684</v>
          </cell>
          <cell r="J110">
            <v>22.076731877106909</v>
          </cell>
        </row>
        <row r="111">
          <cell r="B111" t="str">
            <v>19980918</v>
          </cell>
          <cell r="C111">
            <v>34.200000762939453</v>
          </cell>
          <cell r="D111">
            <v>0.66400000000000003</v>
          </cell>
          <cell r="E111">
            <v>0.65869230769230835</v>
          </cell>
          <cell r="F111">
            <v>0.67186615384615456</v>
          </cell>
          <cell r="G111">
            <v>0.64551846153846215</v>
          </cell>
          <cell r="H111">
            <v>22.7088005065918</v>
          </cell>
          <cell r="I111">
            <v>22.977822974131684</v>
          </cell>
          <cell r="J111">
            <v>22.076731877106909</v>
          </cell>
        </row>
        <row r="112">
          <cell r="B112">
            <v>0</v>
          </cell>
          <cell r="C112">
            <v>0</v>
          </cell>
          <cell r="D112">
            <v>0.66400000000000003</v>
          </cell>
          <cell r="E112">
            <v>0.65869230769230835</v>
          </cell>
          <cell r="F112">
            <v>0.67186615384615456</v>
          </cell>
          <cell r="G112">
            <v>0.64551846153846215</v>
          </cell>
          <cell r="H112">
            <v>0</v>
          </cell>
          <cell r="I112">
            <v>0</v>
          </cell>
          <cell r="J112">
            <v>0</v>
          </cell>
        </row>
        <row r="113">
          <cell r="B113">
            <v>0</v>
          </cell>
          <cell r="C113">
            <v>0</v>
          </cell>
          <cell r="D113">
            <v>0.66400000000000003</v>
          </cell>
          <cell r="E113">
            <v>0.65869230769230835</v>
          </cell>
          <cell r="F113">
            <v>0.67186615384615456</v>
          </cell>
          <cell r="G113">
            <v>0.64551846153846215</v>
          </cell>
          <cell r="H113">
            <v>0</v>
          </cell>
          <cell r="I113">
            <v>0</v>
          </cell>
          <cell r="J113">
            <v>0</v>
          </cell>
        </row>
        <row r="114">
          <cell r="B114">
            <v>0</v>
          </cell>
          <cell r="C114">
            <v>0</v>
          </cell>
          <cell r="D114">
            <v>0.66400000000000003</v>
          </cell>
          <cell r="E114">
            <v>0.65869230769230835</v>
          </cell>
          <cell r="F114">
            <v>0.67186615384615456</v>
          </cell>
          <cell r="G114">
            <v>0.64551846153846215</v>
          </cell>
          <cell r="H114">
            <v>0</v>
          </cell>
          <cell r="I114">
            <v>0</v>
          </cell>
          <cell r="J114">
            <v>0</v>
          </cell>
        </row>
        <row r="115">
          <cell r="B115">
            <v>0</v>
          </cell>
          <cell r="C115">
            <v>0</v>
          </cell>
          <cell r="D115">
            <v>0.69099999999999995</v>
          </cell>
          <cell r="E115">
            <v>0.65869230769230835</v>
          </cell>
          <cell r="F115">
            <v>0.67186615384615456</v>
          </cell>
          <cell r="G115">
            <v>0.64551846153846215</v>
          </cell>
          <cell r="H115">
            <v>0</v>
          </cell>
          <cell r="I115">
            <v>0</v>
          </cell>
          <cell r="J115">
            <v>0</v>
          </cell>
        </row>
        <row r="116">
          <cell r="B116">
            <v>0</v>
          </cell>
          <cell r="C116">
            <v>0</v>
          </cell>
          <cell r="D116">
            <v>0.68799999999999994</v>
          </cell>
          <cell r="E116">
            <v>0.65869230769230835</v>
          </cell>
          <cell r="F116">
            <v>0.67186615384615456</v>
          </cell>
          <cell r="G116">
            <v>0.64551846153846215</v>
          </cell>
          <cell r="H116">
            <v>0</v>
          </cell>
          <cell r="I116">
            <v>0</v>
          </cell>
          <cell r="J116">
            <v>0</v>
          </cell>
        </row>
        <row r="117">
          <cell r="B117">
            <v>0</v>
          </cell>
          <cell r="C117">
            <v>0</v>
          </cell>
          <cell r="D117">
            <v>0.66200000000000003</v>
          </cell>
          <cell r="E117">
            <v>0.65869230769230835</v>
          </cell>
          <cell r="F117">
            <v>0.67186615384615456</v>
          </cell>
          <cell r="G117">
            <v>0.64551846153846215</v>
          </cell>
          <cell r="H117">
            <v>0</v>
          </cell>
          <cell r="I117">
            <v>0</v>
          </cell>
          <cell r="J117">
            <v>0</v>
          </cell>
        </row>
        <row r="118">
          <cell r="B118">
            <v>0</v>
          </cell>
          <cell r="C118">
            <v>0</v>
          </cell>
          <cell r="D118">
            <v>0.66200000000000003</v>
          </cell>
          <cell r="E118">
            <v>0.65869230769230835</v>
          </cell>
          <cell r="F118">
            <v>0.67186615384615456</v>
          </cell>
          <cell r="G118">
            <v>0.64551846153846215</v>
          </cell>
          <cell r="H118">
            <v>0</v>
          </cell>
          <cell r="I118">
            <v>0</v>
          </cell>
          <cell r="J118">
            <v>0</v>
          </cell>
        </row>
        <row r="119">
          <cell r="B119">
            <v>0</v>
          </cell>
          <cell r="C119">
            <v>0</v>
          </cell>
          <cell r="D119">
            <v>0.65599999999999992</v>
          </cell>
          <cell r="E119">
            <v>0.65869230769230835</v>
          </cell>
          <cell r="F119">
            <v>0.67186615384615456</v>
          </cell>
          <cell r="G119">
            <v>0.64551846153846215</v>
          </cell>
          <cell r="H119">
            <v>0</v>
          </cell>
          <cell r="I119">
            <v>0</v>
          </cell>
          <cell r="J119">
            <v>0</v>
          </cell>
        </row>
        <row r="120">
          <cell r="B120">
            <v>0</v>
          </cell>
          <cell r="C120">
            <v>0</v>
          </cell>
          <cell r="D120">
            <v>0.65599999999999992</v>
          </cell>
          <cell r="E120">
            <v>0.65869230769230835</v>
          </cell>
          <cell r="F120">
            <v>0.67186615384615456</v>
          </cell>
          <cell r="G120">
            <v>0.64551846153846215</v>
          </cell>
          <cell r="H120">
            <v>0</v>
          </cell>
          <cell r="I120">
            <v>0</v>
          </cell>
          <cell r="J120">
            <v>0</v>
          </cell>
        </row>
      </sheetData>
      <sheetData sheetId="7" refreshError="1">
        <row r="1">
          <cell r="B1" t="str">
            <v>仕込日</v>
          </cell>
          <cell r="C1" t="str">
            <v>ACTUAL</v>
          </cell>
          <cell r="D1">
            <v>0</v>
          </cell>
          <cell r="E1" t="str">
            <v>SU</v>
          </cell>
          <cell r="F1" t="str">
            <v>SL</v>
          </cell>
          <cell r="G1" t="str">
            <v>予測中心</v>
          </cell>
          <cell r="H1" t="str">
            <v>上限予測</v>
          </cell>
          <cell r="I1" t="str">
            <v>下限予測</v>
          </cell>
        </row>
        <row r="2">
          <cell r="B2" t="str">
            <v>19980603</v>
          </cell>
          <cell r="C2">
            <v>0.84699999999999998</v>
          </cell>
          <cell r="D2">
            <v>0.83279487179487166</v>
          </cell>
          <cell r="E2">
            <v>0.84945076923076912</v>
          </cell>
          <cell r="F2">
            <v>0.8161389743589742</v>
          </cell>
          <cell r="G2">
            <v>7.9115512820512812</v>
          </cell>
          <cell r="H2">
            <v>8.0697823076923072</v>
          </cell>
          <cell r="I2">
            <v>7.7533202564102552</v>
          </cell>
          <cell r="J2">
            <v>7.7</v>
          </cell>
          <cell r="K2">
            <v>8</v>
          </cell>
        </row>
        <row r="3">
          <cell r="B3" t="str">
            <v>19980603</v>
          </cell>
          <cell r="C3">
            <v>0.84699999999999998</v>
          </cell>
          <cell r="D3">
            <v>0.83279487179487166</v>
          </cell>
          <cell r="E3">
            <v>0.84945076923076912</v>
          </cell>
          <cell r="F3">
            <v>0.8161389743589742</v>
          </cell>
          <cell r="G3">
            <v>7.9115512820512812</v>
          </cell>
          <cell r="H3">
            <v>8.0697823076923072</v>
          </cell>
          <cell r="I3">
            <v>7.7533202564102552</v>
          </cell>
          <cell r="J3">
            <v>7.7</v>
          </cell>
          <cell r="K3">
            <v>8</v>
          </cell>
        </row>
        <row r="4">
          <cell r="B4" t="str">
            <v>19980603</v>
          </cell>
          <cell r="C4">
            <v>0.83700000000000008</v>
          </cell>
          <cell r="D4">
            <v>0.83279487179487166</v>
          </cell>
          <cell r="E4">
            <v>0.84945076923076912</v>
          </cell>
          <cell r="F4">
            <v>0.8161389743589742</v>
          </cell>
          <cell r="G4">
            <v>7.9115512820512812</v>
          </cell>
          <cell r="H4">
            <v>8.0697823076923072</v>
          </cell>
          <cell r="I4">
            <v>7.7533202564102552</v>
          </cell>
          <cell r="J4">
            <v>7.7</v>
          </cell>
          <cell r="K4">
            <v>8</v>
          </cell>
        </row>
        <row r="5">
          <cell r="B5" t="str">
            <v>19980603</v>
          </cell>
          <cell r="C5">
            <v>0.83700000000000008</v>
          </cell>
          <cell r="D5">
            <v>0.83279487179487166</v>
          </cell>
          <cell r="E5">
            <v>0.84945076923076912</v>
          </cell>
          <cell r="F5">
            <v>0.8161389743589742</v>
          </cell>
          <cell r="G5">
            <v>7.9115512820512812</v>
          </cell>
          <cell r="H5">
            <v>8.0697823076923072</v>
          </cell>
          <cell r="I5">
            <v>7.7533202564102552</v>
          </cell>
          <cell r="J5">
            <v>7.7</v>
          </cell>
          <cell r="K5">
            <v>8</v>
          </cell>
        </row>
        <row r="6">
          <cell r="B6" t="str">
            <v>19980604</v>
          </cell>
          <cell r="C6">
            <v>0.82</v>
          </cell>
          <cell r="D6">
            <v>0.83279487179487166</v>
          </cell>
          <cell r="E6">
            <v>0.84945076923076912</v>
          </cell>
          <cell r="F6">
            <v>0.8161389743589742</v>
          </cell>
          <cell r="G6">
            <v>7.9115512820512812</v>
          </cell>
          <cell r="H6">
            <v>8.0697823076923072</v>
          </cell>
          <cell r="I6">
            <v>7.7533202564102552</v>
          </cell>
          <cell r="J6">
            <v>7.7</v>
          </cell>
          <cell r="K6">
            <v>8</v>
          </cell>
        </row>
        <row r="7">
          <cell r="B7" t="str">
            <v>19980605</v>
          </cell>
          <cell r="C7">
            <v>0.82</v>
          </cell>
          <cell r="D7">
            <v>0.83279487179487166</v>
          </cell>
          <cell r="E7">
            <v>0.84945076923076912</v>
          </cell>
          <cell r="F7">
            <v>0.8161389743589742</v>
          </cell>
          <cell r="G7">
            <v>7.9115512820512812</v>
          </cell>
          <cell r="H7">
            <v>8.0697823076923072</v>
          </cell>
          <cell r="I7">
            <v>7.7533202564102552</v>
          </cell>
          <cell r="J7">
            <v>7.7</v>
          </cell>
          <cell r="K7">
            <v>8</v>
          </cell>
        </row>
        <row r="8">
          <cell r="B8" t="str">
            <v>19980606</v>
          </cell>
          <cell r="C8">
            <v>0.82400000000000007</v>
          </cell>
          <cell r="D8">
            <v>0.83279487179487166</v>
          </cell>
          <cell r="E8">
            <v>0.84945076923076912</v>
          </cell>
          <cell r="F8">
            <v>0.8161389743589742</v>
          </cell>
          <cell r="G8">
            <v>7.9115512820512812</v>
          </cell>
          <cell r="H8">
            <v>8.0697823076923072</v>
          </cell>
          <cell r="I8">
            <v>7.7533202564102552</v>
          </cell>
          <cell r="J8">
            <v>7.7</v>
          </cell>
          <cell r="K8">
            <v>8</v>
          </cell>
        </row>
        <row r="9">
          <cell r="B9" t="str">
            <v>19980608</v>
          </cell>
          <cell r="C9">
            <v>0.85</v>
          </cell>
          <cell r="D9">
            <v>0.83279487179487166</v>
          </cell>
          <cell r="E9">
            <v>0.84945076923076912</v>
          </cell>
          <cell r="F9">
            <v>0.8161389743589742</v>
          </cell>
          <cell r="G9">
            <v>7.9115512820512812</v>
          </cell>
          <cell r="H9">
            <v>8.0697823076923072</v>
          </cell>
          <cell r="I9">
            <v>7.7533202564102552</v>
          </cell>
          <cell r="J9">
            <v>7.7</v>
          </cell>
          <cell r="K9">
            <v>8</v>
          </cell>
        </row>
        <row r="10">
          <cell r="B10" t="str">
            <v>19980608</v>
          </cell>
          <cell r="C10">
            <v>0.84799999999999998</v>
          </cell>
          <cell r="D10">
            <v>0.83279487179487166</v>
          </cell>
          <cell r="E10">
            <v>0.84945076923076912</v>
          </cell>
          <cell r="F10">
            <v>0.8161389743589742</v>
          </cell>
          <cell r="G10">
            <v>7.9115512820512812</v>
          </cell>
          <cell r="H10">
            <v>8.0697823076923072</v>
          </cell>
          <cell r="I10">
            <v>7.7533202564102552</v>
          </cell>
          <cell r="J10">
            <v>7.7</v>
          </cell>
          <cell r="K10">
            <v>8</v>
          </cell>
        </row>
        <row r="11">
          <cell r="B11" t="str">
            <v>19980608</v>
          </cell>
          <cell r="C11">
            <v>0.83299999999999996</v>
          </cell>
          <cell r="D11">
            <v>0.83279487179487166</v>
          </cell>
          <cell r="E11">
            <v>0.84945076923076912</v>
          </cell>
          <cell r="F11">
            <v>0.8161389743589742</v>
          </cell>
          <cell r="G11">
            <v>7.9115512820512812</v>
          </cell>
          <cell r="H11">
            <v>8.0697823076923072</v>
          </cell>
          <cell r="I11">
            <v>7.7533202564102552</v>
          </cell>
          <cell r="J11">
            <v>7.7</v>
          </cell>
          <cell r="K11">
            <v>8</v>
          </cell>
        </row>
        <row r="12">
          <cell r="B12" t="str">
            <v>19980609</v>
          </cell>
          <cell r="C12">
            <v>0.84</v>
          </cell>
          <cell r="D12">
            <v>0.83279487179487166</v>
          </cell>
          <cell r="E12">
            <v>0.84945076923076912</v>
          </cell>
          <cell r="F12">
            <v>0.8161389743589742</v>
          </cell>
          <cell r="G12">
            <v>7.9115512820512812</v>
          </cell>
          <cell r="H12">
            <v>8.0697823076923072</v>
          </cell>
          <cell r="I12">
            <v>7.7533202564102552</v>
          </cell>
          <cell r="J12">
            <v>7.7</v>
          </cell>
          <cell r="K12">
            <v>8</v>
          </cell>
        </row>
        <row r="13">
          <cell r="B13" t="str">
            <v>19980610</v>
          </cell>
          <cell r="C13">
            <v>0.82099999999999995</v>
          </cell>
          <cell r="D13">
            <v>0.83279487179487166</v>
          </cell>
          <cell r="E13">
            <v>0.84945076923076912</v>
          </cell>
          <cell r="F13">
            <v>0.8161389743589742</v>
          </cell>
          <cell r="G13">
            <v>7.9115512820512812</v>
          </cell>
          <cell r="H13">
            <v>8.0697823076923072</v>
          </cell>
          <cell r="I13">
            <v>7.7533202564102552</v>
          </cell>
          <cell r="J13">
            <v>7.7</v>
          </cell>
          <cell r="K13">
            <v>8</v>
          </cell>
        </row>
        <row r="14">
          <cell r="B14" t="str">
            <v>19980610</v>
          </cell>
          <cell r="C14">
            <v>0.82099999999999995</v>
          </cell>
          <cell r="D14">
            <v>0.83279487179487166</v>
          </cell>
          <cell r="E14">
            <v>0.84945076923076912</v>
          </cell>
          <cell r="F14">
            <v>0.8161389743589742</v>
          </cell>
          <cell r="G14">
            <v>7.9115512820512812</v>
          </cell>
          <cell r="H14">
            <v>8.0697823076923072</v>
          </cell>
          <cell r="I14">
            <v>7.7533202564102552</v>
          </cell>
          <cell r="J14">
            <v>7.7</v>
          </cell>
          <cell r="K14">
            <v>8</v>
          </cell>
        </row>
        <row r="15">
          <cell r="B15" t="str">
            <v>19980610</v>
          </cell>
          <cell r="C15">
            <v>0.83200000000000007</v>
          </cell>
          <cell r="D15">
            <v>0.83279487179487166</v>
          </cell>
          <cell r="E15">
            <v>0.84945076923076912</v>
          </cell>
          <cell r="F15">
            <v>0.8161389743589742</v>
          </cell>
          <cell r="G15">
            <v>7.9115512820512812</v>
          </cell>
          <cell r="H15">
            <v>8.0697823076923072</v>
          </cell>
          <cell r="I15">
            <v>7.7533202564102552</v>
          </cell>
          <cell r="J15">
            <v>7.7</v>
          </cell>
          <cell r="K15">
            <v>8</v>
          </cell>
        </row>
        <row r="16">
          <cell r="B16" t="str">
            <v>19980610</v>
          </cell>
          <cell r="C16">
            <v>0.83200000000000007</v>
          </cell>
          <cell r="D16">
            <v>0.83279487179487166</v>
          </cell>
          <cell r="E16">
            <v>0.84945076923076912</v>
          </cell>
          <cell r="F16">
            <v>0.8161389743589742</v>
          </cell>
          <cell r="G16">
            <v>7.9115512820512812</v>
          </cell>
          <cell r="H16">
            <v>8.0697823076923072</v>
          </cell>
          <cell r="I16">
            <v>7.7533202564102552</v>
          </cell>
          <cell r="J16">
            <v>7.7</v>
          </cell>
          <cell r="K16">
            <v>8</v>
          </cell>
        </row>
        <row r="17">
          <cell r="B17" t="str">
            <v>19980611</v>
          </cell>
          <cell r="C17">
            <v>0.82299999999999995</v>
          </cell>
          <cell r="D17">
            <v>0.83279487179487166</v>
          </cell>
          <cell r="E17">
            <v>0.84945076923076912</v>
          </cell>
          <cell r="F17">
            <v>0.8161389743589742</v>
          </cell>
          <cell r="G17">
            <v>7.9115512820512812</v>
          </cell>
          <cell r="H17">
            <v>8.0697823076923072</v>
          </cell>
          <cell r="I17">
            <v>7.7533202564102552</v>
          </cell>
          <cell r="J17">
            <v>7.7</v>
          </cell>
          <cell r="K17">
            <v>8</v>
          </cell>
        </row>
        <row r="18">
          <cell r="B18" t="str">
            <v>19980611</v>
          </cell>
          <cell r="C18">
            <v>0.82299999999999995</v>
          </cell>
          <cell r="D18">
            <v>0.83279487179487166</v>
          </cell>
          <cell r="E18">
            <v>0.84945076923076912</v>
          </cell>
          <cell r="F18">
            <v>0.8161389743589742</v>
          </cell>
          <cell r="G18">
            <v>7.9115512820512812</v>
          </cell>
          <cell r="H18">
            <v>8.0697823076923072</v>
          </cell>
          <cell r="I18">
            <v>7.7533202564102552</v>
          </cell>
          <cell r="J18">
            <v>7.7</v>
          </cell>
          <cell r="K18">
            <v>8</v>
          </cell>
        </row>
        <row r="19">
          <cell r="B19" t="str">
            <v>19980611</v>
          </cell>
          <cell r="C19" t="e">
            <v>#VALUE!</v>
          </cell>
          <cell r="D19">
            <v>0.83279487179487166</v>
          </cell>
          <cell r="E19">
            <v>0.84945076923076912</v>
          </cell>
          <cell r="F19">
            <v>0.8161389743589742</v>
          </cell>
          <cell r="G19">
            <v>7.9115512820512812</v>
          </cell>
          <cell r="H19">
            <v>8.0697823076923072</v>
          </cell>
          <cell r="I19">
            <v>7.7533202564102552</v>
          </cell>
          <cell r="J19">
            <v>7.7</v>
          </cell>
          <cell r="K19">
            <v>8</v>
          </cell>
        </row>
        <row r="20">
          <cell r="B20" t="str">
            <v>19980611</v>
          </cell>
          <cell r="C20" t="e">
            <v>#VALUE!</v>
          </cell>
          <cell r="D20">
            <v>0.83279487179487166</v>
          </cell>
          <cell r="E20">
            <v>0.84945076923076912</v>
          </cell>
          <cell r="F20">
            <v>0.8161389743589742</v>
          </cell>
          <cell r="G20">
            <v>7.9115512820512812</v>
          </cell>
          <cell r="H20">
            <v>8.0697823076923072</v>
          </cell>
          <cell r="I20">
            <v>7.7533202564102552</v>
          </cell>
          <cell r="J20">
            <v>7.7</v>
          </cell>
          <cell r="K20">
            <v>8</v>
          </cell>
        </row>
        <row r="21">
          <cell r="B21" t="str">
            <v>19980611</v>
          </cell>
          <cell r="C21">
            <v>0.81700000000000006</v>
          </cell>
          <cell r="D21">
            <v>0.83279487179487166</v>
          </cell>
          <cell r="E21">
            <v>0.84945076923076912</v>
          </cell>
          <cell r="F21">
            <v>0.8161389743589742</v>
          </cell>
          <cell r="G21">
            <v>7.9115512820512812</v>
          </cell>
          <cell r="H21">
            <v>8.0697823076923072</v>
          </cell>
          <cell r="I21">
            <v>7.7533202564102552</v>
          </cell>
          <cell r="J21">
            <v>7.7</v>
          </cell>
          <cell r="K21">
            <v>8</v>
          </cell>
        </row>
        <row r="22">
          <cell r="B22" t="str">
            <v>19980612</v>
          </cell>
          <cell r="C22">
            <v>0.8640000000000001</v>
          </cell>
          <cell r="D22">
            <v>0.83279487179487166</v>
          </cell>
          <cell r="E22">
            <v>0.84945076923076912</v>
          </cell>
          <cell r="F22">
            <v>0.8161389743589742</v>
          </cell>
          <cell r="G22">
            <v>7.9115512820512812</v>
          </cell>
          <cell r="H22">
            <v>8.0697823076923072</v>
          </cell>
          <cell r="I22">
            <v>7.7533202564102552</v>
          </cell>
          <cell r="J22">
            <v>7.7</v>
          </cell>
          <cell r="K22">
            <v>8</v>
          </cell>
        </row>
        <row r="23">
          <cell r="B23" t="str">
            <v>19980612</v>
          </cell>
          <cell r="C23">
            <v>0.84299999999999997</v>
          </cell>
          <cell r="D23">
            <v>0.83279487179487166</v>
          </cell>
          <cell r="E23">
            <v>0.84945076923076912</v>
          </cell>
          <cell r="F23">
            <v>0.8161389743589742</v>
          </cell>
          <cell r="G23">
            <v>7.9115512820512812</v>
          </cell>
          <cell r="H23">
            <v>8.0697823076923072</v>
          </cell>
          <cell r="I23">
            <v>7.7533202564102552</v>
          </cell>
          <cell r="J23">
            <v>7.7</v>
          </cell>
          <cell r="K23">
            <v>8</v>
          </cell>
        </row>
        <row r="24">
          <cell r="B24" t="str">
            <v>19980612</v>
          </cell>
          <cell r="C24">
            <v>0.81099999999999994</v>
          </cell>
          <cell r="D24">
            <v>0.83279487179487166</v>
          </cell>
          <cell r="E24">
            <v>0.84945076923076912</v>
          </cell>
          <cell r="F24">
            <v>0.8161389743589742</v>
          </cell>
          <cell r="G24">
            <v>7.9115512820512812</v>
          </cell>
          <cell r="H24">
            <v>8.0697823076923072</v>
          </cell>
          <cell r="I24">
            <v>7.7533202564102552</v>
          </cell>
          <cell r="J24">
            <v>7.7</v>
          </cell>
          <cell r="K24">
            <v>8</v>
          </cell>
        </row>
        <row r="25">
          <cell r="B25" t="str">
            <v>19980613</v>
          </cell>
          <cell r="C25">
            <v>0.84099999999999997</v>
          </cell>
          <cell r="D25">
            <v>0.83279487179487166</v>
          </cell>
          <cell r="E25">
            <v>0.84945076923076912</v>
          </cell>
          <cell r="F25">
            <v>0.8161389743589742</v>
          </cell>
          <cell r="G25">
            <v>7.9115512820512812</v>
          </cell>
          <cell r="H25">
            <v>8.0697823076923072</v>
          </cell>
          <cell r="I25">
            <v>7.7533202564102552</v>
          </cell>
          <cell r="J25">
            <v>7.7</v>
          </cell>
          <cell r="K25">
            <v>8</v>
          </cell>
        </row>
        <row r="26">
          <cell r="B26" t="str">
            <v>19980616</v>
          </cell>
          <cell r="C26">
            <v>0.86299999999999999</v>
          </cell>
          <cell r="D26">
            <v>0.83279487179487166</v>
          </cell>
          <cell r="E26">
            <v>0.84945076923076912</v>
          </cell>
          <cell r="F26">
            <v>0.8161389743589742</v>
          </cell>
          <cell r="G26">
            <v>7.9115512820512812</v>
          </cell>
          <cell r="H26">
            <v>8.0697823076923072</v>
          </cell>
          <cell r="I26">
            <v>7.7533202564102552</v>
          </cell>
          <cell r="J26">
            <v>7.7</v>
          </cell>
          <cell r="K26">
            <v>8</v>
          </cell>
        </row>
        <row r="27">
          <cell r="B27" t="str">
            <v>19980616</v>
          </cell>
          <cell r="C27">
            <v>0.84</v>
          </cell>
          <cell r="D27">
            <v>0.83279487179487166</v>
          </cell>
          <cell r="E27">
            <v>0.84945076923076912</v>
          </cell>
          <cell r="F27">
            <v>0.8161389743589742</v>
          </cell>
          <cell r="G27">
            <v>7.9115512820512812</v>
          </cell>
          <cell r="H27">
            <v>8.0697823076923072</v>
          </cell>
          <cell r="I27">
            <v>7.7533202564102552</v>
          </cell>
          <cell r="J27">
            <v>7.7</v>
          </cell>
          <cell r="K27">
            <v>8</v>
          </cell>
        </row>
        <row r="28">
          <cell r="B28" t="str">
            <v>19980617</v>
          </cell>
          <cell r="C28">
            <v>0.84200000000000008</v>
          </cell>
          <cell r="D28">
            <v>0.83279487179487166</v>
          </cell>
          <cell r="E28">
            <v>0.84945076923076912</v>
          </cell>
          <cell r="F28">
            <v>0.8161389743589742</v>
          </cell>
          <cell r="G28">
            <v>7.9115512820512812</v>
          </cell>
          <cell r="H28">
            <v>8.0697823076923072</v>
          </cell>
          <cell r="I28">
            <v>7.7533202564102552</v>
          </cell>
          <cell r="J28">
            <v>7.7</v>
          </cell>
          <cell r="K28">
            <v>8</v>
          </cell>
        </row>
        <row r="29">
          <cell r="B29" t="str">
            <v>19980617</v>
          </cell>
          <cell r="C29">
            <v>0.79799999999999993</v>
          </cell>
          <cell r="D29">
            <v>0.83279487179487166</v>
          </cell>
          <cell r="E29">
            <v>0.84945076923076912</v>
          </cell>
          <cell r="F29">
            <v>0.8161389743589742</v>
          </cell>
          <cell r="G29">
            <v>7.9115512820512812</v>
          </cell>
          <cell r="H29">
            <v>8.0697823076923072</v>
          </cell>
          <cell r="I29">
            <v>7.7533202564102552</v>
          </cell>
          <cell r="J29">
            <v>7.7</v>
          </cell>
          <cell r="K29">
            <v>8</v>
          </cell>
        </row>
        <row r="30">
          <cell r="B30" t="str">
            <v>19980617</v>
          </cell>
          <cell r="C30">
            <v>0.85299999999999998</v>
          </cell>
          <cell r="D30">
            <v>0.83279487179487166</v>
          </cell>
          <cell r="E30">
            <v>0.84945076923076912</v>
          </cell>
          <cell r="F30">
            <v>0.8161389743589742</v>
          </cell>
          <cell r="G30">
            <v>7.9115512820512812</v>
          </cell>
          <cell r="H30">
            <v>8.0697823076923072</v>
          </cell>
          <cell r="I30">
            <v>7.7533202564102552</v>
          </cell>
          <cell r="J30">
            <v>7.7</v>
          </cell>
          <cell r="K30">
            <v>8</v>
          </cell>
        </row>
        <row r="31">
          <cell r="B31" t="str">
            <v>19980618</v>
          </cell>
          <cell r="C31">
            <v>0.84499999999999997</v>
          </cell>
          <cell r="D31">
            <v>0.83279487179487166</v>
          </cell>
          <cell r="E31">
            <v>0.84945076923076912</v>
          </cell>
          <cell r="F31">
            <v>0.8161389743589742</v>
          </cell>
          <cell r="G31">
            <v>7.9115512820512812</v>
          </cell>
          <cell r="H31">
            <v>8.0697823076923072</v>
          </cell>
          <cell r="I31">
            <v>7.7533202564102552</v>
          </cell>
          <cell r="J31">
            <v>7.7</v>
          </cell>
          <cell r="K31">
            <v>8</v>
          </cell>
        </row>
        <row r="32">
          <cell r="B32" t="str">
            <v>19980619</v>
          </cell>
          <cell r="C32">
            <v>0.82700000000000007</v>
          </cell>
          <cell r="D32">
            <v>0.83279487179487166</v>
          </cell>
          <cell r="E32">
            <v>0.84945076923076912</v>
          </cell>
          <cell r="F32">
            <v>0.8161389743589742</v>
          </cell>
          <cell r="G32">
            <v>7.9115512820512812</v>
          </cell>
          <cell r="H32">
            <v>8.0697823076923072</v>
          </cell>
          <cell r="I32">
            <v>7.7533202564102552</v>
          </cell>
          <cell r="J32">
            <v>7.7</v>
          </cell>
          <cell r="K32">
            <v>8</v>
          </cell>
        </row>
        <row r="33">
          <cell r="B33" t="str">
            <v>19980619</v>
          </cell>
          <cell r="C33">
            <v>0.80599999999999994</v>
          </cell>
          <cell r="D33">
            <v>0.83279487179487166</v>
          </cell>
          <cell r="E33">
            <v>0.84945076923076912</v>
          </cell>
          <cell r="F33">
            <v>0.8161389743589742</v>
          </cell>
          <cell r="G33">
            <v>7.9115512820512812</v>
          </cell>
          <cell r="H33">
            <v>8.0697823076923072</v>
          </cell>
          <cell r="I33">
            <v>7.7533202564102552</v>
          </cell>
          <cell r="J33">
            <v>7.7</v>
          </cell>
          <cell r="K33">
            <v>8</v>
          </cell>
        </row>
        <row r="34">
          <cell r="B34" t="str">
            <v>19980620</v>
          </cell>
          <cell r="C34">
            <v>0.81599999999999995</v>
          </cell>
          <cell r="D34">
            <v>0.83279487179487166</v>
          </cell>
          <cell r="E34">
            <v>0.84945076923076912</v>
          </cell>
          <cell r="F34">
            <v>0.8161389743589742</v>
          </cell>
          <cell r="G34">
            <v>7.9115512820512812</v>
          </cell>
          <cell r="H34">
            <v>8.0697823076923072</v>
          </cell>
          <cell r="I34">
            <v>7.7533202564102552</v>
          </cell>
          <cell r="J34">
            <v>7.7</v>
          </cell>
          <cell r="K34">
            <v>8</v>
          </cell>
        </row>
        <row r="35">
          <cell r="B35" t="str">
            <v>19980620</v>
          </cell>
          <cell r="C35">
            <v>0.82299999999999995</v>
          </cell>
          <cell r="D35">
            <v>0.83279487179487166</v>
          </cell>
          <cell r="E35">
            <v>0.84945076923076912</v>
          </cell>
          <cell r="F35">
            <v>0.8161389743589742</v>
          </cell>
          <cell r="G35">
            <v>7.9115512820512812</v>
          </cell>
          <cell r="H35">
            <v>8.0697823076923072</v>
          </cell>
          <cell r="I35">
            <v>7.7533202564102552</v>
          </cell>
          <cell r="J35">
            <v>7.7</v>
          </cell>
          <cell r="K35">
            <v>8</v>
          </cell>
        </row>
        <row r="36">
          <cell r="B36" t="str">
            <v>19980620</v>
          </cell>
          <cell r="C36">
            <v>0.82299999999999995</v>
          </cell>
          <cell r="D36">
            <v>0.83279487179487166</v>
          </cell>
          <cell r="E36">
            <v>0.84945076923076912</v>
          </cell>
          <cell r="F36">
            <v>0.8161389743589742</v>
          </cell>
          <cell r="G36">
            <v>7.9115512820512812</v>
          </cell>
          <cell r="H36">
            <v>8.0697823076923072</v>
          </cell>
          <cell r="I36">
            <v>7.7533202564102552</v>
          </cell>
          <cell r="J36">
            <v>7.7</v>
          </cell>
          <cell r="K36">
            <v>8</v>
          </cell>
        </row>
        <row r="37">
          <cell r="B37" t="str">
            <v>19980620</v>
          </cell>
          <cell r="C37">
            <v>0.82299999999999995</v>
          </cell>
          <cell r="D37">
            <v>0.83279487179487166</v>
          </cell>
          <cell r="E37">
            <v>0.84945076923076912</v>
          </cell>
          <cell r="F37">
            <v>0.8161389743589742</v>
          </cell>
          <cell r="G37">
            <v>7.9115512820512812</v>
          </cell>
          <cell r="H37">
            <v>8.0697823076923072</v>
          </cell>
          <cell r="I37">
            <v>7.7533202564102552</v>
          </cell>
          <cell r="J37">
            <v>7.7</v>
          </cell>
          <cell r="K37">
            <v>8</v>
          </cell>
        </row>
        <row r="38">
          <cell r="B38" t="str">
            <v>19980620</v>
          </cell>
          <cell r="C38">
            <v>0.82299999999999995</v>
          </cell>
          <cell r="D38">
            <v>0.83279487179487166</v>
          </cell>
          <cell r="E38">
            <v>0.84945076923076912</v>
          </cell>
          <cell r="F38">
            <v>0.8161389743589742</v>
          </cell>
          <cell r="G38">
            <v>7.9115512820512812</v>
          </cell>
          <cell r="H38">
            <v>8.0697823076923072</v>
          </cell>
          <cell r="I38">
            <v>7.7533202564102552</v>
          </cell>
          <cell r="J38">
            <v>7.7</v>
          </cell>
          <cell r="K38">
            <v>8</v>
          </cell>
        </row>
        <row r="39">
          <cell r="B39" t="str">
            <v>19980623</v>
          </cell>
          <cell r="C39">
            <v>0.83499999999999996</v>
          </cell>
          <cell r="D39">
            <v>0.83279487179487166</v>
          </cell>
          <cell r="E39">
            <v>0.84945076923076912</v>
          </cell>
          <cell r="F39">
            <v>0.8161389743589742</v>
          </cell>
          <cell r="G39">
            <v>7.9115512820512812</v>
          </cell>
          <cell r="H39">
            <v>8.0697823076923072</v>
          </cell>
          <cell r="I39">
            <v>7.7533202564102552</v>
          </cell>
          <cell r="J39">
            <v>7.7</v>
          </cell>
          <cell r="K39">
            <v>8</v>
          </cell>
        </row>
        <row r="40">
          <cell r="B40" t="str">
            <v>19980623</v>
          </cell>
          <cell r="C40">
            <v>0.85699999999999998</v>
          </cell>
          <cell r="D40">
            <v>0.83279487179487166</v>
          </cell>
          <cell r="E40">
            <v>0.84945076923076912</v>
          </cell>
          <cell r="F40">
            <v>0.8161389743589742</v>
          </cell>
          <cell r="G40">
            <v>7.9115512820512812</v>
          </cell>
          <cell r="H40">
            <v>8.0697823076923072</v>
          </cell>
          <cell r="I40">
            <v>7.7533202564102552</v>
          </cell>
          <cell r="J40">
            <v>7.7</v>
          </cell>
          <cell r="K40">
            <v>8</v>
          </cell>
        </row>
        <row r="41">
          <cell r="B41" t="str">
            <v>19980623</v>
          </cell>
          <cell r="C41">
            <v>0.83299999999999996</v>
          </cell>
          <cell r="D41">
            <v>0.83279487179487166</v>
          </cell>
          <cell r="E41">
            <v>0.84945076923076912</v>
          </cell>
          <cell r="F41">
            <v>0.8161389743589742</v>
          </cell>
          <cell r="G41">
            <v>7.9115512820512812</v>
          </cell>
          <cell r="H41">
            <v>8.0697823076923072</v>
          </cell>
          <cell r="I41">
            <v>7.7533202564102552</v>
          </cell>
          <cell r="J41">
            <v>7.7</v>
          </cell>
          <cell r="K41">
            <v>8</v>
          </cell>
        </row>
        <row r="42">
          <cell r="B42" t="str">
            <v>19980624</v>
          </cell>
          <cell r="C42">
            <v>0.8590000000000001</v>
          </cell>
          <cell r="D42">
            <v>0.83279487179487166</v>
          </cell>
          <cell r="E42">
            <v>0.84945076923076912</v>
          </cell>
          <cell r="F42">
            <v>0.8161389743589742</v>
          </cell>
          <cell r="G42">
            <v>7.9115512820512812</v>
          </cell>
          <cell r="H42">
            <v>8.0697823076923072</v>
          </cell>
          <cell r="I42">
            <v>7.7533202564102552</v>
          </cell>
          <cell r="J42">
            <v>7.7</v>
          </cell>
          <cell r="K42">
            <v>8</v>
          </cell>
        </row>
        <row r="43">
          <cell r="B43" t="str">
            <v>19980624</v>
          </cell>
          <cell r="C43">
            <v>0.88</v>
          </cell>
          <cell r="D43">
            <v>0.83279487179487166</v>
          </cell>
          <cell r="E43">
            <v>0.84945076923076912</v>
          </cell>
          <cell r="F43">
            <v>0.8161389743589742</v>
          </cell>
          <cell r="G43">
            <v>7.9115512820512812</v>
          </cell>
          <cell r="H43">
            <v>8.0697823076923072</v>
          </cell>
          <cell r="I43">
            <v>7.7533202564102552</v>
          </cell>
          <cell r="J43">
            <v>7.7</v>
          </cell>
          <cell r="K43">
            <v>8</v>
          </cell>
        </row>
        <row r="44">
          <cell r="B44" t="str">
            <v>19980624</v>
          </cell>
          <cell r="C44">
            <v>0.83099999999999996</v>
          </cell>
          <cell r="D44">
            <v>0.83279487179487166</v>
          </cell>
          <cell r="E44">
            <v>0.84945076923076912</v>
          </cell>
          <cell r="F44">
            <v>0.8161389743589742</v>
          </cell>
          <cell r="G44">
            <v>7.9115512820512812</v>
          </cell>
          <cell r="H44">
            <v>8.0697823076923072</v>
          </cell>
          <cell r="I44">
            <v>7.7533202564102552</v>
          </cell>
          <cell r="J44">
            <v>7.7</v>
          </cell>
          <cell r="K44">
            <v>8</v>
          </cell>
        </row>
        <row r="45">
          <cell r="B45" t="str">
            <v>19980624</v>
          </cell>
          <cell r="C45">
            <v>0.83099999999999996</v>
          </cell>
          <cell r="D45">
            <v>0.83279487179487166</v>
          </cell>
          <cell r="E45">
            <v>0.84945076923076912</v>
          </cell>
          <cell r="F45">
            <v>0.8161389743589742</v>
          </cell>
          <cell r="G45">
            <v>7.9115512820512812</v>
          </cell>
          <cell r="H45">
            <v>8.0697823076923072</v>
          </cell>
          <cell r="I45">
            <v>7.7533202564102552</v>
          </cell>
          <cell r="J45">
            <v>7.7</v>
          </cell>
          <cell r="K45">
            <v>8</v>
          </cell>
        </row>
        <row r="46">
          <cell r="B46" t="str">
            <v>19980624</v>
          </cell>
          <cell r="C46">
            <v>0.82</v>
          </cell>
          <cell r="D46">
            <v>0.83279487179487166</v>
          </cell>
          <cell r="E46">
            <v>0.84945076923076912</v>
          </cell>
          <cell r="F46">
            <v>0.8161389743589742</v>
          </cell>
          <cell r="G46">
            <v>7.9115512820512812</v>
          </cell>
          <cell r="H46">
            <v>8.0697823076923072</v>
          </cell>
          <cell r="I46">
            <v>7.7533202564102552</v>
          </cell>
          <cell r="J46">
            <v>7.7</v>
          </cell>
          <cell r="K46">
            <v>8</v>
          </cell>
        </row>
        <row r="47">
          <cell r="B47" t="str">
            <v>19980624</v>
          </cell>
          <cell r="C47">
            <v>0.82</v>
          </cell>
          <cell r="D47">
            <v>0.83279487179487166</v>
          </cell>
          <cell r="E47">
            <v>0.84945076923076912</v>
          </cell>
          <cell r="F47">
            <v>0.8161389743589742</v>
          </cell>
          <cell r="G47">
            <v>7.9115512820512812</v>
          </cell>
          <cell r="H47">
            <v>8.0697823076923072</v>
          </cell>
          <cell r="I47">
            <v>7.7533202564102552</v>
          </cell>
          <cell r="J47">
            <v>7.7</v>
          </cell>
          <cell r="K47">
            <v>8</v>
          </cell>
        </row>
        <row r="48">
          <cell r="B48" t="str">
            <v>19980625</v>
          </cell>
          <cell r="C48">
            <v>0.84499999999999997</v>
          </cell>
          <cell r="D48">
            <v>0.83279487179487166</v>
          </cell>
          <cell r="E48">
            <v>0.84945076923076912</v>
          </cell>
          <cell r="F48">
            <v>0.8161389743589742</v>
          </cell>
          <cell r="G48">
            <v>7.9115512820512812</v>
          </cell>
          <cell r="H48">
            <v>8.0697823076923072</v>
          </cell>
          <cell r="I48">
            <v>7.7533202564102552</v>
          </cell>
          <cell r="J48">
            <v>7.7</v>
          </cell>
          <cell r="K48">
            <v>8</v>
          </cell>
        </row>
        <row r="49">
          <cell r="B49" t="str">
            <v>19980626</v>
          </cell>
          <cell r="C49">
            <v>0.85400000000000009</v>
          </cell>
          <cell r="D49">
            <v>0.83279487179487166</v>
          </cell>
          <cell r="E49">
            <v>0.84945076923076912</v>
          </cell>
          <cell r="F49">
            <v>0.8161389743589742</v>
          </cell>
          <cell r="G49">
            <v>7.9115512820512812</v>
          </cell>
          <cell r="H49">
            <v>8.0697823076923072</v>
          </cell>
          <cell r="I49">
            <v>7.7533202564102552</v>
          </cell>
          <cell r="J49">
            <v>7.7</v>
          </cell>
          <cell r="K49">
            <v>8</v>
          </cell>
        </row>
        <row r="50">
          <cell r="B50" t="str">
            <v>19980626</v>
          </cell>
          <cell r="C50">
            <v>0.84099999999999997</v>
          </cell>
          <cell r="D50">
            <v>0.83279487179487166</v>
          </cell>
          <cell r="E50">
            <v>0.84945076923076912</v>
          </cell>
          <cell r="F50">
            <v>0.8161389743589742</v>
          </cell>
          <cell r="G50">
            <v>7.9115512820512812</v>
          </cell>
          <cell r="H50">
            <v>8.0697823076923072</v>
          </cell>
          <cell r="I50">
            <v>7.7533202564102552</v>
          </cell>
          <cell r="J50">
            <v>7.7</v>
          </cell>
          <cell r="K50">
            <v>8</v>
          </cell>
        </row>
        <row r="51">
          <cell r="B51" t="str">
            <v>19980627</v>
          </cell>
          <cell r="C51">
            <v>0.86299999999999999</v>
          </cell>
          <cell r="D51">
            <v>0.83279487179487166</v>
          </cell>
          <cell r="E51">
            <v>0.84945076923076912</v>
          </cell>
          <cell r="F51">
            <v>0.8161389743589742</v>
          </cell>
          <cell r="G51">
            <v>7.9115512820512812</v>
          </cell>
          <cell r="H51">
            <v>8.0697823076923072</v>
          </cell>
          <cell r="I51">
            <v>7.7533202564102552</v>
          </cell>
          <cell r="J51">
            <v>7.7</v>
          </cell>
          <cell r="K51">
            <v>8</v>
          </cell>
        </row>
        <row r="52">
          <cell r="B52" t="str">
            <v>19980627</v>
          </cell>
          <cell r="C52">
            <v>0.82</v>
          </cell>
          <cell r="D52">
            <v>0.83279487179487166</v>
          </cell>
          <cell r="E52">
            <v>0.84945076923076912</v>
          </cell>
          <cell r="F52">
            <v>0.8161389743589742</v>
          </cell>
          <cell r="G52">
            <v>7.9115512820512812</v>
          </cell>
          <cell r="H52">
            <v>8.0697823076923072</v>
          </cell>
          <cell r="I52">
            <v>7.7533202564102552</v>
          </cell>
          <cell r="J52">
            <v>7.7</v>
          </cell>
          <cell r="K52">
            <v>8</v>
          </cell>
        </row>
        <row r="53">
          <cell r="B53" t="str">
            <v>19980630</v>
          </cell>
          <cell r="C53">
            <v>0.84499999999999997</v>
          </cell>
          <cell r="D53">
            <v>0.83279487179487166</v>
          </cell>
          <cell r="E53">
            <v>0.84945076923076912</v>
          </cell>
          <cell r="F53">
            <v>0.8161389743589742</v>
          </cell>
          <cell r="G53">
            <v>7.9115512820512812</v>
          </cell>
          <cell r="H53">
            <v>8.0697823076923072</v>
          </cell>
          <cell r="I53">
            <v>7.7533202564102552</v>
          </cell>
          <cell r="J53">
            <v>7.7</v>
          </cell>
          <cell r="K53">
            <v>8</v>
          </cell>
        </row>
        <row r="54">
          <cell r="B54" t="str">
            <v>19980630</v>
          </cell>
          <cell r="C54">
            <v>0.85599999999999998</v>
          </cell>
          <cell r="D54">
            <v>0.83279487179487166</v>
          </cell>
          <cell r="E54">
            <v>0.84945076923076912</v>
          </cell>
          <cell r="F54">
            <v>0.8161389743589742</v>
          </cell>
          <cell r="G54">
            <v>7.9115512820512812</v>
          </cell>
          <cell r="H54">
            <v>8.0697823076923072</v>
          </cell>
          <cell r="I54">
            <v>7.7533202564102552</v>
          </cell>
          <cell r="J54">
            <v>7.7</v>
          </cell>
          <cell r="K54">
            <v>8</v>
          </cell>
        </row>
        <row r="55">
          <cell r="B55" t="str">
            <v>19980630</v>
          </cell>
          <cell r="C55">
            <v>0.82</v>
          </cell>
          <cell r="D55">
            <v>0.83279487179487166</v>
          </cell>
          <cell r="E55">
            <v>0.84945076923076912</v>
          </cell>
          <cell r="F55">
            <v>0.8161389743589742</v>
          </cell>
          <cell r="G55">
            <v>7.9115512820512812</v>
          </cell>
          <cell r="H55">
            <v>8.0697823076923072</v>
          </cell>
          <cell r="I55">
            <v>7.7533202564102552</v>
          </cell>
          <cell r="J55">
            <v>7.7</v>
          </cell>
          <cell r="K55">
            <v>8</v>
          </cell>
        </row>
        <row r="56">
          <cell r="B56" t="str">
            <v>19980630</v>
          </cell>
          <cell r="C56">
            <v>0.82</v>
          </cell>
          <cell r="D56">
            <v>0.83279487179487166</v>
          </cell>
          <cell r="E56">
            <v>0.84945076923076912</v>
          </cell>
          <cell r="F56">
            <v>0.8161389743589742</v>
          </cell>
          <cell r="G56">
            <v>7.9115512820512812</v>
          </cell>
          <cell r="H56">
            <v>8.0697823076923072</v>
          </cell>
          <cell r="I56">
            <v>7.7533202564102552</v>
          </cell>
          <cell r="J56">
            <v>7.7</v>
          </cell>
          <cell r="K56">
            <v>8</v>
          </cell>
        </row>
        <row r="57">
          <cell r="B57" t="str">
            <v>19980630</v>
          </cell>
          <cell r="C57">
            <v>0.81</v>
          </cell>
          <cell r="D57">
            <v>0.83279487179487166</v>
          </cell>
          <cell r="E57">
            <v>0.84945076923076912</v>
          </cell>
          <cell r="F57">
            <v>0.8161389743589742</v>
          </cell>
          <cell r="G57">
            <v>7.9115512820512812</v>
          </cell>
          <cell r="H57">
            <v>8.0697823076923072</v>
          </cell>
          <cell r="I57">
            <v>7.7533202564102552</v>
          </cell>
          <cell r="J57">
            <v>7.7</v>
          </cell>
          <cell r="K57">
            <v>8</v>
          </cell>
        </row>
        <row r="58">
          <cell r="B58" t="str">
            <v>19980630</v>
          </cell>
          <cell r="C58">
            <v>0.81</v>
          </cell>
          <cell r="D58">
            <v>0.83279487179487166</v>
          </cell>
          <cell r="E58">
            <v>0.84945076923076912</v>
          </cell>
          <cell r="F58">
            <v>0.8161389743589742</v>
          </cell>
          <cell r="G58">
            <v>7.9115512820512812</v>
          </cell>
          <cell r="H58">
            <v>8.0697823076923072</v>
          </cell>
          <cell r="I58">
            <v>7.7533202564102552</v>
          </cell>
          <cell r="J58">
            <v>7.7</v>
          </cell>
          <cell r="K58">
            <v>8</v>
          </cell>
        </row>
        <row r="59">
          <cell r="B59" t="str">
            <v>19980630</v>
          </cell>
          <cell r="C59">
            <v>0.82200000000000006</v>
          </cell>
          <cell r="D59">
            <v>0.83279487179487166</v>
          </cell>
          <cell r="E59">
            <v>0.84945076923076912</v>
          </cell>
          <cell r="F59">
            <v>0.8161389743589742</v>
          </cell>
          <cell r="G59">
            <v>7.9115512820512812</v>
          </cell>
          <cell r="H59">
            <v>8.0697823076923072</v>
          </cell>
          <cell r="I59">
            <v>7.7533202564102552</v>
          </cell>
          <cell r="J59">
            <v>7.7</v>
          </cell>
          <cell r="K59">
            <v>8</v>
          </cell>
        </row>
        <row r="60">
          <cell r="B60" t="str">
            <v>19980701</v>
          </cell>
          <cell r="C60">
            <v>0.84699999999999998</v>
          </cell>
          <cell r="D60">
            <v>0.83279487179487166</v>
          </cell>
          <cell r="E60">
            <v>0.84945076923076912</v>
          </cell>
          <cell r="F60">
            <v>0.8161389743589742</v>
          </cell>
          <cell r="G60">
            <v>7.9115512820512812</v>
          </cell>
          <cell r="H60">
            <v>8.0697823076923072</v>
          </cell>
          <cell r="I60">
            <v>7.7533202564102552</v>
          </cell>
          <cell r="J60">
            <v>7.7</v>
          </cell>
          <cell r="K60">
            <v>8</v>
          </cell>
        </row>
        <row r="61">
          <cell r="B61" t="str">
            <v>19980702</v>
          </cell>
          <cell r="C61">
            <v>0.81799999999999995</v>
          </cell>
          <cell r="D61">
            <v>0.83279487179487166</v>
          </cell>
          <cell r="E61">
            <v>0.84945076923076912</v>
          </cell>
          <cell r="F61">
            <v>0.8161389743589742</v>
          </cell>
          <cell r="G61">
            <v>7.9115512820512812</v>
          </cell>
          <cell r="H61">
            <v>8.0697823076923072</v>
          </cell>
          <cell r="I61">
            <v>7.7533202564102552</v>
          </cell>
          <cell r="J61">
            <v>7.7</v>
          </cell>
          <cell r="K61">
            <v>8</v>
          </cell>
        </row>
        <row r="62">
          <cell r="B62" t="str">
            <v>19980702</v>
          </cell>
          <cell r="C62">
            <v>0.81200000000000006</v>
          </cell>
          <cell r="D62">
            <v>0.83279487179487166</v>
          </cell>
          <cell r="E62">
            <v>0.84945076923076912</v>
          </cell>
          <cell r="F62">
            <v>0.8161389743589742</v>
          </cell>
          <cell r="G62">
            <v>7.9115512820512812</v>
          </cell>
          <cell r="H62">
            <v>8.0697823076923072</v>
          </cell>
          <cell r="I62">
            <v>7.7533202564102552</v>
          </cell>
          <cell r="J62">
            <v>7.7</v>
          </cell>
          <cell r="K62">
            <v>8</v>
          </cell>
        </row>
        <row r="63">
          <cell r="B63" t="str">
            <v>19980702</v>
          </cell>
          <cell r="C63">
            <v>0.81200000000000006</v>
          </cell>
          <cell r="D63">
            <v>0.83279487179487166</v>
          </cell>
          <cell r="E63">
            <v>0.84945076923076912</v>
          </cell>
          <cell r="F63">
            <v>0.8161389743589742</v>
          </cell>
          <cell r="G63">
            <v>7.9115512820512812</v>
          </cell>
          <cell r="H63">
            <v>8.0697823076923072</v>
          </cell>
          <cell r="I63">
            <v>7.7533202564102552</v>
          </cell>
          <cell r="J63">
            <v>7.7</v>
          </cell>
          <cell r="K63">
            <v>8</v>
          </cell>
        </row>
        <row r="64">
          <cell r="B64" t="str">
            <v>19980703</v>
          </cell>
          <cell r="C64">
            <v>0.84499999999999997</v>
          </cell>
          <cell r="D64">
            <v>0.83279487179487166</v>
          </cell>
          <cell r="E64">
            <v>0.84945076923076912</v>
          </cell>
          <cell r="F64">
            <v>0.8161389743589742</v>
          </cell>
          <cell r="G64">
            <v>7.9115512820512812</v>
          </cell>
          <cell r="H64">
            <v>8.0697823076923072</v>
          </cell>
          <cell r="I64">
            <v>7.7533202564102552</v>
          </cell>
          <cell r="J64">
            <v>7.7</v>
          </cell>
          <cell r="K64">
            <v>8</v>
          </cell>
        </row>
        <row r="65">
          <cell r="B65" t="str">
            <v>19980703</v>
          </cell>
          <cell r="C65">
            <v>0.85599999999999998</v>
          </cell>
          <cell r="D65">
            <v>0.83279487179487166</v>
          </cell>
          <cell r="E65">
            <v>0.84945076923076912</v>
          </cell>
          <cell r="F65">
            <v>0.8161389743589742</v>
          </cell>
          <cell r="G65">
            <v>7.9115512820512812</v>
          </cell>
          <cell r="H65">
            <v>8.0697823076923072</v>
          </cell>
          <cell r="I65">
            <v>7.7533202564102552</v>
          </cell>
          <cell r="J65">
            <v>7.7</v>
          </cell>
          <cell r="K65">
            <v>8</v>
          </cell>
        </row>
        <row r="66">
          <cell r="B66" t="str">
            <v>19980703</v>
          </cell>
          <cell r="C66">
            <v>0.82799999999999996</v>
          </cell>
          <cell r="D66">
            <v>0.83279487179487166</v>
          </cell>
          <cell r="E66">
            <v>0.84945076923076912</v>
          </cell>
          <cell r="F66">
            <v>0.8161389743589742</v>
          </cell>
          <cell r="G66">
            <v>7.9115512820512812</v>
          </cell>
          <cell r="H66">
            <v>8.0697823076923072</v>
          </cell>
          <cell r="I66">
            <v>7.7533202564102552</v>
          </cell>
          <cell r="J66">
            <v>7.7</v>
          </cell>
          <cell r="K66">
            <v>8</v>
          </cell>
        </row>
        <row r="67">
          <cell r="B67" t="str">
            <v>19980704</v>
          </cell>
          <cell r="C67">
            <v>0.84699999999999998</v>
          </cell>
          <cell r="D67">
            <v>0.83279487179487166</v>
          </cell>
          <cell r="E67">
            <v>0.84945076923076912</v>
          </cell>
          <cell r="F67">
            <v>0.8161389743589742</v>
          </cell>
          <cell r="G67">
            <v>7.9115512820512812</v>
          </cell>
          <cell r="H67">
            <v>8.0697823076923072</v>
          </cell>
          <cell r="I67">
            <v>7.7533202564102552</v>
          </cell>
          <cell r="J67">
            <v>7.7</v>
          </cell>
          <cell r="K67">
            <v>8</v>
          </cell>
        </row>
        <row r="68">
          <cell r="B68" t="str">
            <v>19980704</v>
          </cell>
          <cell r="C68">
            <v>0.80200000000000005</v>
          </cell>
          <cell r="D68">
            <v>0.83279487179487166</v>
          </cell>
          <cell r="E68">
            <v>0.84945076923076912</v>
          </cell>
          <cell r="F68">
            <v>0.8161389743589742</v>
          </cell>
          <cell r="G68">
            <v>7.9115512820512812</v>
          </cell>
          <cell r="H68">
            <v>8.0697823076923072</v>
          </cell>
          <cell r="I68">
            <v>7.7533202564102552</v>
          </cell>
          <cell r="J68">
            <v>7.7</v>
          </cell>
          <cell r="K68">
            <v>8</v>
          </cell>
        </row>
        <row r="69">
          <cell r="B69" t="str">
            <v>19980704</v>
          </cell>
          <cell r="C69">
            <v>0.80200000000000005</v>
          </cell>
          <cell r="D69">
            <v>0.83279487179487166</v>
          </cell>
          <cell r="E69">
            <v>0.84945076923076912</v>
          </cell>
          <cell r="F69">
            <v>0.8161389743589742</v>
          </cell>
          <cell r="G69">
            <v>7.9115512820512812</v>
          </cell>
          <cell r="H69">
            <v>8.0697823076923072</v>
          </cell>
          <cell r="I69">
            <v>7.7533202564102552</v>
          </cell>
          <cell r="J69">
            <v>7.7</v>
          </cell>
          <cell r="K69">
            <v>8</v>
          </cell>
        </row>
        <row r="70">
          <cell r="B70" t="str">
            <v>19980707</v>
          </cell>
          <cell r="C70">
            <v>0.83700000000000008</v>
          </cell>
          <cell r="D70">
            <v>0.83279487179487166</v>
          </cell>
          <cell r="E70">
            <v>0.84945076923076912</v>
          </cell>
          <cell r="F70">
            <v>0.8161389743589742</v>
          </cell>
          <cell r="G70">
            <v>7.9115512820512812</v>
          </cell>
          <cell r="H70">
            <v>8.0697823076923072</v>
          </cell>
          <cell r="I70">
            <v>7.7533202564102552</v>
          </cell>
          <cell r="J70">
            <v>7.7</v>
          </cell>
          <cell r="K70">
            <v>8</v>
          </cell>
        </row>
        <row r="71">
          <cell r="B71" t="str">
            <v>19980707</v>
          </cell>
          <cell r="C71">
            <v>0.81400000000000006</v>
          </cell>
          <cell r="D71">
            <v>0.83279487179487166</v>
          </cell>
          <cell r="E71">
            <v>0.84945076923076912</v>
          </cell>
          <cell r="F71">
            <v>0.8161389743589742</v>
          </cell>
          <cell r="G71">
            <v>7.9115512820512812</v>
          </cell>
          <cell r="H71">
            <v>8.0697823076923072</v>
          </cell>
          <cell r="I71">
            <v>7.7533202564102552</v>
          </cell>
          <cell r="J71">
            <v>7.7</v>
          </cell>
          <cell r="K71">
            <v>8</v>
          </cell>
        </row>
        <row r="72">
          <cell r="B72" t="str">
            <v>19980708</v>
          </cell>
          <cell r="C72">
            <v>0.85099999999999998</v>
          </cell>
          <cell r="D72">
            <v>0.83279487179487166</v>
          </cell>
          <cell r="E72">
            <v>0.84945076923076912</v>
          </cell>
          <cell r="F72">
            <v>0.8161389743589742</v>
          </cell>
          <cell r="G72">
            <v>7.9115512820512812</v>
          </cell>
          <cell r="H72">
            <v>8.0697823076923072</v>
          </cell>
          <cell r="I72">
            <v>7.7533202564102552</v>
          </cell>
          <cell r="J72">
            <v>7.7</v>
          </cell>
          <cell r="K72">
            <v>8</v>
          </cell>
        </row>
        <row r="73">
          <cell r="B73" t="str">
            <v>19980708</v>
          </cell>
          <cell r="C73">
            <v>0.83299999999999996</v>
          </cell>
          <cell r="D73">
            <v>0.83279487179487166</v>
          </cell>
          <cell r="E73">
            <v>0.84945076923076912</v>
          </cell>
          <cell r="F73">
            <v>0.8161389743589742</v>
          </cell>
          <cell r="G73">
            <v>7.9115512820512812</v>
          </cell>
          <cell r="H73">
            <v>8.0697823076923072</v>
          </cell>
          <cell r="I73">
            <v>7.7533202564102552</v>
          </cell>
          <cell r="J73">
            <v>7.7</v>
          </cell>
          <cell r="K73">
            <v>8</v>
          </cell>
        </row>
        <row r="74">
          <cell r="B74" t="str">
            <v>19980709</v>
          </cell>
          <cell r="C74">
            <v>0.81499999999999995</v>
          </cell>
          <cell r="D74">
            <v>0.83279487179487166</v>
          </cell>
          <cell r="E74">
            <v>0.84945076923076912</v>
          </cell>
          <cell r="F74">
            <v>0.8161389743589742</v>
          </cell>
          <cell r="G74">
            <v>7.9115512820512812</v>
          </cell>
          <cell r="H74">
            <v>8.0697823076923072</v>
          </cell>
          <cell r="I74">
            <v>7.7533202564102552</v>
          </cell>
          <cell r="J74">
            <v>7.7</v>
          </cell>
          <cell r="K74">
            <v>8</v>
          </cell>
        </row>
        <row r="75">
          <cell r="B75" t="str">
            <v>19980709</v>
          </cell>
          <cell r="C75">
            <v>0.8</v>
          </cell>
          <cell r="D75">
            <v>0.83279487179487166</v>
          </cell>
          <cell r="E75">
            <v>0.84945076923076912</v>
          </cell>
          <cell r="F75">
            <v>0.8161389743589742</v>
          </cell>
          <cell r="G75">
            <v>7.9115512820512812</v>
          </cell>
          <cell r="H75">
            <v>8.0697823076923072</v>
          </cell>
          <cell r="I75">
            <v>7.7533202564102552</v>
          </cell>
          <cell r="J75">
            <v>7.7</v>
          </cell>
          <cell r="K75">
            <v>8</v>
          </cell>
        </row>
        <row r="76">
          <cell r="B76" t="str">
            <v>19980709</v>
          </cell>
          <cell r="C76">
            <v>0.83299999999999996</v>
          </cell>
          <cell r="D76">
            <v>0.83279487179487166</v>
          </cell>
          <cell r="E76">
            <v>0.84945076923076912</v>
          </cell>
          <cell r="F76">
            <v>0.8161389743589742</v>
          </cell>
          <cell r="G76">
            <v>7.9115512820512812</v>
          </cell>
          <cell r="H76">
            <v>8.0697823076923072</v>
          </cell>
          <cell r="I76">
            <v>7.7533202564102552</v>
          </cell>
          <cell r="J76">
            <v>7.7</v>
          </cell>
          <cell r="K76">
            <v>8</v>
          </cell>
        </row>
        <row r="77">
          <cell r="B77" t="str">
            <v>19980710</v>
          </cell>
          <cell r="C77">
            <v>0.83</v>
          </cell>
          <cell r="D77">
            <v>0.83279487179487166</v>
          </cell>
          <cell r="E77">
            <v>0.84945076923076912</v>
          </cell>
          <cell r="F77">
            <v>0.8161389743589742</v>
          </cell>
          <cell r="G77">
            <v>7.9115512820512812</v>
          </cell>
          <cell r="H77">
            <v>8.0697823076923072</v>
          </cell>
          <cell r="I77">
            <v>7.7533202564102552</v>
          </cell>
          <cell r="J77">
            <v>7.7</v>
          </cell>
          <cell r="K77">
            <v>8</v>
          </cell>
        </row>
        <row r="78">
          <cell r="B78" t="str">
            <v>19980710</v>
          </cell>
          <cell r="C78">
            <v>0.81299999999999994</v>
          </cell>
          <cell r="D78">
            <v>0.83279487179487166</v>
          </cell>
          <cell r="E78">
            <v>0.84945076923076912</v>
          </cell>
          <cell r="F78">
            <v>0.8161389743589742</v>
          </cell>
          <cell r="G78">
            <v>7.9115512820512812</v>
          </cell>
          <cell r="H78">
            <v>8.0697823076923072</v>
          </cell>
          <cell r="I78">
            <v>7.7533202564102552</v>
          </cell>
          <cell r="J78">
            <v>7.7</v>
          </cell>
          <cell r="K78">
            <v>8</v>
          </cell>
        </row>
        <row r="79">
          <cell r="B79" t="str">
            <v>19980710</v>
          </cell>
          <cell r="C79">
            <v>0.84699999999999998</v>
          </cell>
          <cell r="D79">
            <v>0.83279487179487166</v>
          </cell>
          <cell r="E79">
            <v>0.84945076923076912</v>
          </cell>
          <cell r="F79">
            <v>0.8161389743589742</v>
          </cell>
          <cell r="G79">
            <v>7.9115512820512812</v>
          </cell>
          <cell r="H79">
            <v>8.0697823076923072</v>
          </cell>
          <cell r="I79">
            <v>7.7533202564102552</v>
          </cell>
          <cell r="J79">
            <v>7.7</v>
          </cell>
          <cell r="K79">
            <v>8</v>
          </cell>
        </row>
        <row r="80">
          <cell r="B80" t="str">
            <v>19980711</v>
          </cell>
          <cell r="C80">
            <v>0.83</v>
          </cell>
          <cell r="D80">
            <v>0.83279487179487166</v>
          </cell>
          <cell r="E80">
            <v>0.84945076923076912</v>
          </cell>
          <cell r="F80">
            <v>0.8161389743589742</v>
          </cell>
          <cell r="G80">
            <v>7.9115512820512812</v>
          </cell>
          <cell r="H80">
            <v>8.0697823076923072</v>
          </cell>
          <cell r="I80">
            <v>7.7533202564102552</v>
          </cell>
          <cell r="J80">
            <v>7.7</v>
          </cell>
          <cell r="K80">
            <v>8</v>
          </cell>
        </row>
        <row r="81">
          <cell r="B81" t="str">
            <v>19980713</v>
          </cell>
          <cell r="C81">
            <v>0.81799999999999995</v>
          </cell>
          <cell r="D81">
            <v>0.83279487179487166</v>
          </cell>
          <cell r="E81">
            <v>0.84945076923076912</v>
          </cell>
          <cell r="F81">
            <v>0.8161389743589742</v>
          </cell>
          <cell r="G81">
            <v>7.9115512820512812</v>
          </cell>
          <cell r="H81">
            <v>8.0697823076923072</v>
          </cell>
          <cell r="I81">
            <v>7.7533202564102552</v>
          </cell>
          <cell r="J81">
            <v>7.7</v>
          </cell>
          <cell r="K81">
            <v>8</v>
          </cell>
        </row>
        <row r="82">
          <cell r="B82" t="str">
            <v>19980713</v>
          </cell>
          <cell r="C82">
            <v>0.81799999999999995</v>
          </cell>
          <cell r="D82">
            <v>0.83279487179487166</v>
          </cell>
          <cell r="E82">
            <v>0.84945076923076912</v>
          </cell>
          <cell r="F82">
            <v>0.8161389743589742</v>
          </cell>
          <cell r="G82">
            <v>7.9115512820512812</v>
          </cell>
          <cell r="H82">
            <v>8.0697823076923072</v>
          </cell>
          <cell r="I82">
            <v>7.7533202564102552</v>
          </cell>
          <cell r="J82">
            <v>7.7</v>
          </cell>
          <cell r="K82">
            <v>8</v>
          </cell>
        </row>
        <row r="83">
          <cell r="B83" t="str">
            <v>19980713</v>
          </cell>
          <cell r="C83">
            <v>0.82799999999999996</v>
          </cell>
          <cell r="D83">
            <v>0.83279487179487166</v>
          </cell>
          <cell r="E83">
            <v>0.84945076923076912</v>
          </cell>
          <cell r="F83">
            <v>0.8161389743589742</v>
          </cell>
          <cell r="G83">
            <v>7.9115512820512812</v>
          </cell>
          <cell r="H83">
            <v>8.0697823076923072</v>
          </cell>
          <cell r="I83">
            <v>7.7533202564102552</v>
          </cell>
          <cell r="J83">
            <v>7.7</v>
          </cell>
          <cell r="K83">
            <v>8</v>
          </cell>
        </row>
        <row r="84">
          <cell r="B84" t="str">
            <v>19980713</v>
          </cell>
          <cell r="C84">
            <v>0.82799999999999996</v>
          </cell>
          <cell r="D84">
            <v>0.83279487179487166</v>
          </cell>
          <cell r="E84">
            <v>0.84945076923076912</v>
          </cell>
          <cell r="F84">
            <v>0.8161389743589742</v>
          </cell>
          <cell r="G84">
            <v>7.9115512820512812</v>
          </cell>
          <cell r="H84">
            <v>8.0697823076923072</v>
          </cell>
          <cell r="I84">
            <v>7.7533202564102552</v>
          </cell>
          <cell r="J84">
            <v>7.7</v>
          </cell>
          <cell r="K84">
            <v>8</v>
          </cell>
        </row>
        <row r="85">
          <cell r="B85" t="str">
            <v>19980714</v>
          </cell>
          <cell r="C85">
            <v>0.83200000000000007</v>
          </cell>
          <cell r="D85">
            <v>0.83279487179487166</v>
          </cell>
          <cell r="E85">
            <v>0.84945076923076912</v>
          </cell>
          <cell r="F85">
            <v>0.8161389743589742</v>
          </cell>
          <cell r="G85">
            <v>7.9115512820512812</v>
          </cell>
          <cell r="H85">
            <v>8.0697823076923072</v>
          </cell>
          <cell r="I85">
            <v>7.7533202564102552</v>
          </cell>
          <cell r="J85">
            <v>7.7</v>
          </cell>
          <cell r="K85">
            <v>8</v>
          </cell>
        </row>
        <row r="86">
          <cell r="B86" t="str">
            <v>19980714</v>
          </cell>
          <cell r="C86">
            <v>0.82</v>
          </cell>
          <cell r="D86">
            <v>0.83279487179487166</v>
          </cell>
          <cell r="E86">
            <v>0.84945076923076912</v>
          </cell>
          <cell r="F86">
            <v>0.8161389743589742</v>
          </cell>
          <cell r="G86">
            <v>7.9115512820512812</v>
          </cell>
          <cell r="H86">
            <v>8.0697823076923072</v>
          </cell>
          <cell r="I86">
            <v>7.7533202564102552</v>
          </cell>
          <cell r="J86">
            <v>7.7</v>
          </cell>
          <cell r="K86">
            <v>8</v>
          </cell>
        </row>
        <row r="87">
          <cell r="B87" t="str">
            <v>19980715</v>
          </cell>
          <cell r="C87">
            <v>0.84200000000000008</v>
          </cell>
          <cell r="D87">
            <v>0.83279487179487166</v>
          </cell>
          <cell r="E87">
            <v>0.84945076923076912</v>
          </cell>
          <cell r="F87">
            <v>0.8161389743589742</v>
          </cell>
          <cell r="G87">
            <v>7.9115512820512812</v>
          </cell>
          <cell r="H87">
            <v>8.0697823076923072</v>
          </cell>
          <cell r="I87">
            <v>7.7533202564102552</v>
          </cell>
          <cell r="J87">
            <v>7.7</v>
          </cell>
          <cell r="K87">
            <v>8</v>
          </cell>
        </row>
        <row r="88">
          <cell r="B88" t="str">
            <v>19980715</v>
          </cell>
          <cell r="C88">
            <v>0.81900000000000006</v>
          </cell>
          <cell r="D88">
            <v>0.83279487179487166</v>
          </cell>
          <cell r="E88">
            <v>0.84945076923076912</v>
          </cell>
          <cell r="F88">
            <v>0.8161389743589742</v>
          </cell>
          <cell r="G88">
            <v>7.9115512820512812</v>
          </cell>
          <cell r="H88">
            <v>8.0697823076923072</v>
          </cell>
          <cell r="I88">
            <v>7.7533202564102552</v>
          </cell>
          <cell r="J88">
            <v>7.7</v>
          </cell>
          <cell r="K88">
            <v>8</v>
          </cell>
        </row>
        <row r="89">
          <cell r="B89" t="str">
            <v>19980716</v>
          </cell>
          <cell r="C89">
            <v>0.86900000000000011</v>
          </cell>
          <cell r="D89">
            <v>0.83279487179487166</v>
          </cell>
          <cell r="E89">
            <v>0.84945076923076912</v>
          </cell>
          <cell r="F89">
            <v>0.8161389743589742</v>
          </cell>
          <cell r="G89">
            <v>7.9115512820512812</v>
          </cell>
          <cell r="H89">
            <v>8.0697823076923072</v>
          </cell>
          <cell r="I89">
            <v>7.7533202564102552</v>
          </cell>
          <cell r="J89">
            <v>7.7</v>
          </cell>
          <cell r="K89">
            <v>8</v>
          </cell>
        </row>
        <row r="90">
          <cell r="B90" t="str">
            <v>19980716</v>
          </cell>
          <cell r="C90">
            <v>0.82799999999999996</v>
          </cell>
          <cell r="D90">
            <v>0.83279487179487166</v>
          </cell>
          <cell r="E90">
            <v>0.84945076923076912</v>
          </cell>
          <cell r="F90">
            <v>0.8161389743589742</v>
          </cell>
          <cell r="G90">
            <v>7.9115512820512812</v>
          </cell>
          <cell r="H90">
            <v>8.0697823076923072</v>
          </cell>
          <cell r="I90">
            <v>7.7533202564102552</v>
          </cell>
          <cell r="J90">
            <v>7.7</v>
          </cell>
          <cell r="K90">
            <v>8</v>
          </cell>
        </row>
        <row r="91">
          <cell r="B91" t="str">
            <v>19980717</v>
          </cell>
          <cell r="C91">
            <v>0.85699999999999998</v>
          </cell>
          <cell r="D91">
            <v>0.83279487179487166</v>
          </cell>
          <cell r="E91">
            <v>0.84945076923076912</v>
          </cell>
          <cell r="F91">
            <v>0.8161389743589742</v>
          </cell>
          <cell r="G91">
            <v>7.9115512820512812</v>
          </cell>
          <cell r="H91">
            <v>8.0697823076923072</v>
          </cell>
          <cell r="I91">
            <v>7.7533202564102552</v>
          </cell>
          <cell r="J91">
            <v>7.7</v>
          </cell>
          <cell r="K91">
            <v>8</v>
          </cell>
        </row>
        <row r="92">
          <cell r="B92" t="str">
            <v>19980720</v>
          </cell>
          <cell r="C92">
            <v>0.83799999999999997</v>
          </cell>
          <cell r="D92">
            <v>0.83279487179487166</v>
          </cell>
          <cell r="E92">
            <v>0.84945076923076912</v>
          </cell>
          <cell r="F92">
            <v>0.8161389743589742</v>
          </cell>
          <cell r="G92">
            <v>7.9115512820512812</v>
          </cell>
          <cell r="H92">
            <v>8.0697823076923072</v>
          </cell>
          <cell r="I92">
            <v>7.7533202564102552</v>
          </cell>
          <cell r="J92">
            <v>7.7</v>
          </cell>
          <cell r="K92">
            <v>8</v>
          </cell>
        </row>
        <row r="93">
          <cell r="B93" t="str">
            <v>19980720</v>
          </cell>
          <cell r="C93">
            <v>0.84</v>
          </cell>
          <cell r="D93">
            <v>0.83279487179487166</v>
          </cell>
          <cell r="E93">
            <v>0.84945076923076912</v>
          </cell>
          <cell r="F93">
            <v>0.8161389743589742</v>
          </cell>
          <cell r="G93">
            <v>7.9115512820512812</v>
          </cell>
          <cell r="H93">
            <v>8.0697823076923072</v>
          </cell>
          <cell r="I93">
            <v>7.7533202564102552</v>
          </cell>
          <cell r="J93">
            <v>7.7</v>
          </cell>
          <cell r="K93">
            <v>8</v>
          </cell>
        </row>
        <row r="94">
          <cell r="B94" t="str">
            <v>19980721</v>
          </cell>
          <cell r="C94">
            <v>0.83799999999999997</v>
          </cell>
          <cell r="D94">
            <v>0.83279487179487166</v>
          </cell>
          <cell r="E94">
            <v>0.84945076923076912</v>
          </cell>
          <cell r="F94">
            <v>0.8161389743589742</v>
          </cell>
          <cell r="G94">
            <v>7.9115512820512812</v>
          </cell>
          <cell r="H94">
            <v>8.0697823076923072</v>
          </cell>
          <cell r="I94">
            <v>7.7533202564102552</v>
          </cell>
          <cell r="J94">
            <v>7.7</v>
          </cell>
          <cell r="K94">
            <v>8</v>
          </cell>
        </row>
        <row r="95">
          <cell r="B95" t="str">
            <v>19980721</v>
          </cell>
          <cell r="C95">
            <v>0.82700000000000007</v>
          </cell>
          <cell r="D95">
            <v>0.83279487179487166</v>
          </cell>
          <cell r="E95">
            <v>0.84945076923076912</v>
          </cell>
          <cell r="F95">
            <v>0.8161389743589742</v>
          </cell>
          <cell r="G95">
            <v>7.9115512820512812</v>
          </cell>
          <cell r="H95">
            <v>8.0697823076923072</v>
          </cell>
          <cell r="I95">
            <v>7.7533202564102552</v>
          </cell>
          <cell r="J95">
            <v>7.7</v>
          </cell>
          <cell r="K95">
            <v>8</v>
          </cell>
        </row>
        <row r="96">
          <cell r="B96" t="str">
            <v>19980722</v>
          </cell>
          <cell r="C96">
            <v>0.82200000000000006</v>
          </cell>
          <cell r="D96">
            <v>0.83279487179487166</v>
          </cell>
          <cell r="E96">
            <v>0.84945076923076912</v>
          </cell>
          <cell r="F96">
            <v>0.8161389743589742</v>
          </cell>
          <cell r="G96">
            <v>7.9115512820512812</v>
          </cell>
          <cell r="H96">
            <v>8.0697823076923072</v>
          </cell>
          <cell r="I96">
            <v>7.7533202564102552</v>
          </cell>
          <cell r="J96">
            <v>7.7</v>
          </cell>
          <cell r="K96">
            <v>8</v>
          </cell>
        </row>
        <row r="97">
          <cell r="B97" t="str">
            <v>19980723</v>
          </cell>
          <cell r="C97">
            <v>0.81799999999999995</v>
          </cell>
          <cell r="D97">
            <v>0.83279487179487166</v>
          </cell>
          <cell r="E97">
            <v>0.84945076923076912</v>
          </cell>
          <cell r="F97">
            <v>0.8161389743589742</v>
          </cell>
          <cell r="G97">
            <v>7.9115512820512812</v>
          </cell>
          <cell r="H97">
            <v>8.0697823076923072</v>
          </cell>
          <cell r="I97">
            <v>7.7533202564102552</v>
          </cell>
          <cell r="J97">
            <v>7.7</v>
          </cell>
          <cell r="K97">
            <v>8</v>
          </cell>
        </row>
        <row r="98">
          <cell r="B98" t="str">
            <v>19980724</v>
          </cell>
          <cell r="C98">
            <v>0.83400000000000007</v>
          </cell>
          <cell r="D98">
            <v>0.83279487179487166</v>
          </cell>
          <cell r="E98">
            <v>0.84945076923076912</v>
          </cell>
          <cell r="F98">
            <v>0.8161389743589742</v>
          </cell>
          <cell r="G98">
            <v>7.9115512820512812</v>
          </cell>
          <cell r="H98">
            <v>8.0697823076923072</v>
          </cell>
          <cell r="I98">
            <v>7.7533202564102552</v>
          </cell>
          <cell r="J98">
            <v>7.7</v>
          </cell>
          <cell r="K98">
            <v>8</v>
          </cell>
        </row>
        <row r="99">
          <cell r="B99" t="str">
            <v>19980725</v>
          </cell>
          <cell r="C99">
            <v>0.85699999999999998</v>
          </cell>
          <cell r="D99">
            <v>0.83279487179487166</v>
          </cell>
          <cell r="E99">
            <v>0.84945076923076912</v>
          </cell>
          <cell r="F99">
            <v>0.8161389743589742</v>
          </cell>
          <cell r="G99">
            <v>7.9115512820512812</v>
          </cell>
          <cell r="H99">
            <v>8.0697823076923072</v>
          </cell>
          <cell r="I99">
            <v>7.7533202564102552</v>
          </cell>
          <cell r="J99">
            <v>7.7</v>
          </cell>
          <cell r="K99">
            <v>8</v>
          </cell>
        </row>
        <row r="100">
          <cell r="B100" t="str">
            <v>19980725</v>
          </cell>
          <cell r="C100">
            <v>0.85099999999999998</v>
          </cell>
          <cell r="D100">
            <v>0.83279487179487166</v>
          </cell>
          <cell r="E100">
            <v>0.84945076923076912</v>
          </cell>
          <cell r="F100">
            <v>0.8161389743589742</v>
          </cell>
          <cell r="G100">
            <v>7.9115512820512812</v>
          </cell>
          <cell r="H100">
            <v>8.0697823076923072</v>
          </cell>
          <cell r="I100">
            <v>7.7533202564102552</v>
          </cell>
          <cell r="J100">
            <v>7.7</v>
          </cell>
          <cell r="K100">
            <v>8</v>
          </cell>
        </row>
        <row r="101">
          <cell r="B101" t="str">
            <v>19980728</v>
          </cell>
          <cell r="C101">
            <v>0.82799999999999996</v>
          </cell>
          <cell r="D101">
            <v>0.83279487179487166</v>
          </cell>
          <cell r="E101">
            <v>0.84945076923076912</v>
          </cell>
          <cell r="F101">
            <v>0.8161389743589742</v>
          </cell>
          <cell r="G101">
            <v>7.9115512820512812</v>
          </cell>
          <cell r="H101">
            <v>8.0697823076923072</v>
          </cell>
          <cell r="I101">
            <v>7.7533202564102552</v>
          </cell>
          <cell r="J101">
            <v>7.7</v>
          </cell>
          <cell r="K101">
            <v>8</v>
          </cell>
        </row>
        <row r="102">
          <cell r="B102" t="str">
            <v>19980728</v>
          </cell>
          <cell r="C102">
            <v>0.82799999999999996</v>
          </cell>
          <cell r="D102">
            <v>0.83279487179487166</v>
          </cell>
          <cell r="E102">
            <v>0.84945076923076912</v>
          </cell>
          <cell r="F102">
            <v>0.8161389743589742</v>
          </cell>
          <cell r="G102">
            <v>7.9115512820512812</v>
          </cell>
          <cell r="H102">
            <v>8.0697823076923072</v>
          </cell>
          <cell r="I102">
            <v>7.7533202564102552</v>
          </cell>
          <cell r="J102">
            <v>7.7</v>
          </cell>
          <cell r="K102">
            <v>8</v>
          </cell>
        </row>
        <row r="103">
          <cell r="B103" t="str">
            <v>19980728</v>
          </cell>
          <cell r="C103">
            <v>0.82799999999999996</v>
          </cell>
          <cell r="D103">
            <v>0.83279487179487166</v>
          </cell>
          <cell r="E103">
            <v>0.84945076923076912</v>
          </cell>
          <cell r="F103">
            <v>0.8161389743589742</v>
          </cell>
          <cell r="G103">
            <v>7.9115512820512812</v>
          </cell>
          <cell r="H103">
            <v>8.0697823076923072</v>
          </cell>
          <cell r="I103">
            <v>7.7533202564102552</v>
          </cell>
          <cell r="J103">
            <v>7.7</v>
          </cell>
          <cell r="K103">
            <v>8</v>
          </cell>
        </row>
        <row r="104">
          <cell r="B104" t="str">
            <v>19980728</v>
          </cell>
          <cell r="C104">
            <v>0.82799999999999996</v>
          </cell>
          <cell r="D104">
            <v>0.83279487179487166</v>
          </cell>
          <cell r="E104">
            <v>0.84945076923076912</v>
          </cell>
          <cell r="F104">
            <v>0.8161389743589742</v>
          </cell>
          <cell r="G104">
            <v>7.9115512820512812</v>
          </cell>
          <cell r="H104">
            <v>8.0697823076923072</v>
          </cell>
          <cell r="I104">
            <v>7.7533202564102552</v>
          </cell>
          <cell r="J104">
            <v>7.7</v>
          </cell>
          <cell r="K104">
            <v>8</v>
          </cell>
        </row>
        <row r="105">
          <cell r="B105" t="str">
            <v>19980729</v>
          </cell>
          <cell r="C105">
            <v>0.84900000000000009</v>
          </cell>
          <cell r="D105">
            <v>0.83279487179487166</v>
          </cell>
          <cell r="E105">
            <v>0.84945076923076912</v>
          </cell>
          <cell r="F105">
            <v>0.8161389743589742</v>
          </cell>
          <cell r="G105">
            <v>7.9115512820512812</v>
          </cell>
          <cell r="H105">
            <v>8.0697823076923072</v>
          </cell>
          <cell r="I105">
            <v>7.7533202564102552</v>
          </cell>
          <cell r="J105">
            <v>7.7</v>
          </cell>
          <cell r="K105">
            <v>8</v>
          </cell>
        </row>
        <row r="106">
          <cell r="B106" t="str">
            <v>19980729</v>
          </cell>
          <cell r="C106">
            <v>0.84599999999999997</v>
          </cell>
          <cell r="D106">
            <v>0.83279487179487166</v>
          </cell>
          <cell r="E106">
            <v>0.84945076923076912</v>
          </cell>
          <cell r="F106">
            <v>0.8161389743589742</v>
          </cell>
          <cell r="G106">
            <v>7.9115512820512812</v>
          </cell>
          <cell r="H106">
            <v>8.0697823076923072</v>
          </cell>
          <cell r="I106">
            <v>7.7533202564102552</v>
          </cell>
          <cell r="J106">
            <v>7.7</v>
          </cell>
          <cell r="K106">
            <v>8</v>
          </cell>
        </row>
        <row r="107">
          <cell r="B107" t="str">
            <v>19980730</v>
          </cell>
          <cell r="C107">
            <v>0.83499999999999996</v>
          </cell>
          <cell r="D107">
            <v>0.83279487179487166</v>
          </cell>
          <cell r="E107">
            <v>0.84945076923076912</v>
          </cell>
          <cell r="F107">
            <v>0.8161389743589742</v>
          </cell>
          <cell r="G107">
            <v>7.9115512820512812</v>
          </cell>
          <cell r="H107">
            <v>8.0697823076923072</v>
          </cell>
          <cell r="I107">
            <v>7.7533202564102552</v>
          </cell>
          <cell r="J107">
            <v>7.7</v>
          </cell>
          <cell r="K107">
            <v>8</v>
          </cell>
        </row>
        <row r="108">
          <cell r="B108" t="str">
            <v>19980731</v>
          </cell>
          <cell r="C108">
            <v>0.83200000000000007</v>
          </cell>
          <cell r="D108">
            <v>0.83279487179487166</v>
          </cell>
          <cell r="E108">
            <v>0.84945076923076912</v>
          </cell>
          <cell r="F108">
            <v>0.8161389743589742</v>
          </cell>
          <cell r="G108">
            <v>7.9115512820512812</v>
          </cell>
          <cell r="H108">
            <v>8.0697823076923072</v>
          </cell>
          <cell r="I108">
            <v>7.7533202564102552</v>
          </cell>
          <cell r="J108">
            <v>7.7</v>
          </cell>
          <cell r="K108">
            <v>8</v>
          </cell>
        </row>
        <row r="109">
          <cell r="B109" t="str">
            <v>19980801</v>
          </cell>
          <cell r="C109">
            <v>0.83200000000000007</v>
          </cell>
          <cell r="D109">
            <v>0.83279487179487166</v>
          </cell>
          <cell r="E109">
            <v>0.84945076923076912</v>
          </cell>
          <cell r="F109">
            <v>0.8161389743589742</v>
          </cell>
          <cell r="G109">
            <v>7.9115512820512812</v>
          </cell>
          <cell r="H109">
            <v>8.0697823076923072</v>
          </cell>
          <cell r="I109">
            <v>7.7533202564102552</v>
          </cell>
          <cell r="J109">
            <v>7.7</v>
          </cell>
          <cell r="K109">
            <v>8</v>
          </cell>
        </row>
        <row r="110">
          <cell r="B110" t="str">
            <v>19980804</v>
          </cell>
          <cell r="C110">
            <v>0.80200000000000005</v>
          </cell>
          <cell r="D110">
            <v>0.83279487179487166</v>
          </cell>
          <cell r="E110">
            <v>0.84945076923076912</v>
          </cell>
          <cell r="F110">
            <v>0.8161389743589742</v>
          </cell>
          <cell r="G110">
            <v>7.9115512820512812</v>
          </cell>
          <cell r="H110">
            <v>8.0697823076923072</v>
          </cell>
          <cell r="I110">
            <v>7.7533202564102552</v>
          </cell>
          <cell r="J110">
            <v>7.7</v>
          </cell>
          <cell r="K110">
            <v>8</v>
          </cell>
        </row>
        <row r="111">
          <cell r="B111" t="str">
            <v>19980805</v>
          </cell>
          <cell r="C111">
            <v>0.871</v>
          </cell>
          <cell r="D111">
            <v>0.83279487179487166</v>
          </cell>
          <cell r="E111">
            <v>0.84945076923076912</v>
          </cell>
          <cell r="F111">
            <v>0.8161389743589742</v>
          </cell>
          <cell r="G111">
            <v>7.9115512820512812</v>
          </cell>
          <cell r="H111">
            <v>8.0697823076923072</v>
          </cell>
          <cell r="I111">
            <v>7.7533202564102552</v>
          </cell>
          <cell r="J111">
            <v>7.7</v>
          </cell>
          <cell r="K111">
            <v>8</v>
          </cell>
        </row>
        <row r="112">
          <cell r="B112" t="str">
            <v>19980805</v>
          </cell>
          <cell r="C112">
            <v>0.871</v>
          </cell>
          <cell r="D112">
            <v>0.83279487179487166</v>
          </cell>
          <cell r="E112">
            <v>0.84945076923076912</v>
          </cell>
          <cell r="F112">
            <v>0.8161389743589742</v>
          </cell>
          <cell r="G112">
            <v>7.9115512820512812</v>
          </cell>
          <cell r="H112">
            <v>8.0697823076923072</v>
          </cell>
          <cell r="I112">
            <v>7.7533202564102552</v>
          </cell>
          <cell r="J112">
            <v>7.7</v>
          </cell>
          <cell r="K112">
            <v>8</v>
          </cell>
        </row>
        <row r="113">
          <cell r="B113" t="str">
            <v>19980805</v>
          </cell>
          <cell r="C113">
            <v>0.871</v>
          </cell>
          <cell r="D113">
            <v>0.83279487179487166</v>
          </cell>
          <cell r="E113">
            <v>0.84945076923076912</v>
          </cell>
          <cell r="F113">
            <v>0.8161389743589742</v>
          </cell>
          <cell r="G113">
            <v>7.9115512820512812</v>
          </cell>
          <cell r="H113">
            <v>8.0697823076923072</v>
          </cell>
          <cell r="I113">
            <v>7.7533202564102552</v>
          </cell>
          <cell r="J113">
            <v>7.7</v>
          </cell>
          <cell r="K113">
            <v>8</v>
          </cell>
        </row>
        <row r="114">
          <cell r="B114" t="str">
            <v>19980805</v>
          </cell>
          <cell r="C114">
            <v>0.871</v>
          </cell>
          <cell r="D114">
            <v>0.83279487179487166</v>
          </cell>
          <cell r="E114">
            <v>0.84945076923076912</v>
          </cell>
          <cell r="F114">
            <v>0.8161389743589742</v>
          </cell>
          <cell r="G114">
            <v>7.9115512820512812</v>
          </cell>
          <cell r="H114">
            <v>8.0697823076923072</v>
          </cell>
          <cell r="I114">
            <v>7.7533202564102552</v>
          </cell>
          <cell r="J114">
            <v>7.7</v>
          </cell>
          <cell r="K114">
            <v>8</v>
          </cell>
        </row>
        <row r="115">
          <cell r="B115" t="str">
            <v>19980805</v>
          </cell>
          <cell r="C115">
            <v>0.82</v>
          </cell>
          <cell r="D115">
            <v>0.83279487179487166</v>
          </cell>
          <cell r="E115">
            <v>0.84945076923076912</v>
          </cell>
          <cell r="F115">
            <v>0.8161389743589742</v>
          </cell>
          <cell r="G115">
            <v>7.9115512820512812</v>
          </cell>
          <cell r="H115">
            <v>8.0697823076923072</v>
          </cell>
          <cell r="I115">
            <v>7.7533202564102552</v>
          </cell>
          <cell r="J115">
            <v>7.7</v>
          </cell>
          <cell r="K115">
            <v>8</v>
          </cell>
        </row>
        <row r="116">
          <cell r="B116" t="str">
            <v>19980806</v>
          </cell>
          <cell r="C116">
            <v>0.85</v>
          </cell>
          <cell r="D116">
            <v>0.83279487179487166</v>
          </cell>
          <cell r="E116">
            <v>0.84945076923076912</v>
          </cell>
          <cell r="F116">
            <v>0.8161389743589742</v>
          </cell>
          <cell r="G116">
            <v>7.9115512820512812</v>
          </cell>
          <cell r="H116">
            <v>8.0697823076923072</v>
          </cell>
          <cell r="I116">
            <v>7.7533202564102552</v>
          </cell>
          <cell r="J116">
            <v>7.7</v>
          </cell>
          <cell r="K116">
            <v>8</v>
          </cell>
        </row>
        <row r="117">
          <cell r="B117" t="str">
            <v>19980811</v>
          </cell>
          <cell r="C117">
            <v>0.80400000000000005</v>
          </cell>
          <cell r="D117">
            <v>0.83279487179487166</v>
          </cell>
          <cell r="E117">
            <v>0.84945076923076912</v>
          </cell>
          <cell r="F117">
            <v>0.8161389743589742</v>
          </cell>
          <cell r="G117">
            <v>7.9115512820512812</v>
          </cell>
          <cell r="H117">
            <v>8.0697823076923072</v>
          </cell>
          <cell r="I117">
            <v>7.7533202564102552</v>
          </cell>
          <cell r="J117">
            <v>7.7</v>
          </cell>
          <cell r="K117">
            <v>8</v>
          </cell>
        </row>
        <row r="118">
          <cell r="B118" t="str">
            <v>19980811</v>
          </cell>
          <cell r="C118">
            <v>0.80400000000000005</v>
          </cell>
          <cell r="D118">
            <v>0.83279487179487166</v>
          </cell>
          <cell r="E118">
            <v>0.84945076923076912</v>
          </cell>
          <cell r="F118">
            <v>0.8161389743589742</v>
          </cell>
          <cell r="G118">
            <v>7.9115512820512812</v>
          </cell>
          <cell r="H118">
            <v>8.0697823076923072</v>
          </cell>
          <cell r="I118">
            <v>7.7533202564102552</v>
          </cell>
          <cell r="J118">
            <v>7.7</v>
          </cell>
          <cell r="K118">
            <v>8</v>
          </cell>
        </row>
        <row r="119">
          <cell r="B119" t="str">
            <v>19980811</v>
          </cell>
          <cell r="C119">
            <v>0.81299999999999994</v>
          </cell>
          <cell r="D119">
            <v>0.83279487179487166</v>
          </cell>
          <cell r="E119">
            <v>0.84945076923076912</v>
          </cell>
          <cell r="F119">
            <v>0.8161389743589742</v>
          </cell>
          <cell r="G119">
            <v>7.9115512820512812</v>
          </cell>
          <cell r="H119">
            <v>8.0697823076923072</v>
          </cell>
          <cell r="I119">
            <v>7.7533202564102552</v>
          </cell>
          <cell r="J119">
            <v>7.7</v>
          </cell>
          <cell r="K119">
            <v>8</v>
          </cell>
        </row>
        <row r="120">
          <cell r="B120" t="str">
            <v>19980811</v>
          </cell>
          <cell r="C120">
            <v>0.81299999999999994</v>
          </cell>
          <cell r="D120">
            <v>0.83279487179487166</v>
          </cell>
          <cell r="E120">
            <v>0.84945076923076912</v>
          </cell>
          <cell r="F120">
            <v>0.8161389743589742</v>
          </cell>
          <cell r="G120">
            <v>7.9115512820512812</v>
          </cell>
          <cell r="H120">
            <v>8.0697823076923072</v>
          </cell>
          <cell r="I120">
            <v>7.7533202564102552</v>
          </cell>
          <cell r="J120">
            <v>7.7</v>
          </cell>
          <cell r="K120">
            <v>8</v>
          </cell>
        </row>
      </sheetData>
      <sheetData sheetId="8" refreshError="1"/>
      <sheetData sheetId="9" refreshError="1"/>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変更履歴"/>
      <sheetName val="プログラム概要"/>
      <sheetName val="画面ﾚｲｱｳﾄ(受注データ削除ツール)"/>
      <sheetName val="画面(受注データ削除ツール)"/>
      <sheetName val="ﾁｪｯｸ(受注データ削除ツール)"/>
      <sheetName val="転送"/>
      <sheetName val="詳細 (1)"/>
    </sheetNames>
    <sheetDataSet>
      <sheetData sheetId="0" refreshError="1"/>
      <sheetData sheetId="1" refreshError="1"/>
      <sheetData sheetId="2" refreshError="1"/>
      <sheetData sheetId="3" refreshError="1"/>
      <sheetData sheetId="4"/>
      <sheetData sheetId="5"/>
      <sheetData sheetId="6" refreshError="1"/>
      <sheetData sheetId="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4_見積り内訳"/>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aaa"/>
      <sheetName val="【見積書】"/>
      <sheetName val="#REF"/>
    </sheetNames>
    <sheetDataSet>
      <sheetData sheetId="0"/>
      <sheetData sheetId="1"/>
      <sheetData sheetId="2"/>
      <sheetData sheetId="3" refreshError="1"/>
      <sheetData sheetId="4" refreshError="1"/>
      <sheetData sheetId="5"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台帳R"/>
    </sheetNames>
    <definedNames>
      <definedName name="Module1.新規オーダ台帳･明細作成"/>
      <definedName name="オｰダｰシｰト作成"/>
    </defined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二次開発項目AAAAA"/>
      <sheetName val="見積もり作業範囲"/>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Module1"/>
      <sheetName val="#REF"/>
      <sheetName val="診断書"/>
      <sheetName val="完了報告書"/>
      <sheetName val="Col2"/>
      <sheetName val="リスク管理表"/>
      <sheetName val="ｽｹｼﾞｭｰﾙ"/>
      <sheetName val="ﾊﾟﾗﾒﾀ"/>
      <sheetName val="品質計画"/>
      <sheetName val="要員計画"/>
      <sheetName val="体制表"/>
      <sheetName val="ｽｹｼﾞｭｰﾙ "/>
      <sheetName val="Б_x0000_"/>
      <sheetName val=""/>
    </sheetNames>
    <sheetDataSet>
      <sheetData sheetId="0" refreshError="1"/>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ｼｰﾄ(S)"/>
    </sheetNames>
    <definedNames>
      <definedName name="ODリスト作成"/>
      <definedName name="新規オーダシート作成"/>
    </defined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4-2製造"/>
      <sheetName val="ﾛｸﾞｵﾝ"/>
      <sheetName val="顧客情報検索"/>
      <sheetName val="Sheet2"/>
      <sheetName val="Sheet3"/>
      <sheetName val="テレビＣＭ"/>
      <sheetName val="COBOLメンバ一覧"/>
      <sheetName val="資産名ﾘｽﾄ"/>
    </sheetNames>
    <definedNames>
      <definedName name="Page_Jump"/>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配布先"/>
      <sheetName val="単価"/>
      <sheetName val="サーバ応用ソフト"/>
      <sheetName val="総合研究所"/>
      <sheetName val="現地調整"/>
      <sheetName val="原価計算マクロ"/>
      <sheetName val="提出社見"/>
      <sheetName val="LIST"/>
    </sheetNames>
    <sheetDataSet>
      <sheetData sheetId="0"/>
      <sheetData sheetId="1" refreshError="1">
        <row r="6">
          <cell r="H6">
            <v>65.599999999999994</v>
          </cell>
        </row>
        <row r="7">
          <cell r="H7">
            <v>50.5</v>
          </cell>
        </row>
        <row r="8">
          <cell r="H8">
            <v>35.299999999999997</v>
          </cell>
        </row>
      </sheetData>
      <sheetData sheetId="2"/>
      <sheetData sheetId="3"/>
      <sheetData sheetId="4"/>
      <sheetData sheetId="5" refreshError="1"/>
      <sheetData sheetId="6" refreshError="1"/>
      <sheetData sheetId="7"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KU"/>
      <sheetName val="全体"/>
    </sheetNames>
    <definedNames>
      <definedName name="Title_Edit_End" refersTo="#REF!"/>
    </definedNames>
    <sheetDataSet>
      <sheetData sheetId="0" refreshError="1"/>
      <sheetData sheetId="1"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D台帳J"/>
    </sheetNames>
    <definedNames>
      <definedName name="オーダー台帳･統括作成"/>
      <definedName name="新規オーダ台帳･明細作成"/>
    </defined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社外見積"/>
    </sheetNames>
    <definedNames>
      <definedName name="リスト作成"/>
      <definedName name="新規見積書作成"/>
    </defined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見積書】"/>
      <sheetName val="【見積書】1"/>
      <sheetName val="【見積書】2"/>
      <sheetName val="【見積書】3"/>
      <sheetName val="【見積書】4"/>
      <sheetName val="見積り条件"/>
      <sheetName val="_見積書_"/>
      <sheetName val="Sheet2"/>
      <sheetName val="Ｍａｉｌｱﾝｹｰﾄ"/>
      <sheetName val="対応表サンプル"/>
      <sheetName val="斡旋顧客一覧照会"/>
      <sheetName val="障害検出率 (マスタ)"/>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KU"/>
      <sheetName val="【見積書】"/>
      <sheetName val="表紙"/>
    </sheetNames>
    <definedNames>
      <definedName name="Title_Edit_End" refersTo="#REF!"/>
    </definedNames>
    <sheetDataSet>
      <sheetData sheetId="0" refreshError="1"/>
      <sheetData sheetId="1" refreshError="1"/>
      <sheetData sheetId="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手順書"/>
      <sheetName val="ﾁｪｯｸ(引当欠品予定照会)"/>
      <sheetName val="基本_オン_1"/>
      <sheetName val="画面(引当欠品予定照会)"/>
    </sheetNames>
    <sheetDataSet>
      <sheetData sheetId="0"/>
      <sheetData sheetId="1"/>
      <sheetData sheetId="2"/>
      <sheetData sheetId="3"/>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pageSetUpPr fitToPage="1"/>
  </sheetPr>
  <dimension ref="A1:AE44"/>
  <sheetViews>
    <sheetView tabSelected="1" view="pageBreakPreview" zoomScaleNormal="100" zoomScaleSheetLayoutView="100" workbookViewId="0">
      <selection activeCell="E22" sqref="E22"/>
    </sheetView>
  </sheetViews>
  <sheetFormatPr defaultRowHeight="15.75"/>
  <cols>
    <col min="1" max="3" width="2.5" style="2" customWidth="1"/>
    <col min="4" max="4" width="26.33203125" style="2" bestFit="1" customWidth="1"/>
    <col min="5" max="12" width="16.6640625" style="2" customWidth="1"/>
    <col min="13" max="13" width="26" style="2" customWidth="1"/>
    <col min="14" max="14" width="9.83203125" style="2" bestFit="1" customWidth="1"/>
    <col min="15" max="16384" width="9.33203125" style="2"/>
  </cols>
  <sheetData>
    <row r="1" spans="1:31" ht="21">
      <c r="A1" s="3" t="s">
        <v>1</v>
      </c>
      <c r="B1" s="3"/>
      <c r="C1" s="4"/>
      <c r="D1" s="4"/>
      <c r="E1" s="4"/>
      <c r="F1" s="4"/>
      <c r="G1" s="4"/>
      <c r="H1" s="4"/>
      <c r="I1" s="4"/>
      <c r="J1" s="4"/>
      <c r="K1" s="4"/>
      <c r="L1" s="4"/>
      <c r="M1" s="1" t="s">
        <v>6</v>
      </c>
    </row>
    <row r="2" spans="1:31" ht="19.5">
      <c r="A2" s="4"/>
      <c r="B2" s="4"/>
      <c r="C2" s="5"/>
      <c r="D2" s="4"/>
      <c r="E2" s="4"/>
      <c r="F2" s="4"/>
      <c r="G2" s="4"/>
      <c r="H2" s="4"/>
      <c r="I2" s="4"/>
      <c r="J2" s="4"/>
      <c r="K2" s="4"/>
      <c r="L2" s="4"/>
      <c r="M2" s="4"/>
    </row>
    <row r="3" spans="1:31" ht="16.5">
      <c r="A3" s="4"/>
      <c r="B3" s="6" t="s">
        <v>2</v>
      </c>
      <c r="C3" s="4"/>
      <c r="D3" s="7"/>
      <c r="E3" s="7"/>
      <c r="F3" s="7"/>
      <c r="G3" s="7"/>
      <c r="H3" s="7"/>
      <c r="I3" s="7"/>
      <c r="J3" s="7"/>
      <c r="K3" s="7"/>
      <c r="L3" s="7"/>
      <c r="M3" s="7"/>
    </row>
    <row r="4" spans="1:31" ht="16.5">
      <c r="A4" s="4"/>
      <c r="B4" s="6"/>
      <c r="C4" s="4"/>
      <c r="D4" s="7"/>
      <c r="E4" s="7"/>
      <c r="F4" s="7"/>
      <c r="G4" s="7"/>
      <c r="H4" s="7"/>
      <c r="I4" s="7"/>
      <c r="J4" s="7"/>
      <c r="K4" s="7"/>
      <c r="L4" s="7"/>
      <c r="M4" s="7"/>
    </row>
    <row r="5" spans="1:31">
      <c r="A5" s="4"/>
      <c r="B5" s="4"/>
      <c r="C5" s="4"/>
      <c r="D5" s="8" t="s">
        <v>3</v>
      </c>
      <c r="E5" s="20" t="s">
        <v>7</v>
      </c>
      <c r="F5" s="21"/>
      <c r="G5" s="21"/>
      <c r="H5" s="21"/>
      <c r="I5" s="21"/>
      <c r="J5" s="21"/>
      <c r="K5" s="21"/>
      <c r="L5" s="21"/>
      <c r="M5" s="21"/>
    </row>
    <row r="6" spans="1:31">
      <c r="A6" s="4"/>
      <c r="B6" s="4"/>
      <c r="C6" s="4"/>
      <c r="D6" s="4"/>
      <c r="E6" s="4"/>
      <c r="F6" s="4"/>
      <c r="G6" s="4"/>
      <c r="H6" s="4"/>
      <c r="I6" s="4"/>
      <c r="J6" s="4"/>
      <c r="K6" s="4"/>
      <c r="L6" s="4"/>
      <c r="M6" s="4"/>
    </row>
    <row r="7" spans="1:31">
      <c r="A7" s="4"/>
      <c r="B7" s="4"/>
      <c r="C7" s="4"/>
      <c r="D7" s="4"/>
      <c r="E7" s="4"/>
      <c r="F7" s="4"/>
      <c r="G7" s="4"/>
      <c r="H7" s="4"/>
      <c r="I7" s="4"/>
      <c r="J7" s="4"/>
      <c r="K7" s="4"/>
      <c r="L7" s="4"/>
      <c r="M7" s="4"/>
    </row>
    <row r="8" spans="1:31" ht="16.5">
      <c r="A8" s="4"/>
      <c r="B8" s="6" t="s">
        <v>4</v>
      </c>
      <c r="C8" s="4"/>
      <c r="D8" s="7"/>
      <c r="E8" s="7"/>
      <c r="F8" s="7"/>
      <c r="G8" s="7"/>
      <c r="H8" s="7"/>
      <c r="I8" s="7"/>
      <c r="J8" s="7"/>
      <c r="K8" s="7"/>
      <c r="L8" s="7"/>
      <c r="M8" s="7"/>
    </row>
    <row r="9" spans="1:31" ht="16.5">
      <c r="A9" s="4"/>
      <c r="B9" s="6"/>
      <c r="C9" s="4"/>
      <c r="D9" s="7"/>
      <c r="E9" s="7"/>
      <c r="F9" s="7"/>
      <c r="G9" s="7"/>
      <c r="H9" s="7"/>
      <c r="I9" s="7"/>
      <c r="J9" s="7"/>
      <c r="K9" s="7"/>
      <c r="L9" s="7"/>
      <c r="M9" s="7"/>
    </row>
    <row r="10" spans="1:31" ht="16.5">
      <c r="A10" s="4"/>
      <c r="B10" s="4"/>
      <c r="C10" s="9" t="s">
        <v>8</v>
      </c>
      <c r="D10" s="10"/>
      <c r="E10" s="10"/>
      <c r="F10" s="10"/>
      <c r="G10" s="10"/>
      <c r="H10" s="10"/>
      <c r="I10" s="10"/>
      <c r="J10" s="10"/>
      <c r="K10" s="10"/>
      <c r="L10" s="10"/>
      <c r="M10" s="10"/>
    </row>
    <row r="11" spans="1:31" ht="16.5">
      <c r="A11" s="4"/>
      <c r="B11" s="4"/>
      <c r="C11" s="4"/>
      <c r="D11" s="9" t="s">
        <v>324</v>
      </c>
      <c r="E11" s="4"/>
      <c r="F11" s="4"/>
      <c r="G11" s="4"/>
      <c r="H11" s="4"/>
      <c r="I11" s="4"/>
      <c r="J11" s="4"/>
      <c r="K11" s="4"/>
      <c r="L11" s="4"/>
      <c r="M11" s="4"/>
      <c r="N11" s="16" t="s">
        <v>273</v>
      </c>
      <c r="O11" s="16" t="s">
        <v>274</v>
      </c>
      <c r="P11" s="17"/>
      <c r="Q11" s="17"/>
      <c r="R11" s="17"/>
      <c r="S11" s="17"/>
      <c r="T11" s="17"/>
      <c r="U11" s="17"/>
      <c r="V11" s="17"/>
      <c r="W11" s="17"/>
      <c r="X11" s="17"/>
      <c r="Y11" s="17"/>
      <c r="Z11" s="17"/>
      <c r="AA11" s="17"/>
      <c r="AB11" s="17"/>
      <c r="AC11" s="17"/>
      <c r="AD11" s="17"/>
      <c r="AE11" s="17"/>
    </row>
    <row r="12" spans="1:31" ht="395.1" customHeight="1">
      <c r="A12" s="4"/>
      <c r="B12" s="4"/>
      <c r="C12" s="4"/>
      <c r="D12" s="11" t="s">
        <v>5</v>
      </c>
      <c r="E12" s="22"/>
      <c r="F12" s="23"/>
      <c r="G12" s="23"/>
      <c r="H12" s="23"/>
      <c r="I12" s="23"/>
      <c r="J12" s="23"/>
      <c r="K12" s="23"/>
      <c r="L12" s="23"/>
      <c r="M12" s="23"/>
      <c r="N12" s="18"/>
      <c r="O12" s="18"/>
      <c r="P12" s="28"/>
      <c r="Q12" s="28"/>
      <c r="R12" s="28"/>
      <c r="S12" s="28"/>
      <c r="T12" s="28"/>
      <c r="U12" s="28"/>
      <c r="V12" s="28"/>
      <c r="W12" s="28"/>
      <c r="X12" s="28"/>
      <c r="Y12" s="28"/>
      <c r="Z12" s="28"/>
      <c r="AA12" s="28"/>
      <c r="AB12" s="28"/>
      <c r="AC12" s="28"/>
      <c r="AD12" s="28"/>
      <c r="AE12" s="28"/>
    </row>
    <row r="13" spans="1:31" ht="15.75" customHeight="1">
      <c r="A13" s="4"/>
      <c r="B13" s="4"/>
      <c r="C13" s="4"/>
      <c r="D13" s="12" t="s">
        <v>0</v>
      </c>
      <c r="E13" s="24" t="s">
        <v>263</v>
      </c>
      <c r="F13" s="25"/>
      <c r="G13" s="25"/>
      <c r="H13" s="25"/>
      <c r="I13" s="25"/>
      <c r="J13" s="25"/>
      <c r="K13" s="25"/>
      <c r="L13" s="25"/>
      <c r="M13" s="25"/>
      <c r="N13" s="19"/>
      <c r="O13" s="19"/>
      <c r="P13" s="19"/>
      <c r="Q13" s="19"/>
      <c r="R13" s="19"/>
      <c r="S13" s="19"/>
      <c r="T13" s="19"/>
      <c r="U13" s="19"/>
      <c r="V13" s="19"/>
      <c r="W13" s="19"/>
      <c r="X13" s="19"/>
      <c r="Y13" s="19"/>
      <c r="Z13" s="19"/>
      <c r="AA13" s="19"/>
      <c r="AB13" s="19"/>
      <c r="AC13" s="19"/>
      <c r="AD13" s="19"/>
      <c r="AE13" s="19"/>
    </row>
    <row r="14" spans="1:31">
      <c r="A14" s="4"/>
      <c r="B14" s="4"/>
      <c r="C14" s="4"/>
      <c r="D14" s="4"/>
      <c r="E14" s="4"/>
      <c r="F14" s="4"/>
      <c r="G14" s="4"/>
      <c r="H14" s="4"/>
      <c r="I14" s="4"/>
      <c r="J14" s="4"/>
      <c r="K14" s="4"/>
      <c r="L14" s="4"/>
      <c r="M14" s="4"/>
    </row>
    <row r="15" spans="1:31" ht="16.5">
      <c r="A15" s="4"/>
      <c r="B15" s="4"/>
      <c r="C15" s="4"/>
      <c r="D15" s="9" t="s">
        <v>265</v>
      </c>
      <c r="E15" s="4"/>
      <c r="F15" s="4"/>
      <c r="G15" s="4"/>
      <c r="H15" s="4"/>
      <c r="I15" s="4"/>
      <c r="J15" s="4"/>
      <c r="K15" s="4"/>
      <c r="L15" s="4"/>
      <c r="M15" s="4"/>
      <c r="N15" s="16" t="s">
        <v>273</v>
      </c>
      <c r="O15" s="16" t="s">
        <v>274</v>
      </c>
      <c r="P15" s="17"/>
      <c r="Q15" s="17"/>
      <c r="R15" s="17"/>
      <c r="S15" s="17"/>
      <c r="T15" s="17"/>
      <c r="U15" s="17"/>
      <c r="V15" s="17"/>
      <c r="W15" s="17"/>
      <c r="X15" s="17"/>
      <c r="Y15" s="17"/>
      <c r="Z15" s="17"/>
      <c r="AA15" s="17"/>
      <c r="AB15" s="17"/>
      <c r="AC15" s="17"/>
      <c r="AD15" s="17"/>
      <c r="AE15" s="17"/>
    </row>
    <row r="16" spans="1:31" ht="395.1" customHeight="1">
      <c r="A16" s="4"/>
      <c r="B16" s="4"/>
      <c r="C16" s="4"/>
      <c r="D16" s="11" t="s">
        <v>5</v>
      </c>
      <c r="E16" s="22"/>
      <c r="F16" s="23"/>
      <c r="G16" s="23"/>
      <c r="H16" s="23"/>
      <c r="I16" s="23"/>
      <c r="J16" s="23"/>
      <c r="K16" s="23"/>
      <c r="L16" s="23"/>
      <c r="M16" s="23"/>
      <c r="N16" s="18"/>
      <c r="O16" s="18"/>
      <c r="P16" s="28"/>
      <c r="Q16" s="28"/>
      <c r="R16" s="28"/>
      <c r="S16" s="28"/>
      <c r="T16" s="28"/>
      <c r="U16" s="28"/>
      <c r="V16" s="28"/>
      <c r="W16" s="28"/>
      <c r="X16" s="28"/>
      <c r="Y16" s="28"/>
      <c r="Z16" s="28"/>
      <c r="AA16" s="28"/>
      <c r="AB16" s="28"/>
      <c r="AC16" s="28"/>
      <c r="AD16" s="28"/>
      <c r="AE16" s="28"/>
    </row>
    <row r="17" spans="1:31" ht="15.75" customHeight="1">
      <c r="A17" s="4"/>
      <c r="B17" s="4"/>
      <c r="C17" s="4"/>
      <c r="D17" s="12" t="s">
        <v>0</v>
      </c>
      <c r="E17" s="26" t="s">
        <v>264</v>
      </c>
      <c r="F17" s="27"/>
      <c r="G17" s="27"/>
      <c r="H17" s="27"/>
      <c r="I17" s="27"/>
      <c r="J17" s="27"/>
      <c r="K17" s="27"/>
      <c r="L17" s="27"/>
      <c r="M17" s="27"/>
      <c r="N17" s="19"/>
      <c r="O17" s="19"/>
      <c r="P17" s="19"/>
      <c r="Q17" s="19"/>
      <c r="R17" s="19"/>
      <c r="S17" s="19"/>
      <c r="T17" s="19"/>
      <c r="U17" s="19"/>
      <c r="V17" s="19"/>
      <c r="W17" s="19"/>
      <c r="X17" s="19"/>
      <c r="Y17" s="19"/>
      <c r="Z17" s="19"/>
      <c r="AA17" s="19"/>
      <c r="AB17" s="19"/>
      <c r="AC17" s="19"/>
      <c r="AD17" s="19"/>
      <c r="AE17" s="19"/>
    </row>
    <row r="18" spans="1:31">
      <c r="A18" s="4"/>
      <c r="B18" s="4"/>
      <c r="C18" s="4"/>
      <c r="D18" s="4"/>
      <c r="E18" s="4"/>
      <c r="F18" s="4"/>
      <c r="G18" s="4"/>
      <c r="H18" s="4"/>
      <c r="I18" s="4"/>
      <c r="J18" s="4"/>
      <c r="K18" s="4"/>
      <c r="L18" s="4"/>
      <c r="M18" s="4"/>
    </row>
    <row r="19" spans="1:31" ht="16.5">
      <c r="A19" s="4"/>
      <c r="B19" s="4"/>
      <c r="C19" s="4"/>
      <c r="D19" s="9" t="s">
        <v>271</v>
      </c>
      <c r="E19" s="4"/>
      <c r="F19" s="4"/>
      <c r="G19" s="4"/>
      <c r="H19" s="4"/>
      <c r="I19" s="4"/>
      <c r="J19" s="4"/>
      <c r="K19" s="4"/>
      <c r="L19" s="4"/>
      <c r="M19" s="4"/>
      <c r="N19" s="16" t="s">
        <v>273</v>
      </c>
      <c r="O19" s="16" t="s">
        <v>274</v>
      </c>
      <c r="P19" s="17"/>
      <c r="Q19" s="17"/>
      <c r="R19" s="17"/>
      <c r="S19" s="17"/>
      <c r="T19" s="17"/>
      <c r="U19" s="17"/>
      <c r="V19" s="17"/>
      <c r="W19" s="17"/>
      <c r="X19" s="17"/>
      <c r="Y19" s="17"/>
      <c r="Z19" s="17"/>
      <c r="AA19" s="17"/>
      <c r="AB19" s="17"/>
      <c r="AC19" s="17"/>
      <c r="AD19" s="17"/>
      <c r="AE19" s="17"/>
    </row>
    <row r="20" spans="1:31" ht="395.1" customHeight="1">
      <c r="A20" s="4"/>
      <c r="B20" s="4"/>
      <c r="C20" s="4"/>
      <c r="D20" s="11" t="s">
        <v>5</v>
      </c>
      <c r="E20" s="22"/>
      <c r="F20" s="23"/>
      <c r="G20" s="23"/>
      <c r="H20" s="23"/>
      <c r="I20" s="23"/>
      <c r="J20" s="23"/>
      <c r="K20" s="23"/>
      <c r="L20" s="23"/>
      <c r="M20" s="23"/>
      <c r="N20" s="18"/>
      <c r="O20" s="18"/>
      <c r="P20" s="28"/>
      <c r="Q20" s="28"/>
      <c r="R20" s="28"/>
      <c r="S20" s="28"/>
      <c r="T20" s="28"/>
      <c r="U20" s="28"/>
      <c r="V20" s="28"/>
      <c r="W20" s="28"/>
      <c r="X20" s="28"/>
      <c r="Y20" s="28"/>
      <c r="Z20" s="28"/>
      <c r="AA20" s="28"/>
      <c r="AB20" s="28"/>
      <c r="AC20" s="28"/>
      <c r="AD20" s="28"/>
      <c r="AE20" s="28"/>
    </row>
    <row r="21" spans="1:31" ht="15.75" customHeight="1">
      <c r="A21" s="4"/>
      <c r="B21" s="4"/>
      <c r="C21" s="4"/>
      <c r="D21" s="12" t="s">
        <v>0</v>
      </c>
      <c r="E21" s="24" t="s">
        <v>325</v>
      </c>
      <c r="F21" s="25"/>
      <c r="G21" s="25"/>
      <c r="H21" s="25"/>
      <c r="I21" s="25"/>
      <c r="J21" s="25"/>
      <c r="K21" s="25"/>
      <c r="L21" s="25"/>
      <c r="M21" s="25"/>
      <c r="N21" s="19"/>
      <c r="O21" s="19"/>
      <c r="P21" s="19"/>
      <c r="Q21" s="19"/>
      <c r="R21" s="19"/>
      <c r="S21" s="19"/>
      <c r="T21" s="19"/>
      <c r="U21" s="19"/>
      <c r="V21" s="19"/>
      <c r="W21" s="19"/>
      <c r="X21" s="19"/>
      <c r="Y21" s="19"/>
      <c r="Z21" s="19"/>
      <c r="AA21" s="19"/>
      <c r="AB21" s="19"/>
      <c r="AC21" s="19"/>
      <c r="AD21" s="19"/>
      <c r="AE21" s="19"/>
    </row>
    <row r="22" spans="1:31">
      <c r="A22" s="4"/>
      <c r="B22" s="4"/>
      <c r="C22" s="4"/>
      <c r="D22" s="4"/>
      <c r="E22" s="4"/>
      <c r="F22" s="4"/>
      <c r="G22" s="4"/>
      <c r="H22" s="4"/>
      <c r="I22" s="4"/>
      <c r="J22" s="4"/>
      <c r="K22" s="4"/>
      <c r="L22" s="4"/>
      <c r="M22" s="4"/>
    </row>
    <row r="23" spans="1:31" ht="16.5">
      <c r="A23" s="4"/>
      <c r="B23" s="4"/>
      <c r="C23" s="4"/>
      <c r="D23" s="9" t="s">
        <v>272</v>
      </c>
      <c r="E23" s="4"/>
      <c r="F23" s="4"/>
      <c r="G23" s="4"/>
      <c r="H23" s="4"/>
      <c r="I23" s="4"/>
      <c r="J23" s="4"/>
      <c r="K23" s="4"/>
      <c r="L23" s="4"/>
      <c r="M23" s="4"/>
      <c r="N23" s="16" t="s">
        <v>273</v>
      </c>
      <c r="O23" s="16" t="s">
        <v>274</v>
      </c>
      <c r="P23" s="17"/>
      <c r="Q23" s="17"/>
      <c r="R23" s="17"/>
      <c r="S23" s="17"/>
      <c r="T23" s="17"/>
      <c r="U23" s="17"/>
      <c r="V23" s="17"/>
      <c r="W23" s="17"/>
      <c r="X23" s="17"/>
      <c r="Y23" s="17"/>
      <c r="Z23" s="17"/>
      <c r="AA23" s="17"/>
      <c r="AB23" s="17"/>
      <c r="AC23" s="17"/>
      <c r="AD23" s="17"/>
      <c r="AE23" s="17"/>
    </row>
    <row r="24" spans="1:31" ht="395.1" customHeight="1">
      <c r="A24" s="4"/>
      <c r="B24" s="4"/>
      <c r="C24" s="4"/>
      <c r="D24" s="11" t="s">
        <v>5</v>
      </c>
      <c r="E24" s="22"/>
      <c r="F24" s="23"/>
      <c r="G24" s="23"/>
      <c r="H24" s="23"/>
      <c r="I24" s="23"/>
      <c r="J24" s="23"/>
      <c r="K24" s="23"/>
      <c r="L24" s="23"/>
      <c r="M24" s="23"/>
      <c r="N24" s="18"/>
      <c r="O24" s="18"/>
      <c r="P24" s="28"/>
      <c r="Q24" s="28"/>
      <c r="R24" s="28"/>
      <c r="S24" s="28"/>
      <c r="T24" s="28"/>
      <c r="U24" s="28"/>
      <c r="V24" s="28"/>
      <c r="W24" s="28"/>
      <c r="X24" s="28"/>
      <c r="Y24" s="28"/>
      <c r="Z24" s="28"/>
      <c r="AA24" s="28"/>
      <c r="AB24" s="28"/>
      <c r="AC24" s="28"/>
      <c r="AD24" s="28"/>
      <c r="AE24" s="28"/>
    </row>
    <row r="25" spans="1:31" ht="15.75" customHeight="1">
      <c r="A25" s="4"/>
      <c r="B25" s="4"/>
      <c r="C25" s="4"/>
      <c r="D25" s="12" t="s">
        <v>0</v>
      </c>
      <c r="E25" s="24" t="s">
        <v>266</v>
      </c>
      <c r="F25" s="25"/>
      <c r="G25" s="25"/>
      <c r="H25" s="25"/>
      <c r="I25" s="25"/>
      <c r="J25" s="25"/>
      <c r="K25" s="25"/>
      <c r="L25" s="25"/>
      <c r="M25" s="25"/>
      <c r="N25" s="19"/>
      <c r="O25" s="19"/>
      <c r="P25" s="19"/>
      <c r="Q25" s="19"/>
      <c r="R25" s="19"/>
      <c r="S25" s="19"/>
      <c r="T25" s="19"/>
      <c r="U25" s="19"/>
      <c r="V25" s="19"/>
      <c r="W25" s="19"/>
      <c r="X25" s="19"/>
      <c r="Y25" s="19"/>
      <c r="Z25" s="19"/>
      <c r="AA25" s="19"/>
      <c r="AB25" s="19"/>
      <c r="AC25" s="19"/>
      <c r="AD25" s="19"/>
      <c r="AE25" s="19"/>
    </row>
    <row r="26" spans="1:31">
      <c r="A26" s="4"/>
      <c r="B26" s="4"/>
      <c r="C26" s="4"/>
      <c r="D26" s="4"/>
      <c r="E26" s="4"/>
      <c r="F26" s="4"/>
      <c r="G26" s="4"/>
      <c r="H26" s="4"/>
      <c r="I26" s="4"/>
      <c r="J26" s="4"/>
      <c r="K26" s="4"/>
      <c r="L26" s="4"/>
      <c r="M26" s="4"/>
    </row>
    <row r="27" spans="1:31" ht="16.5">
      <c r="A27" s="4"/>
      <c r="B27" s="4"/>
      <c r="C27" s="4"/>
      <c r="D27" s="9" t="s">
        <v>259</v>
      </c>
      <c r="E27" s="4"/>
      <c r="F27" s="4"/>
      <c r="G27" s="4"/>
      <c r="H27" s="4"/>
      <c r="I27" s="4"/>
      <c r="J27" s="4"/>
      <c r="K27" s="4"/>
      <c r="L27" s="4"/>
      <c r="M27" s="4"/>
      <c r="N27" s="16" t="s">
        <v>273</v>
      </c>
      <c r="O27" s="16" t="s">
        <v>274</v>
      </c>
      <c r="P27" s="17"/>
      <c r="Q27" s="17"/>
      <c r="R27" s="17"/>
      <c r="S27" s="17"/>
      <c r="T27" s="17"/>
      <c r="U27" s="17"/>
      <c r="V27" s="17"/>
      <c r="W27" s="17"/>
      <c r="X27" s="17"/>
      <c r="Y27" s="17"/>
      <c r="Z27" s="17"/>
      <c r="AA27" s="17"/>
      <c r="AB27" s="17"/>
      <c r="AC27" s="17"/>
      <c r="AD27" s="17"/>
      <c r="AE27" s="17"/>
    </row>
    <row r="28" spans="1:31" ht="395.1" customHeight="1">
      <c r="A28" s="4"/>
      <c r="B28" s="4"/>
      <c r="C28" s="4"/>
      <c r="D28" s="11" t="s">
        <v>5</v>
      </c>
      <c r="E28" s="22"/>
      <c r="F28" s="23"/>
      <c r="G28" s="23"/>
      <c r="H28" s="23"/>
      <c r="I28" s="23"/>
      <c r="J28" s="23"/>
      <c r="K28" s="23"/>
      <c r="L28" s="23"/>
      <c r="M28" s="23"/>
      <c r="N28" s="18"/>
      <c r="O28" s="18"/>
      <c r="P28" s="28"/>
      <c r="Q28" s="28"/>
      <c r="R28" s="28"/>
      <c r="S28" s="28"/>
      <c r="T28" s="28"/>
      <c r="U28" s="28"/>
      <c r="V28" s="28"/>
      <c r="W28" s="28"/>
      <c r="X28" s="28"/>
      <c r="Y28" s="28"/>
      <c r="Z28" s="28"/>
      <c r="AA28" s="28"/>
      <c r="AB28" s="28"/>
      <c r="AC28" s="28"/>
      <c r="AD28" s="28"/>
      <c r="AE28" s="28"/>
    </row>
    <row r="29" spans="1:31" ht="15.75" customHeight="1">
      <c r="A29" s="4"/>
      <c r="B29" s="4"/>
      <c r="C29" s="4"/>
      <c r="D29" s="12" t="s">
        <v>0</v>
      </c>
      <c r="E29" s="24" t="s">
        <v>267</v>
      </c>
      <c r="F29" s="25"/>
      <c r="G29" s="25"/>
      <c r="H29" s="25"/>
      <c r="I29" s="25"/>
      <c r="J29" s="25"/>
      <c r="K29" s="25"/>
      <c r="L29" s="25"/>
      <c r="M29" s="25"/>
      <c r="N29" s="19"/>
      <c r="O29" s="19"/>
      <c r="P29" s="19"/>
      <c r="Q29" s="19"/>
      <c r="R29" s="19"/>
      <c r="S29" s="19"/>
      <c r="T29" s="19"/>
      <c r="U29" s="19"/>
      <c r="V29" s="19"/>
      <c r="W29" s="19"/>
      <c r="X29" s="19"/>
      <c r="Y29" s="19"/>
      <c r="Z29" s="19"/>
      <c r="AA29" s="19"/>
      <c r="AB29" s="19"/>
      <c r="AC29" s="19"/>
      <c r="AD29" s="19"/>
      <c r="AE29" s="19"/>
    </row>
    <row r="30" spans="1:31">
      <c r="A30" s="4"/>
      <c r="B30" s="4"/>
      <c r="C30" s="4"/>
      <c r="D30" s="4"/>
      <c r="E30" s="4"/>
      <c r="F30" s="4"/>
      <c r="G30" s="4"/>
      <c r="H30" s="4"/>
      <c r="I30" s="4"/>
      <c r="J30" s="4"/>
      <c r="K30" s="4"/>
      <c r="L30" s="4"/>
      <c r="M30" s="4"/>
    </row>
    <row r="31" spans="1:31" ht="16.5">
      <c r="A31" s="4"/>
      <c r="B31" s="4"/>
      <c r="C31" s="4"/>
      <c r="D31" s="9" t="s">
        <v>260</v>
      </c>
      <c r="E31" s="4"/>
      <c r="F31" s="4"/>
      <c r="G31" s="4"/>
      <c r="H31" s="4"/>
      <c r="I31" s="4"/>
      <c r="J31" s="4"/>
      <c r="K31" s="4"/>
      <c r="L31" s="4"/>
      <c r="M31" s="4"/>
      <c r="N31" s="16" t="s">
        <v>273</v>
      </c>
      <c r="O31" s="16" t="s">
        <v>274</v>
      </c>
      <c r="P31" s="17"/>
      <c r="Q31" s="17"/>
      <c r="R31" s="17"/>
      <c r="S31" s="17"/>
      <c r="T31" s="17"/>
      <c r="U31" s="17"/>
      <c r="V31" s="17"/>
      <c r="W31" s="17"/>
      <c r="X31" s="17"/>
      <c r="Y31" s="17"/>
      <c r="Z31" s="17"/>
      <c r="AA31" s="17"/>
      <c r="AB31" s="17"/>
      <c r="AC31" s="17"/>
      <c r="AD31" s="17"/>
      <c r="AE31" s="17"/>
    </row>
    <row r="32" spans="1:31" ht="395.1" customHeight="1">
      <c r="A32" s="4"/>
      <c r="B32" s="4"/>
      <c r="C32" s="4"/>
      <c r="D32" s="11" t="s">
        <v>5</v>
      </c>
      <c r="E32" s="22"/>
      <c r="F32" s="23"/>
      <c r="G32" s="23"/>
      <c r="H32" s="23"/>
      <c r="I32" s="23"/>
      <c r="J32" s="23"/>
      <c r="K32" s="23"/>
      <c r="L32" s="23"/>
      <c r="M32" s="23"/>
      <c r="N32" s="18"/>
      <c r="O32" s="18"/>
      <c r="P32" s="28"/>
      <c r="Q32" s="28"/>
      <c r="R32" s="28"/>
      <c r="S32" s="28"/>
      <c r="T32" s="28"/>
      <c r="U32" s="28"/>
      <c r="V32" s="28"/>
      <c r="W32" s="28"/>
      <c r="X32" s="28"/>
      <c r="Y32" s="28"/>
      <c r="Z32" s="28"/>
      <c r="AA32" s="28"/>
      <c r="AB32" s="28"/>
      <c r="AC32" s="28"/>
      <c r="AD32" s="28"/>
      <c r="AE32" s="28"/>
    </row>
    <row r="33" spans="1:31" ht="15.75" customHeight="1">
      <c r="A33" s="4"/>
      <c r="B33" s="4"/>
      <c r="C33" s="4"/>
      <c r="D33" s="12" t="s">
        <v>0</v>
      </c>
      <c r="E33" s="24" t="s">
        <v>268</v>
      </c>
      <c r="F33" s="25"/>
      <c r="G33" s="25"/>
      <c r="H33" s="25"/>
      <c r="I33" s="25"/>
      <c r="J33" s="25"/>
      <c r="K33" s="25"/>
      <c r="L33" s="25"/>
      <c r="M33" s="25"/>
      <c r="N33" s="19"/>
      <c r="O33" s="19"/>
      <c r="P33" s="19"/>
      <c r="Q33" s="19"/>
      <c r="R33" s="19"/>
      <c r="S33" s="19"/>
      <c r="T33" s="19"/>
      <c r="U33" s="19"/>
      <c r="V33" s="19"/>
      <c r="W33" s="19"/>
      <c r="X33" s="19"/>
      <c r="Y33" s="19"/>
      <c r="Z33" s="19"/>
      <c r="AA33" s="19"/>
      <c r="AB33" s="19"/>
      <c r="AC33" s="19"/>
      <c r="AD33" s="19"/>
      <c r="AE33" s="19"/>
    </row>
    <row r="34" spans="1:31">
      <c r="A34" s="4"/>
      <c r="B34" s="4"/>
      <c r="C34" s="4"/>
      <c r="D34" s="4"/>
      <c r="E34" s="4"/>
      <c r="F34" s="4"/>
      <c r="G34" s="4"/>
      <c r="H34" s="4"/>
      <c r="I34" s="4"/>
      <c r="J34" s="4"/>
      <c r="K34" s="4"/>
      <c r="L34" s="4"/>
      <c r="M34" s="4"/>
    </row>
    <row r="35" spans="1:31" ht="16.5">
      <c r="A35" s="4"/>
      <c r="B35" s="4"/>
      <c r="C35" s="4"/>
      <c r="D35" s="9" t="s">
        <v>261</v>
      </c>
      <c r="E35" s="4"/>
      <c r="F35" s="4"/>
      <c r="G35" s="4"/>
      <c r="H35" s="4"/>
      <c r="I35" s="4"/>
      <c r="J35" s="4"/>
      <c r="K35" s="4"/>
      <c r="L35" s="4"/>
      <c r="M35" s="4"/>
      <c r="N35" s="16" t="s">
        <v>273</v>
      </c>
      <c r="O35" s="16" t="s">
        <v>274</v>
      </c>
      <c r="P35" s="17"/>
      <c r="Q35" s="17"/>
      <c r="R35" s="17"/>
      <c r="S35" s="17"/>
      <c r="T35" s="17"/>
      <c r="U35" s="17"/>
      <c r="V35" s="17"/>
      <c r="W35" s="17"/>
      <c r="X35" s="17"/>
      <c r="Y35" s="17"/>
      <c r="Z35" s="17"/>
      <c r="AA35" s="17"/>
      <c r="AB35" s="17"/>
      <c r="AC35" s="17"/>
      <c r="AD35" s="17"/>
      <c r="AE35" s="17"/>
    </row>
    <row r="36" spans="1:31" ht="395.1" customHeight="1">
      <c r="A36" s="4"/>
      <c r="B36" s="4"/>
      <c r="C36" s="4"/>
      <c r="D36" s="11" t="s">
        <v>5</v>
      </c>
      <c r="E36" s="22"/>
      <c r="F36" s="23"/>
      <c r="G36" s="23"/>
      <c r="H36" s="23"/>
      <c r="I36" s="23"/>
      <c r="J36" s="23"/>
      <c r="K36" s="23"/>
      <c r="L36" s="23"/>
      <c r="M36" s="23"/>
      <c r="N36" s="18"/>
      <c r="O36" s="18"/>
      <c r="P36" s="28"/>
      <c r="Q36" s="28"/>
      <c r="R36" s="28"/>
      <c r="S36" s="28"/>
      <c r="T36" s="28"/>
      <c r="U36" s="28"/>
      <c r="V36" s="28"/>
      <c r="W36" s="28"/>
      <c r="X36" s="28"/>
      <c r="Y36" s="28"/>
      <c r="Z36" s="28"/>
      <c r="AA36" s="28"/>
      <c r="AB36" s="28"/>
      <c r="AC36" s="28"/>
      <c r="AD36" s="28"/>
      <c r="AE36" s="28"/>
    </row>
    <row r="37" spans="1:31" ht="15.75" customHeight="1">
      <c r="A37" s="4"/>
      <c r="B37" s="4"/>
      <c r="C37" s="4"/>
      <c r="D37" s="12" t="s">
        <v>0</v>
      </c>
      <c r="E37" s="24" t="s">
        <v>270</v>
      </c>
      <c r="F37" s="25"/>
      <c r="G37" s="25"/>
      <c r="H37" s="25"/>
      <c r="I37" s="25"/>
      <c r="J37" s="25"/>
      <c r="K37" s="25"/>
      <c r="L37" s="25"/>
      <c r="M37" s="25"/>
      <c r="N37" s="19"/>
      <c r="O37" s="19"/>
      <c r="P37" s="19"/>
      <c r="Q37" s="19"/>
      <c r="R37" s="19"/>
      <c r="S37" s="19"/>
      <c r="T37" s="19"/>
      <c r="U37" s="19"/>
      <c r="V37" s="19"/>
      <c r="W37" s="19"/>
      <c r="X37" s="19"/>
      <c r="Y37" s="19"/>
      <c r="Z37" s="19"/>
      <c r="AA37" s="19"/>
      <c r="AB37" s="19"/>
      <c r="AC37" s="19"/>
      <c r="AD37" s="19"/>
      <c r="AE37" s="19"/>
    </row>
    <row r="38" spans="1:31">
      <c r="A38" s="4"/>
      <c r="B38" s="4"/>
      <c r="C38" s="4"/>
      <c r="D38" s="4"/>
      <c r="E38" s="4"/>
      <c r="F38" s="4"/>
      <c r="G38" s="4"/>
      <c r="H38" s="4"/>
      <c r="I38" s="4"/>
      <c r="J38" s="4"/>
      <c r="K38" s="4"/>
      <c r="L38" s="4"/>
      <c r="M38" s="4"/>
    </row>
    <row r="39" spans="1:31" ht="16.5">
      <c r="A39" s="4"/>
      <c r="B39" s="4"/>
      <c r="C39" s="4"/>
      <c r="D39" s="9" t="s">
        <v>262</v>
      </c>
      <c r="E39" s="4"/>
      <c r="F39" s="4"/>
      <c r="G39" s="4"/>
      <c r="H39" s="4"/>
      <c r="I39" s="4"/>
      <c r="J39" s="4"/>
      <c r="K39" s="4"/>
      <c r="L39" s="4"/>
      <c r="M39" s="4"/>
      <c r="N39" s="16" t="s">
        <v>273</v>
      </c>
      <c r="O39" s="16" t="s">
        <v>274</v>
      </c>
      <c r="P39" s="17"/>
      <c r="Q39" s="17"/>
      <c r="R39" s="17"/>
      <c r="S39" s="17"/>
      <c r="T39" s="17"/>
      <c r="U39" s="17"/>
      <c r="V39" s="17"/>
      <c r="W39" s="17"/>
      <c r="X39" s="17"/>
      <c r="Y39" s="17"/>
      <c r="Z39" s="17"/>
      <c r="AA39" s="17"/>
      <c r="AB39" s="17"/>
      <c r="AC39" s="17"/>
      <c r="AD39" s="17"/>
      <c r="AE39" s="17"/>
    </row>
    <row r="40" spans="1:31" ht="395.1" customHeight="1">
      <c r="A40" s="4"/>
      <c r="B40" s="4"/>
      <c r="C40" s="4"/>
      <c r="D40" s="11" t="s">
        <v>5</v>
      </c>
      <c r="E40" s="22"/>
      <c r="F40" s="23"/>
      <c r="G40" s="23"/>
      <c r="H40" s="23"/>
      <c r="I40" s="23"/>
      <c r="J40" s="23"/>
      <c r="K40" s="23"/>
      <c r="L40" s="23"/>
      <c r="M40" s="23"/>
      <c r="N40" s="18"/>
      <c r="O40" s="18"/>
      <c r="P40" s="28"/>
      <c r="Q40" s="28"/>
      <c r="R40" s="28"/>
      <c r="S40" s="28"/>
      <c r="T40" s="28"/>
      <c r="U40" s="28"/>
      <c r="V40" s="28"/>
      <c r="W40" s="28"/>
      <c r="X40" s="28"/>
      <c r="Y40" s="28"/>
      <c r="Z40" s="28"/>
      <c r="AA40" s="28"/>
      <c r="AB40" s="28"/>
      <c r="AC40" s="28"/>
      <c r="AD40" s="28"/>
      <c r="AE40" s="28"/>
    </row>
    <row r="41" spans="1:31" ht="15.75" customHeight="1">
      <c r="A41" s="4"/>
      <c r="B41" s="4"/>
      <c r="C41" s="4"/>
      <c r="D41" s="12" t="s">
        <v>0</v>
      </c>
      <c r="E41" s="24" t="s">
        <v>269</v>
      </c>
      <c r="F41" s="25"/>
      <c r="G41" s="25"/>
      <c r="H41" s="25"/>
      <c r="I41" s="25"/>
      <c r="J41" s="25"/>
      <c r="K41" s="25"/>
      <c r="L41" s="25"/>
      <c r="M41" s="25"/>
      <c r="N41" s="19"/>
      <c r="O41" s="19"/>
      <c r="P41" s="19"/>
      <c r="Q41" s="19"/>
      <c r="R41" s="19"/>
      <c r="S41" s="19"/>
      <c r="T41" s="19"/>
      <c r="U41" s="19"/>
      <c r="V41" s="19"/>
      <c r="W41" s="19"/>
      <c r="X41" s="19"/>
      <c r="Y41" s="19"/>
      <c r="Z41" s="19"/>
      <c r="AA41" s="19"/>
      <c r="AB41" s="19"/>
      <c r="AC41" s="19"/>
      <c r="AD41" s="19"/>
      <c r="AE41" s="19"/>
    </row>
    <row r="42" spans="1:31">
      <c r="A42" s="4"/>
      <c r="B42" s="4"/>
      <c r="C42" s="4"/>
      <c r="D42" s="4"/>
      <c r="E42" s="4"/>
      <c r="F42" s="4"/>
      <c r="G42" s="4"/>
      <c r="H42" s="4"/>
      <c r="I42" s="4"/>
      <c r="J42" s="4"/>
      <c r="K42" s="4"/>
      <c r="L42" s="4"/>
      <c r="M42" s="4"/>
    </row>
    <row r="43" spans="1:31">
      <c r="A43" s="4"/>
      <c r="B43" s="4"/>
      <c r="C43" s="4"/>
      <c r="D43" s="4"/>
      <c r="E43" s="4"/>
      <c r="F43" s="4"/>
      <c r="G43" s="4"/>
      <c r="H43" s="4"/>
      <c r="I43" s="4"/>
      <c r="J43" s="4"/>
      <c r="K43" s="4"/>
      <c r="L43" s="4"/>
      <c r="M43" s="4"/>
    </row>
    <row r="44" spans="1:31">
      <c r="A44" s="4"/>
      <c r="B44" s="4"/>
      <c r="C44" s="4"/>
      <c r="D44" s="4"/>
      <c r="E44" s="13"/>
      <c r="F44" s="13"/>
      <c r="G44" s="4"/>
      <c r="H44" s="4"/>
      <c r="I44" s="4"/>
      <c r="J44" s="4"/>
      <c r="K44" s="4"/>
      <c r="L44" s="4"/>
      <c r="M44" s="4"/>
    </row>
  </sheetData>
  <mergeCells count="25">
    <mergeCell ref="P32:AE32"/>
    <mergeCell ref="P36:AE36"/>
    <mergeCell ref="P40:AE40"/>
    <mergeCell ref="P12:AE12"/>
    <mergeCell ref="P16:AE16"/>
    <mergeCell ref="P20:AE20"/>
    <mergeCell ref="P24:AE24"/>
    <mergeCell ref="P28:AE28"/>
    <mergeCell ref="E40:M40"/>
    <mergeCell ref="E41:M41"/>
    <mergeCell ref="E25:M25"/>
    <mergeCell ref="E28:M28"/>
    <mergeCell ref="E29:M29"/>
    <mergeCell ref="E32:M32"/>
    <mergeCell ref="E33:M33"/>
    <mergeCell ref="E20:M20"/>
    <mergeCell ref="E21:M21"/>
    <mergeCell ref="E24:M24"/>
    <mergeCell ref="E36:M36"/>
    <mergeCell ref="E37:M37"/>
    <mergeCell ref="E5:M5"/>
    <mergeCell ref="E12:M12"/>
    <mergeCell ref="E13:M13"/>
    <mergeCell ref="E16:M16"/>
    <mergeCell ref="E17:M17"/>
  </mergeCells>
  <phoneticPr fontId="4"/>
  <pageMargins left="0.47244094488188981" right="0.47244094488188981" top="0.47244094488188981" bottom="0.47244094488188981" header="0.31496062992125984" footer="0.31496062992125984"/>
  <pageSetup paperSize="9" scale="29" fitToHeight="0" orientation="portrait" r:id="rId1"/>
  <rowBreaks count="1" manualBreakCount="1">
    <brk id="29" max="31"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39"/>
  <sheetViews>
    <sheetView workbookViewId="0">
      <selection activeCell="A2" sqref="A2"/>
    </sheetView>
  </sheetViews>
  <sheetFormatPr defaultRowHeight="13.5"/>
  <cols>
    <col min="1" max="1" width="16.1640625" style="14" customWidth="1"/>
    <col min="2" max="16384" width="9.33203125" style="14"/>
  </cols>
  <sheetData>
    <row r="1" spans="1:104">
      <c r="A1" s="15" t="s">
        <v>275</v>
      </c>
    </row>
    <row r="2" spans="1:104">
      <c r="A2" s="14" t="s">
        <v>9</v>
      </c>
    </row>
    <row r="3" spans="1:104">
      <c r="A3" s="14" t="s">
        <v>10</v>
      </c>
    </row>
    <row r="4" spans="1:104">
      <c r="A4" s="14" t="s">
        <v>11</v>
      </c>
    </row>
    <row r="5" spans="1:104">
      <c r="A5" s="14" t="s">
        <v>12</v>
      </c>
    </row>
    <row r="6" spans="1:104">
      <c r="A6" s="14" t="s">
        <v>13</v>
      </c>
      <c r="B6" s="14" t="s">
        <v>14</v>
      </c>
      <c r="C6" s="14" t="s">
        <v>15</v>
      </c>
      <c r="D6" s="14" t="s">
        <v>16</v>
      </c>
      <c r="E6" s="14" t="s">
        <v>17</v>
      </c>
      <c r="F6" s="14" t="s">
        <v>18</v>
      </c>
      <c r="G6" s="14" t="s">
        <v>19</v>
      </c>
      <c r="H6" s="14" t="s">
        <v>20</v>
      </c>
      <c r="I6" s="14" t="s">
        <v>21</v>
      </c>
      <c r="J6" s="14" t="s">
        <v>22</v>
      </c>
      <c r="K6" s="14" t="s">
        <v>23</v>
      </c>
      <c r="L6" s="14" t="s">
        <v>24</v>
      </c>
      <c r="M6" s="14" t="s">
        <v>25</v>
      </c>
      <c r="N6" s="14" t="s">
        <v>26</v>
      </c>
      <c r="O6" s="14" t="s">
        <v>27</v>
      </c>
      <c r="P6" s="14" t="s">
        <v>28</v>
      </c>
      <c r="Q6" s="14" t="s">
        <v>29</v>
      </c>
      <c r="R6" s="14" t="s">
        <v>30</v>
      </c>
      <c r="S6" s="14" t="s">
        <v>31</v>
      </c>
      <c r="T6" s="14" t="s">
        <v>32</v>
      </c>
      <c r="U6" s="14" t="s">
        <v>33</v>
      </c>
      <c r="V6" s="14" t="s">
        <v>34</v>
      </c>
      <c r="W6" s="14" t="s">
        <v>35</v>
      </c>
      <c r="X6" s="14" t="s">
        <v>36</v>
      </c>
      <c r="Y6" s="14" t="s">
        <v>37</v>
      </c>
      <c r="Z6" s="14" t="s">
        <v>38</v>
      </c>
      <c r="AA6" s="14" t="s">
        <v>39</v>
      </c>
      <c r="AB6" s="14" t="s">
        <v>40</v>
      </c>
      <c r="AC6" s="14" t="s">
        <v>41</v>
      </c>
      <c r="AD6" s="14" t="s">
        <v>42</v>
      </c>
      <c r="AE6" s="14" t="s">
        <v>43</v>
      </c>
      <c r="AF6" s="14" t="s">
        <v>44</v>
      </c>
      <c r="AG6" s="14" t="s">
        <v>45</v>
      </c>
      <c r="AH6" s="14" t="s">
        <v>46</v>
      </c>
      <c r="AI6" s="14" t="s">
        <v>47</v>
      </c>
      <c r="AJ6" s="14" t="s">
        <v>48</v>
      </c>
      <c r="AK6" s="14" t="s">
        <v>49</v>
      </c>
      <c r="AL6" s="14" t="s">
        <v>50</v>
      </c>
      <c r="AM6" s="14" t="s">
        <v>51</v>
      </c>
      <c r="AN6" s="14" t="s">
        <v>52</v>
      </c>
      <c r="AO6" s="14" t="s">
        <v>53</v>
      </c>
      <c r="AP6" s="14" t="s">
        <v>54</v>
      </c>
      <c r="AQ6" s="14" t="s">
        <v>55</v>
      </c>
      <c r="AR6" s="14" t="s">
        <v>56</v>
      </c>
      <c r="AS6" s="14" t="s">
        <v>57</v>
      </c>
      <c r="AT6" s="14" t="s">
        <v>58</v>
      </c>
      <c r="AU6" s="14" t="s">
        <v>59</v>
      </c>
      <c r="AV6" s="14" t="s">
        <v>60</v>
      </c>
      <c r="AW6" s="14" t="s">
        <v>61</v>
      </c>
      <c r="AX6" s="14" t="s">
        <v>62</v>
      </c>
      <c r="AY6" s="14" t="s">
        <v>63</v>
      </c>
      <c r="AZ6" s="14" t="s">
        <v>64</v>
      </c>
      <c r="BA6" s="14" t="s">
        <v>65</v>
      </c>
      <c r="BB6" s="14" t="s">
        <v>66</v>
      </c>
      <c r="BC6" s="14" t="s">
        <v>67</v>
      </c>
      <c r="BD6" s="14" t="s">
        <v>68</v>
      </c>
      <c r="BE6" s="14" t="s">
        <v>69</v>
      </c>
      <c r="BF6" s="14" t="s">
        <v>70</v>
      </c>
      <c r="BG6" s="14" t="s">
        <v>71</v>
      </c>
      <c r="BH6" s="14" t="s">
        <v>72</v>
      </c>
      <c r="BI6" s="14" t="s">
        <v>73</v>
      </c>
      <c r="BJ6" s="14" t="s">
        <v>74</v>
      </c>
      <c r="BK6" s="14" t="s">
        <v>75</v>
      </c>
      <c r="BL6" s="14" t="s">
        <v>76</v>
      </c>
      <c r="BM6" s="14" t="s">
        <v>77</v>
      </c>
      <c r="BN6" s="14" t="s">
        <v>78</v>
      </c>
      <c r="BO6" s="14" t="s">
        <v>79</v>
      </c>
      <c r="BP6" s="14" t="s">
        <v>80</v>
      </c>
      <c r="BQ6" s="14" t="s">
        <v>81</v>
      </c>
      <c r="BR6" s="14" t="s">
        <v>82</v>
      </c>
      <c r="BS6" s="14" t="s">
        <v>83</v>
      </c>
      <c r="BT6" s="14" t="s">
        <v>84</v>
      </c>
      <c r="BU6" s="14" t="s">
        <v>85</v>
      </c>
      <c r="BV6" s="14" t="s">
        <v>86</v>
      </c>
      <c r="BW6" s="14" t="s">
        <v>87</v>
      </c>
      <c r="BX6" s="14" t="s">
        <v>88</v>
      </c>
      <c r="BY6" s="14" t="s">
        <v>89</v>
      </c>
      <c r="BZ6" s="14" t="s">
        <v>90</v>
      </c>
      <c r="CA6" s="14" t="s">
        <v>91</v>
      </c>
      <c r="CB6" s="14" t="s">
        <v>92</v>
      </c>
      <c r="CC6" s="14" t="s">
        <v>93</v>
      </c>
      <c r="CD6" s="14" t="s">
        <v>94</v>
      </c>
      <c r="CE6" s="14" t="s">
        <v>95</v>
      </c>
      <c r="CF6" s="14" t="s">
        <v>96</v>
      </c>
      <c r="CG6" s="14" t="s">
        <v>97</v>
      </c>
      <c r="CH6" s="14" t="s">
        <v>98</v>
      </c>
      <c r="CI6" s="14" t="s">
        <v>99</v>
      </c>
      <c r="CJ6" s="14" t="s">
        <v>100</v>
      </c>
      <c r="CK6" s="14" t="s">
        <v>101</v>
      </c>
      <c r="CL6" s="14" t="s">
        <v>102</v>
      </c>
      <c r="CM6" s="14" t="s">
        <v>103</v>
      </c>
      <c r="CN6" s="14" t="s">
        <v>104</v>
      </c>
      <c r="CO6" s="14" t="s">
        <v>105</v>
      </c>
      <c r="CP6" s="14" t="s">
        <v>106</v>
      </c>
      <c r="CQ6" s="14" t="s">
        <v>107</v>
      </c>
      <c r="CR6" s="14" t="s">
        <v>108</v>
      </c>
      <c r="CS6" s="14" t="s">
        <v>109</v>
      </c>
      <c r="CT6" s="14" t="s">
        <v>110</v>
      </c>
      <c r="CU6" s="14" t="s">
        <v>111</v>
      </c>
    </row>
    <row r="7" spans="1:104">
      <c r="A7" s="14" t="s">
        <v>112</v>
      </c>
      <c r="B7" s="14" t="s">
        <v>113</v>
      </c>
      <c r="C7" s="14" t="s">
        <v>113</v>
      </c>
      <c r="D7" s="14" t="s">
        <v>113</v>
      </c>
      <c r="E7" s="14" t="s">
        <v>114</v>
      </c>
      <c r="F7" s="14" t="s">
        <v>115</v>
      </c>
      <c r="G7" s="14" t="s">
        <v>116</v>
      </c>
      <c r="H7" s="14" t="s">
        <v>116</v>
      </c>
      <c r="I7" s="14" t="s">
        <v>116</v>
      </c>
      <c r="J7" s="14" t="s">
        <v>117</v>
      </c>
      <c r="K7" s="14" t="s">
        <v>118</v>
      </c>
      <c r="L7" s="14" t="s">
        <v>119</v>
      </c>
      <c r="M7" s="14" t="s">
        <v>120</v>
      </c>
      <c r="N7" s="14" t="s">
        <v>121</v>
      </c>
      <c r="O7" s="14" t="s">
        <v>122</v>
      </c>
      <c r="P7" s="14" t="s">
        <v>123</v>
      </c>
      <c r="Q7" s="14" t="s">
        <v>124</v>
      </c>
      <c r="R7" s="14" t="s">
        <v>125</v>
      </c>
      <c r="S7" s="14" t="s">
        <v>126</v>
      </c>
      <c r="T7" s="14" t="s">
        <v>118</v>
      </c>
      <c r="U7" s="14" t="s">
        <v>127</v>
      </c>
      <c r="V7" s="14" t="s">
        <v>128</v>
      </c>
      <c r="W7" s="14" t="s">
        <v>113</v>
      </c>
      <c r="X7" s="14" t="s">
        <v>129</v>
      </c>
      <c r="Y7" s="14" t="s">
        <v>130</v>
      </c>
      <c r="Z7" s="14" t="s">
        <v>131</v>
      </c>
      <c r="AA7" s="14" t="s">
        <v>132</v>
      </c>
      <c r="AB7" s="14" t="s">
        <v>133</v>
      </c>
      <c r="AC7" s="14" t="s">
        <v>134</v>
      </c>
      <c r="AD7" s="14" t="s">
        <v>135</v>
      </c>
      <c r="AE7" s="14" t="s">
        <v>113</v>
      </c>
      <c r="AF7" s="14" t="s">
        <v>136</v>
      </c>
      <c r="AG7" s="14" t="s">
        <v>137</v>
      </c>
      <c r="AH7" s="14" t="s">
        <v>113</v>
      </c>
      <c r="AI7" s="14" t="s">
        <v>138</v>
      </c>
      <c r="AJ7" s="14" t="s">
        <v>137</v>
      </c>
      <c r="AK7" s="14" t="s">
        <v>113</v>
      </c>
      <c r="AL7" s="14" t="s">
        <v>139</v>
      </c>
      <c r="AM7" s="14" t="s">
        <v>113</v>
      </c>
      <c r="AN7" s="14" t="s">
        <v>140</v>
      </c>
      <c r="AO7" s="14" t="s">
        <v>113</v>
      </c>
      <c r="AP7" s="14" t="s">
        <v>113</v>
      </c>
      <c r="AQ7" s="14" t="s">
        <v>113</v>
      </c>
      <c r="AR7" s="14" t="s">
        <v>140</v>
      </c>
      <c r="AS7" s="14" t="s">
        <v>141</v>
      </c>
      <c r="AT7" s="14" t="s">
        <v>141</v>
      </c>
      <c r="AU7" s="14" t="s">
        <v>113</v>
      </c>
      <c r="AV7" s="14" t="s">
        <v>142</v>
      </c>
      <c r="AW7" s="14" t="s">
        <v>143</v>
      </c>
      <c r="AX7" s="14" t="s">
        <v>115</v>
      </c>
      <c r="AY7" s="14" t="s">
        <v>144</v>
      </c>
      <c r="AZ7" s="14" t="s">
        <v>145</v>
      </c>
      <c r="BA7" s="14" t="s">
        <v>146</v>
      </c>
      <c r="BB7" s="14" t="s">
        <v>138</v>
      </c>
      <c r="BC7" s="14" t="s">
        <v>138</v>
      </c>
      <c r="BD7" s="14" t="s">
        <v>135</v>
      </c>
      <c r="BE7" s="14" t="s">
        <v>135</v>
      </c>
      <c r="BF7" s="14" t="s">
        <v>113</v>
      </c>
      <c r="BG7" s="14" t="s">
        <v>113</v>
      </c>
      <c r="BH7" s="14" t="s">
        <v>113</v>
      </c>
      <c r="BI7" s="14" t="s">
        <v>138</v>
      </c>
      <c r="BJ7" s="14" t="s">
        <v>147</v>
      </c>
      <c r="BK7" s="14" t="s">
        <v>148</v>
      </c>
      <c r="BL7" s="14" t="s">
        <v>148</v>
      </c>
      <c r="BM7" s="14" t="s">
        <v>113</v>
      </c>
      <c r="BN7" s="14" t="s">
        <v>149</v>
      </c>
      <c r="BO7" s="14" t="s">
        <v>150</v>
      </c>
      <c r="BP7" s="14" t="s">
        <v>131</v>
      </c>
      <c r="BQ7" s="14" t="s">
        <v>131</v>
      </c>
      <c r="BR7" s="14" t="s">
        <v>131</v>
      </c>
      <c r="BS7" s="14" t="s">
        <v>131</v>
      </c>
      <c r="BT7" s="14" t="s">
        <v>144</v>
      </c>
      <c r="BU7" s="14" t="s">
        <v>151</v>
      </c>
      <c r="BV7" s="14" t="s">
        <v>152</v>
      </c>
      <c r="BW7" s="14" t="s">
        <v>153</v>
      </c>
      <c r="BX7" s="14" t="s">
        <v>131</v>
      </c>
      <c r="BY7" s="14" t="s">
        <v>154</v>
      </c>
      <c r="BZ7" s="14" t="s">
        <v>154</v>
      </c>
      <c r="CA7" s="14" t="s">
        <v>131</v>
      </c>
      <c r="CB7" s="14" t="s">
        <v>155</v>
      </c>
      <c r="CC7" s="14" t="s">
        <v>141</v>
      </c>
      <c r="CD7" s="14" t="s">
        <v>135</v>
      </c>
      <c r="CE7" s="14" t="s">
        <v>141</v>
      </c>
      <c r="CF7" s="14" t="s">
        <v>115</v>
      </c>
      <c r="CG7" s="14" t="s">
        <v>152</v>
      </c>
      <c r="CH7" s="14" t="s">
        <v>156</v>
      </c>
      <c r="CI7" s="14" t="s">
        <v>157</v>
      </c>
      <c r="CJ7" s="14" t="s">
        <v>158</v>
      </c>
      <c r="CK7" s="14" t="s">
        <v>117</v>
      </c>
      <c r="CL7" s="14" t="s">
        <v>156</v>
      </c>
      <c r="CM7" s="14" t="s">
        <v>157</v>
      </c>
      <c r="CN7" s="14" t="s">
        <v>158</v>
      </c>
      <c r="CO7" s="14" t="s">
        <v>117</v>
      </c>
      <c r="CP7" s="14" t="s">
        <v>156</v>
      </c>
      <c r="CQ7" s="14" t="s">
        <v>157</v>
      </c>
      <c r="CR7" s="14" t="s">
        <v>158</v>
      </c>
      <c r="CS7" s="14" t="s">
        <v>117</v>
      </c>
      <c r="CT7" s="14" t="s">
        <v>159</v>
      </c>
      <c r="CU7" s="14" t="s">
        <v>142</v>
      </c>
    </row>
    <row r="8" spans="1:104">
      <c r="A8" s="14" t="s">
        <v>257</v>
      </c>
    </row>
    <row r="9" spans="1:104">
      <c r="A9" s="14" t="s">
        <v>258</v>
      </c>
    </row>
    <row r="12" spans="1:104">
      <c r="A12" s="14" t="s">
        <v>9</v>
      </c>
    </row>
    <row r="13" spans="1:104">
      <c r="A13" s="14" t="s">
        <v>160</v>
      </c>
    </row>
    <row r="14" spans="1:104">
      <c r="A14" s="14" t="s">
        <v>11</v>
      </c>
    </row>
    <row r="15" spans="1:104">
      <c r="A15" s="14" t="s">
        <v>12</v>
      </c>
    </row>
    <row r="16" spans="1:104">
      <c r="A16" s="14" t="s">
        <v>13</v>
      </c>
      <c r="B16" s="14" t="s">
        <v>14</v>
      </c>
      <c r="C16" s="14" t="s">
        <v>15</v>
      </c>
      <c r="D16" s="14" t="s">
        <v>16</v>
      </c>
      <c r="E16" s="14" t="s">
        <v>17</v>
      </c>
      <c r="F16" s="14" t="s">
        <v>161</v>
      </c>
      <c r="G16" s="14" t="s">
        <v>162</v>
      </c>
      <c r="H16" s="14" t="s">
        <v>163</v>
      </c>
      <c r="I16" s="14" t="s">
        <v>18</v>
      </c>
      <c r="J16" s="14" t="s">
        <v>19</v>
      </c>
      <c r="K16" s="14" t="s">
        <v>20</v>
      </c>
      <c r="L16" s="14" t="s">
        <v>22</v>
      </c>
      <c r="M16" s="14" t="s">
        <v>23</v>
      </c>
      <c r="N16" s="14" t="s">
        <v>25</v>
      </c>
      <c r="O16" s="14" t="s">
        <v>28</v>
      </c>
      <c r="P16" s="14" t="s">
        <v>30</v>
      </c>
      <c r="Q16" s="14" t="s">
        <v>32</v>
      </c>
      <c r="R16" s="14" t="s">
        <v>33</v>
      </c>
      <c r="S16" s="14" t="s">
        <v>35</v>
      </c>
      <c r="T16" s="14" t="s">
        <v>37</v>
      </c>
      <c r="U16" s="14" t="s">
        <v>164</v>
      </c>
      <c r="V16" s="14" t="s">
        <v>165</v>
      </c>
      <c r="W16" s="14" t="s">
        <v>166</v>
      </c>
      <c r="X16" s="14" t="s">
        <v>167</v>
      </c>
      <c r="Y16" s="14" t="s">
        <v>168</v>
      </c>
      <c r="Z16" s="14" t="s">
        <v>169</v>
      </c>
      <c r="AA16" s="14" t="s">
        <v>170</v>
      </c>
      <c r="AB16" s="14" t="s">
        <v>171</v>
      </c>
      <c r="AC16" s="14" t="s">
        <v>172</v>
      </c>
      <c r="AD16" s="14" t="s">
        <v>173</v>
      </c>
      <c r="AE16" s="14" t="s">
        <v>174</v>
      </c>
      <c r="AF16" s="14" t="s">
        <v>175</v>
      </c>
      <c r="AG16" s="14" t="s">
        <v>176</v>
      </c>
      <c r="AH16" s="14" t="s">
        <v>177</v>
      </c>
      <c r="AI16" s="14" t="s">
        <v>178</v>
      </c>
      <c r="AJ16" s="14" t="s">
        <v>179</v>
      </c>
      <c r="AK16" s="14" t="s">
        <v>50</v>
      </c>
      <c r="AL16" s="14" t="s">
        <v>180</v>
      </c>
      <c r="AM16" s="14" t="s">
        <v>181</v>
      </c>
      <c r="AN16" s="14" t="s">
        <v>182</v>
      </c>
      <c r="AO16" s="14" t="s">
        <v>183</v>
      </c>
      <c r="AP16" s="14" t="s">
        <v>184</v>
      </c>
      <c r="AQ16" s="14" t="s">
        <v>185</v>
      </c>
      <c r="AR16" s="14" t="s">
        <v>186</v>
      </c>
      <c r="AS16" s="14" t="s">
        <v>187</v>
      </c>
      <c r="AT16" s="14" t="s">
        <v>188</v>
      </c>
      <c r="AU16" s="14" t="s">
        <v>59</v>
      </c>
      <c r="AV16" s="14" t="s">
        <v>60</v>
      </c>
      <c r="AW16" s="14" t="s">
        <v>61</v>
      </c>
      <c r="AX16" s="14" t="s">
        <v>189</v>
      </c>
      <c r="AY16" s="14" t="s">
        <v>190</v>
      </c>
      <c r="AZ16" s="14" t="s">
        <v>191</v>
      </c>
      <c r="BA16" s="14" t="s">
        <v>192</v>
      </c>
      <c r="BB16" s="14" t="s">
        <v>193</v>
      </c>
      <c r="BC16" s="14" t="s">
        <v>65</v>
      </c>
      <c r="BD16" s="14" t="s">
        <v>194</v>
      </c>
      <c r="BE16" s="14" t="s">
        <v>195</v>
      </c>
      <c r="BF16" s="14" t="s">
        <v>196</v>
      </c>
      <c r="BG16" s="14" t="s">
        <v>197</v>
      </c>
      <c r="BH16" s="14" t="s">
        <v>198</v>
      </c>
      <c r="BI16" s="14" t="s">
        <v>87</v>
      </c>
      <c r="BJ16" s="14" t="s">
        <v>199</v>
      </c>
      <c r="BK16" s="14" t="s">
        <v>200</v>
      </c>
      <c r="BL16" s="14" t="s">
        <v>201</v>
      </c>
      <c r="BM16" s="14" t="s">
        <v>202</v>
      </c>
      <c r="BN16" s="14" t="s">
        <v>203</v>
      </c>
      <c r="BO16" s="14" t="s">
        <v>79</v>
      </c>
      <c r="BP16" s="14" t="s">
        <v>204</v>
      </c>
      <c r="BQ16" s="14" t="s">
        <v>205</v>
      </c>
      <c r="BR16" s="14" t="s">
        <v>206</v>
      </c>
      <c r="BS16" s="14" t="s">
        <v>207</v>
      </c>
      <c r="BT16" s="14" t="s">
        <v>208</v>
      </c>
      <c r="BU16" s="14" t="s">
        <v>209</v>
      </c>
      <c r="BV16" s="14" t="s">
        <v>210</v>
      </c>
      <c r="BW16" s="14" t="s">
        <v>211</v>
      </c>
      <c r="BX16" s="14" t="s">
        <v>212</v>
      </c>
      <c r="BY16" s="14" t="s">
        <v>213</v>
      </c>
      <c r="BZ16" s="14" t="s">
        <v>214</v>
      </c>
      <c r="CA16" s="14" t="s">
        <v>215</v>
      </c>
      <c r="CB16" s="14" t="s">
        <v>216</v>
      </c>
      <c r="CC16" s="14" t="s">
        <v>217</v>
      </c>
      <c r="CD16" s="14" t="s">
        <v>218</v>
      </c>
      <c r="CE16" s="14" t="s">
        <v>219</v>
      </c>
      <c r="CF16" s="14" t="s">
        <v>220</v>
      </c>
      <c r="CG16" s="14" t="s">
        <v>221</v>
      </c>
      <c r="CH16" s="14" t="s">
        <v>222</v>
      </c>
      <c r="CI16" s="14" t="s">
        <v>223</v>
      </c>
      <c r="CJ16" s="14" t="s">
        <v>224</v>
      </c>
      <c r="CK16" s="14" t="s">
        <v>225</v>
      </c>
      <c r="CL16" s="14" t="s">
        <v>96</v>
      </c>
      <c r="CM16" s="14" t="s">
        <v>98</v>
      </c>
      <c r="CN16" s="14" t="s">
        <v>99</v>
      </c>
      <c r="CO16" s="14" t="s">
        <v>100</v>
      </c>
      <c r="CP16" s="14" t="s">
        <v>101</v>
      </c>
      <c r="CQ16" s="14" t="s">
        <v>102</v>
      </c>
      <c r="CR16" s="14" t="s">
        <v>103</v>
      </c>
      <c r="CS16" s="14" t="s">
        <v>104</v>
      </c>
      <c r="CT16" s="14" t="s">
        <v>105</v>
      </c>
      <c r="CU16" s="14" t="s">
        <v>106</v>
      </c>
      <c r="CV16" s="14" t="s">
        <v>107</v>
      </c>
      <c r="CW16" s="14" t="s">
        <v>108</v>
      </c>
      <c r="CX16" s="14" t="s">
        <v>109</v>
      </c>
      <c r="CY16" s="14" t="s">
        <v>110</v>
      </c>
      <c r="CZ16" s="14" t="s">
        <v>111</v>
      </c>
    </row>
    <row r="17" spans="1:104">
      <c r="A17" s="14" t="s">
        <v>112</v>
      </c>
      <c r="B17" s="14" t="s">
        <v>113</v>
      </c>
      <c r="C17" s="14" t="s">
        <v>113</v>
      </c>
      <c r="D17" s="14" t="s">
        <v>113</v>
      </c>
      <c r="E17" s="14" t="s">
        <v>114</v>
      </c>
      <c r="F17" s="14" t="s">
        <v>226</v>
      </c>
      <c r="G17" s="14" t="s">
        <v>227</v>
      </c>
      <c r="H17" s="14" t="s">
        <v>113</v>
      </c>
      <c r="I17" s="14" t="s">
        <v>115</v>
      </c>
      <c r="J17" s="14" t="s">
        <v>116</v>
      </c>
      <c r="K17" s="14" t="s">
        <v>116</v>
      </c>
      <c r="L17" s="14" t="s">
        <v>117</v>
      </c>
      <c r="M17" s="14" t="s">
        <v>118</v>
      </c>
      <c r="N17" s="14" t="s">
        <v>120</v>
      </c>
      <c r="O17" s="14" t="s">
        <v>123</v>
      </c>
      <c r="P17" s="14" t="s">
        <v>125</v>
      </c>
      <c r="Q17" s="14" t="s">
        <v>118</v>
      </c>
      <c r="R17" s="14" t="s">
        <v>127</v>
      </c>
      <c r="S17" s="14" t="s">
        <v>113</v>
      </c>
      <c r="T17" s="14" t="s">
        <v>130</v>
      </c>
      <c r="U17" s="14" t="s">
        <v>228</v>
      </c>
      <c r="V17" s="14" t="s">
        <v>229</v>
      </c>
      <c r="W17" s="14" t="s">
        <v>230</v>
      </c>
      <c r="X17" s="14" t="s">
        <v>113</v>
      </c>
      <c r="Y17" s="14" t="s">
        <v>138</v>
      </c>
      <c r="Z17" s="14" t="s">
        <v>231</v>
      </c>
      <c r="AA17" s="14" t="s">
        <v>132</v>
      </c>
      <c r="AB17" s="14" t="s">
        <v>132</v>
      </c>
      <c r="AC17" s="14" t="s">
        <v>232</v>
      </c>
      <c r="AD17" s="14" t="s">
        <v>232</v>
      </c>
      <c r="AE17" s="14" t="s">
        <v>132</v>
      </c>
      <c r="AF17" s="14" t="s">
        <v>233</v>
      </c>
      <c r="AG17" s="14" t="s">
        <v>233</v>
      </c>
      <c r="AH17" s="14" t="s">
        <v>113</v>
      </c>
      <c r="AI17" s="14" t="s">
        <v>151</v>
      </c>
      <c r="AJ17" s="14" t="s">
        <v>151</v>
      </c>
      <c r="AK17" s="14" t="s">
        <v>139</v>
      </c>
      <c r="AL17" s="14" t="s">
        <v>131</v>
      </c>
      <c r="AM17" s="14" t="s">
        <v>234</v>
      </c>
      <c r="AN17" s="14" t="s">
        <v>133</v>
      </c>
      <c r="AO17" s="14" t="s">
        <v>113</v>
      </c>
      <c r="AP17" s="14" t="s">
        <v>141</v>
      </c>
      <c r="AQ17" s="14" t="s">
        <v>152</v>
      </c>
      <c r="AR17" s="14" t="s">
        <v>113</v>
      </c>
      <c r="AS17" s="14" t="s">
        <v>235</v>
      </c>
      <c r="AT17" s="14" t="s">
        <v>236</v>
      </c>
      <c r="AU17" s="14" t="s">
        <v>113</v>
      </c>
      <c r="AV17" s="14" t="s">
        <v>142</v>
      </c>
      <c r="AW17" s="14" t="s">
        <v>143</v>
      </c>
      <c r="AX17" s="14" t="s">
        <v>140</v>
      </c>
      <c r="AY17" s="14" t="s">
        <v>237</v>
      </c>
      <c r="AZ17" s="14" t="s">
        <v>237</v>
      </c>
      <c r="BA17" s="14" t="s">
        <v>238</v>
      </c>
      <c r="BB17" s="14" t="s">
        <v>154</v>
      </c>
      <c r="BC17" s="14" t="s">
        <v>239</v>
      </c>
      <c r="BD17" s="14" t="s">
        <v>240</v>
      </c>
      <c r="BE17" s="14" t="s">
        <v>131</v>
      </c>
      <c r="BF17" s="14" t="s">
        <v>131</v>
      </c>
      <c r="BG17" s="14" t="s">
        <v>131</v>
      </c>
      <c r="BH17" s="14" t="s">
        <v>131</v>
      </c>
      <c r="BI17" s="14" t="s">
        <v>153</v>
      </c>
      <c r="BJ17" s="14" t="s">
        <v>131</v>
      </c>
      <c r="BK17" s="14" t="s">
        <v>131</v>
      </c>
      <c r="BL17" s="14" t="s">
        <v>131</v>
      </c>
      <c r="BM17" s="14" t="s">
        <v>131</v>
      </c>
      <c r="BN17" s="14" t="s">
        <v>115</v>
      </c>
      <c r="BO17" s="14" t="s">
        <v>150</v>
      </c>
      <c r="BP17" s="14" t="s">
        <v>154</v>
      </c>
      <c r="BQ17" s="14" t="s">
        <v>241</v>
      </c>
      <c r="BR17" s="14" t="s">
        <v>242</v>
      </c>
      <c r="BS17" s="14" t="s">
        <v>145</v>
      </c>
      <c r="BT17" s="14" t="s">
        <v>145</v>
      </c>
      <c r="BU17" s="14" t="s">
        <v>131</v>
      </c>
      <c r="BV17" s="14" t="s">
        <v>145</v>
      </c>
      <c r="BW17" s="14" t="s">
        <v>131</v>
      </c>
      <c r="BX17" s="14" t="s">
        <v>145</v>
      </c>
      <c r="BY17" s="14" t="s">
        <v>131</v>
      </c>
      <c r="BZ17" s="14" t="s">
        <v>131</v>
      </c>
      <c r="CA17" s="14" t="s">
        <v>131</v>
      </c>
      <c r="CB17" s="14" t="s">
        <v>131</v>
      </c>
      <c r="CC17" s="14" t="s">
        <v>145</v>
      </c>
      <c r="CD17" s="14" t="s">
        <v>131</v>
      </c>
      <c r="CE17" s="14" t="s">
        <v>131</v>
      </c>
      <c r="CF17" s="14" t="s">
        <v>238</v>
      </c>
      <c r="CG17" s="14" t="s">
        <v>145</v>
      </c>
      <c r="CH17" s="14" t="s">
        <v>131</v>
      </c>
      <c r="CI17" s="14" t="s">
        <v>131</v>
      </c>
      <c r="CJ17" s="14" t="s">
        <v>243</v>
      </c>
      <c r="CK17" s="14" t="s">
        <v>244</v>
      </c>
      <c r="CL17" s="14" t="s">
        <v>115</v>
      </c>
      <c r="CM17" s="14" t="s">
        <v>156</v>
      </c>
      <c r="CN17" s="14" t="s">
        <v>157</v>
      </c>
      <c r="CO17" s="14" t="s">
        <v>158</v>
      </c>
      <c r="CP17" s="14" t="s">
        <v>117</v>
      </c>
      <c r="CQ17" s="14" t="s">
        <v>156</v>
      </c>
      <c r="CR17" s="14" t="s">
        <v>157</v>
      </c>
      <c r="CS17" s="14" t="s">
        <v>158</v>
      </c>
      <c r="CT17" s="14" t="s">
        <v>117</v>
      </c>
      <c r="CU17" s="14" t="s">
        <v>156</v>
      </c>
      <c r="CV17" s="14" t="s">
        <v>157</v>
      </c>
      <c r="CW17" s="14" t="s">
        <v>158</v>
      </c>
      <c r="CX17" s="14" t="s">
        <v>117</v>
      </c>
      <c r="CY17" s="14" t="s">
        <v>159</v>
      </c>
      <c r="CZ17" s="14" t="s">
        <v>142</v>
      </c>
    </row>
    <row r="18" spans="1:104">
      <c r="A18" s="14" t="s">
        <v>257</v>
      </c>
    </row>
    <row r="19" spans="1:104">
      <c r="A19" s="14" t="s">
        <v>258</v>
      </c>
    </row>
    <row r="22" spans="1:104">
      <c r="A22" s="14" t="s">
        <v>9</v>
      </c>
    </row>
    <row r="23" spans="1:104">
      <c r="A23" s="14" t="s">
        <v>245</v>
      </c>
    </row>
    <row r="24" spans="1:104">
      <c r="A24" s="14" t="s">
        <v>11</v>
      </c>
    </row>
    <row r="25" spans="1:104">
      <c r="A25" s="14" t="s">
        <v>12</v>
      </c>
    </row>
    <row r="26" spans="1:104">
      <c r="A26" s="14" t="s">
        <v>13</v>
      </c>
      <c r="B26" s="14" t="s">
        <v>14</v>
      </c>
      <c r="C26" s="14" t="s">
        <v>15</v>
      </c>
      <c r="D26" s="14" t="s">
        <v>17</v>
      </c>
      <c r="E26" s="14" t="s">
        <v>246</v>
      </c>
      <c r="F26" s="14" t="s">
        <v>247</v>
      </c>
      <c r="G26" s="14" t="s">
        <v>248</v>
      </c>
      <c r="H26" s="14" t="s">
        <v>249</v>
      </c>
      <c r="I26" s="14" t="s">
        <v>250</v>
      </c>
      <c r="J26" s="14" t="s">
        <v>251</v>
      </c>
      <c r="K26" s="14" t="s">
        <v>98</v>
      </c>
      <c r="L26" s="14" t="s">
        <v>99</v>
      </c>
      <c r="M26" s="14" t="s">
        <v>100</v>
      </c>
      <c r="N26" s="14" t="s">
        <v>101</v>
      </c>
      <c r="O26" s="14" t="s">
        <v>102</v>
      </c>
      <c r="P26" s="14" t="s">
        <v>103</v>
      </c>
      <c r="Q26" s="14" t="s">
        <v>104</v>
      </c>
      <c r="R26" s="14" t="s">
        <v>105</v>
      </c>
      <c r="S26" s="14" t="s">
        <v>106</v>
      </c>
      <c r="T26" s="14" t="s">
        <v>107</v>
      </c>
      <c r="U26" s="14" t="s">
        <v>108</v>
      </c>
      <c r="V26" s="14" t="s">
        <v>109</v>
      </c>
      <c r="W26" s="14" t="s">
        <v>110</v>
      </c>
    </row>
    <row r="27" spans="1:104">
      <c r="A27" s="14" t="s">
        <v>112</v>
      </c>
      <c r="B27" s="14" t="s">
        <v>113</v>
      </c>
      <c r="C27" s="14" t="s">
        <v>113</v>
      </c>
      <c r="D27" s="14" t="s">
        <v>114</v>
      </c>
      <c r="E27" s="14" t="s">
        <v>252</v>
      </c>
      <c r="F27" s="14" t="s">
        <v>253</v>
      </c>
      <c r="G27" s="14" t="s">
        <v>254</v>
      </c>
      <c r="H27" s="14" t="s">
        <v>121</v>
      </c>
      <c r="I27" s="14" t="s">
        <v>148</v>
      </c>
      <c r="J27" s="14" t="s">
        <v>255</v>
      </c>
      <c r="K27" s="14" t="s">
        <v>156</v>
      </c>
      <c r="L27" s="14" t="s">
        <v>157</v>
      </c>
      <c r="M27" s="14" t="s">
        <v>158</v>
      </c>
      <c r="N27" s="14" t="s">
        <v>117</v>
      </c>
      <c r="O27" s="14" t="s">
        <v>156</v>
      </c>
      <c r="P27" s="14" t="s">
        <v>157</v>
      </c>
      <c r="Q27" s="14" t="s">
        <v>158</v>
      </c>
      <c r="R27" s="14" t="s">
        <v>117</v>
      </c>
      <c r="S27" s="14" t="s">
        <v>156</v>
      </c>
      <c r="T27" s="14" t="s">
        <v>157</v>
      </c>
      <c r="U27" s="14" t="s">
        <v>158</v>
      </c>
      <c r="V27" s="14" t="s">
        <v>117</v>
      </c>
      <c r="W27" s="14" t="s">
        <v>159</v>
      </c>
    </row>
    <row r="28" spans="1:104">
      <c r="A28" s="14" t="s">
        <v>257</v>
      </c>
    </row>
    <row r="29" spans="1:104">
      <c r="A29" s="14" t="s">
        <v>258</v>
      </c>
    </row>
    <row r="32" spans="1:104">
      <c r="A32" s="14" t="s">
        <v>9</v>
      </c>
    </row>
    <row r="33" spans="1:2">
      <c r="A33" s="14" t="s">
        <v>256</v>
      </c>
    </row>
    <row r="34" spans="1:2">
      <c r="A34" s="14" t="s">
        <v>11</v>
      </c>
    </row>
    <row r="35" spans="1:2">
      <c r="A35" s="14" t="s">
        <v>12</v>
      </c>
    </row>
    <row r="36" spans="1:2">
      <c r="A36" s="14" t="s">
        <v>13</v>
      </c>
      <c r="B36" s="14" t="s">
        <v>17</v>
      </c>
    </row>
    <row r="37" spans="1:2">
      <c r="A37" s="14" t="s">
        <v>112</v>
      </c>
      <c r="B37" s="14" t="s">
        <v>114</v>
      </c>
    </row>
    <row r="38" spans="1:2">
      <c r="A38" s="14" t="s">
        <v>257</v>
      </c>
    </row>
    <row r="39" spans="1:2">
      <c r="A39" s="14" t="s">
        <v>258</v>
      </c>
    </row>
  </sheetData>
  <phoneticPr fontId="4"/>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8DB4E2"/>
  </sheetPr>
  <dimension ref="A1:FC677"/>
  <sheetViews>
    <sheetView view="pageBreakPreview" zoomScale="70" zoomScaleNormal="70" zoomScaleSheetLayoutView="70" zoomScalePageLayoutView="70" workbookViewId="0">
      <pane ySplit="10" topLeftCell="A11" activePane="bottomLeft" state="frozen"/>
      <selection sqref="A1:M4"/>
      <selection pane="bottomLeft" activeCell="AD35" sqref="AD35:AK40"/>
    </sheetView>
  </sheetViews>
  <sheetFormatPr defaultColWidth="4.83203125" defaultRowHeight="14.25"/>
  <cols>
    <col min="1" max="1" width="7.5" style="436" customWidth="1"/>
    <col min="2" max="3" width="4.83203125" style="436" hidden="1" customWidth="1"/>
    <col min="4" max="17" width="4.83203125" style="306"/>
    <col min="18" max="19" width="4.83203125" style="306" customWidth="1"/>
    <col min="20" max="60" width="4.83203125" style="306"/>
    <col min="61" max="61" width="9" style="306" customWidth="1"/>
    <col min="62" max="62" width="4.6640625" style="306" customWidth="1"/>
    <col min="63" max="98" width="4.83203125" style="306"/>
    <col min="99" max="99" width="4.83203125" style="306" customWidth="1"/>
    <col min="100" max="107" width="4.83203125" style="306"/>
    <col min="108" max="147" width="14.33203125" style="306" hidden="1" customWidth="1"/>
    <col min="148" max="149" width="4.83203125" style="306" customWidth="1"/>
    <col min="150" max="159" width="14.33203125" style="306" hidden="1" customWidth="1"/>
    <col min="160" max="16384" width="4.83203125" style="306"/>
  </cols>
  <sheetData>
    <row r="1" spans="1:159" s="250" customFormat="1" ht="19.5">
      <c r="A1" s="243" t="s">
        <v>326</v>
      </c>
      <c r="B1" s="243"/>
      <c r="C1" s="243"/>
      <c r="D1" s="243"/>
      <c r="E1" s="243"/>
      <c r="F1" s="243"/>
      <c r="G1" s="243"/>
      <c r="H1" s="243"/>
      <c r="I1" s="243"/>
      <c r="J1" s="243"/>
      <c r="K1" s="243"/>
      <c r="L1" s="243"/>
      <c r="M1" s="243"/>
      <c r="N1" s="244" t="s">
        <v>327</v>
      </c>
      <c r="O1" s="245"/>
      <c r="P1" s="245"/>
      <c r="Q1" s="245"/>
      <c r="R1" s="245"/>
      <c r="S1" s="245"/>
      <c r="T1" s="245"/>
      <c r="U1" s="245"/>
      <c r="V1" s="245"/>
      <c r="W1" s="245"/>
      <c r="X1" s="245"/>
      <c r="Y1" s="245"/>
      <c r="Z1" s="245"/>
      <c r="AA1" s="245"/>
      <c r="AB1" s="245"/>
      <c r="AC1" s="245"/>
      <c r="AD1" s="245"/>
      <c r="AE1" s="245"/>
      <c r="AF1" s="245"/>
      <c r="AG1" s="245"/>
      <c r="AH1" s="245"/>
      <c r="AI1" s="245"/>
      <c r="AJ1" s="245"/>
      <c r="AK1" s="245"/>
      <c r="AL1" s="245"/>
      <c r="AM1" s="245"/>
      <c r="AN1" s="245"/>
      <c r="AO1" s="245"/>
      <c r="AP1" s="246" t="s">
        <v>328</v>
      </c>
      <c r="AQ1" s="247"/>
      <c r="AR1" s="247"/>
      <c r="AS1" s="247"/>
      <c r="AT1" s="248"/>
      <c r="AU1" s="247"/>
      <c r="AV1" s="247"/>
      <c r="AW1" s="247"/>
      <c r="AX1" s="247"/>
      <c r="AY1" s="247"/>
      <c r="AZ1" s="246" t="s">
        <v>329</v>
      </c>
      <c r="BA1" s="247"/>
      <c r="BB1" s="247"/>
      <c r="BC1" s="247"/>
      <c r="BD1" s="247"/>
      <c r="BE1" s="247"/>
      <c r="BF1" s="247"/>
      <c r="BG1" s="247"/>
      <c r="BH1" s="247"/>
      <c r="BI1" s="249"/>
    </row>
    <row r="2" spans="1:159" s="250" customFormat="1" ht="24" customHeight="1">
      <c r="A2" s="243"/>
      <c r="B2" s="243"/>
      <c r="C2" s="243"/>
      <c r="D2" s="243"/>
      <c r="E2" s="243"/>
      <c r="F2" s="243"/>
      <c r="G2" s="243"/>
      <c r="H2" s="243"/>
      <c r="I2" s="243"/>
      <c r="J2" s="243"/>
      <c r="K2" s="243"/>
      <c r="L2" s="243"/>
      <c r="M2" s="243"/>
      <c r="N2" s="245"/>
      <c r="O2" s="245"/>
      <c r="P2" s="245"/>
      <c r="Q2" s="245"/>
      <c r="R2" s="245"/>
      <c r="S2" s="245"/>
      <c r="T2" s="245"/>
      <c r="U2" s="245"/>
      <c r="V2" s="245"/>
      <c r="W2" s="245"/>
      <c r="X2" s="245"/>
      <c r="Y2" s="245"/>
      <c r="Z2" s="245"/>
      <c r="AA2" s="245"/>
      <c r="AB2" s="245"/>
      <c r="AC2" s="245"/>
      <c r="AD2" s="245"/>
      <c r="AE2" s="245"/>
      <c r="AF2" s="245"/>
      <c r="AG2" s="245"/>
      <c r="AH2" s="245"/>
      <c r="AI2" s="245"/>
      <c r="AJ2" s="245"/>
      <c r="AK2" s="245"/>
      <c r="AL2" s="245"/>
      <c r="AM2" s="245"/>
      <c r="AN2" s="245"/>
      <c r="AO2" s="245"/>
      <c r="AP2" s="251" t="s">
        <v>330</v>
      </c>
      <c r="AQ2" s="251"/>
      <c r="AR2" s="251"/>
      <c r="AS2" s="251"/>
      <c r="AT2" s="251"/>
      <c r="AU2" s="251"/>
      <c r="AV2" s="251"/>
      <c r="AW2" s="251"/>
      <c r="AX2" s="251"/>
      <c r="AY2" s="251"/>
      <c r="AZ2" s="251" t="s">
        <v>330</v>
      </c>
      <c r="BA2" s="251"/>
      <c r="BB2" s="251"/>
      <c r="BC2" s="251"/>
      <c r="BD2" s="251"/>
      <c r="BE2" s="251"/>
      <c r="BF2" s="251"/>
      <c r="BG2" s="251"/>
      <c r="BH2" s="251"/>
      <c r="BI2" s="252"/>
      <c r="CN2" s="253" t="s">
        <v>331</v>
      </c>
      <c r="CO2" s="254"/>
      <c r="CP2" s="254"/>
      <c r="CQ2" s="255"/>
      <c r="CR2" s="256" t="e">
        <f ca="1">COUNTIFS(INDIRECT("$K11:$K"&amp;ROW(テスト項目定義書_最終行)),"&lt;&gt;",INDIRECT("$R11:$R"&amp;ROW(テスト項目定義書_最終行)),"&lt;&gt;x")</f>
        <v>#NAME?</v>
      </c>
      <c r="CS2" s="257"/>
      <c r="CT2" s="253" t="s">
        <v>332</v>
      </c>
      <c r="CU2" s="254"/>
      <c r="CV2" s="254"/>
      <c r="CW2" s="255"/>
      <c r="CX2" s="256" t="e">
        <f ca="1">COUNTIFS(INDIRECT("$C11:$C"&amp;ROW(テスト項目定義書_最終行)),"=●",INDIRECT("$BG11:$BG"&amp;ROW(テスト項目定義書_最終行)),"=○")</f>
        <v>#NAME?</v>
      </c>
      <c r="CY2" s="257"/>
    </row>
    <row r="3" spans="1:159" s="250" customFormat="1" ht="19.5" hidden="1" customHeight="1">
      <c r="A3" s="243"/>
      <c r="B3" s="243"/>
      <c r="C3" s="243"/>
      <c r="D3" s="243"/>
      <c r="E3" s="243"/>
      <c r="F3" s="243"/>
      <c r="G3" s="243"/>
      <c r="H3" s="243"/>
      <c r="I3" s="243"/>
      <c r="J3" s="243"/>
      <c r="K3" s="243"/>
      <c r="L3" s="243"/>
      <c r="M3" s="243"/>
      <c r="N3" s="245"/>
      <c r="O3" s="245"/>
      <c r="P3" s="245"/>
      <c r="Q3" s="245"/>
      <c r="R3" s="245"/>
      <c r="S3" s="245"/>
      <c r="T3" s="245"/>
      <c r="U3" s="245"/>
      <c r="V3" s="245"/>
      <c r="W3" s="245"/>
      <c r="X3" s="245"/>
      <c r="Y3" s="245"/>
      <c r="Z3" s="245"/>
      <c r="AA3" s="245"/>
      <c r="AB3" s="245"/>
      <c r="AC3" s="245"/>
      <c r="AD3" s="245"/>
      <c r="AE3" s="245"/>
      <c r="AF3" s="245"/>
      <c r="AG3" s="245"/>
      <c r="AH3" s="245"/>
      <c r="AI3" s="245"/>
      <c r="AJ3" s="245"/>
      <c r="AK3" s="245"/>
      <c r="AL3" s="245"/>
      <c r="AM3" s="245"/>
      <c r="AN3" s="245"/>
      <c r="AO3" s="245"/>
      <c r="AP3" s="251"/>
      <c r="AQ3" s="251"/>
      <c r="AR3" s="251"/>
      <c r="AS3" s="251"/>
      <c r="AT3" s="251"/>
      <c r="AU3" s="251"/>
      <c r="AV3" s="251"/>
      <c r="AW3" s="251"/>
      <c r="AX3" s="251"/>
      <c r="AY3" s="251"/>
      <c r="AZ3" s="251"/>
      <c r="BA3" s="251"/>
      <c r="BB3" s="251"/>
      <c r="BC3" s="251"/>
      <c r="BD3" s="251"/>
      <c r="BE3" s="251"/>
      <c r="BF3" s="251"/>
      <c r="BG3" s="251"/>
      <c r="BH3" s="251"/>
      <c r="BI3" s="252"/>
    </row>
    <row r="4" spans="1:159" s="250" customFormat="1" ht="9.75" customHeight="1">
      <c r="A4" s="243"/>
      <c r="B4" s="243"/>
      <c r="C4" s="243"/>
      <c r="D4" s="243"/>
      <c r="E4" s="243"/>
      <c r="F4" s="243"/>
      <c r="G4" s="243"/>
      <c r="H4" s="243"/>
      <c r="I4" s="243"/>
      <c r="J4" s="243"/>
      <c r="K4" s="243"/>
      <c r="L4" s="243"/>
      <c r="M4" s="243"/>
      <c r="N4" s="245"/>
      <c r="O4" s="245"/>
      <c r="P4" s="245"/>
      <c r="Q4" s="245"/>
      <c r="R4" s="245"/>
      <c r="S4" s="245"/>
      <c r="T4" s="245"/>
      <c r="U4" s="245"/>
      <c r="V4" s="245"/>
      <c r="W4" s="245"/>
      <c r="X4" s="245"/>
      <c r="Y4" s="245"/>
      <c r="Z4" s="245"/>
      <c r="AA4" s="245"/>
      <c r="AB4" s="245"/>
      <c r="AC4" s="245"/>
      <c r="AD4" s="245"/>
      <c r="AE4" s="245"/>
      <c r="AF4" s="245"/>
      <c r="AG4" s="245"/>
      <c r="AH4" s="245"/>
      <c r="AI4" s="245"/>
      <c r="AJ4" s="245"/>
      <c r="AK4" s="245"/>
      <c r="AL4" s="245"/>
      <c r="AM4" s="245"/>
      <c r="AN4" s="245"/>
      <c r="AO4" s="245"/>
      <c r="AP4" s="251"/>
      <c r="AQ4" s="251"/>
      <c r="AR4" s="251"/>
      <c r="AS4" s="251"/>
      <c r="AT4" s="251"/>
      <c r="AU4" s="251"/>
      <c r="AV4" s="251"/>
      <c r="AW4" s="251"/>
      <c r="AX4" s="251"/>
      <c r="AY4" s="251"/>
      <c r="AZ4" s="251"/>
      <c r="BA4" s="251"/>
      <c r="BB4" s="251"/>
      <c r="BC4" s="251"/>
      <c r="BD4" s="251"/>
      <c r="BE4" s="251"/>
      <c r="BF4" s="251"/>
      <c r="BG4" s="251"/>
      <c r="BH4" s="251"/>
      <c r="BI4" s="252"/>
    </row>
    <row r="5" spans="1:159" s="258" customFormat="1" ht="7.5" customHeight="1">
      <c r="B5" s="259"/>
      <c r="C5" s="259"/>
      <c r="D5" s="260"/>
      <c r="E5" s="260"/>
      <c r="F5" s="260"/>
      <c r="G5" s="260"/>
      <c r="H5" s="260"/>
      <c r="I5" s="260"/>
      <c r="J5" s="260"/>
      <c r="K5" s="260"/>
      <c r="L5" s="260"/>
      <c r="M5" s="260"/>
      <c r="N5" s="260"/>
      <c r="O5" s="260"/>
      <c r="P5" s="260"/>
      <c r="Q5" s="260"/>
      <c r="R5" s="260"/>
      <c r="S5" s="260"/>
      <c r="T5" s="260"/>
      <c r="U5" s="260"/>
      <c r="V5" s="260"/>
      <c r="W5" s="260"/>
      <c r="X5" s="260"/>
      <c r="Y5" s="260"/>
      <c r="Z5" s="260"/>
      <c r="AA5" s="260"/>
      <c r="AB5" s="260"/>
      <c r="AC5" s="260"/>
      <c r="AD5" s="260"/>
      <c r="AE5" s="260"/>
      <c r="AF5" s="260"/>
      <c r="AG5" s="260"/>
      <c r="AH5" s="260"/>
      <c r="AI5" s="260"/>
      <c r="AJ5" s="260"/>
      <c r="AK5" s="260"/>
      <c r="AL5" s="261"/>
      <c r="AM5" s="261"/>
      <c r="AN5" s="261"/>
      <c r="AO5" s="261"/>
      <c r="AP5" s="261"/>
      <c r="AQ5" s="261"/>
      <c r="AR5" s="261"/>
      <c r="AS5" s="261"/>
      <c r="AT5" s="261"/>
      <c r="AU5" s="261"/>
      <c r="AV5" s="261"/>
      <c r="AW5" s="261"/>
      <c r="AX5" s="261"/>
      <c r="AY5" s="261"/>
      <c r="AZ5" s="262"/>
      <c r="BA5" s="262"/>
      <c r="BB5" s="262"/>
      <c r="BC5" s="262"/>
      <c r="BD5" s="261"/>
      <c r="BE5" s="261"/>
      <c r="BF5" s="261"/>
      <c r="BG5" s="263"/>
      <c r="BH5" s="263"/>
      <c r="BI5" s="263"/>
      <c r="BJ5" s="263"/>
      <c r="BK5" s="263"/>
      <c r="BL5" s="263"/>
      <c r="BM5" s="263"/>
      <c r="BN5" s="263"/>
      <c r="BO5" s="263"/>
      <c r="BP5" s="263"/>
      <c r="BQ5" s="264"/>
      <c r="BR5" s="264"/>
      <c r="BS5" s="264"/>
    </row>
    <row r="6" spans="1:159" s="277" customFormat="1" ht="24" customHeight="1">
      <c r="A6" s="253" t="s">
        <v>333</v>
      </c>
      <c r="B6" s="265"/>
      <c r="C6" s="265"/>
      <c r="D6" s="265"/>
      <c r="E6" s="265"/>
      <c r="F6" s="265"/>
      <c r="G6" s="265"/>
      <c r="H6" s="266"/>
      <c r="I6" s="267" t="s">
        <v>330</v>
      </c>
      <c r="J6" s="268"/>
      <c r="K6" s="268"/>
      <c r="L6" s="268"/>
      <c r="M6" s="268"/>
      <c r="N6" s="268"/>
      <c r="O6" s="268"/>
      <c r="P6" s="268"/>
      <c r="Q6" s="268"/>
      <c r="R6" s="268"/>
      <c r="S6" s="269"/>
      <c r="T6" s="253" t="s">
        <v>334</v>
      </c>
      <c r="U6" s="265"/>
      <c r="V6" s="265"/>
      <c r="W6" s="265"/>
      <c r="X6" s="265"/>
      <c r="Y6" s="266"/>
      <c r="Z6" s="267" t="s">
        <v>330</v>
      </c>
      <c r="AA6" s="268"/>
      <c r="AB6" s="268"/>
      <c r="AC6" s="268"/>
      <c r="AD6" s="268"/>
      <c r="AE6" s="268"/>
      <c r="AF6" s="268"/>
      <c r="AG6" s="268"/>
      <c r="AH6" s="268"/>
      <c r="AI6" s="268"/>
      <c r="AJ6" s="268"/>
      <c r="AK6" s="269"/>
      <c r="AL6" s="270" t="s">
        <v>335</v>
      </c>
      <c r="AM6" s="265"/>
      <c r="AN6" s="265"/>
      <c r="AO6" s="265"/>
      <c r="AP6" s="265"/>
      <c r="AQ6" s="265"/>
      <c r="AR6" s="265"/>
      <c r="AS6" s="271"/>
      <c r="AT6" s="272"/>
      <c r="AU6" s="272"/>
      <c r="AV6" s="272"/>
      <c r="AW6" s="272"/>
      <c r="AX6" s="272"/>
      <c r="AY6" s="272"/>
      <c r="AZ6" s="272"/>
      <c r="BA6" s="272"/>
      <c r="BB6" s="272"/>
      <c r="BC6" s="272"/>
      <c r="BD6" s="272"/>
      <c r="BE6" s="272"/>
      <c r="BF6" s="273"/>
      <c r="BG6" s="270" t="s">
        <v>336</v>
      </c>
      <c r="BH6" s="265"/>
      <c r="BI6" s="265"/>
      <c r="BJ6" s="265"/>
      <c r="BK6" s="265"/>
      <c r="BL6" s="265"/>
      <c r="BM6" s="266"/>
      <c r="BN6" s="274"/>
      <c r="BO6" s="275"/>
      <c r="BP6" s="275"/>
      <c r="BQ6" s="275"/>
      <c r="BR6" s="275"/>
      <c r="BS6" s="275"/>
      <c r="BT6" s="275"/>
      <c r="BU6" s="275"/>
      <c r="BV6" s="275"/>
      <c r="BW6" s="275"/>
      <c r="BX6" s="276"/>
      <c r="CT6" s="253" t="s">
        <v>337</v>
      </c>
      <c r="CU6" s="254"/>
      <c r="CV6" s="254"/>
      <c r="CW6" s="255"/>
      <c r="CX6" s="256" t="e">
        <f ca="1">COUNTIFS(INDIRECT("$C11:$C"&amp;ROW(テスト項目定義書_最終行)),"=●",INDIRECT("$BG11:$BG"&amp;ROW(テスト項目定義書_最終行)),"=×")</f>
        <v>#NAME?</v>
      </c>
      <c r="CY6" s="257"/>
    </row>
    <row r="7" spans="1:159" s="258" customFormat="1" ht="18.75" customHeight="1">
      <c r="A7" s="278"/>
      <c r="B7" s="279"/>
      <c r="C7" s="279"/>
      <c r="D7" s="279"/>
      <c r="E7" s="279"/>
      <c r="F7" s="279"/>
      <c r="G7" s="279"/>
      <c r="H7" s="279"/>
      <c r="I7" s="280"/>
      <c r="J7" s="280"/>
      <c r="K7" s="281" t="s">
        <v>338</v>
      </c>
      <c r="L7" s="280"/>
      <c r="M7" s="280"/>
      <c r="N7" s="280"/>
      <c r="O7" s="280"/>
      <c r="P7" s="280"/>
      <c r="Q7" s="280"/>
      <c r="R7" s="280"/>
      <c r="S7" s="280"/>
      <c r="T7" s="280"/>
      <c r="U7" s="280"/>
      <c r="V7" s="280"/>
      <c r="W7" s="280"/>
      <c r="X7" s="280"/>
      <c r="Y7" s="280"/>
      <c r="Z7" s="280"/>
      <c r="AA7" s="280"/>
      <c r="AB7" s="280"/>
      <c r="AC7" s="280"/>
      <c r="AD7" s="279"/>
      <c r="AE7" s="279"/>
      <c r="AF7" s="279"/>
      <c r="AG7" s="279"/>
      <c r="AH7" s="279"/>
      <c r="AI7" s="279"/>
      <c r="AJ7" s="280"/>
      <c r="AK7" s="280"/>
      <c r="AL7" s="280"/>
      <c r="AM7" s="280"/>
      <c r="AN7" s="280"/>
      <c r="AO7" s="280"/>
      <c r="AP7" s="280"/>
      <c r="AQ7" s="280"/>
      <c r="AR7" s="280"/>
      <c r="AS7" s="280"/>
      <c r="AT7" s="280"/>
      <c r="AU7" s="280"/>
      <c r="AV7" s="280"/>
      <c r="AW7" s="280"/>
      <c r="AX7" s="280"/>
      <c r="AY7" s="280"/>
      <c r="AZ7" s="280"/>
      <c r="BA7" s="280"/>
      <c r="BB7" s="261"/>
      <c r="BC7" s="261"/>
      <c r="BD7" s="261"/>
      <c r="BE7" s="261"/>
      <c r="BF7" s="261"/>
      <c r="BG7" s="264"/>
      <c r="BH7" s="264"/>
      <c r="BI7" s="264"/>
      <c r="BJ7" s="264"/>
      <c r="BK7" s="264"/>
      <c r="BL7" s="264"/>
      <c r="BM7" s="264"/>
      <c r="BN7" s="264"/>
      <c r="BO7" s="264"/>
      <c r="BP7" s="264"/>
      <c r="BQ7" s="264"/>
      <c r="BR7" s="264"/>
      <c r="BS7" s="264"/>
    </row>
    <row r="8" spans="1:159" ht="12.75" customHeight="1">
      <c r="A8" s="282" t="s">
        <v>339</v>
      </c>
      <c r="B8" s="282" t="s">
        <v>340</v>
      </c>
      <c r="C8" s="283" t="s">
        <v>341</v>
      </c>
      <c r="D8" s="284" t="s">
        <v>342</v>
      </c>
      <c r="E8" s="285"/>
      <c r="F8" s="285"/>
      <c r="G8" s="285"/>
      <c r="H8" s="285"/>
      <c r="I8" s="285"/>
      <c r="J8" s="285"/>
      <c r="K8" s="286" t="s">
        <v>343</v>
      </c>
      <c r="L8" s="285"/>
      <c r="M8" s="285"/>
      <c r="N8" s="285"/>
      <c r="O8" s="285"/>
      <c r="P8" s="285"/>
      <c r="Q8" s="285"/>
      <c r="R8" s="287" t="s">
        <v>344</v>
      </c>
      <c r="S8" s="288"/>
      <c r="T8" s="287" t="s">
        <v>345</v>
      </c>
      <c r="U8" s="288"/>
      <c r="V8" s="284" t="s">
        <v>346</v>
      </c>
      <c r="W8" s="285"/>
      <c r="X8" s="285"/>
      <c r="Y8" s="285"/>
      <c r="Z8" s="285"/>
      <c r="AA8" s="285"/>
      <c r="AB8" s="285"/>
      <c r="AC8" s="285"/>
      <c r="AD8" s="284" t="s">
        <v>347</v>
      </c>
      <c r="AE8" s="285"/>
      <c r="AF8" s="285"/>
      <c r="AG8" s="285"/>
      <c r="AH8" s="285"/>
      <c r="AI8" s="285"/>
      <c r="AJ8" s="285"/>
      <c r="AK8" s="289"/>
      <c r="AL8" s="284" t="s">
        <v>348</v>
      </c>
      <c r="AM8" s="285"/>
      <c r="AN8" s="285"/>
      <c r="AO8" s="285"/>
      <c r="AP8" s="285"/>
      <c r="AQ8" s="285"/>
      <c r="AR8" s="289"/>
      <c r="AS8" s="284" t="s">
        <v>349</v>
      </c>
      <c r="AT8" s="285"/>
      <c r="AU8" s="285"/>
      <c r="AV8" s="285"/>
      <c r="AW8" s="285"/>
      <c r="AX8" s="285"/>
      <c r="AY8" s="289"/>
      <c r="AZ8" s="284" t="s">
        <v>350</v>
      </c>
      <c r="BA8" s="289"/>
      <c r="BB8" s="290" t="s">
        <v>351</v>
      </c>
      <c r="BC8" s="291" t="s">
        <v>352</v>
      </c>
      <c r="BD8" s="292"/>
      <c r="BE8" s="292"/>
      <c r="BF8" s="293"/>
      <c r="BG8" s="294" t="s">
        <v>353</v>
      </c>
      <c r="BH8" s="295"/>
      <c r="BI8" s="296" t="s">
        <v>354</v>
      </c>
      <c r="BJ8" s="294" t="s">
        <v>355</v>
      </c>
      <c r="BK8" s="297"/>
      <c r="BL8" s="297"/>
      <c r="BM8" s="297"/>
      <c r="BN8" s="297"/>
      <c r="BO8" s="295"/>
      <c r="BP8" s="294" t="s">
        <v>356</v>
      </c>
      <c r="BQ8" s="297"/>
      <c r="BR8" s="297"/>
      <c r="BS8" s="297"/>
      <c r="BT8" s="297"/>
      <c r="BU8" s="295"/>
      <c r="BV8" s="294" t="s">
        <v>357</v>
      </c>
      <c r="BW8" s="297"/>
      <c r="BX8" s="297"/>
      <c r="BY8" s="297"/>
      <c r="BZ8" s="297"/>
      <c r="CA8" s="295"/>
      <c r="CB8" s="298" t="s">
        <v>358</v>
      </c>
      <c r="CC8" s="299"/>
      <c r="CD8" s="299"/>
      <c r="CE8" s="300"/>
      <c r="CF8" s="253" t="s">
        <v>359</v>
      </c>
      <c r="CG8" s="254"/>
      <c r="CH8" s="254"/>
      <c r="CI8" s="254"/>
      <c r="CJ8" s="255"/>
      <c r="CK8" s="253" t="s">
        <v>360</v>
      </c>
      <c r="CL8" s="254"/>
      <c r="CM8" s="254"/>
      <c r="CN8" s="254"/>
      <c r="CO8" s="255"/>
      <c r="CP8" s="254" t="s">
        <v>361</v>
      </c>
      <c r="CQ8" s="254"/>
      <c r="CR8" s="254"/>
      <c r="CS8" s="254"/>
      <c r="CT8" s="255"/>
      <c r="CU8" s="253" t="s">
        <v>362</v>
      </c>
      <c r="CV8" s="254"/>
      <c r="CW8" s="254"/>
      <c r="CX8" s="254"/>
      <c r="CY8" s="255"/>
      <c r="CZ8" s="301"/>
      <c r="DA8" s="302"/>
      <c r="DB8" s="258"/>
      <c r="DC8" s="258"/>
      <c r="DD8" s="303" t="s">
        <v>363</v>
      </c>
      <c r="DE8" s="304"/>
      <c r="DF8" s="304"/>
      <c r="DG8" s="304"/>
      <c r="DH8" s="304"/>
      <c r="DI8" s="304"/>
      <c r="DJ8" s="304"/>
      <c r="DK8" s="304"/>
      <c r="DL8" s="304"/>
      <c r="DM8" s="304"/>
      <c r="DN8" s="304"/>
      <c r="DO8" s="304"/>
      <c r="DP8" s="304"/>
      <c r="DQ8" s="304"/>
      <c r="DR8" s="304"/>
      <c r="DS8" s="304"/>
      <c r="DT8" s="304"/>
      <c r="DU8" s="304"/>
      <c r="DV8" s="304"/>
      <c r="DW8" s="304"/>
      <c r="DX8" s="304"/>
      <c r="DY8" s="304"/>
      <c r="DZ8" s="304"/>
      <c r="EA8" s="304"/>
      <c r="EB8" s="304"/>
      <c r="EC8" s="304"/>
      <c r="ED8" s="304"/>
      <c r="EE8" s="304"/>
      <c r="EF8" s="304"/>
      <c r="EG8" s="304"/>
      <c r="EH8" s="304"/>
      <c r="EI8" s="304"/>
      <c r="EJ8" s="304"/>
      <c r="EK8" s="304"/>
      <c r="EL8" s="304"/>
      <c r="EM8" s="304"/>
      <c r="EN8" s="304"/>
      <c r="EO8" s="304"/>
      <c r="EP8" s="304"/>
      <c r="EQ8" s="305"/>
      <c r="ET8" s="307" t="s">
        <v>364</v>
      </c>
      <c r="EU8" s="308"/>
      <c r="EV8" s="308"/>
      <c r="EW8" s="308"/>
      <c r="EX8" s="308"/>
      <c r="EY8" s="308"/>
      <c r="EZ8" s="308"/>
      <c r="FA8" s="308"/>
      <c r="FB8" s="308"/>
      <c r="FC8" s="309"/>
    </row>
    <row r="9" spans="1:159" ht="57" customHeight="1">
      <c r="A9" s="310"/>
      <c r="B9" s="310"/>
      <c r="C9" s="311"/>
      <c r="D9" s="312"/>
      <c r="E9" s="313"/>
      <c r="F9" s="313"/>
      <c r="G9" s="313"/>
      <c r="H9" s="313"/>
      <c r="I9" s="313"/>
      <c r="J9" s="313"/>
      <c r="K9" s="312"/>
      <c r="L9" s="313"/>
      <c r="M9" s="313"/>
      <c r="N9" s="313"/>
      <c r="O9" s="313"/>
      <c r="P9" s="313"/>
      <c r="Q9" s="313"/>
      <c r="R9" s="314"/>
      <c r="S9" s="315"/>
      <c r="T9" s="314"/>
      <c r="U9" s="315"/>
      <c r="V9" s="312"/>
      <c r="W9" s="313"/>
      <c r="X9" s="313"/>
      <c r="Y9" s="313"/>
      <c r="Z9" s="313"/>
      <c r="AA9" s="313"/>
      <c r="AB9" s="313"/>
      <c r="AC9" s="313"/>
      <c r="AD9" s="312"/>
      <c r="AE9" s="313"/>
      <c r="AF9" s="313"/>
      <c r="AG9" s="313"/>
      <c r="AH9" s="313"/>
      <c r="AI9" s="313"/>
      <c r="AJ9" s="313"/>
      <c r="AK9" s="316"/>
      <c r="AL9" s="312"/>
      <c r="AM9" s="313"/>
      <c r="AN9" s="313"/>
      <c r="AO9" s="313"/>
      <c r="AP9" s="313"/>
      <c r="AQ9" s="313"/>
      <c r="AR9" s="316"/>
      <c r="AS9" s="312"/>
      <c r="AT9" s="313"/>
      <c r="AU9" s="313"/>
      <c r="AV9" s="313"/>
      <c r="AW9" s="313"/>
      <c r="AX9" s="313"/>
      <c r="AY9" s="316"/>
      <c r="AZ9" s="312"/>
      <c r="BA9" s="316"/>
      <c r="BB9" s="317"/>
      <c r="BC9" s="318"/>
      <c r="BD9" s="319"/>
      <c r="BE9" s="319"/>
      <c r="BF9" s="320"/>
      <c r="BG9" s="321"/>
      <c r="BH9" s="322"/>
      <c r="BI9" s="323"/>
      <c r="BJ9" s="321"/>
      <c r="BK9" s="324"/>
      <c r="BL9" s="324"/>
      <c r="BM9" s="324"/>
      <c r="BN9" s="324"/>
      <c r="BO9" s="322"/>
      <c r="BP9" s="321"/>
      <c r="BQ9" s="324"/>
      <c r="BR9" s="324"/>
      <c r="BS9" s="324"/>
      <c r="BT9" s="324"/>
      <c r="BU9" s="322"/>
      <c r="BV9" s="321"/>
      <c r="BW9" s="324"/>
      <c r="BX9" s="324"/>
      <c r="BY9" s="324"/>
      <c r="BZ9" s="324"/>
      <c r="CA9" s="322"/>
      <c r="CB9" s="325"/>
      <c r="CC9" s="326"/>
      <c r="CD9" s="326"/>
      <c r="CE9" s="327"/>
      <c r="CF9" s="253"/>
      <c r="CG9" s="254"/>
      <c r="CH9" s="254"/>
      <c r="CI9" s="254"/>
      <c r="CJ9" s="255"/>
      <c r="CK9" s="253"/>
      <c r="CL9" s="254"/>
      <c r="CM9" s="254"/>
      <c r="CN9" s="254"/>
      <c r="CO9" s="255"/>
      <c r="CP9" s="254"/>
      <c r="CQ9" s="254"/>
      <c r="CR9" s="254"/>
      <c r="CS9" s="254"/>
      <c r="CT9" s="255"/>
      <c r="CU9" s="253"/>
      <c r="CV9" s="254"/>
      <c r="CW9" s="254"/>
      <c r="CX9" s="254"/>
      <c r="CY9" s="255"/>
      <c r="CZ9" s="301"/>
      <c r="DA9" s="302"/>
      <c r="DB9" s="258"/>
      <c r="DC9" s="258"/>
      <c r="DD9" s="328" t="e">
        <f>IF(ISBLANK(原因区分名１),"",原因区分名１)</f>
        <v>#NAME?</v>
      </c>
      <c r="DE9" s="329" t="e">
        <f>IF(ISBLANK(原因区分名２),"",原因区分名２)</f>
        <v>#NAME?</v>
      </c>
      <c r="DF9" s="329" t="e">
        <f>IF(ISBLANK(原因区分名３),"",原因区分名３)</f>
        <v>#NAME?</v>
      </c>
      <c r="DG9" s="329" t="e">
        <f>IF(ISBLANK(原因区分名４),"",原因区分名４)</f>
        <v>#NAME?</v>
      </c>
      <c r="DH9" s="329" t="e">
        <f>IF(ISBLANK(原因区分名５),"",原因区分名５)</f>
        <v>#NAME?</v>
      </c>
      <c r="DI9" s="329" t="e">
        <f>IF(ISBLANK(原因区分名６),"",原因区分名６)</f>
        <v>#NAME?</v>
      </c>
      <c r="DJ9" s="329" t="e">
        <f>IF(ISBLANK(原因区分名７),"",原因区分名７)</f>
        <v>#NAME?</v>
      </c>
      <c r="DK9" s="329" t="e">
        <f>IF(ISBLANK(原因区分名８),"",原因区分名８)</f>
        <v>#NAME?</v>
      </c>
      <c r="DL9" s="329" t="e">
        <f>IF(ISBLANK(原因区分名９),"",原因区分名９)</f>
        <v>#NAME?</v>
      </c>
      <c r="DM9" s="329" t="e">
        <f>IF(ISBLANK(原因区分名１０),"",原因区分名１０)</f>
        <v>#NAME?</v>
      </c>
      <c r="DN9" s="329" t="e">
        <f>IF(ISBLANK(原因区分名１１),"",原因区分名１１)</f>
        <v>#NAME?</v>
      </c>
      <c r="DO9" s="329" t="e">
        <f>IF(ISBLANK(原因区分名１２),"",原因区分名１２)</f>
        <v>#NAME?</v>
      </c>
      <c r="DP9" s="329" t="e">
        <f>IF(ISBLANK(原因区分名１３),"",原因区分名１３)</f>
        <v>#NAME?</v>
      </c>
      <c r="DQ9" s="329" t="e">
        <f>IF(ISBLANK(原因区分名１４),"",原因区分名１４)</f>
        <v>#NAME?</v>
      </c>
      <c r="DR9" s="329" t="e">
        <f>IF(ISBLANK(原因区分名１５),"",原因区分名１５)</f>
        <v>#NAME?</v>
      </c>
      <c r="DS9" s="329" t="e">
        <f>IF(ISBLANK(原因区分名１６),"",原因区分名１６)</f>
        <v>#NAME?</v>
      </c>
      <c r="DT9" s="329" t="e">
        <f>IF(ISBLANK(原因区分名１７),"",原因区分名１７)</f>
        <v>#NAME?</v>
      </c>
      <c r="DU9" s="329" t="e">
        <f>IF(ISBLANK(原因区分名１８),"",原因区分名１８)</f>
        <v>#NAME?</v>
      </c>
      <c r="DV9" s="329" t="e">
        <f>IF(ISBLANK(原因区分名１９),"",原因区分名１９)</f>
        <v>#NAME?</v>
      </c>
      <c r="DW9" s="329" t="e">
        <f>IF(ISBLANK(原因区分名２０),"",原因区分名２０)</f>
        <v>#NAME?</v>
      </c>
      <c r="DX9" s="329" t="e">
        <f>IF(ISBLANK(原因区分名２１),"",原因区分名２１)</f>
        <v>#NAME?</v>
      </c>
      <c r="DY9" s="329" t="e">
        <f>IF(ISBLANK(原因区分名２２),"",原因区分名２２)</f>
        <v>#NAME?</v>
      </c>
      <c r="DZ9" s="329" t="e">
        <f>IF(ISBLANK(原因区分名２３),"",原因区分名２３)</f>
        <v>#NAME?</v>
      </c>
      <c r="EA9" s="329" t="e">
        <f>IF(ISBLANK(原因区分名２４),"",原因区分名２４)</f>
        <v>#NAME?</v>
      </c>
      <c r="EB9" s="329" t="e">
        <f>IF(ISBLANK(原因区分名２５),"",原因区分名２５)</f>
        <v>#NAME?</v>
      </c>
      <c r="EC9" s="329" t="e">
        <f>IF(ISBLANK(原因区分名２６),"",原因区分名２６)</f>
        <v>#NAME?</v>
      </c>
      <c r="ED9" s="329" t="e">
        <f>IF(ISBLANK(原因区分名２７),"",原因区分名２７)</f>
        <v>#NAME?</v>
      </c>
      <c r="EE9" s="329" t="e">
        <f>IF(ISBLANK(原因区分名２８),"",原因区分名２８)</f>
        <v>#NAME?</v>
      </c>
      <c r="EF9" s="329" t="e">
        <f>IF(ISBLANK(原因区分名２９),"",原因区分名２９)</f>
        <v>#NAME?</v>
      </c>
      <c r="EG9" s="329" t="e">
        <f>IF(ISBLANK(原因区分名３０),"",原因区分名３０)</f>
        <v>#NAME?</v>
      </c>
      <c r="EH9" s="329" t="e">
        <f>IF(ISBLANK(原因区分名３１),"",原因区分名３１)</f>
        <v>#NAME?</v>
      </c>
      <c r="EI9" s="329" t="e">
        <f>IF(ISBLANK(原因区分名３２),"",原因区分名３２)</f>
        <v>#NAME?</v>
      </c>
      <c r="EJ9" s="329" t="e">
        <f>IF(ISBLANK(原因区分名３３),"",原因区分名３３)</f>
        <v>#NAME?</v>
      </c>
      <c r="EK9" s="329" t="e">
        <f>IF(ISBLANK(原因区分名３４),"",原因区分名３４)</f>
        <v>#NAME?</v>
      </c>
      <c r="EL9" s="329" t="e">
        <f>IF(ISBLANK(原因区分名３５),"",原因区分名３５)</f>
        <v>#NAME?</v>
      </c>
      <c r="EM9" s="329" t="e">
        <f>IF(ISBLANK(原因区分名３６),"",原因区分名３６)</f>
        <v>#NAME?</v>
      </c>
      <c r="EN9" s="329" t="e">
        <f>IF(ISBLANK(原因区分名３７),"",原因区分名３７)</f>
        <v>#NAME?</v>
      </c>
      <c r="EO9" s="329" t="e">
        <f>IF(ISBLANK(原因区分名３８),"",原因区分名３８)</f>
        <v>#NAME?</v>
      </c>
      <c r="EP9" s="329" t="e">
        <f>IF(ISBLANK(原因区分名３９),"",原因区分名３９)</f>
        <v>#NAME?</v>
      </c>
      <c r="EQ9" s="329" t="e">
        <f>IF(ISBLANK(原因区分名４０),"",原因区分名４０)</f>
        <v>#NAME?</v>
      </c>
      <c r="ET9" s="330" t="e">
        <f>IF(ISBLANK(原因工程名１),"",原因工程名１)</f>
        <v>#NAME?</v>
      </c>
      <c r="EU9" s="330" t="e">
        <f>IF(ISBLANK(原因工程名２),"",原因工程名２)</f>
        <v>#NAME?</v>
      </c>
      <c r="EV9" s="330" t="e">
        <f>IF(ISBLANK(原因工程名３),"",原因工程名３)</f>
        <v>#NAME?</v>
      </c>
      <c r="EW9" s="330" t="e">
        <f>IF(ISBLANK(原因工程名４),"",原因工程名４)</f>
        <v>#NAME?</v>
      </c>
      <c r="EX9" s="330" t="e">
        <f>IF(ISBLANK(原因工程名５),"",原因工程名５)</f>
        <v>#NAME?</v>
      </c>
      <c r="EY9" s="330" t="e">
        <f>IF(ISBLANK(原因工程名６),"",原因工程名６)</f>
        <v>#NAME?</v>
      </c>
      <c r="EZ9" s="330" t="e">
        <f>IF(ISBLANK(原因工程名７),"",原因工程名７)</f>
        <v>#NAME?</v>
      </c>
      <c r="FA9" s="330" t="e">
        <f>IF(ISBLANK(原因工程名８),"",原因工程名８)</f>
        <v>#NAME?</v>
      </c>
      <c r="FB9" s="330" t="e">
        <f>IF(ISBLANK(原因工程名９),"",原因工程名９)</f>
        <v>#NAME?</v>
      </c>
      <c r="FC9" s="328" t="e">
        <f>IF(ISBLANK(原因工程名１０),"",原因工程名１０)</f>
        <v>#NAME?</v>
      </c>
    </row>
    <row r="10" spans="1:159" s="349" customFormat="1" ht="15.75" customHeight="1">
      <c r="A10" s="331"/>
      <c r="B10" s="331"/>
      <c r="C10" s="332"/>
      <c r="D10" s="333"/>
      <c r="E10" s="334"/>
      <c r="F10" s="334"/>
      <c r="G10" s="334"/>
      <c r="H10" s="334"/>
      <c r="I10" s="334"/>
      <c r="J10" s="334"/>
      <c r="K10" s="333"/>
      <c r="L10" s="334"/>
      <c r="M10" s="334"/>
      <c r="N10" s="334"/>
      <c r="O10" s="334"/>
      <c r="P10" s="334"/>
      <c r="Q10" s="334"/>
      <c r="R10" s="335"/>
      <c r="S10" s="336"/>
      <c r="T10" s="335"/>
      <c r="U10" s="336"/>
      <c r="V10" s="333"/>
      <c r="W10" s="334"/>
      <c r="X10" s="334"/>
      <c r="Y10" s="334"/>
      <c r="Z10" s="334"/>
      <c r="AA10" s="334"/>
      <c r="AB10" s="334"/>
      <c r="AC10" s="334"/>
      <c r="AD10" s="333"/>
      <c r="AE10" s="334"/>
      <c r="AF10" s="334"/>
      <c r="AG10" s="334"/>
      <c r="AH10" s="334"/>
      <c r="AI10" s="334"/>
      <c r="AJ10" s="334"/>
      <c r="AK10" s="337"/>
      <c r="AL10" s="333"/>
      <c r="AM10" s="334"/>
      <c r="AN10" s="334"/>
      <c r="AO10" s="334"/>
      <c r="AP10" s="334"/>
      <c r="AQ10" s="334"/>
      <c r="AR10" s="337"/>
      <c r="AS10" s="333"/>
      <c r="AT10" s="334"/>
      <c r="AU10" s="334"/>
      <c r="AV10" s="334"/>
      <c r="AW10" s="334"/>
      <c r="AX10" s="334"/>
      <c r="AY10" s="337"/>
      <c r="AZ10" s="333"/>
      <c r="BA10" s="337"/>
      <c r="BB10" s="338"/>
      <c r="BC10" s="339"/>
      <c r="BD10" s="340"/>
      <c r="BE10" s="340"/>
      <c r="BF10" s="341"/>
      <c r="BG10" s="342"/>
      <c r="BH10" s="343"/>
      <c r="BI10" s="344"/>
      <c r="BJ10" s="342"/>
      <c r="BK10" s="345"/>
      <c r="BL10" s="345"/>
      <c r="BM10" s="345"/>
      <c r="BN10" s="345"/>
      <c r="BO10" s="343"/>
      <c r="BP10" s="342"/>
      <c r="BQ10" s="345"/>
      <c r="BR10" s="345"/>
      <c r="BS10" s="345"/>
      <c r="BT10" s="345"/>
      <c r="BU10" s="343"/>
      <c r="BV10" s="342"/>
      <c r="BW10" s="345"/>
      <c r="BX10" s="345"/>
      <c r="BY10" s="345"/>
      <c r="BZ10" s="345"/>
      <c r="CA10" s="343"/>
      <c r="CB10" s="346"/>
      <c r="CC10" s="347"/>
      <c r="CD10" s="347"/>
      <c r="CE10" s="348"/>
      <c r="CF10" s="253"/>
      <c r="CG10" s="254"/>
      <c r="CH10" s="254"/>
      <c r="CI10" s="254"/>
      <c r="CJ10" s="255"/>
      <c r="CK10" s="253"/>
      <c r="CL10" s="254"/>
      <c r="CM10" s="254"/>
      <c r="CN10" s="254"/>
      <c r="CO10" s="255"/>
      <c r="CP10" s="254"/>
      <c r="CQ10" s="254"/>
      <c r="CR10" s="254"/>
      <c r="CS10" s="254"/>
      <c r="CT10" s="255"/>
      <c r="CU10" s="253"/>
      <c r="CV10" s="254"/>
      <c r="CW10" s="254"/>
      <c r="CX10" s="254"/>
      <c r="CY10" s="255"/>
      <c r="DD10" s="350" t="e">
        <f t="shared" ref="DD10:EQ10" ca="1" si="0">IF(DD$9="","",COUNTIFS(INDIRECT("$C11:$C"&amp;ROW(テスト項目定義書_最終行)),"=●",INDIRECT("$BP11:$BP"&amp;ROW(テスト項目定義書_最終行)),DD$9))</f>
        <v>#NAME?</v>
      </c>
      <c r="DE10" s="350" t="e">
        <f t="shared" ca="1" si="0"/>
        <v>#NAME?</v>
      </c>
      <c r="DF10" s="350" t="e">
        <f t="shared" ca="1" si="0"/>
        <v>#NAME?</v>
      </c>
      <c r="DG10" s="350" t="e">
        <f t="shared" ca="1" si="0"/>
        <v>#NAME?</v>
      </c>
      <c r="DH10" s="350" t="e">
        <f t="shared" ca="1" si="0"/>
        <v>#NAME?</v>
      </c>
      <c r="DI10" s="350" t="e">
        <f t="shared" ca="1" si="0"/>
        <v>#NAME?</v>
      </c>
      <c r="DJ10" s="350" t="e">
        <f t="shared" ca="1" si="0"/>
        <v>#NAME?</v>
      </c>
      <c r="DK10" s="350" t="e">
        <f t="shared" ca="1" si="0"/>
        <v>#NAME?</v>
      </c>
      <c r="DL10" s="350" t="e">
        <f t="shared" ca="1" si="0"/>
        <v>#NAME?</v>
      </c>
      <c r="DM10" s="350" t="e">
        <f t="shared" ca="1" si="0"/>
        <v>#NAME?</v>
      </c>
      <c r="DN10" s="350" t="e">
        <f t="shared" ca="1" si="0"/>
        <v>#NAME?</v>
      </c>
      <c r="DO10" s="350" t="e">
        <f t="shared" ca="1" si="0"/>
        <v>#NAME?</v>
      </c>
      <c r="DP10" s="350" t="e">
        <f t="shared" ca="1" si="0"/>
        <v>#NAME?</v>
      </c>
      <c r="DQ10" s="350" t="e">
        <f t="shared" ca="1" si="0"/>
        <v>#NAME?</v>
      </c>
      <c r="DR10" s="350" t="e">
        <f t="shared" ca="1" si="0"/>
        <v>#NAME?</v>
      </c>
      <c r="DS10" s="350" t="e">
        <f t="shared" ca="1" si="0"/>
        <v>#NAME?</v>
      </c>
      <c r="DT10" s="350" t="e">
        <f t="shared" ca="1" si="0"/>
        <v>#NAME?</v>
      </c>
      <c r="DU10" s="350" t="e">
        <f t="shared" ca="1" si="0"/>
        <v>#NAME?</v>
      </c>
      <c r="DV10" s="350" t="e">
        <f t="shared" ca="1" si="0"/>
        <v>#NAME?</v>
      </c>
      <c r="DW10" s="350" t="e">
        <f t="shared" ca="1" si="0"/>
        <v>#NAME?</v>
      </c>
      <c r="DX10" s="350" t="e">
        <f t="shared" ca="1" si="0"/>
        <v>#NAME?</v>
      </c>
      <c r="DY10" s="350" t="e">
        <f t="shared" ca="1" si="0"/>
        <v>#NAME?</v>
      </c>
      <c r="DZ10" s="350" t="e">
        <f t="shared" ca="1" si="0"/>
        <v>#NAME?</v>
      </c>
      <c r="EA10" s="350" t="e">
        <f t="shared" ca="1" si="0"/>
        <v>#NAME?</v>
      </c>
      <c r="EB10" s="350" t="e">
        <f t="shared" ca="1" si="0"/>
        <v>#NAME?</v>
      </c>
      <c r="EC10" s="350" t="e">
        <f t="shared" ca="1" si="0"/>
        <v>#NAME?</v>
      </c>
      <c r="ED10" s="350" t="e">
        <f t="shared" ca="1" si="0"/>
        <v>#NAME?</v>
      </c>
      <c r="EE10" s="350" t="e">
        <f t="shared" ca="1" si="0"/>
        <v>#NAME?</v>
      </c>
      <c r="EF10" s="350" t="e">
        <f t="shared" ca="1" si="0"/>
        <v>#NAME?</v>
      </c>
      <c r="EG10" s="350" t="e">
        <f t="shared" ca="1" si="0"/>
        <v>#NAME?</v>
      </c>
      <c r="EH10" s="350" t="e">
        <f t="shared" ca="1" si="0"/>
        <v>#NAME?</v>
      </c>
      <c r="EI10" s="350" t="e">
        <f t="shared" ca="1" si="0"/>
        <v>#NAME?</v>
      </c>
      <c r="EJ10" s="350" t="e">
        <f t="shared" ca="1" si="0"/>
        <v>#NAME?</v>
      </c>
      <c r="EK10" s="350" t="e">
        <f t="shared" ca="1" si="0"/>
        <v>#NAME?</v>
      </c>
      <c r="EL10" s="350" t="e">
        <f t="shared" ca="1" si="0"/>
        <v>#NAME?</v>
      </c>
      <c r="EM10" s="350" t="e">
        <f t="shared" ca="1" si="0"/>
        <v>#NAME?</v>
      </c>
      <c r="EN10" s="350" t="e">
        <f t="shared" ca="1" si="0"/>
        <v>#NAME?</v>
      </c>
      <c r="EO10" s="350" t="e">
        <f t="shared" ca="1" si="0"/>
        <v>#NAME?</v>
      </c>
      <c r="EP10" s="350" t="e">
        <f t="shared" ca="1" si="0"/>
        <v>#NAME?</v>
      </c>
      <c r="EQ10" s="350" t="e">
        <f t="shared" ca="1" si="0"/>
        <v>#NAME?</v>
      </c>
      <c r="ET10" s="350" t="e">
        <f t="shared" ref="ET10:FC10" ca="1" si="1">IF(ET$9="","",COUNTIFS(INDIRECT("$C11:$C"&amp;ROW(テスト項目定義書_最終行)),"=●",INDIRECT("$BI11:$BI"&amp;ROW(テスト項目定義書_最終行)),ET$9))</f>
        <v>#NAME?</v>
      </c>
      <c r="EU10" s="350" t="e">
        <f t="shared" ca="1" si="1"/>
        <v>#NAME?</v>
      </c>
      <c r="EV10" s="350" t="e">
        <f t="shared" ca="1" si="1"/>
        <v>#NAME?</v>
      </c>
      <c r="EW10" s="350" t="e">
        <f t="shared" ca="1" si="1"/>
        <v>#NAME?</v>
      </c>
      <c r="EX10" s="350" t="e">
        <f t="shared" ca="1" si="1"/>
        <v>#NAME?</v>
      </c>
      <c r="EY10" s="350" t="e">
        <f t="shared" ca="1" si="1"/>
        <v>#NAME?</v>
      </c>
      <c r="EZ10" s="350" t="e">
        <f t="shared" ca="1" si="1"/>
        <v>#NAME?</v>
      </c>
      <c r="FA10" s="350" t="e">
        <f t="shared" ca="1" si="1"/>
        <v>#NAME?</v>
      </c>
      <c r="FB10" s="350" t="e">
        <f t="shared" ca="1" si="1"/>
        <v>#NAME?</v>
      </c>
      <c r="FC10" s="350" t="e">
        <f t="shared" ca="1" si="1"/>
        <v>#NAME?</v>
      </c>
    </row>
    <row r="11" spans="1:159" s="277" customFormat="1" ht="16.5">
      <c r="A11" s="351">
        <v>1</v>
      </c>
      <c r="B11" s="352"/>
      <c r="C11" s="353" t="str">
        <f ca="1">IF(AND(OFFSET($K11,-($BB11-1),0)&lt;&gt;"",OFFSET($R11,-($BB11-1),0)&lt;&gt;"x"),"●","")</f>
        <v>●</v>
      </c>
      <c r="D11" s="354" t="s">
        <v>365</v>
      </c>
      <c r="E11" s="355"/>
      <c r="F11" s="355"/>
      <c r="G11" s="355"/>
      <c r="H11" s="355"/>
      <c r="I11" s="355"/>
      <c r="J11" s="355"/>
      <c r="K11" s="356" t="s">
        <v>366</v>
      </c>
      <c r="L11" s="357"/>
      <c r="M11" s="357"/>
      <c r="N11" s="357"/>
      <c r="O11" s="357"/>
      <c r="P11" s="357"/>
      <c r="Q11" s="357"/>
      <c r="R11" s="358"/>
      <c r="S11" s="359"/>
      <c r="T11" s="358"/>
      <c r="U11" s="359"/>
      <c r="V11" s="356"/>
      <c r="W11" s="357"/>
      <c r="X11" s="357"/>
      <c r="Y11" s="357"/>
      <c r="Z11" s="357"/>
      <c r="AA11" s="357"/>
      <c r="AB11" s="357"/>
      <c r="AC11" s="357"/>
      <c r="AD11" s="356"/>
      <c r="AE11" s="357"/>
      <c r="AF11" s="357"/>
      <c r="AG11" s="357"/>
      <c r="AH11" s="357"/>
      <c r="AI11" s="357"/>
      <c r="AJ11" s="357"/>
      <c r="AK11" s="360"/>
      <c r="AL11" s="356"/>
      <c r="AM11" s="357"/>
      <c r="AN11" s="357"/>
      <c r="AO11" s="357"/>
      <c r="AP11" s="357"/>
      <c r="AQ11" s="357"/>
      <c r="AR11" s="360"/>
      <c r="AS11" s="361"/>
      <c r="AT11" s="362"/>
      <c r="AU11" s="362"/>
      <c r="AV11" s="362"/>
      <c r="AW11" s="362"/>
      <c r="AX11" s="362"/>
      <c r="AY11" s="363"/>
      <c r="AZ11" s="364"/>
      <c r="BA11" s="365"/>
      <c r="BB11" s="366">
        <v>1</v>
      </c>
      <c r="BC11" s="367"/>
      <c r="BD11" s="368"/>
      <c r="BE11" s="368"/>
      <c r="BF11" s="369"/>
      <c r="BG11" s="370"/>
      <c r="BH11" s="371"/>
      <c r="BI11" s="372"/>
      <c r="BJ11" s="373"/>
      <c r="BK11" s="374"/>
      <c r="BL11" s="374"/>
      <c r="BM11" s="374"/>
      <c r="BN11" s="374"/>
      <c r="BO11" s="375"/>
      <c r="BP11" s="373"/>
      <c r="BQ11" s="374"/>
      <c r="BR11" s="374"/>
      <c r="BS11" s="374"/>
      <c r="BT11" s="374"/>
      <c r="BU11" s="375"/>
      <c r="BV11" s="373"/>
      <c r="BW11" s="374"/>
      <c r="BX11" s="374"/>
      <c r="BY11" s="374"/>
      <c r="BZ11" s="374"/>
      <c r="CA11" s="375"/>
      <c r="CB11" s="367"/>
      <c r="CC11" s="368"/>
      <c r="CD11" s="368"/>
      <c r="CE11" s="369"/>
      <c r="CF11" s="376"/>
      <c r="CG11" s="377"/>
      <c r="CH11" s="377"/>
      <c r="CI11" s="377"/>
      <c r="CJ11" s="378"/>
      <c r="CK11" s="376"/>
      <c r="CL11" s="377"/>
      <c r="CM11" s="377"/>
      <c r="CN11" s="377"/>
      <c r="CO11" s="378"/>
      <c r="CP11" s="376"/>
      <c r="CQ11" s="377"/>
      <c r="CR11" s="377"/>
      <c r="CS11" s="377"/>
      <c r="CT11" s="378"/>
      <c r="CU11" s="379"/>
      <c r="CV11" s="380"/>
      <c r="CW11" s="380"/>
      <c r="CX11" s="380"/>
      <c r="CY11" s="381"/>
      <c r="DA11" s="382"/>
    </row>
    <row r="12" spans="1:159" s="277" customFormat="1" ht="16.5">
      <c r="A12" s="383"/>
      <c r="B12" s="352"/>
      <c r="C12" s="384" t="str">
        <f t="shared" ref="C12:C75" ca="1" si="2">IF(AND(OFFSET($K12,-($BB12-1),0)&lt;&gt;"",OFFSET($R12,-($BB12-1),0)&lt;&gt;"x"),"●","")</f>
        <v>●</v>
      </c>
      <c r="D12" s="385"/>
      <c r="E12" s="386"/>
      <c r="F12" s="386"/>
      <c r="G12" s="386"/>
      <c r="H12" s="386"/>
      <c r="I12" s="386"/>
      <c r="J12" s="386"/>
      <c r="K12" s="387"/>
      <c r="L12" s="388"/>
      <c r="M12" s="388"/>
      <c r="N12" s="388"/>
      <c r="O12" s="388"/>
      <c r="P12" s="388"/>
      <c r="Q12" s="388"/>
      <c r="R12" s="389"/>
      <c r="S12" s="390"/>
      <c r="T12" s="389"/>
      <c r="U12" s="390"/>
      <c r="V12" s="387"/>
      <c r="W12" s="388"/>
      <c r="X12" s="388"/>
      <c r="Y12" s="388"/>
      <c r="Z12" s="388"/>
      <c r="AA12" s="388"/>
      <c r="AB12" s="388"/>
      <c r="AC12" s="388"/>
      <c r="AD12" s="387"/>
      <c r="AE12" s="388"/>
      <c r="AF12" s="388"/>
      <c r="AG12" s="388"/>
      <c r="AH12" s="388"/>
      <c r="AI12" s="388"/>
      <c r="AJ12" s="388"/>
      <c r="AK12" s="391"/>
      <c r="AL12" s="387"/>
      <c r="AM12" s="388"/>
      <c r="AN12" s="388"/>
      <c r="AO12" s="388"/>
      <c r="AP12" s="388"/>
      <c r="AQ12" s="388"/>
      <c r="AR12" s="391"/>
      <c r="AS12" s="392"/>
      <c r="AT12" s="393"/>
      <c r="AU12" s="393"/>
      <c r="AV12" s="393"/>
      <c r="AW12" s="393"/>
      <c r="AX12" s="393"/>
      <c r="AY12" s="394"/>
      <c r="AZ12" s="395"/>
      <c r="BA12" s="396"/>
      <c r="BB12" s="397">
        <v>2</v>
      </c>
      <c r="BC12" s="398"/>
      <c r="BD12" s="399"/>
      <c r="BE12" s="399"/>
      <c r="BF12" s="400"/>
      <c r="BG12" s="401"/>
      <c r="BH12" s="402"/>
      <c r="BI12" s="403"/>
      <c r="BJ12" s="404"/>
      <c r="BK12" s="405"/>
      <c r="BL12" s="405"/>
      <c r="BM12" s="405"/>
      <c r="BN12" s="405"/>
      <c r="BO12" s="406"/>
      <c r="BP12" s="404"/>
      <c r="BQ12" s="405"/>
      <c r="BR12" s="405"/>
      <c r="BS12" s="405"/>
      <c r="BT12" s="405"/>
      <c r="BU12" s="406"/>
      <c r="BV12" s="404"/>
      <c r="BW12" s="405"/>
      <c r="BX12" s="405"/>
      <c r="BY12" s="405"/>
      <c r="BZ12" s="405"/>
      <c r="CA12" s="406"/>
      <c r="CB12" s="398"/>
      <c r="CC12" s="399"/>
      <c r="CD12" s="399"/>
      <c r="CE12" s="400"/>
      <c r="CF12" s="407"/>
      <c r="CG12" s="408"/>
      <c r="CH12" s="408"/>
      <c r="CI12" s="408"/>
      <c r="CJ12" s="409"/>
      <c r="CK12" s="407"/>
      <c r="CL12" s="408"/>
      <c r="CM12" s="408"/>
      <c r="CN12" s="408"/>
      <c r="CO12" s="409"/>
      <c r="CP12" s="407"/>
      <c r="CQ12" s="408"/>
      <c r="CR12" s="408"/>
      <c r="CS12" s="408"/>
      <c r="CT12" s="409"/>
      <c r="CU12" s="379"/>
      <c r="CV12" s="380"/>
      <c r="CW12" s="380"/>
      <c r="CX12" s="380"/>
      <c r="CY12" s="381"/>
      <c r="DA12" s="382"/>
    </row>
    <row r="13" spans="1:159" s="277" customFormat="1" ht="16.5">
      <c r="A13" s="383"/>
      <c r="B13" s="352"/>
      <c r="C13" s="384" t="str">
        <f t="shared" ca="1" si="2"/>
        <v>●</v>
      </c>
      <c r="D13" s="385"/>
      <c r="E13" s="386"/>
      <c r="F13" s="386"/>
      <c r="G13" s="386"/>
      <c r="H13" s="386"/>
      <c r="I13" s="386"/>
      <c r="J13" s="386"/>
      <c r="K13" s="387"/>
      <c r="L13" s="388"/>
      <c r="M13" s="388"/>
      <c r="N13" s="388"/>
      <c r="O13" s="388"/>
      <c r="P13" s="388"/>
      <c r="Q13" s="388"/>
      <c r="R13" s="389"/>
      <c r="S13" s="390"/>
      <c r="T13" s="389"/>
      <c r="U13" s="390"/>
      <c r="V13" s="387"/>
      <c r="W13" s="388"/>
      <c r="X13" s="388"/>
      <c r="Y13" s="388"/>
      <c r="Z13" s="388"/>
      <c r="AA13" s="388"/>
      <c r="AB13" s="388"/>
      <c r="AC13" s="388"/>
      <c r="AD13" s="387"/>
      <c r="AE13" s="388"/>
      <c r="AF13" s="388"/>
      <c r="AG13" s="388"/>
      <c r="AH13" s="388"/>
      <c r="AI13" s="388"/>
      <c r="AJ13" s="388"/>
      <c r="AK13" s="391"/>
      <c r="AL13" s="387"/>
      <c r="AM13" s="388"/>
      <c r="AN13" s="388"/>
      <c r="AO13" s="388"/>
      <c r="AP13" s="388"/>
      <c r="AQ13" s="388"/>
      <c r="AR13" s="391"/>
      <c r="AS13" s="392"/>
      <c r="AT13" s="393"/>
      <c r="AU13" s="393"/>
      <c r="AV13" s="393"/>
      <c r="AW13" s="393"/>
      <c r="AX13" s="393"/>
      <c r="AY13" s="394"/>
      <c r="AZ13" s="395"/>
      <c r="BA13" s="396"/>
      <c r="BB13" s="397">
        <v>3</v>
      </c>
      <c r="BC13" s="398"/>
      <c r="BD13" s="399"/>
      <c r="BE13" s="399"/>
      <c r="BF13" s="400"/>
      <c r="BG13" s="401"/>
      <c r="BH13" s="402"/>
      <c r="BI13" s="403"/>
      <c r="BJ13" s="404"/>
      <c r="BK13" s="405"/>
      <c r="BL13" s="405"/>
      <c r="BM13" s="405"/>
      <c r="BN13" s="405"/>
      <c r="BO13" s="406"/>
      <c r="BP13" s="404"/>
      <c r="BQ13" s="405"/>
      <c r="BR13" s="405"/>
      <c r="BS13" s="405"/>
      <c r="BT13" s="405"/>
      <c r="BU13" s="406"/>
      <c r="BV13" s="404"/>
      <c r="BW13" s="405"/>
      <c r="BX13" s="405"/>
      <c r="BY13" s="405"/>
      <c r="BZ13" s="405"/>
      <c r="CA13" s="406"/>
      <c r="CB13" s="398"/>
      <c r="CC13" s="399"/>
      <c r="CD13" s="399"/>
      <c r="CE13" s="400"/>
      <c r="CF13" s="407"/>
      <c r="CG13" s="408"/>
      <c r="CH13" s="408"/>
      <c r="CI13" s="408"/>
      <c r="CJ13" s="409"/>
      <c r="CK13" s="407"/>
      <c r="CL13" s="408"/>
      <c r="CM13" s="408"/>
      <c r="CN13" s="408"/>
      <c r="CO13" s="409"/>
      <c r="CP13" s="407"/>
      <c r="CQ13" s="408"/>
      <c r="CR13" s="408"/>
      <c r="CS13" s="408"/>
      <c r="CT13" s="409"/>
      <c r="CU13" s="379"/>
      <c r="CV13" s="380"/>
      <c r="CW13" s="380"/>
      <c r="CX13" s="380"/>
      <c r="CY13" s="381"/>
      <c r="DA13" s="382"/>
    </row>
    <row r="14" spans="1:159" s="277" customFormat="1" ht="16.5">
      <c r="A14" s="383"/>
      <c r="B14" s="352"/>
      <c r="C14" s="384" t="str">
        <f t="shared" ca="1" si="2"/>
        <v>●</v>
      </c>
      <c r="D14" s="385"/>
      <c r="E14" s="386"/>
      <c r="F14" s="386"/>
      <c r="G14" s="386"/>
      <c r="H14" s="386"/>
      <c r="I14" s="386"/>
      <c r="J14" s="386"/>
      <c r="K14" s="387"/>
      <c r="L14" s="388"/>
      <c r="M14" s="388"/>
      <c r="N14" s="388"/>
      <c r="O14" s="388"/>
      <c r="P14" s="388"/>
      <c r="Q14" s="388"/>
      <c r="R14" s="389"/>
      <c r="S14" s="390"/>
      <c r="T14" s="389"/>
      <c r="U14" s="390"/>
      <c r="V14" s="387"/>
      <c r="W14" s="388"/>
      <c r="X14" s="388"/>
      <c r="Y14" s="388"/>
      <c r="Z14" s="388"/>
      <c r="AA14" s="388"/>
      <c r="AB14" s="388"/>
      <c r="AC14" s="388"/>
      <c r="AD14" s="387"/>
      <c r="AE14" s="388"/>
      <c r="AF14" s="388"/>
      <c r="AG14" s="388"/>
      <c r="AH14" s="388"/>
      <c r="AI14" s="388"/>
      <c r="AJ14" s="388"/>
      <c r="AK14" s="391"/>
      <c r="AL14" s="387"/>
      <c r="AM14" s="388"/>
      <c r="AN14" s="388"/>
      <c r="AO14" s="388"/>
      <c r="AP14" s="388"/>
      <c r="AQ14" s="388"/>
      <c r="AR14" s="391"/>
      <c r="AS14" s="392"/>
      <c r="AT14" s="393"/>
      <c r="AU14" s="393"/>
      <c r="AV14" s="393"/>
      <c r="AW14" s="393"/>
      <c r="AX14" s="393"/>
      <c r="AY14" s="394"/>
      <c r="AZ14" s="395"/>
      <c r="BA14" s="396"/>
      <c r="BB14" s="397">
        <v>4</v>
      </c>
      <c r="BC14" s="398"/>
      <c r="BD14" s="399"/>
      <c r="BE14" s="399"/>
      <c r="BF14" s="400"/>
      <c r="BG14" s="401"/>
      <c r="BH14" s="402"/>
      <c r="BI14" s="403"/>
      <c r="BJ14" s="404"/>
      <c r="BK14" s="405"/>
      <c r="BL14" s="405"/>
      <c r="BM14" s="405"/>
      <c r="BN14" s="405"/>
      <c r="BO14" s="406"/>
      <c r="BP14" s="404"/>
      <c r="BQ14" s="405"/>
      <c r="BR14" s="405"/>
      <c r="BS14" s="405"/>
      <c r="BT14" s="405"/>
      <c r="BU14" s="406"/>
      <c r="BV14" s="404"/>
      <c r="BW14" s="405"/>
      <c r="BX14" s="405"/>
      <c r="BY14" s="405"/>
      <c r="BZ14" s="405"/>
      <c r="CA14" s="406"/>
      <c r="CB14" s="398"/>
      <c r="CC14" s="399"/>
      <c r="CD14" s="399"/>
      <c r="CE14" s="400"/>
      <c r="CF14" s="407"/>
      <c r="CG14" s="408"/>
      <c r="CH14" s="408"/>
      <c r="CI14" s="408"/>
      <c r="CJ14" s="409"/>
      <c r="CK14" s="407"/>
      <c r="CL14" s="408"/>
      <c r="CM14" s="408"/>
      <c r="CN14" s="408"/>
      <c r="CO14" s="409"/>
      <c r="CP14" s="407"/>
      <c r="CQ14" s="408"/>
      <c r="CR14" s="408"/>
      <c r="CS14" s="408"/>
      <c r="CT14" s="409"/>
      <c r="CU14" s="379"/>
      <c r="CV14" s="380"/>
      <c r="CW14" s="380"/>
      <c r="CX14" s="380"/>
      <c r="CY14" s="381"/>
      <c r="DA14" s="382"/>
    </row>
    <row r="15" spans="1:159" s="277" customFormat="1" ht="16.5">
      <c r="A15" s="383"/>
      <c r="B15" s="352"/>
      <c r="C15" s="384" t="str">
        <f t="shared" ca="1" si="2"/>
        <v>●</v>
      </c>
      <c r="D15" s="385"/>
      <c r="E15" s="386"/>
      <c r="F15" s="386"/>
      <c r="G15" s="386"/>
      <c r="H15" s="386"/>
      <c r="I15" s="386"/>
      <c r="J15" s="386"/>
      <c r="K15" s="387"/>
      <c r="L15" s="388"/>
      <c r="M15" s="388"/>
      <c r="N15" s="388"/>
      <c r="O15" s="388"/>
      <c r="P15" s="388"/>
      <c r="Q15" s="388"/>
      <c r="R15" s="389"/>
      <c r="S15" s="390"/>
      <c r="T15" s="389"/>
      <c r="U15" s="390"/>
      <c r="V15" s="387"/>
      <c r="W15" s="388"/>
      <c r="X15" s="388"/>
      <c r="Y15" s="388"/>
      <c r="Z15" s="388"/>
      <c r="AA15" s="388"/>
      <c r="AB15" s="388"/>
      <c r="AC15" s="388"/>
      <c r="AD15" s="387"/>
      <c r="AE15" s="388"/>
      <c r="AF15" s="388"/>
      <c r="AG15" s="388"/>
      <c r="AH15" s="388"/>
      <c r="AI15" s="388"/>
      <c r="AJ15" s="388"/>
      <c r="AK15" s="391"/>
      <c r="AL15" s="387"/>
      <c r="AM15" s="388"/>
      <c r="AN15" s="388"/>
      <c r="AO15" s="388"/>
      <c r="AP15" s="388"/>
      <c r="AQ15" s="388"/>
      <c r="AR15" s="391"/>
      <c r="AS15" s="392"/>
      <c r="AT15" s="393"/>
      <c r="AU15" s="393"/>
      <c r="AV15" s="393"/>
      <c r="AW15" s="393"/>
      <c r="AX15" s="393"/>
      <c r="AY15" s="394"/>
      <c r="AZ15" s="395"/>
      <c r="BA15" s="396"/>
      <c r="BB15" s="397">
        <v>5</v>
      </c>
      <c r="BC15" s="398"/>
      <c r="BD15" s="399"/>
      <c r="BE15" s="399"/>
      <c r="BF15" s="400"/>
      <c r="BG15" s="401"/>
      <c r="BH15" s="402"/>
      <c r="BI15" s="403"/>
      <c r="BJ15" s="404"/>
      <c r="BK15" s="405"/>
      <c r="BL15" s="405"/>
      <c r="BM15" s="405"/>
      <c r="BN15" s="405"/>
      <c r="BO15" s="406"/>
      <c r="BP15" s="404"/>
      <c r="BQ15" s="405"/>
      <c r="BR15" s="405"/>
      <c r="BS15" s="405"/>
      <c r="BT15" s="405"/>
      <c r="BU15" s="406"/>
      <c r="BV15" s="404"/>
      <c r="BW15" s="405"/>
      <c r="BX15" s="405"/>
      <c r="BY15" s="405"/>
      <c r="BZ15" s="405"/>
      <c r="CA15" s="406"/>
      <c r="CB15" s="398"/>
      <c r="CC15" s="399"/>
      <c r="CD15" s="399"/>
      <c r="CE15" s="400"/>
      <c r="CF15" s="407"/>
      <c r="CG15" s="408"/>
      <c r="CH15" s="408"/>
      <c r="CI15" s="408"/>
      <c r="CJ15" s="409"/>
      <c r="CK15" s="407"/>
      <c r="CL15" s="408"/>
      <c r="CM15" s="408"/>
      <c r="CN15" s="408"/>
      <c r="CO15" s="409"/>
      <c r="CP15" s="407"/>
      <c r="CQ15" s="408"/>
      <c r="CR15" s="408"/>
      <c r="CS15" s="408"/>
      <c r="CT15" s="409"/>
      <c r="CU15" s="379"/>
      <c r="CV15" s="380"/>
      <c r="CW15" s="380"/>
      <c r="CX15" s="380"/>
      <c r="CY15" s="381"/>
      <c r="DA15" s="382"/>
    </row>
    <row r="16" spans="1:159" s="277" customFormat="1" ht="16.5">
      <c r="A16" s="410"/>
      <c r="B16" s="411"/>
      <c r="C16" s="412" t="str">
        <f t="shared" ca="1" si="2"/>
        <v>●</v>
      </c>
      <c r="D16" s="413"/>
      <c r="E16" s="414"/>
      <c r="F16" s="414"/>
      <c r="G16" s="414"/>
      <c r="H16" s="414"/>
      <c r="I16" s="414"/>
      <c r="J16" s="414"/>
      <c r="K16" s="376"/>
      <c r="L16" s="377"/>
      <c r="M16" s="377"/>
      <c r="N16" s="377"/>
      <c r="O16" s="377"/>
      <c r="P16" s="377"/>
      <c r="Q16" s="377"/>
      <c r="R16" s="415"/>
      <c r="S16" s="416"/>
      <c r="T16" s="415"/>
      <c r="U16" s="416"/>
      <c r="V16" s="376"/>
      <c r="W16" s="377"/>
      <c r="X16" s="377"/>
      <c r="Y16" s="377"/>
      <c r="Z16" s="377"/>
      <c r="AA16" s="377"/>
      <c r="AB16" s="377"/>
      <c r="AC16" s="377"/>
      <c r="AD16" s="376"/>
      <c r="AE16" s="377"/>
      <c r="AF16" s="377"/>
      <c r="AG16" s="377"/>
      <c r="AH16" s="377"/>
      <c r="AI16" s="377"/>
      <c r="AJ16" s="377"/>
      <c r="AK16" s="378"/>
      <c r="AL16" s="376"/>
      <c r="AM16" s="377"/>
      <c r="AN16" s="377"/>
      <c r="AO16" s="377"/>
      <c r="AP16" s="377"/>
      <c r="AQ16" s="377"/>
      <c r="AR16" s="378"/>
      <c r="AS16" s="417"/>
      <c r="AT16" s="418"/>
      <c r="AU16" s="418"/>
      <c r="AV16" s="418"/>
      <c r="AW16" s="418"/>
      <c r="AX16" s="418"/>
      <c r="AY16" s="419"/>
      <c r="AZ16" s="420"/>
      <c r="BA16" s="421"/>
      <c r="BB16" s="422">
        <v>6</v>
      </c>
      <c r="BC16" s="423"/>
      <c r="BD16" s="424"/>
      <c r="BE16" s="424"/>
      <c r="BF16" s="425"/>
      <c r="BG16" s="426"/>
      <c r="BH16" s="427"/>
      <c r="BI16" s="428"/>
      <c r="BJ16" s="429"/>
      <c r="BK16" s="430"/>
      <c r="BL16" s="430"/>
      <c r="BM16" s="430"/>
      <c r="BN16" s="430"/>
      <c r="BO16" s="431"/>
      <c r="BP16" s="429"/>
      <c r="BQ16" s="430"/>
      <c r="BR16" s="430"/>
      <c r="BS16" s="430"/>
      <c r="BT16" s="430"/>
      <c r="BU16" s="431"/>
      <c r="BV16" s="429"/>
      <c r="BW16" s="430"/>
      <c r="BX16" s="430"/>
      <c r="BY16" s="430"/>
      <c r="BZ16" s="430"/>
      <c r="CA16" s="431"/>
      <c r="CB16" s="423"/>
      <c r="CC16" s="424"/>
      <c r="CD16" s="424"/>
      <c r="CE16" s="425"/>
      <c r="CF16" s="407"/>
      <c r="CG16" s="408"/>
      <c r="CH16" s="408"/>
      <c r="CI16" s="408"/>
      <c r="CJ16" s="409"/>
      <c r="CK16" s="407"/>
      <c r="CL16" s="408"/>
      <c r="CM16" s="408"/>
      <c r="CN16" s="408"/>
      <c r="CO16" s="409"/>
      <c r="CP16" s="407"/>
      <c r="CQ16" s="408"/>
      <c r="CR16" s="408"/>
      <c r="CS16" s="408"/>
      <c r="CT16" s="409"/>
      <c r="CU16" s="379"/>
      <c r="CV16" s="380"/>
      <c r="CW16" s="380"/>
      <c r="CX16" s="380"/>
      <c r="CY16" s="381"/>
      <c r="DA16" s="382"/>
    </row>
    <row r="17" spans="1:105" ht="16.5">
      <c r="A17" s="351">
        <v>2</v>
      </c>
      <c r="B17" s="352"/>
      <c r="C17" s="353" t="str">
        <f t="shared" ca="1" si="2"/>
        <v>●</v>
      </c>
      <c r="D17" s="354"/>
      <c r="E17" s="355"/>
      <c r="F17" s="355"/>
      <c r="G17" s="355"/>
      <c r="H17" s="355"/>
      <c r="I17" s="355"/>
      <c r="J17" s="355"/>
      <c r="K17" s="356" t="s">
        <v>367</v>
      </c>
      <c r="L17" s="357"/>
      <c r="M17" s="357"/>
      <c r="N17" s="357"/>
      <c r="O17" s="357"/>
      <c r="P17" s="357"/>
      <c r="Q17" s="357"/>
      <c r="R17" s="358"/>
      <c r="S17" s="359"/>
      <c r="T17" s="358"/>
      <c r="U17" s="359"/>
      <c r="V17" s="356"/>
      <c r="W17" s="357"/>
      <c r="X17" s="357"/>
      <c r="Y17" s="357"/>
      <c r="Z17" s="357"/>
      <c r="AA17" s="357"/>
      <c r="AB17" s="357"/>
      <c r="AC17" s="357"/>
      <c r="AD17" s="356"/>
      <c r="AE17" s="357"/>
      <c r="AF17" s="357"/>
      <c r="AG17" s="357"/>
      <c r="AH17" s="357"/>
      <c r="AI17" s="357"/>
      <c r="AJ17" s="357"/>
      <c r="AK17" s="360"/>
      <c r="AL17" s="356"/>
      <c r="AM17" s="357"/>
      <c r="AN17" s="357"/>
      <c r="AO17" s="357"/>
      <c r="AP17" s="357"/>
      <c r="AQ17" s="357"/>
      <c r="AR17" s="360"/>
      <c r="AS17" s="361"/>
      <c r="AT17" s="362"/>
      <c r="AU17" s="362"/>
      <c r="AV17" s="362"/>
      <c r="AW17" s="362"/>
      <c r="AX17" s="362"/>
      <c r="AY17" s="363"/>
      <c r="AZ17" s="364"/>
      <c r="BA17" s="365"/>
      <c r="BB17" s="366">
        <v>1</v>
      </c>
      <c r="BC17" s="367"/>
      <c r="BD17" s="368"/>
      <c r="BE17" s="368"/>
      <c r="BF17" s="369"/>
      <c r="BG17" s="370"/>
      <c r="BH17" s="371"/>
      <c r="BI17" s="372"/>
      <c r="BJ17" s="373"/>
      <c r="BK17" s="374"/>
      <c r="BL17" s="374"/>
      <c r="BM17" s="374"/>
      <c r="BN17" s="374"/>
      <c r="BO17" s="375"/>
      <c r="BP17" s="373"/>
      <c r="BQ17" s="374"/>
      <c r="BR17" s="374"/>
      <c r="BS17" s="374"/>
      <c r="BT17" s="374"/>
      <c r="BU17" s="375"/>
      <c r="BV17" s="373"/>
      <c r="BW17" s="374"/>
      <c r="BX17" s="374"/>
      <c r="BY17" s="374"/>
      <c r="BZ17" s="374"/>
      <c r="CA17" s="375"/>
      <c r="CB17" s="367"/>
      <c r="CC17" s="368"/>
      <c r="CD17" s="368"/>
      <c r="CE17" s="369"/>
      <c r="CF17" s="376"/>
      <c r="CG17" s="377"/>
      <c r="CH17" s="377"/>
      <c r="CI17" s="377"/>
      <c r="CJ17" s="378"/>
      <c r="CK17" s="376"/>
      <c r="CL17" s="377"/>
      <c r="CM17" s="377"/>
      <c r="CN17" s="377"/>
      <c r="CO17" s="378"/>
      <c r="CP17" s="376"/>
      <c r="CQ17" s="377"/>
      <c r="CR17" s="377"/>
      <c r="CS17" s="377"/>
      <c r="CT17" s="378"/>
      <c r="CU17" s="379"/>
      <c r="CV17" s="380"/>
      <c r="CW17" s="380"/>
      <c r="CX17" s="380"/>
      <c r="CY17" s="381"/>
      <c r="DA17" s="382"/>
    </row>
    <row r="18" spans="1:105" ht="16.5">
      <c r="A18" s="383"/>
      <c r="B18" s="352"/>
      <c r="C18" s="384" t="str">
        <f t="shared" ca="1" si="2"/>
        <v>●</v>
      </c>
      <c r="D18" s="385"/>
      <c r="E18" s="386"/>
      <c r="F18" s="386"/>
      <c r="G18" s="386"/>
      <c r="H18" s="386"/>
      <c r="I18" s="386"/>
      <c r="J18" s="386"/>
      <c r="K18" s="387"/>
      <c r="L18" s="388"/>
      <c r="M18" s="388"/>
      <c r="N18" s="388"/>
      <c r="O18" s="388"/>
      <c r="P18" s="388"/>
      <c r="Q18" s="388"/>
      <c r="R18" s="389"/>
      <c r="S18" s="390"/>
      <c r="T18" s="389"/>
      <c r="U18" s="390"/>
      <c r="V18" s="387"/>
      <c r="W18" s="388"/>
      <c r="X18" s="388"/>
      <c r="Y18" s="388"/>
      <c r="Z18" s="388"/>
      <c r="AA18" s="388"/>
      <c r="AB18" s="388"/>
      <c r="AC18" s="388"/>
      <c r="AD18" s="387"/>
      <c r="AE18" s="388"/>
      <c r="AF18" s="388"/>
      <c r="AG18" s="388"/>
      <c r="AH18" s="388"/>
      <c r="AI18" s="388"/>
      <c r="AJ18" s="388"/>
      <c r="AK18" s="391"/>
      <c r="AL18" s="387"/>
      <c r="AM18" s="388"/>
      <c r="AN18" s="388"/>
      <c r="AO18" s="388"/>
      <c r="AP18" s="388"/>
      <c r="AQ18" s="388"/>
      <c r="AR18" s="391"/>
      <c r="AS18" s="392"/>
      <c r="AT18" s="393"/>
      <c r="AU18" s="393"/>
      <c r="AV18" s="393"/>
      <c r="AW18" s="393"/>
      <c r="AX18" s="393"/>
      <c r="AY18" s="394"/>
      <c r="AZ18" s="395"/>
      <c r="BA18" s="396"/>
      <c r="BB18" s="397">
        <v>2</v>
      </c>
      <c r="BC18" s="398"/>
      <c r="BD18" s="399"/>
      <c r="BE18" s="399"/>
      <c r="BF18" s="400"/>
      <c r="BG18" s="401"/>
      <c r="BH18" s="402"/>
      <c r="BI18" s="403"/>
      <c r="BJ18" s="404"/>
      <c r="BK18" s="405"/>
      <c r="BL18" s="405"/>
      <c r="BM18" s="405"/>
      <c r="BN18" s="405"/>
      <c r="BO18" s="406"/>
      <c r="BP18" s="404"/>
      <c r="BQ18" s="405"/>
      <c r="BR18" s="405"/>
      <c r="BS18" s="405"/>
      <c r="BT18" s="405"/>
      <c r="BU18" s="406"/>
      <c r="BV18" s="404"/>
      <c r="BW18" s="405"/>
      <c r="BX18" s="405"/>
      <c r="BY18" s="405"/>
      <c r="BZ18" s="405"/>
      <c r="CA18" s="406"/>
      <c r="CB18" s="398"/>
      <c r="CC18" s="399"/>
      <c r="CD18" s="399"/>
      <c r="CE18" s="400"/>
      <c r="CF18" s="407"/>
      <c r="CG18" s="408"/>
      <c r="CH18" s="408"/>
      <c r="CI18" s="408"/>
      <c r="CJ18" s="409"/>
      <c r="CK18" s="407"/>
      <c r="CL18" s="408"/>
      <c r="CM18" s="408"/>
      <c r="CN18" s="408"/>
      <c r="CO18" s="409"/>
      <c r="CP18" s="407"/>
      <c r="CQ18" s="408"/>
      <c r="CR18" s="408"/>
      <c r="CS18" s="408"/>
      <c r="CT18" s="409"/>
      <c r="CU18" s="379"/>
      <c r="CV18" s="380"/>
      <c r="CW18" s="380"/>
      <c r="CX18" s="380"/>
      <c r="CY18" s="381"/>
      <c r="DA18" s="382"/>
    </row>
    <row r="19" spans="1:105" ht="16.5">
      <c r="A19" s="383"/>
      <c r="B19" s="352"/>
      <c r="C19" s="384" t="str">
        <f t="shared" ca="1" si="2"/>
        <v>●</v>
      </c>
      <c r="D19" s="385"/>
      <c r="E19" s="386"/>
      <c r="F19" s="386"/>
      <c r="G19" s="386"/>
      <c r="H19" s="386"/>
      <c r="I19" s="386"/>
      <c r="J19" s="386"/>
      <c r="K19" s="387"/>
      <c r="L19" s="388"/>
      <c r="M19" s="388"/>
      <c r="N19" s="388"/>
      <c r="O19" s="388"/>
      <c r="P19" s="388"/>
      <c r="Q19" s="388"/>
      <c r="R19" s="389"/>
      <c r="S19" s="390"/>
      <c r="T19" s="389"/>
      <c r="U19" s="390"/>
      <c r="V19" s="387"/>
      <c r="W19" s="388"/>
      <c r="X19" s="388"/>
      <c r="Y19" s="388"/>
      <c r="Z19" s="388"/>
      <c r="AA19" s="388"/>
      <c r="AB19" s="388"/>
      <c r="AC19" s="388"/>
      <c r="AD19" s="387"/>
      <c r="AE19" s="388"/>
      <c r="AF19" s="388"/>
      <c r="AG19" s="388"/>
      <c r="AH19" s="388"/>
      <c r="AI19" s="388"/>
      <c r="AJ19" s="388"/>
      <c r="AK19" s="391"/>
      <c r="AL19" s="387"/>
      <c r="AM19" s="388"/>
      <c r="AN19" s="388"/>
      <c r="AO19" s="388"/>
      <c r="AP19" s="388"/>
      <c r="AQ19" s="388"/>
      <c r="AR19" s="391"/>
      <c r="AS19" s="392"/>
      <c r="AT19" s="393"/>
      <c r="AU19" s="393"/>
      <c r="AV19" s="393"/>
      <c r="AW19" s="393"/>
      <c r="AX19" s="393"/>
      <c r="AY19" s="394"/>
      <c r="AZ19" s="395"/>
      <c r="BA19" s="396"/>
      <c r="BB19" s="397">
        <v>3</v>
      </c>
      <c r="BC19" s="398"/>
      <c r="BD19" s="399"/>
      <c r="BE19" s="399"/>
      <c r="BF19" s="400"/>
      <c r="BG19" s="401"/>
      <c r="BH19" s="402"/>
      <c r="BI19" s="403"/>
      <c r="BJ19" s="404"/>
      <c r="BK19" s="405"/>
      <c r="BL19" s="405"/>
      <c r="BM19" s="405"/>
      <c r="BN19" s="405"/>
      <c r="BO19" s="406"/>
      <c r="BP19" s="404"/>
      <c r="BQ19" s="405"/>
      <c r="BR19" s="405"/>
      <c r="BS19" s="405"/>
      <c r="BT19" s="405"/>
      <c r="BU19" s="406"/>
      <c r="BV19" s="404"/>
      <c r="BW19" s="405"/>
      <c r="BX19" s="405"/>
      <c r="BY19" s="405"/>
      <c r="BZ19" s="405"/>
      <c r="CA19" s="406"/>
      <c r="CB19" s="398"/>
      <c r="CC19" s="399"/>
      <c r="CD19" s="399"/>
      <c r="CE19" s="400"/>
      <c r="CF19" s="407"/>
      <c r="CG19" s="408"/>
      <c r="CH19" s="408"/>
      <c r="CI19" s="408"/>
      <c r="CJ19" s="409"/>
      <c r="CK19" s="407"/>
      <c r="CL19" s="408"/>
      <c r="CM19" s="408"/>
      <c r="CN19" s="408"/>
      <c r="CO19" s="409"/>
      <c r="CP19" s="407"/>
      <c r="CQ19" s="408"/>
      <c r="CR19" s="408"/>
      <c r="CS19" s="408"/>
      <c r="CT19" s="409"/>
      <c r="CU19" s="379"/>
      <c r="CV19" s="380"/>
      <c r="CW19" s="380"/>
      <c r="CX19" s="380"/>
      <c r="CY19" s="381"/>
      <c r="DA19" s="382"/>
    </row>
    <row r="20" spans="1:105" ht="16.5">
      <c r="A20" s="383"/>
      <c r="B20" s="352"/>
      <c r="C20" s="384" t="str">
        <f t="shared" ca="1" si="2"/>
        <v>●</v>
      </c>
      <c r="D20" s="385"/>
      <c r="E20" s="386"/>
      <c r="F20" s="386"/>
      <c r="G20" s="386"/>
      <c r="H20" s="386"/>
      <c r="I20" s="386"/>
      <c r="J20" s="386"/>
      <c r="K20" s="387"/>
      <c r="L20" s="388"/>
      <c r="M20" s="388"/>
      <c r="N20" s="388"/>
      <c r="O20" s="388"/>
      <c r="P20" s="388"/>
      <c r="Q20" s="388"/>
      <c r="R20" s="389"/>
      <c r="S20" s="390"/>
      <c r="T20" s="389"/>
      <c r="U20" s="390"/>
      <c r="V20" s="387"/>
      <c r="W20" s="388"/>
      <c r="X20" s="388"/>
      <c r="Y20" s="388"/>
      <c r="Z20" s="388"/>
      <c r="AA20" s="388"/>
      <c r="AB20" s="388"/>
      <c r="AC20" s="388"/>
      <c r="AD20" s="387"/>
      <c r="AE20" s="388"/>
      <c r="AF20" s="388"/>
      <c r="AG20" s="388"/>
      <c r="AH20" s="388"/>
      <c r="AI20" s="388"/>
      <c r="AJ20" s="388"/>
      <c r="AK20" s="391"/>
      <c r="AL20" s="387"/>
      <c r="AM20" s="388"/>
      <c r="AN20" s="388"/>
      <c r="AO20" s="388"/>
      <c r="AP20" s="388"/>
      <c r="AQ20" s="388"/>
      <c r="AR20" s="391"/>
      <c r="AS20" s="392"/>
      <c r="AT20" s="393"/>
      <c r="AU20" s="393"/>
      <c r="AV20" s="393"/>
      <c r="AW20" s="393"/>
      <c r="AX20" s="393"/>
      <c r="AY20" s="394"/>
      <c r="AZ20" s="395"/>
      <c r="BA20" s="396"/>
      <c r="BB20" s="397">
        <v>4</v>
      </c>
      <c r="BC20" s="398"/>
      <c r="BD20" s="399"/>
      <c r="BE20" s="399"/>
      <c r="BF20" s="400"/>
      <c r="BG20" s="401"/>
      <c r="BH20" s="402"/>
      <c r="BI20" s="403"/>
      <c r="BJ20" s="404"/>
      <c r="BK20" s="405"/>
      <c r="BL20" s="405"/>
      <c r="BM20" s="405"/>
      <c r="BN20" s="405"/>
      <c r="BO20" s="406"/>
      <c r="BP20" s="404"/>
      <c r="BQ20" s="405"/>
      <c r="BR20" s="405"/>
      <c r="BS20" s="405"/>
      <c r="BT20" s="405"/>
      <c r="BU20" s="406"/>
      <c r="BV20" s="404"/>
      <c r="BW20" s="405"/>
      <c r="BX20" s="405"/>
      <c r="BY20" s="405"/>
      <c r="BZ20" s="405"/>
      <c r="CA20" s="406"/>
      <c r="CB20" s="398"/>
      <c r="CC20" s="399"/>
      <c r="CD20" s="399"/>
      <c r="CE20" s="400"/>
      <c r="CF20" s="407"/>
      <c r="CG20" s="408"/>
      <c r="CH20" s="408"/>
      <c r="CI20" s="408"/>
      <c r="CJ20" s="409"/>
      <c r="CK20" s="407"/>
      <c r="CL20" s="408"/>
      <c r="CM20" s="408"/>
      <c r="CN20" s="408"/>
      <c r="CO20" s="409"/>
      <c r="CP20" s="407"/>
      <c r="CQ20" s="408"/>
      <c r="CR20" s="408"/>
      <c r="CS20" s="408"/>
      <c r="CT20" s="409"/>
      <c r="CU20" s="379"/>
      <c r="CV20" s="380"/>
      <c r="CW20" s="380"/>
      <c r="CX20" s="380"/>
      <c r="CY20" s="381"/>
      <c r="DA20" s="382"/>
    </row>
    <row r="21" spans="1:105" ht="16.5">
      <c r="A21" s="383"/>
      <c r="B21" s="352"/>
      <c r="C21" s="384" t="str">
        <f t="shared" ca="1" si="2"/>
        <v>●</v>
      </c>
      <c r="D21" s="385"/>
      <c r="E21" s="386"/>
      <c r="F21" s="386"/>
      <c r="G21" s="386"/>
      <c r="H21" s="386"/>
      <c r="I21" s="386"/>
      <c r="J21" s="386"/>
      <c r="K21" s="387"/>
      <c r="L21" s="388"/>
      <c r="M21" s="388"/>
      <c r="N21" s="388"/>
      <c r="O21" s="388"/>
      <c r="P21" s="388"/>
      <c r="Q21" s="388"/>
      <c r="R21" s="389"/>
      <c r="S21" s="390"/>
      <c r="T21" s="389"/>
      <c r="U21" s="390"/>
      <c r="V21" s="387"/>
      <c r="W21" s="388"/>
      <c r="X21" s="388"/>
      <c r="Y21" s="388"/>
      <c r="Z21" s="388"/>
      <c r="AA21" s="388"/>
      <c r="AB21" s="388"/>
      <c r="AC21" s="388"/>
      <c r="AD21" s="387"/>
      <c r="AE21" s="388"/>
      <c r="AF21" s="388"/>
      <c r="AG21" s="388"/>
      <c r="AH21" s="388"/>
      <c r="AI21" s="388"/>
      <c r="AJ21" s="388"/>
      <c r="AK21" s="391"/>
      <c r="AL21" s="387"/>
      <c r="AM21" s="388"/>
      <c r="AN21" s="388"/>
      <c r="AO21" s="388"/>
      <c r="AP21" s="388"/>
      <c r="AQ21" s="388"/>
      <c r="AR21" s="391"/>
      <c r="AS21" s="392"/>
      <c r="AT21" s="393"/>
      <c r="AU21" s="393"/>
      <c r="AV21" s="393"/>
      <c r="AW21" s="393"/>
      <c r="AX21" s="393"/>
      <c r="AY21" s="394"/>
      <c r="AZ21" s="395"/>
      <c r="BA21" s="396"/>
      <c r="BB21" s="397">
        <v>5</v>
      </c>
      <c r="BC21" s="398"/>
      <c r="BD21" s="399"/>
      <c r="BE21" s="399"/>
      <c r="BF21" s="400"/>
      <c r="BG21" s="401"/>
      <c r="BH21" s="402"/>
      <c r="BI21" s="403"/>
      <c r="BJ21" s="404"/>
      <c r="BK21" s="405"/>
      <c r="BL21" s="405"/>
      <c r="BM21" s="405"/>
      <c r="BN21" s="405"/>
      <c r="BO21" s="406"/>
      <c r="BP21" s="404"/>
      <c r="BQ21" s="405"/>
      <c r="BR21" s="405"/>
      <c r="BS21" s="405"/>
      <c r="BT21" s="405"/>
      <c r="BU21" s="406"/>
      <c r="BV21" s="404"/>
      <c r="BW21" s="405"/>
      <c r="BX21" s="405"/>
      <c r="BY21" s="405"/>
      <c r="BZ21" s="405"/>
      <c r="CA21" s="406"/>
      <c r="CB21" s="398"/>
      <c r="CC21" s="399"/>
      <c r="CD21" s="399"/>
      <c r="CE21" s="400"/>
      <c r="CF21" s="407"/>
      <c r="CG21" s="408"/>
      <c r="CH21" s="408"/>
      <c r="CI21" s="408"/>
      <c r="CJ21" s="409"/>
      <c r="CK21" s="407"/>
      <c r="CL21" s="408"/>
      <c r="CM21" s="408"/>
      <c r="CN21" s="408"/>
      <c r="CO21" s="409"/>
      <c r="CP21" s="407"/>
      <c r="CQ21" s="408"/>
      <c r="CR21" s="408"/>
      <c r="CS21" s="408"/>
      <c r="CT21" s="409"/>
      <c r="CU21" s="379"/>
      <c r="CV21" s="380"/>
      <c r="CW21" s="380"/>
      <c r="CX21" s="380"/>
      <c r="CY21" s="381"/>
      <c r="DA21" s="382"/>
    </row>
    <row r="22" spans="1:105" ht="16.5">
      <c r="A22" s="410"/>
      <c r="B22" s="411"/>
      <c r="C22" s="412" t="str">
        <f t="shared" ca="1" si="2"/>
        <v>●</v>
      </c>
      <c r="D22" s="413"/>
      <c r="E22" s="414"/>
      <c r="F22" s="414"/>
      <c r="G22" s="414"/>
      <c r="H22" s="414"/>
      <c r="I22" s="414"/>
      <c r="J22" s="414"/>
      <c r="K22" s="376"/>
      <c r="L22" s="377"/>
      <c r="M22" s="377"/>
      <c r="N22" s="377"/>
      <c r="O22" s="377"/>
      <c r="P22" s="377"/>
      <c r="Q22" s="377"/>
      <c r="R22" s="415"/>
      <c r="S22" s="416"/>
      <c r="T22" s="415"/>
      <c r="U22" s="416"/>
      <c r="V22" s="376"/>
      <c r="W22" s="377"/>
      <c r="X22" s="377"/>
      <c r="Y22" s="377"/>
      <c r="Z22" s="377"/>
      <c r="AA22" s="377"/>
      <c r="AB22" s="377"/>
      <c r="AC22" s="377"/>
      <c r="AD22" s="376"/>
      <c r="AE22" s="377"/>
      <c r="AF22" s="377"/>
      <c r="AG22" s="377"/>
      <c r="AH22" s="377"/>
      <c r="AI22" s="377"/>
      <c r="AJ22" s="377"/>
      <c r="AK22" s="378"/>
      <c r="AL22" s="376"/>
      <c r="AM22" s="377"/>
      <c r="AN22" s="377"/>
      <c r="AO22" s="377"/>
      <c r="AP22" s="377"/>
      <c r="AQ22" s="377"/>
      <c r="AR22" s="378"/>
      <c r="AS22" s="417"/>
      <c r="AT22" s="418"/>
      <c r="AU22" s="418"/>
      <c r="AV22" s="418"/>
      <c r="AW22" s="418"/>
      <c r="AX22" s="418"/>
      <c r="AY22" s="419"/>
      <c r="AZ22" s="420"/>
      <c r="BA22" s="421"/>
      <c r="BB22" s="422">
        <v>6</v>
      </c>
      <c r="BC22" s="423"/>
      <c r="BD22" s="424"/>
      <c r="BE22" s="424"/>
      <c r="BF22" s="425"/>
      <c r="BG22" s="426"/>
      <c r="BH22" s="427"/>
      <c r="BI22" s="428"/>
      <c r="BJ22" s="429"/>
      <c r="BK22" s="430"/>
      <c r="BL22" s="430"/>
      <c r="BM22" s="430"/>
      <c r="BN22" s="430"/>
      <c r="BO22" s="431"/>
      <c r="BP22" s="429"/>
      <c r="BQ22" s="430"/>
      <c r="BR22" s="430"/>
      <c r="BS22" s="430"/>
      <c r="BT22" s="430"/>
      <c r="BU22" s="431"/>
      <c r="BV22" s="429"/>
      <c r="BW22" s="430"/>
      <c r="BX22" s="430"/>
      <c r="BY22" s="430"/>
      <c r="BZ22" s="430"/>
      <c r="CA22" s="431"/>
      <c r="CB22" s="423"/>
      <c r="CC22" s="424"/>
      <c r="CD22" s="424"/>
      <c r="CE22" s="425"/>
      <c r="CF22" s="407"/>
      <c r="CG22" s="408"/>
      <c r="CH22" s="408"/>
      <c r="CI22" s="408"/>
      <c r="CJ22" s="409"/>
      <c r="CK22" s="407"/>
      <c r="CL22" s="408"/>
      <c r="CM22" s="408"/>
      <c r="CN22" s="408"/>
      <c r="CO22" s="409"/>
      <c r="CP22" s="407"/>
      <c r="CQ22" s="408"/>
      <c r="CR22" s="408"/>
      <c r="CS22" s="408"/>
      <c r="CT22" s="409"/>
      <c r="CU22" s="379"/>
      <c r="CV22" s="380"/>
      <c r="CW22" s="380"/>
      <c r="CX22" s="380"/>
      <c r="CY22" s="381"/>
      <c r="DA22" s="382"/>
    </row>
    <row r="23" spans="1:105" ht="16.5">
      <c r="A23" s="351">
        <v>3</v>
      </c>
      <c r="B23" s="352"/>
      <c r="C23" s="353" t="str">
        <f t="shared" ca="1" si="2"/>
        <v/>
      </c>
      <c r="D23" s="354"/>
      <c r="E23" s="355"/>
      <c r="F23" s="355"/>
      <c r="G23" s="355"/>
      <c r="H23" s="355"/>
      <c r="I23" s="355"/>
      <c r="J23" s="355"/>
      <c r="K23" s="356" t="s">
        <v>368</v>
      </c>
      <c r="L23" s="357"/>
      <c r="M23" s="357"/>
      <c r="N23" s="357"/>
      <c r="O23" s="357"/>
      <c r="P23" s="357"/>
      <c r="Q23" s="357"/>
      <c r="R23" s="358" t="s">
        <v>369</v>
      </c>
      <c r="S23" s="359"/>
      <c r="T23" s="358"/>
      <c r="U23" s="359"/>
      <c r="V23" s="356"/>
      <c r="W23" s="357"/>
      <c r="X23" s="357"/>
      <c r="Y23" s="357"/>
      <c r="Z23" s="357"/>
      <c r="AA23" s="357"/>
      <c r="AB23" s="357"/>
      <c r="AC23" s="357"/>
      <c r="AD23" s="356"/>
      <c r="AE23" s="357"/>
      <c r="AF23" s="357"/>
      <c r="AG23" s="357"/>
      <c r="AH23" s="357"/>
      <c r="AI23" s="357"/>
      <c r="AJ23" s="357"/>
      <c r="AK23" s="360"/>
      <c r="AL23" s="356"/>
      <c r="AM23" s="357"/>
      <c r="AN23" s="357"/>
      <c r="AO23" s="357"/>
      <c r="AP23" s="357"/>
      <c r="AQ23" s="357"/>
      <c r="AR23" s="360"/>
      <c r="AS23" s="361"/>
      <c r="AT23" s="362"/>
      <c r="AU23" s="362"/>
      <c r="AV23" s="362"/>
      <c r="AW23" s="362"/>
      <c r="AX23" s="362"/>
      <c r="AY23" s="363"/>
      <c r="AZ23" s="364"/>
      <c r="BA23" s="365"/>
      <c r="BB23" s="366">
        <v>1</v>
      </c>
      <c r="BC23" s="367"/>
      <c r="BD23" s="368"/>
      <c r="BE23" s="368"/>
      <c r="BF23" s="369"/>
      <c r="BG23" s="370"/>
      <c r="BH23" s="371"/>
      <c r="BI23" s="372"/>
      <c r="BJ23" s="373"/>
      <c r="BK23" s="374"/>
      <c r="BL23" s="374"/>
      <c r="BM23" s="374"/>
      <c r="BN23" s="374"/>
      <c r="BO23" s="375"/>
      <c r="BP23" s="373"/>
      <c r="BQ23" s="374"/>
      <c r="BR23" s="374"/>
      <c r="BS23" s="374"/>
      <c r="BT23" s="374"/>
      <c r="BU23" s="375"/>
      <c r="BV23" s="373"/>
      <c r="BW23" s="374"/>
      <c r="BX23" s="374"/>
      <c r="BY23" s="374"/>
      <c r="BZ23" s="374"/>
      <c r="CA23" s="375"/>
      <c r="CB23" s="367"/>
      <c r="CC23" s="368"/>
      <c r="CD23" s="368"/>
      <c r="CE23" s="369"/>
      <c r="CF23" s="376"/>
      <c r="CG23" s="377"/>
      <c r="CH23" s="377"/>
      <c r="CI23" s="377"/>
      <c r="CJ23" s="378"/>
      <c r="CK23" s="376"/>
      <c r="CL23" s="377"/>
      <c r="CM23" s="377"/>
      <c r="CN23" s="377"/>
      <c r="CO23" s="378"/>
      <c r="CP23" s="376"/>
      <c r="CQ23" s="377"/>
      <c r="CR23" s="377"/>
      <c r="CS23" s="377"/>
      <c r="CT23" s="378"/>
      <c r="CU23" s="379"/>
      <c r="CV23" s="380"/>
      <c r="CW23" s="380"/>
      <c r="CX23" s="380"/>
      <c r="CY23" s="381"/>
      <c r="DA23" s="382"/>
    </row>
    <row r="24" spans="1:105" ht="16.5">
      <c r="A24" s="383"/>
      <c r="B24" s="352"/>
      <c r="C24" s="384" t="str">
        <f t="shared" ca="1" si="2"/>
        <v/>
      </c>
      <c r="D24" s="385"/>
      <c r="E24" s="386"/>
      <c r="F24" s="386"/>
      <c r="G24" s="386"/>
      <c r="H24" s="386"/>
      <c r="I24" s="386"/>
      <c r="J24" s="386"/>
      <c r="K24" s="387"/>
      <c r="L24" s="388"/>
      <c r="M24" s="388"/>
      <c r="N24" s="388"/>
      <c r="O24" s="388"/>
      <c r="P24" s="388"/>
      <c r="Q24" s="388"/>
      <c r="R24" s="389"/>
      <c r="S24" s="390"/>
      <c r="T24" s="389"/>
      <c r="U24" s="390"/>
      <c r="V24" s="387"/>
      <c r="W24" s="388"/>
      <c r="X24" s="388"/>
      <c r="Y24" s="388"/>
      <c r="Z24" s="388"/>
      <c r="AA24" s="388"/>
      <c r="AB24" s="388"/>
      <c r="AC24" s="388"/>
      <c r="AD24" s="387"/>
      <c r="AE24" s="388"/>
      <c r="AF24" s="388"/>
      <c r="AG24" s="388"/>
      <c r="AH24" s="388"/>
      <c r="AI24" s="388"/>
      <c r="AJ24" s="388"/>
      <c r="AK24" s="391"/>
      <c r="AL24" s="387"/>
      <c r="AM24" s="388"/>
      <c r="AN24" s="388"/>
      <c r="AO24" s="388"/>
      <c r="AP24" s="388"/>
      <c r="AQ24" s="388"/>
      <c r="AR24" s="391"/>
      <c r="AS24" s="392"/>
      <c r="AT24" s="393"/>
      <c r="AU24" s="393"/>
      <c r="AV24" s="393"/>
      <c r="AW24" s="393"/>
      <c r="AX24" s="393"/>
      <c r="AY24" s="394"/>
      <c r="AZ24" s="395"/>
      <c r="BA24" s="396"/>
      <c r="BB24" s="397">
        <v>2</v>
      </c>
      <c r="BC24" s="398"/>
      <c r="BD24" s="399"/>
      <c r="BE24" s="399"/>
      <c r="BF24" s="400"/>
      <c r="BG24" s="401"/>
      <c r="BH24" s="402"/>
      <c r="BI24" s="403"/>
      <c r="BJ24" s="404"/>
      <c r="BK24" s="405"/>
      <c r="BL24" s="405"/>
      <c r="BM24" s="405"/>
      <c r="BN24" s="405"/>
      <c r="BO24" s="406"/>
      <c r="BP24" s="404"/>
      <c r="BQ24" s="405"/>
      <c r="BR24" s="405"/>
      <c r="BS24" s="405"/>
      <c r="BT24" s="405"/>
      <c r="BU24" s="406"/>
      <c r="BV24" s="404"/>
      <c r="BW24" s="405"/>
      <c r="BX24" s="405"/>
      <c r="BY24" s="405"/>
      <c r="BZ24" s="405"/>
      <c r="CA24" s="406"/>
      <c r="CB24" s="398"/>
      <c r="CC24" s="399"/>
      <c r="CD24" s="399"/>
      <c r="CE24" s="400"/>
      <c r="CF24" s="407"/>
      <c r="CG24" s="408"/>
      <c r="CH24" s="408"/>
      <c r="CI24" s="408"/>
      <c r="CJ24" s="409"/>
      <c r="CK24" s="407"/>
      <c r="CL24" s="408"/>
      <c r="CM24" s="408"/>
      <c r="CN24" s="408"/>
      <c r="CO24" s="409"/>
      <c r="CP24" s="407"/>
      <c r="CQ24" s="408"/>
      <c r="CR24" s="408"/>
      <c r="CS24" s="408"/>
      <c r="CT24" s="409"/>
      <c r="CU24" s="379"/>
      <c r="CV24" s="380"/>
      <c r="CW24" s="380"/>
      <c r="CX24" s="380"/>
      <c r="CY24" s="381"/>
      <c r="DA24" s="382"/>
    </row>
    <row r="25" spans="1:105" ht="16.5">
      <c r="A25" s="383"/>
      <c r="B25" s="352"/>
      <c r="C25" s="384" t="str">
        <f t="shared" ca="1" si="2"/>
        <v/>
      </c>
      <c r="D25" s="385"/>
      <c r="E25" s="386"/>
      <c r="F25" s="386"/>
      <c r="G25" s="386"/>
      <c r="H25" s="386"/>
      <c r="I25" s="386"/>
      <c r="J25" s="386"/>
      <c r="K25" s="387"/>
      <c r="L25" s="388"/>
      <c r="M25" s="388"/>
      <c r="N25" s="388"/>
      <c r="O25" s="388"/>
      <c r="P25" s="388"/>
      <c r="Q25" s="388"/>
      <c r="R25" s="389"/>
      <c r="S25" s="390"/>
      <c r="T25" s="389"/>
      <c r="U25" s="390"/>
      <c r="V25" s="387"/>
      <c r="W25" s="388"/>
      <c r="X25" s="388"/>
      <c r="Y25" s="388"/>
      <c r="Z25" s="388"/>
      <c r="AA25" s="388"/>
      <c r="AB25" s="388"/>
      <c r="AC25" s="388"/>
      <c r="AD25" s="387"/>
      <c r="AE25" s="388"/>
      <c r="AF25" s="388"/>
      <c r="AG25" s="388"/>
      <c r="AH25" s="388"/>
      <c r="AI25" s="388"/>
      <c r="AJ25" s="388"/>
      <c r="AK25" s="391"/>
      <c r="AL25" s="387"/>
      <c r="AM25" s="388"/>
      <c r="AN25" s="388"/>
      <c r="AO25" s="388"/>
      <c r="AP25" s="388"/>
      <c r="AQ25" s="388"/>
      <c r="AR25" s="391"/>
      <c r="AS25" s="392"/>
      <c r="AT25" s="393"/>
      <c r="AU25" s="393"/>
      <c r="AV25" s="393"/>
      <c r="AW25" s="393"/>
      <c r="AX25" s="393"/>
      <c r="AY25" s="394"/>
      <c r="AZ25" s="395"/>
      <c r="BA25" s="396"/>
      <c r="BB25" s="397">
        <v>3</v>
      </c>
      <c r="BC25" s="398"/>
      <c r="BD25" s="399"/>
      <c r="BE25" s="399"/>
      <c r="BF25" s="400"/>
      <c r="BG25" s="401"/>
      <c r="BH25" s="402"/>
      <c r="BI25" s="403"/>
      <c r="BJ25" s="404"/>
      <c r="BK25" s="405"/>
      <c r="BL25" s="405"/>
      <c r="BM25" s="405"/>
      <c r="BN25" s="405"/>
      <c r="BO25" s="406"/>
      <c r="BP25" s="404"/>
      <c r="BQ25" s="405"/>
      <c r="BR25" s="405"/>
      <c r="BS25" s="405"/>
      <c r="BT25" s="405"/>
      <c r="BU25" s="406"/>
      <c r="BV25" s="404"/>
      <c r="BW25" s="405"/>
      <c r="BX25" s="405"/>
      <c r="BY25" s="405"/>
      <c r="BZ25" s="405"/>
      <c r="CA25" s="406"/>
      <c r="CB25" s="398"/>
      <c r="CC25" s="399"/>
      <c r="CD25" s="399"/>
      <c r="CE25" s="400"/>
      <c r="CF25" s="407"/>
      <c r="CG25" s="408"/>
      <c r="CH25" s="408"/>
      <c r="CI25" s="408"/>
      <c r="CJ25" s="409"/>
      <c r="CK25" s="407"/>
      <c r="CL25" s="408"/>
      <c r="CM25" s="408"/>
      <c r="CN25" s="408"/>
      <c r="CO25" s="409"/>
      <c r="CP25" s="407"/>
      <c r="CQ25" s="408"/>
      <c r="CR25" s="408"/>
      <c r="CS25" s="408"/>
      <c r="CT25" s="409"/>
      <c r="CU25" s="379"/>
      <c r="CV25" s="380"/>
      <c r="CW25" s="380"/>
      <c r="CX25" s="380"/>
      <c r="CY25" s="381"/>
      <c r="DA25" s="382"/>
    </row>
    <row r="26" spans="1:105" ht="16.5">
      <c r="A26" s="383"/>
      <c r="B26" s="352"/>
      <c r="C26" s="384" t="str">
        <f t="shared" ca="1" si="2"/>
        <v/>
      </c>
      <c r="D26" s="385"/>
      <c r="E26" s="386"/>
      <c r="F26" s="386"/>
      <c r="G26" s="386"/>
      <c r="H26" s="386"/>
      <c r="I26" s="386"/>
      <c r="J26" s="386"/>
      <c r="K26" s="387"/>
      <c r="L26" s="388"/>
      <c r="M26" s="388"/>
      <c r="N26" s="388"/>
      <c r="O26" s="388"/>
      <c r="P26" s="388"/>
      <c r="Q26" s="388"/>
      <c r="R26" s="389"/>
      <c r="S26" s="390"/>
      <c r="T26" s="389"/>
      <c r="U26" s="390"/>
      <c r="V26" s="387"/>
      <c r="W26" s="388"/>
      <c r="X26" s="388"/>
      <c r="Y26" s="388"/>
      <c r="Z26" s="388"/>
      <c r="AA26" s="388"/>
      <c r="AB26" s="388"/>
      <c r="AC26" s="388"/>
      <c r="AD26" s="387"/>
      <c r="AE26" s="388"/>
      <c r="AF26" s="388"/>
      <c r="AG26" s="388"/>
      <c r="AH26" s="388"/>
      <c r="AI26" s="388"/>
      <c r="AJ26" s="388"/>
      <c r="AK26" s="391"/>
      <c r="AL26" s="387"/>
      <c r="AM26" s="388"/>
      <c r="AN26" s="388"/>
      <c r="AO26" s="388"/>
      <c r="AP26" s="388"/>
      <c r="AQ26" s="388"/>
      <c r="AR26" s="391"/>
      <c r="AS26" s="392"/>
      <c r="AT26" s="393"/>
      <c r="AU26" s="393"/>
      <c r="AV26" s="393"/>
      <c r="AW26" s="393"/>
      <c r="AX26" s="393"/>
      <c r="AY26" s="394"/>
      <c r="AZ26" s="395"/>
      <c r="BA26" s="396"/>
      <c r="BB26" s="397">
        <v>4</v>
      </c>
      <c r="BC26" s="398"/>
      <c r="BD26" s="399"/>
      <c r="BE26" s="399"/>
      <c r="BF26" s="400"/>
      <c r="BG26" s="401"/>
      <c r="BH26" s="402"/>
      <c r="BI26" s="403"/>
      <c r="BJ26" s="404"/>
      <c r="BK26" s="405"/>
      <c r="BL26" s="405"/>
      <c r="BM26" s="405"/>
      <c r="BN26" s="405"/>
      <c r="BO26" s="406"/>
      <c r="BP26" s="404"/>
      <c r="BQ26" s="405"/>
      <c r="BR26" s="405"/>
      <c r="BS26" s="405"/>
      <c r="BT26" s="405"/>
      <c r="BU26" s="406"/>
      <c r="BV26" s="404"/>
      <c r="BW26" s="405"/>
      <c r="BX26" s="405"/>
      <c r="BY26" s="405"/>
      <c r="BZ26" s="405"/>
      <c r="CA26" s="406"/>
      <c r="CB26" s="398"/>
      <c r="CC26" s="399"/>
      <c r="CD26" s="399"/>
      <c r="CE26" s="400"/>
      <c r="CF26" s="407"/>
      <c r="CG26" s="408"/>
      <c r="CH26" s="408"/>
      <c r="CI26" s="408"/>
      <c r="CJ26" s="409"/>
      <c r="CK26" s="407"/>
      <c r="CL26" s="408"/>
      <c r="CM26" s="408"/>
      <c r="CN26" s="408"/>
      <c r="CO26" s="409"/>
      <c r="CP26" s="407"/>
      <c r="CQ26" s="408"/>
      <c r="CR26" s="408"/>
      <c r="CS26" s="408"/>
      <c r="CT26" s="409"/>
      <c r="CU26" s="379"/>
      <c r="CV26" s="380"/>
      <c r="CW26" s="380"/>
      <c r="CX26" s="380"/>
      <c r="CY26" s="381"/>
      <c r="DA26" s="382"/>
    </row>
    <row r="27" spans="1:105" ht="16.5">
      <c r="A27" s="383"/>
      <c r="B27" s="352"/>
      <c r="C27" s="384" t="str">
        <f t="shared" ca="1" si="2"/>
        <v/>
      </c>
      <c r="D27" s="385"/>
      <c r="E27" s="386"/>
      <c r="F27" s="386"/>
      <c r="G27" s="386"/>
      <c r="H27" s="386"/>
      <c r="I27" s="386"/>
      <c r="J27" s="386"/>
      <c r="K27" s="387"/>
      <c r="L27" s="388"/>
      <c r="M27" s="388"/>
      <c r="N27" s="388"/>
      <c r="O27" s="388"/>
      <c r="P27" s="388"/>
      <c r="Q27" s="388"/>
      <c r="R27" s="389"/>
      <c r="S27" s="390"/>
      <c r="T27" s="389"/>
      <c r="U27" s="390"/>
      <c r="V27" s="387"/>
      <c r="W27" s="388"/>
      <c r="X27" s="388"/>
      <c r="Y27" s="388"/>
      <c r="Z27" s="388"/>
      <c r="AA27" s="388"/>
      <c r="AB27" s="388"/>
      <c r="AC27" s="388"/>
      <c r="AD27" s="387"/>
      <c r="AE27" s="388"/>
      <c r="AF27" s="388"/>
      <c r="AG27" s="388"/>
      <c r="AH27" s="388"/>
      <c r="AI27" s="388"/>
      <c r="AJ27" s="388"/>
      <c r="AK27" s="391"/>
      <c r="AL27" s="387"/>
      <c r="AM27" s="388"/>
      <c r="AN27" s="388"/>
      <c r="AO27" s="388"/>
      <c r="AP27" s="388"/>
      <c r="AQ27" s="388"/>
      <c r="AR27" s="391"/>
      <c r="AS27" s="392"/>
      <c r="AT27" s="393"/>
      <c r="AU27" s="393"/>
      <c r="AV27" s="393"/>
      <c r="AW27" s="393"/>
      <c r="AX27" s="393"/>
      <c r="AY27" s="394"/>
      <c r="AZ27" s="395"/>
      <c r="BA27" s="396"/>
      <c r="BB27" s="397">
        <v>5</v>
      </c>
      <c r="BC27" s="398"/>
      <c r="BD27" s="399"/>
      <c r="BE27" s="399"/>
      <c r="BF27" s="400"/>
      <c r="BG27" s="401"/>
      <c r="BH27" s="402"/>
      <c r="BI27" s="403"/>
      <c r="BJ27" s="404"/>
      <c r="BK27" s="405"/>
      <c r="BL27" s="405"/>
      <c r="BM27" s="405"/>
      <c r="BN27" s="405"/>
      <c r="BO27" s="406"/>
      <c r="BP27" s="404"/>
      <c r="BQ27" s="405"/>
      <c r="BR27" s="405"/>
      <c r="BS27" s="405"/>
      <c r="BT27" s="405"/>
      <c r="BU27" s="406"/>
      <c r="BV27" s="404"/>
      <c r="BW27" s="405"/>
      <c r="BX27" s="405"/>
      <c r="BY27" s="405"/>
      <c r="BZ27" s="405"/>
      <c r="CA27" s="406"/>
      <c r="CB27" s="398"/>
      <c r="CC27" s="399"/>
      <c r="CD27" s="399"/>
      <c r="CE27" s="400"/>
      <c r="CF27" s="407"/>
      <c r="CG27" s="408"/>
      <c r="CH27" s="408"/>
      <c r="CI27" s="408"/>
      <c r="CJ27" s="409"/>
      <c r="CK27" s="407"/>
      <c r="CL27" s="408"/>
      <c r="CM27" s="408"/>
      <c r="CN27" s="408"/>
      <c r="CO27" s="409"/>
      <c r="CP27" s="407"/>
      <c r="CQ27" s="408"/>
      <c r="CR27" s="408"/>
      <c r="CS27" s="408"/>
      <c r="CT27" s="409"/>
      <c r="CU27" s="379"/>
      <c r="CV27" s="380"/>
      <c r="CW27" s="380"/>
      <c r="CX27" s="380"/>
      <c r="CY27" s="381"/>
      <c r="DA27" s="382"/>
    </row>
    <row r="28" spans="1:105" ht="16.5">
      <c r="A28" s="410"/>
      <c r="B28" s="411"/>
      <c r="C28" s="412" t="str">
        <f t="shared" ca="1" si="2"/>
        <v/>
      </c>
      <c r="D28" s="413"/>
      <c r="E28" s="414"/>
      <c r="F28" s="414"/>
      <c r="G28" s="414"/>
      <c r="H28" s="414"/>
      <c r="I28" s="414"/>
      <c r="J28" s="414"/>
      <c r="K28" s="376"/>
      <c r="L28" s="377"/>
      <c r="M28" s="377"/>
      <c r="N28" s="377"/>
      <c r="O28" s="377"/>
      <c r="P28" s="377"/>
      <c r="Q28" s="377"/>
      <c r="R28" s="415"/>
      <c r="S28" s="416"/>
      <c r="T28" s="415"/>
      <c r="U28" s="416"/>
      <c r="V28" s="376"/>
      <c r="W28" s="377"/>
      <c r="X28" s="377"/>
      <c r="Y28" s="377"/>
      <c r="Z28" s="377"/>
      <c r="AA28" s="377"/>
      <c r="AB28" s="377"/>
      <c r="AC28" s="377"/>
      <c r="AD28" s="376"/>
      <c r="AE28" s="377"/>
      <c r="AF28" s="377"/>
      <c r="AG28" s="377"/>
      <c r="AH28" s="377"/>
      <c r="AI28" s="377"/>
      <c r="AJ28" s="377"/>
      <c r="AK28" s="378"/>
      <c r="AL28" s="376"/>
      <c r="AM28" s="377"/>
      <c r="AN28" s="377"/>
      <c r="AO28" s="377"/>
      <c r="AP28" s="377"/>
      <c r="AQ28" s="377"/>
      <c r="AR28" s="378"/>
      <c r="AS28" s="417"/>
      <c r="AT28" s="418"/>
      <c r="AU28" s="418"/>
      <c r="AV28" s="418"/>
      <c r="AW28" s="418"/>
      <c r="AX28" s="418"/>
      <c r="AY28" s="419"/>
      <c r="AZ28" s="420"/>
      <c r="BA28" s="421"/>
      <c r="BB28" s="422">
        <v>6</v>
      </c>
      <c r="BC28" s="423"/>
      <c r="BD28" s="424"/>
      <c r="BE28" s="424"/>
      <c r="BF28" s="425"/>
      <c r="BG28" s="426"/>
      <c r="BH28" s="427"/>
      <c r="BI28" s="428"/>
      <c r="BJ28" s="429"/>
      <c r="BK28" s="430"/>
      <c r="BL28" s="430"/>
      <c r="BM28" s="430"/>
      <c r="BN28" s="430"/>
      <c r="BO28" s="431"/>
      <c r="BP28" s="429"/>
      <c r="BQ28" s="430"/>
      <c r="BR28" s="430"/>
      <c r="BS28" s="430"/>
      <c r="BT28" s="430"/>
      <c r="BU28" s="431"/>
      <c r="BV28" s="429"/>
      <c r="BW28" s="430"/>
      <c r="BX28" s="430"/>
      <c r="BY28" s="430"/>
      <c r="BZ28" s="430"/>
      <c r="CA28" s="431"/>
      <c r="CB28" s="423"/>
      <c r="CC28" s="424"/>
      <c r="CD28" s="424"/>
      <c r="CE28" s="425"/>
      <c r="CF28" s="407"/>
      <c r="CG28" s="408"/>
      <c r="CH28" s="408"/>
      <c r="CI28" s="408"/>
      <c r="CJ28" s="409"/>
      <c r="CK28" s="407"/>
      <c r="CL28" s="408"/>
      <c r="CM28" s="408"/>
      <c r="CN28" s="408"/>
      <c r="CO28" s="409"/>
      <c r="CP28" s="407"/>
      <c r="CQ28" s="408"/>
      <c r="CR28" s="408"/>
      <c r="CS28" s="408"/>
      <c r="CT28" s="409"/>
      <c r="CU28" s="379"/>
      <c r="CV28" s="380"/>
      <c r="CW28" s="380"/>
      <c r="CX28" s="380"/>
      <c r="CY28" s="381"/>
      <c r="DA28" s="382"/>
    </row>
    <row r="29" spans="1:105" ht="16.5">
      <c r="A29" s="351">
        <v>4</v>
      </c>
      <c r="B29" s="352"/>
      <c r="C29" s="353" t="str">
        <f t="shared" ca="1" si="2"/>
        <v>●</v>
      </c>
      <c r="D29" s="354"/>
      <c r="E29" s="355"/>
      <c r="F29" s="355"/>
      <c r="G29" s="355"/>
      <c r="H29" s="355"/>
      <c r="I29" s="355"/>
      <c r="J29" s="355"/>
      <c r="K29" s="356" t="s">
        <v>370</v>
      </c>
      <c r="L29" s="357"/>
      <c r="M29" s="357"/>
      <c r="N29" s="357"/>
      <c r="O29" s="357"/>
      <c r="P29" s="357"/>
      <c r="Q29" s="357"/>
      <c r="R29" s="358"/>
      <c r="S29" s="359"/>
      <c r="T29" s="358"/>
      <c r="U29" s="359"/>
      <c r="V29" s="356"/>
      <c r="W29" s="357"/>
      <c r="X29" s="357"/>
      <c r="Y29" s="357"/>
      <c r="Z29" s="357"/>
      <c r="AA29" s="357"/>
      <c r="AB29" s="357"/>
      <c r="AC29" s="357"/>
      <c r="AD29" s="356"/>
      <c r="AE29" s="357"/>
      <c r="AF29" s="357"/>
      <c r="AG29" s="357"/>
      <c r="AH29" s="357"/>
      <c r="AI29" s="357"/>
      <c r="AJ29" s="357"/>
      <c r="AK29" s="360"/>
      <c r="AL29" s="356"/>
      <c r="AM29" s="357"/>
      <c r="AN29" s="357"/>
      <c r="AO29" s="357"/>
      <c r="AP29" s="357"/>
      <c r="AQ29" s="357"/>
      <c r="AR29" s="360"/>
      <c r="AS29" s="361"/>
      <c r="AT29" s="362"/>
      <c r="AU29" s="362"/>
      <c r="AV29" s="362"/>
      <c r="AW29" s="362"/>
      <c r="AX29" s="362"/>
      <c r="AY29" s="363"/>
      <c r="AZ29" s="364"/>
      <c r="BA29" s="365"/>
      <c r="BB29" s="366">
        <v>1</v>
      </c>
      <c r="BC29" s="367"/>
      <c r="BD29" s="368"/>
      <c r="BE29" s="368"/>
      <c r="BF29" s="369"/>
      <c r="BG29" s="370"/>
      <c r="BH29" s="371"/>
      <c r="BI29" s="372"/>
      <c r="BJ29" s="373"/>
      <c r="BK29" s="374"/>
      <c r="BL29" s="374"/>
      <c r="BM29" s="374"/>
      <c r="BN29" s="374"/>
      <c r="BO29" s="375"/>
      <c r="BP29" s="373"/>
      <c r="BQ29" s="374"/>
      <c r="BR29" s="374"/>
      <c r="BS29" s="374"/>
      <c r="BT29" s="374"/>
      <c r="BU29" s="375"/>
      <c r="BV29" s="373"/>
      <c r="BW29" s="374"/>
      <c r="BX29" s="374"/>
      <c r="BY29" s="374"/>
      <c r="BZ29" s="374"/>
      <c r="CA29" s="375"/>
      <c r="CB29" s="367"/>
      <c r="CC29" s="368"/>
      <c r="CD29" s="368"/>
      <c r="CE29" s="369"/>
      <c r="CF29" s="376"/>
      <c r="CG29" s="377"/>
      <c r="CH29" s="377"/>
      <c r="CI29" s="377"/>
      <c r="CJ29" s="378"/>
      <c r="CK29" s="376"/>
      <c r="CL29" s="377"/>
      <c r="CM29" s="377"/>
      <c r="CN29" s="377"/>
      <c r="CO29" s="378"/>
      <c r="CP29" s="376"/>
      <c r="CQ29" s="377"/>
      <c r="CR29" s="377"/>
      <c r="CS29" s="377"/>
      <c r="CT29" s="378"/>
      <c r="CU29" s="379"/>
      <c r="CV29" s="380"/>
      <c r="CW29" s="380"/>
      <c r="CX29" s="380"/>
      <c r="CY29" s="381"/>
      <c r="DA29" s="382"/>
    </row>
    <row r="30" spans="1:105" ht="16.5">
      <c r="A30" s="383"/>
      <c r="B30" s="352"/>
      <c r="C30" s="384" t="str">
        <f t="shared" ca="1" si="2"/>
        <v>●</v>
      </c>
      <c r="D30" s="385"/>
      <c r="E30" s="386"/>
      <c r="F30" s="386"/>
      <c r="G30" s="386"/>
      <c r="H30" s="386"/>
      <c r="I30" s="386"/>
      <c r="J30" s="386"/>
      <c r="K30" s="387"/>
      <c r="L30" s="388"/>
      <c r="M30" s="388"/>
      <c r="N30" s="388"/>
      <c r="O30" s="388"/>
      <c r="P30" s="388"/>
      <c r="Q30" s="388"/>
      <c r="R30" s="389"/>
      <c r="S30" s="390"/>
      <c r="T30" s="389"/>
      <c r="U30" s="390"/>
      <c r="V30" s="387"/>
      <c r="W30" s="388"/>
      <c r="X30" s="388"/>
      <c r="Y30" s="388"/>
      <c r="Z30" s="388"/>
      <c r="AA30" s="388"/>
      <c r="AB30" s="388"/>
      <c r="AC30" s="388"/>
      <c r="AD30" s="387"/>
      <c r="AE30" s="388"/>
      <c r="AF30" s="388"/>
      <c r="AG30" s="388"/>
      <c r="AH30" s="388"/>
      <c r="AI30" s="388"/>
      <c r="AJ30" s="388"/>
      <c r="AK30" s="391"/>
      <c r="AL30" s="387"/>
      <c r="AM30" s="388"/>
      <c r="AN30" s="388"/>
      <c r="AO30" s="388"/>
      <c r="AP30" s="388"/>
      <c r="AQ30" s="388"/>
      <c r="AR30" s="391"/>
      <c r="AS30" s="392"/>
      <c r="AT30" s="393"/>
      <c r="AU30" s="393"/>
      <c r="AV30" s="393"/>
      <c r="AW30" s="393"/>
      <c r="AX30" s="393"/>
      <c r="AY30" s="394"/>
      <c r="AZ30" s="395"/>
      <c r="BA30" s="396"/>
      <c r="BB30" s="397">
        <v>2</v>
      </c>
      <c r="BC30" s="398"/>
      <c r="BD30" s="399"/>
      <c r="BE30" s="399"/>
      <c r="BF30" s="400"/>
      <c r="BG30" s="401"/>
      <c r="BH30" s="402"/>
      <c r="BI30" s="403"/>
      <c r="BJ30" s="404"/>
      <c r="BK30" s="405"/>
      <c r="BL30" s="405"/>
      <c r="BM30" s="405"/>
      <c r="BN30" s="405"/>
      <c r="BO30" s="406"/>
      <c r="BP30" s="404"/>
      <c r="BQ30" s="405"/>
      <c r="BR30" s="405"/>
      <c r="BS30" s="405"/>
      <c r="BT30" s="405"/>
      <c r="BU30" s="406"/>
      <c r="BV30" s="404"/>
      <c r="BW30" s="405"/>
      <c r="BX30" s="405"/>
      <c r="BY30" s="405"/>
      <c r="BZ30" s="405"/>
      <c r="CA30" s="406"/>
      <c r="CB30" s="398"/>
      <c r="CC30" s="399"/>
      <c r="CD30" s="399"/>
      <c r="CE30" s="400"/>
      <c r="CF30" s="407"/>
      <c r="CG30" s="408"/>
      <c r="CH30" s="408"/>
      <c r="CI30" s="408"/>
      <c r="CJ30" s="409"/>
      <c r="CK30" s="407"/>
      <c r="CL30" s="408"/>
      <c r="CM30" s="408"/>
      <c r="CN30" s="408"/>
      <c r="CO30" s="409"/>
      <c r="CP30" s="407"/>
      <c r="CQ30" s="408"/>
      <c r="CR30" s="408"/>
      <c r="CS30" s="408"/>
      <c r="CT30" s="409"/>
      <c r="CU30" s="379"/>
      <c r="CV30" s="380"/>
      <c r="CW30" s="380"/>
      <c r="CX30" s="380"/>
      <c r="CY30" s="381"/>
      <c r="DA30" s="382"/>
    </row>
    <row r="31" spans="1:105" ht="16.5">
      <c r="A31" s="383"/>
      <c r="B31" s="352"/>
      <c r="C31" s="384" t="str">
        <f t="shared" ca="1" si="2"/>
        <v>●</v>
      </c>
      <c r="D31" s="385"/>
      <c r="E31" s="386"/>
      <c r="F31" s="386"/>
      <c r="G31" s="386"/>
      <c r="H31" s="386"/>
      <c r="I31" s="386"/>
      <c r="J31" s="386"/>
      <c r="K31" s="387"/>
      <c r="L31" s="388"/>
      <c r="M31" s="388"/>
      <c r="N31" s="388"/>
      <c r="O31" s="388"/>
      <c r="P31" s="388"/>
      <c r="Q31" s="388"/>
      <c r="R31" s="389"/>
      <c r="S31" s="390"/>
      <c r="T31" s="389"/>
      <c r="U31" s="390"/>
      <c r="V31" s="387"/>
      <c r="W31" s="388"/>
      <c r="X31" s="388"/>
      <c r="Y31" s="388"/>
      <c r="Z31" s="388"/>
      <c r="AA31" s="388"/>
      <c r="AB31" s="388"/>
      <c r="AC31" s="388"/>
      <c r="AD31" s="387"/>
      <c r="AE31" s="388"/>
      <c r="AF31" s="388"/>
      <c r="AG31" s="388"/>
      <c r="AH31" s="388"/>
      <c r="AI31" s="388"/>
      <c r="AJ31" s="388"/>
      <c r="AK31" s="391"/>
      <c r="AL31" s="387"/>
      <c r="AM31" s="388"/>
      <c r="AN31" s="388"/>
      <c r="AO31" s="388"/>
      <c r="AP31" s="388"/>
      <c r="AQ31" s="388"/>
      <c r="AR31" s="391"/>
      <c r="AS31" s="392"/>
      <c r="AT31" s="393"/>
      <c r="AU31" s="393"/>
      <c r="AV31" s="393"/>
      <c r="AW31" s="393"/>
      <c r="AX31" s="393"/>
      <c r="AY31" s="394"/>
      <c r="AZ31" s="395"/>
      <c r="BA31" s="396"/>
      <c r="BB31" s="397">
        <v>3</v>
      </c>
      <c r="BC31" s="398"/>
      <c r="BD31" s="399"/>
      <c r="BE31" s="399"/>
      <c r="BF31" s="400"/>
      <c r="BG31" s="401"/>
      <c r="BH31" s="402"/>
      <c r="BI31" s="403"/>
      <c r="BJ31" s="404"/>
      <c r="BK31" s="405"/>
      <c r="BL31" s="405"/>
      <c r="BM31" s="405"/>
      <c r="BN31" s="405"/>
      <c r="BO31" s="406"/>
      <c r="BP31" s="404"/>
      <c r="BQ31" s="405"/>
      <c r="BR31" s="405"/>
      <c r="BS31" s="405"/>
      <c r="BT31" s="405"/>
      <c r="BU31" s="406"/>
      <c r="BV31" s="404"/>
      <c r="BW31" s="405"/>
      <c r="BX31" s="405"/>
      <c r="BY31" s="405"/>
      <c r="BZ31" s="405"/>
      <c r="CA31" s="406"/>
      <c r="CB31" s="398"/>
      <c r="CC31" s="399"/>
      <c r="CD31" s="399"/>
      <c r="CE31" s="400"/>
      <c r="CF31" s="407"/>
      <c r="CG31" s="408"/>
      <c r="CH31" s="408"/>
      <c r="CI31" s="408"/>
      <c r="CJ31" s="409"/>
      <c r="CK31" s="407"/>
      <c r="CL31" s="408"/>
      <c r="CM31" s="408"/>
      <c r="CN31" s="408"/>
      <c r="CO31" s="409"/>
      <c r="CP31" s="407"/>
      <c r="CQ31" s="408"/>
      <c r="CR31" s="408"/>
      <c r="CS31" s="408"/>
      <c r="CT31" s="409"/>
      <c r="CU31" s="379"/>
      <c r="CV31" s="380"/>
      <c r="CW31" s="380"/>
      <c r="CX31" s="380"/>
      <c r="CY31" s="381"/>
      <c r="DA31" s="382"/>
    </row>
    <row r="32" spans="1:105" ht="16.5">
      <c r="A32" s="383"/>
      <c r="B32" s="352"/>
      <c r="C32" s="384" t="str">
        <f t="shared" ca="1" si="2"/>
        <v>●</v>
      </c>
      <c r="D32" s="385"/>
      <c r="E32" s="386"/>
      <c r="F32" s="386"/>
      <c r="G32" s="386"/>
      <c r="H32" s="386"/>
      <c r="I32" s="386"/>
      <c r="J32" s="386"/>
      <c r="K32" s="387"/>
      <c r="L32" s="388"/>
      <c r="M32" s="388"/>
      <c r="N32" s="388"/>
      <c r="O32" s="388"/>
      <c r="P32" s="388"/>
      <c r="Q32" s="388"/>
      <c r="R32" s="389"/>
      <c r="S32" s="390"/>
      <c r="T32" s="389"/>
      <c r="U32" s="390"/>
      <c r="V32" s="387"/>
      <c r="W32" s="388"/>
      <c r="X32" s="388"/>
      <c r="Y32" s="388"/>
      <c r="Z32" s="388"/>
      <c r="AA32" s="388"/>
      <c r="AB32" s="388"/>
      <c r="AC32" s="388"/>
      <c r="AD32" s="387"/>
      <c r="AE32" s="388"/>
      <c r="AF32" s="388"/>
      <c r="AG32" s="388"/>
      <c r="AH32" s="388"/>
      <c r="AI32" s="388"/>
      <c r="AJ32" s="388"/>
      <c r="AK32" s="391"/>
      <c r="AL32" s="387"/>
      <c r="AM32" s="388"/>
      <c r="AN32" s="388"/>
      <c r="AO32" s="388"/>
      <c r="AP32" s="388"/>
      <c r="AQ32" s="388"/>
      <c r="AR32" s="391"/>
      <c r="AS32" s="392"/>
      <c r="AT32" s="393"/>
      <c r="AU32" s="393"/>
      <c r="AV32" s="393"/>
      <c r="AW32" s="393"/>
      <c r="AX32" s="393"/>
      <c r="AY32" s="394"/>
      <c r="AZ32" s="395"/>
      <c r="BA32" s="396"/>
      <c r="BB32" s="397">
        <v>4</v>
      </c>
      <c r="BC32" s="398"/>
      <c r="BD32" s="399"/>
      <c r="BE32" s="399"/>
      <c r="BF32" s="400"/>
      <c r="BG32" s="401"/>
      <c r="BH32" s="402"/>
      <c r="BI32" s="403"/>
      <c r="BJ32" s="404"/>
      <c r="BK32" s="405"/>
      <c r="BL32" s="405"/>
      <c r="BM32" s="405"/>
      <c r="BN32" s="405"/>
      <c r="BO32" s="406"/>
      <c r="BP32" s="404"/>
      <c r="BQ32" s="405"/>
      <c r="BR32" s="405"/>
      <c r="BS32" s="405"/>
      <c r="BT32" s="405"/>
      <c r="BU32" s="406"/>
      <c r="BV32" s="404"/>
      <c r="BW32" s="405"/>
      <c r="BX32" s="405"/>
      <c r="BY32" s="405"/>
      <c r="BZ32" s="405"/>
      <c r="CA32" s="406"/>
      <c r="CB32" s="398"/>
      <c r="CC32" s="399"/>
      <c r="CD32" s="399"/>
      <c r="CE32" s="400"/>
      <c r="CF32" s="407"/>
      <c r="CG32" s="408"/>
      <c r="CH32" s="408"/>
      <c r="CI32" s="408"/>
      <c r="CJ32" s="409"/>
      <c r="CK32" s="407"/>
      <c r="CL32" s="408"/>
      <c r="CM32" s="408"/>
      <c r="CN32" s="408"/>
      <c r="CO32" s="409"/>
      <c r="CP32" s="407"/>
      <c r="CQ32" s="408"/>
      <c r="CR32" s="408"/>
      <c r="CS32" s="408"/>
      <c r="CT32" s="409"/>
      <c r="CU32" s="379"/>
      <c r="CV32" s="380"/>
      <c r="CW32" s="380"/>
      <c r="CX32" s="380"/>
      <c r="CY32" s="381"/>
      <c r="DA32" s="382"/>
    </row>
    <row r="33" spans="1:105" ht="16.5">
      <c r="A33" s="383"/>
      <c r="B33" s="352"/>
      <c r="C33" s="384" t="str">
        <f t="shared" ca="1" si="2"/>
        <v>●</v>
      </c>
      <c r="D33" s="385"/>
      <c r="E33" s="386"/>
      <c r="F33" s="386"/>
      <c r="G33" s="386"/>
      <c r="H33" s="386"/>
      <c r="I33" s="386"/>
      <c r="J33" s="386"/>
      <c r="K33" s="387"/>
      <c r="L33" s="388"/>
      <c r="M33" s="388"/>
      <c r="N33" s="388"/>
      <c r="O33" s="388"/>
      <c r="P33" s="388"/>
      <c r="Q33" s="388"/>
      <c r="R33" s="389"/>
      <c r="S33" s="390"/>
      <c r="T33" s="389"/>
      <c r="U33" s="390"/>
      <c r="V33" s="387"/>
      <c r="W33" s="388"/>
      <c r="X33" s="388"/>
      <c r="Y33" s="388"/>
      <c r="Z33" s="388"/>
      <c r="AA33" s="388"/>
      <c r="AB33" s="388"/>
      <c r="AC33" s="388"/>
      <c r="AD33" s="387"/>
      <c r="AE33" s="388"/>
      <c r="AF33" s="388"/>
      <c r="AG33" s="388"/>
      <c r="AH33" s="388"/>
      <c r="AI33" s="388"/>
      <c r="AJ33" s="388"/>
      <c r="AK33" s="391"/>
      <c r="AL33" s="387"/>
      <c r="AM33" s="388"/>
      <c r="AN33" s="388"/>
      <c r="AO33" s="388"/>
      <c r="AP33" s="388"/>
      <c r="AQ33" s="388"/>
      <c r="AR33" s="391"/>
      <c r="AS33" s="392"/>
      <c r="AT33" s="393"/>
      <c r="AU33" s="393"/>
      <c r="AV33" s="393"/>
      <c r="AW33" s="393"/>
      <c r="AX33" s="393"/>
      <c r="AY33" s="394"/>
      <c r="AZ33" s="395"/>
      <c r="BA33" s="396"/>
      <c r="BB33" s="397">
        <v>5</v>
      </c>
      <c r="BC33" s="398"/>
      <c r="BD33" s="399"/>
      <c r="BE33" s="399"/>
      <c r="BF33" s="400"/>
      <c r="BG33" s="401"/>
      <c r="BH33" s="402"/>
      <c r="BI33" s="403"/>
      <c r="BJ33" s="404"/>
      <c r="BK33" s="405"/>
      <c r="BL33" s="405"/>
      <c r="BM33" s="405"/>
      <c r="BN33" s="405"/>
      <c r="BO33" s="406"/>
      <c r="BP33" s="404"/>
      <c r="BQ33" s="405"/>
      <c r="BR33" s="405"/>
      <c r="BS33" s="405"/>
      <c r="BT33" s="405"/>
      <c r="BU33" s="406"/>
      <c r="BV33" s="404"/>
      <c r="BW33" s="405"/>
      <c r="BX33" s="405"/>
      <c r="BY33" s="405"/>
      <c r="BZ33" s="405"/>
      <c r="CA33" s="406"/>
      <c r="CB33" s="398"/>
      <c r="CC33" s="399"/>
      <c r="CD33" s="399"/>
      <c r="CE33" s="400"/>
      <c r="CF33" s="407"/>
      <c r="CG33" s="408"/>
      <c r="CH33" s="408"/>
      <c r="CI33" s="408"/>
      <c r="CJ33" s="409"/>
      <c r="CK33" s="407"/>
      <c r="CL33" s="408"/>
      <c r="CM33" s="408"/>
      <c r="CN33" s="408"/>
      <c r="CO33" s="409"/>
      <c r="CP33" s="407"/>
      <c r="CQ33" s="408"/>
      <c r="CR33" s="408"/>
      <c r="CS33" s="408"/>
      <c r="CT33" s="409"/>
      <c r="CU33" s="379"/>
      <c r="CV33" s="380"/>
      <c r="CW33" s="380"/>
      <c r="CX33" s="380"/>
      <c r="CY33" s="381"/>
      <c r="DA33" s="382"/>
    </row>
    <row r="34" spans="1:105" ht="16.5">
      <c r="A34" s="410"/>
      <c r="B34" s="411"/>
      <c r="C34" s="412" t="str">
        <f t="shared" ca="1" si="2"/>
        <v>●</v>
      </c>
      <c r="D34" s="413"/>
      <c r="E34" s="414"/>
      <c r="F34" s="414"/>
      <c r="G34" s="414"/>
      <c r="H34" s="414"/>
      <c r="I34" s="414"/>
      <c r="J34" s="414"/>
      <c r="K34" s="376"/>
      <c r="L34" s="377"/>
      <c r="M34" s="377"/>
      <c r="N34" s="377"/>
      <c r="O34" s="377"/>
      <c r="P34" s="377"/>
      <c r="Q34" s="377"/>
      <c r="R34" s="415"/>
      <c r="S34" s="416"/>
      <c r="T34" s="415"/>
      <c r="U34" s="416"/>
      <c r="V34" s="376"/>
      <c r="W34" s="377"/>
      <c r="X34" s="377"/>
      <c r="Y34" s="377"/>
      <c r="Z34" s="377"/>
      <c r="AA34" s="377"/>
      <c r="AB34" s="377"/>
      <c r="AC34" s="377"/>
      <c r="AD34" s="376"/>
      <c r="AE34" s="377"/>
      <c r="AF34" s="377"/>
      <c r="AG34" s="377"/>
      <c r="AH34" s="377"/>
      <c r="AI34" s="377"/>
      <c r="AJ34" s="377"/>
      <c r="AK34" s="378"/>
      <c r="AL34" s="376"/>
      <c r="AM34" s="377"/>
      <c r="AN34" s="377"/>
      <c r="AO34" s="377"/>
      <c r="AP34" s="377"/>
      <c r="AQ34" s="377"/>
      <c r="AR34" s="378"/>
      <c r="AS34" s="417"/>
      <c r="AT34" s="418"/>
      <c r="AU34" s="418"/>
      <c r="AV34" s="418"/>
      <c r="AW34" s="418"/>
      <c r="AX34" s="418"/>
      <c r="AY34" s="419"/>
      <c r="AZ34" s="420"/>
      <c r="BA34" s="421"/>
      <c r="BB34" s="422">
        <v>6</v>
      </c>
      <c r="BC34" s="423"/>
      <c r="BD34" s="424"/>
      <c r="BE34" s="424"/>
      <c r="BF34" s="425"/>
      <c r="BG34" s="426"/>
      <c r="BH34" s="427"/>
      <c r="BI34" s="428"/>
      <c r="BJ34" s="429"/>
      <c r="BK34" s="430"/>
      <c r="BL34" s="430"/>
      <c r="BM34" s="430"/>
      <c r="BN34" s="430"/>
      <c r="BO34" s="431"/>
      <c r="BP34" s="429"/>
      <c r="BQ34" s="430"/>
      <c r="BR34" s="430"/>
      <c r="BS34" s="430"/>
      <c r="BT34" s="430"/>
      <c r="BU34" s="431"/>
      <c r="BV34" s="429"/>
      <c r="BW34" s="430"/>
      <c r="BX34" s="430"/>
      <c r="BY34" s="430"/>
      <c r="BZ34" s="430"/>
      <c r="CA34" s="431"/>
      <c r="CB34" s="423"/>
      <c r="CC34" s="424"/>
      <c r="CD34" s="424"/>
      <c r="CE34" s="425"/>
      <c r="CF34" s="407"/>
      <c r="CG34" s="408"/>
      <c r="CH34" s="408"/>
      <c r="CI34" s="408"/>
      <c r="CJ34" s="409"/>
      <c r="CK34" s="407"/>
      <c r="CL34" s="408"/>
      <c r="CM34" s="408"/>
      <c r="CN34" s="408"/>
      <c r="CO34" s="409"/>
      <c r="CP34" s="407"/>
      <c r="CQ34" s="408"/>
      <c r="CR34" s="408"/>
      <c r="CS34" s="408"/>
      <c r="CT34" s="409"/>
      <c r="CU34" s="379"/>
      <c r="CV34" s="380"/>
      <c r="CW34" s="380"/>
      <c r="CX34" s="380"/>
      <c r="CY34" s="381"/>
      <c r="DA34" s="382"/>
    </row>
    <row r="35" spans="1:105" ht="16.5">
      <c r="A35" s="351">
        <v>5</v>
      </c>
      <c r="B35" s="352"/>
      <c r="C35" s="353" t="str">
        <f t="shared" ca="1" si="2"/>
        <v>●</v>
      </c>
      <c r="D35" s="354"/>
      <c r="E35" s="355"/>
      <c r="F35" s="355"/>
      <c r="G35" s="355"/>
      <c r="H35" s="355"/>
      <c r="I35" s="355"/>
      <c r="J35" s="355"/>
      <c r="K35" s="356" t="s">
        <v>371</v>
      </c>
      <c r="L35" s="357"/>
      <c r="M35" s="357"/>
      <c r="N35" s="357"/>
      <c r="O35" s="357"/>
      <c r="P35" s="357"/>
      <c r="Q35" s="357"/>
      <c r="R35" s="358"/>
      <c r="S35" s="359"/>
      <c r="T35" s="358"/>
      <c r="U35" s="359"/>
      <c r="V35" s="356"/>
      <c r="W35" s="357"/>
      <c r="X35" s="357"/>
      <c r="Y35" s="357"/>
      <c r="Z35" s="357"/>
      <c r="AA35" s="357"/>
      <c r="AB35" s="357"/>
      <c r="AC35" s="357"/>
      <c r="AD35" s="356"/>
      <c r="AE35" s="357"/>
      <c r="AF35" s="357"/>
      <c r="AG35" s="357"/>
      <c r="AH35" s="357"/>
      <c r="AI35" s="357"/>
      <c r="AJ35" s="357"/>
      <c r="AK35" s="360"/>
      <c r="AL35" s="356"/>
      <c r="AM35" s="357"/>
      <c r="AN35" s="357"/>
      <c r="AO35" s="357"/>
      <c r="AP35" s="357"/>
      <c r="AQ35" s="357"/>
      <c r="AR35" s="360"/>
      <c r="AS35" s="361"/>
      <c r="AT35" s="362"/>
      <c r="AU35" s="362"/>
      <c r="AV35" s="362"/>
      <c r="AW35" s="362"/>
      <c r="AX35" s="362"/>
      <c r="AY35" s="363"/>
      <c r="AZ35" s="364"/>
      <c r="BA35" s="365"/>
      <c r="BB35" s="366">
        <v>1</v>
      </c>
      <c r="BC35" s="367"/>
      <c r="BD35" s="368"/>
      <c r="BE35" s="368"/>
      <c r="BF35" s="369"/>
      <c r="BG35" s="370"/>
      <c r="BH35" s="371"/>
      <c r="BI35" s="372"/>
      <c r="BJ35" s="373"/>
      <c r="BK35" s="374"/>
      <c r="BL35" s="374"/>
      <c r="BM35" s="374"/>
      <c r="BN35" s="374"/>
      <c r="BO35" s="375"/>
      <c r="BP35" s="373"/>
      <c r="BQ35" s="374"/>
      <c r="BR35" s="374"/>
      <c r="BS35" s="374"/>
      <c r="BT35" s="374"/>
      <c r="BU35" s="375"/>
      <c r="BV35" s="373"/>
      <c r="BW35" s="374"/>
      <c r="BX35" s="374"/>
      <c r="BY35" s="374"/>
      <c r="BZ35" s="374"/>
      <c r="CA35" s="375"/>
      <c r="CB35" s="367"/>
      <c r="CC35" s="368"/>
      <c r="CD35" s="368"/>
      <c r="CE35" s="369"/>
      <c r="CF35" s="376"/>
      <c r="CG35" s="377"/>
      <c r="CH35" s="377"/>
      <c r="CI35" s="377"/>
      <c r="CJ35" s="378"/>
      <c r="CK35" s="376"/>
      <c r="CL35" s="377"/>
      <c r="CM35" s="377"/>
      <c r="CN35" s="377"/>
      <c r="CO35" s="378"/>
      <c r="CP35" s="376"/>
      <c r="CQ35" s="377"/>
      <c r="CR35" s="377"/>
      <c r="CS35" s="377"/>
      <c r="CT35" s="378"/>
      <c r="CU35" s="379"/>
      <c r="CV35" s="380"/>
      <c r="CW35" s="380"/>
      <c r="CX35" s="380"/>
      <c r="CY35" s="381"/>
      <c r="DA35" s="382"/>
    </row>
    <row r="36" spans="1:105" ht="16.5">
      <c r="A36" s="383"/>
      <c r="B36" s="352"/>
      <c r="C36" s="384" t="str">
        <f t="shared" ca="1" si="2"/>
        <v>●</v>
      </c>
      <c r="D36" s="385"/>
      <c r="E36" s="386"/>
      <c r="F36" s="386"/>
      <c r="G36" s="386"/>
      <c r="H36" s="386"/>
      <c r="I36" s="386"/>
      <c r="J36" s="386"/>
      <c r="K36" s="387"/>
      <c r="L36" s="388"/>
      <c r="M36" s="388"/>
      <c r="N36" s="388"/>
      <c r="O36" s="388"/>
      <c r="P36" s="388"/>
      <c r="Q36" s="388"/>
      <c r="R36" s="389"/>
      <c r="S36" s="390"/>
      <c r="T36" s="389"/>
      <c r="U36" s="390"/>
      <c r="V36" s="387"/>
      <c r="W36" s="388"/>
      <c r="X36" s="388"/>
      <c r="Y36" s="388"/>
      <c r="Z36" s="388"/>
      <c r="AA36" s="388"/>
      <c r="AB36" s="388"/>
      <c r="AC36" s="388"/>
      <c r="AD36" s="387"/>
      <c r="AE36" s="388"/>
      <c r="AF36" s="388"/>
      <c r="AG36" s="388"/>
      <c r="AH36" s="388"/>
      <c r="AI36" s="388"/>
      <c r="AJ36" s="388"/>
      <c r="AK36" s="391"/>
      <c r="AL36" s="387"/>
      <c r="AM36" s="388"/>
      <c r="AN36" s="388"/>
      <c r="AO36" s="388"/>
      <c r="AP36" s="388"/>
      <c r="AQ36" s="388"/>
      <c r="AR36" s="391"/>
      <c r="AS36" s="392"/>
      <c r="AT36" s="393"/>
      <c r="AU36" s="393"/>
      <c r="AV36" s="393"/>
      <c r="AW36" s="393"/>
      <c r="AX36" s="393"/>
      <c r="AY36" s="394"/>
      <c r="AZ36" s="395"/>
      <c r="BA36" s="396"/>
      <c r="BB36" s="397">
        <v>2</v>
      </c>
      <c r="BC36" s="398"/>
      <c r="BD36" s="399"/>
      <c r="BE36" s="399"/>
      <c r="BF36" s="400"/>
      <c r="BG36" s="401"/>
      <c r="BH36" s="402"/>
      <c r="BI36" s="403"/>
      <c r="BJ36" s="404"/>
      <c r="BK36" s="405"/>
      <c r="BL36" s="405"/>
      <c r="BM36" s="405"/>
      <c r="BN36" s="405"/>
      <c r="BO36" s="406"/>
      <c r="BP36" s="404"/>
      <c r="BQ36" s="405"/>
      <c r="BR36" s="405"/>
      <c r="BS36" s="405"/>
      <c r="BT36" s="405"/>
      <c r="BU36" s="406"/>
      <c r="BV36" s="404"/>
      <c r="BW36" s="405"/>
      <c r="BX36" s="405"/>
      <c r="BY36" s="405"/>
      <c r="BZ36" s="405"/>
      <c r="CA36" s="406"/>
      <c r="CB36" s="398"/>
      <c r="CC36" s="399"/>
      <c r="CD36" s="399"/>
      <c r="CE36" s="400"/>
      <c r="CF36" s="407"/>
      <c r="CG36" s="408"/>
      <c r="CH36" s="408"/>
      <c r="CI36" s="408"/>
      <c r="CJ36" s="409"/>
      <c r="CK36" s="407"/>
      <c r="CL36" s="408"/>
      <c r="CM36" s="408"/>
      <c r="CN36" s="408"/>
      <c r="CO36" s="409"/>
      <c r="CP36" s="407"/>
      <c r="CQ36" s="408"/>
      <c r="CR36" s="408"/>
      <c r="CS36" s="408"/>
      <c r="CT36" s="409"/>
      <c r="CU36" s="379"/>
      <c r="CV36" s="380"/>
      <c r="CW36" s="380"/>
      <c r="CX36" s="380"/>
      <c r="CY36" s="381"/>
      <c r="DA36" s="382"/>
    </row>
    <row r="37" spans="1:105" ht="16.5">
      <c r="A37" s="383"/>
      <c r="B37" s="352"/>
      <c r="C37" s="384" t="str">
        <f t="shared" ca="1" si="2"/>
        <v>●</v>
      </c>
      <c r="D37" s="385"/>
      <c r="E37" s="386"/>
      <c r="F37" s="386"/>
      <c r="G37" s="386"/>
      <c r="H37" s="386"/>
      <c r="I37" s="386"/>
      <c r="J37" s="386"/>
      <c r="K37" s="387"/>
      <c r="L37" s="388"/>
      <c r="M37" s="388"/>
      <c r="N37" s="388"/>
      <c r="O37" s="388"/>
      <c r="P37" s="388"/>
      <c r="Q37" s="388"/>
      <c r="R37" s="389"/>
      <c r="S37" s="390"/>
      <c r="T37" s="389"/>
      <c r="U37" s="390"/>
      <c r="V37" s="387"/>
      <c r="W37" s="388"/>
      <c r="X37" s="388"/>
      <c r="Y37" s="388"/>
      <c r="Z37" s="388"/>
      <c r="AA37" s="388"/>
      <c r="AB37" s="388"/>
      <c r="AC37" s="388"/>
      <c r="AD37" s="387"/>
      <c r="AE37" s="388"/>
      <c r="AF37" s="388"/>
      <c r="AG37" s="388"/>
      <c r="AH37" s="388"/>
      <c r="AI37" s="388"/>
      <c r="AJ37" s="388"/>
      <c r="AK37" s="391"/>
      <c r="AL37" s="387"/>
      <c r="AM37" s="388"/>
      <c r="AN37" s="388"/>
      <c r="AO37" s="388"/>
      <c r="AP37" s="388"/>
      <c r="AQ37" s="388"/>
      <c r="AR37" s="391"/>
      <c r="AS37" s="392"/>
      <c r="AT37" s="393"/>
      <c r="AU37" s="393"/>
      <c r="AV37" s="393"/>
      <c r="AW37" s="393"/>
      <c r="AX37" s="393"/>
      <c r="AY37" s="394"/>
      <c r="AZ37" s="395"/>
      <c r="BA37" s="396"/>
      <c r="BB37" s="397">
        <v>3</v>
      </c>
      <c r="BC37" s="398"/>
      <c r="BD37" s="399"/>
      <c r="BE37" s="399"/>
      <c r="BF37" s="400"/>
      <c r="BG37" s="401"/>
      <c r="BH37" s="402"/>
      <c r="BI37" s="403"/>
      <c r="BJ37" s="404"/>
      <c r="BK37" s="405"/>
      <c r="BL37" s="405"/>
      <c r="BM37" s="405"/>
      <c r="BN37" s="405"/>
      <c r="BO37" s="406"/>
      <c r="BP37" s="404"/>
      <c r="BQ37" s="405"/>
      <c r="BR37" s="405"/>
      <c r="BS37" s="405"/>
      <c r="BT37" s="405"/>
      <c r="BU37" s="406"/>
      <c r="BV37" s="404"/>
      <c r="BW37" s="405"/>
      <c r="BX37" s="405"/>
      <c r="BY37" s="405"/>
      <c r="BZ37" s="405"/>
      <c r="CA37" s="406"/>
      <c r="CB37" s="398"/>
      <c r="CC37" s="399"/>
      <c r="CD37" s="399"/>
      <c r="CE37" s="400"/>
      <c r="CF37" s="407"/>
      <c r="CG37" s="408"/>
      <c r="CH37" s="408"/>
      <c r="CI37" s="408"/>
      <c r="CJ37" s="409"/>
      <c r="CK37" s="407"/>
      <c r="CL37" s="408"/>
      <c r="CM37" s="408"/>
      <c r="CN37" s="408"/>
      <c r="CO37" s="409"/>
      <c r="CP37" s="407"/>
      <c r="CQ37" s="408"/>
      <c r="CR37" s="408"/>
      <c r="CS37" s="408"/>
      <c r="CT37" s="409"/>
      <c r="CU37" s="379"/>
      <c r="CV37" s="380"/>
      <c r="CW37" s="380"/>
      <c r="CX37" s="380"/>
      <c r="CY37" s="381"/>
      <c r="DA37" s="382"/>
    </row>
    <row r="38" spans="1:105" ht="16.5">
      <c r="A38" s="383"/>
      <c r="B38" s="352"/>
      <c r="C38" s="384" t="str">
        <f t="shared" ca="1" si="2"/>
        <v>●</v>
      </c>
      <c r="D38" s="385"/>
      <c r="E38" s="386"/>
      <c r="F38" s="386"/>
      <c r="G38" s="386"/>
      <c r="H38" s="386"/>
      <c r="I38" s="386"/>
      <c r="J38" s="386"/>
      <c r="K38" s="387"/>
      <c r="L38" s="388"/>
      <c r="M38" s="388"/>
      <c r="N38" s="388"/>
      <c r="O38" s="388"/>
      <c r="P38" s="388"/>
      <c r="Q38" s="388"/>
      <c r="R38" s="389"/>
      <c r="S38" s="390"/>
      <c r="T38" s="389"/>
      <c r="U38" s="390"/>
      <c r="V38" s="387"/>
      <c r="W38" s="388"/>
      <c r="X38" s="388"/>
      <c r="Y38" s="388"/>
      <c r="Z38" s="388"/>
      <c r="AA38" s="388"/>
      <c r="AB38" s="388"/>
      <c r="AC38" s="388"/>
      <c r="AD38" s="387"/>
      <c r="AE38" s="388"/>
      <c r="AF38" s="388"/>
      <c r="AG38" s="388"/>
      <c r="AH38" s="388"/>
      <c r="AI38" s="388"/>
      <c r="AJ38" s="388"/>
      <c r="AK38" s="391"/>
      <c r="AL38" s="387"/>
      <c r="AM38" s="388"/>
      <c r="AN38" s="388"/>
      <c r="AO38" s="388"/>
      <c r="AP38" s="388"/>
      <c r="AQ38" s="388"/>
      <c r="AR38" s="391"/>
      <c r="AS38" s="392"/>
      <c r="AT38" s="393"/>
      <c r="AU38" s="393"/>
      <c r="AV38" s="393"/>
      <c r="AW38" s="393"/>
      <c r="AX38" s="393"/>
      <c r="AY38" s="394"/>
      <c r="AZ38" s="395"/>
      <c r="BA38" s="396"/>
      <c r="BB38" s="397">
        <v>4</v>
      </c>
      <c r="BC38" s="398"/>
      <c r="BD38" s="399"/>
      <c r="BE38" s="399"/>
      <c r="BF38" s="400"/>
      <c r="BG38" s="401"/>
      <c r="BH38" s="402"/>
      <c r="BI38" s="403"/>
      <c r="BJ38" s="404"/>
      <c r="BK38" s="405"/>
      <c r="BL38" s="405"/>
      <c r="BM38" s="405"/>
      <c r="BN38" s="405"/>
      <c r="BO38" s="406"/>
      <c r="BP38" s="404"/>
      <c r="BQ38" s="405"/>
      <c r="BR38" s="405"/>
      <c r="BS38" s="405"/>
      <c r="BT38" s="405"/>
      <c r="BU38" s="406"/>
      <c r="BV38" s="404"/>
      <c r="BW38" s="405"/>
      <c r="BX38" s="405"/>
      <c r="BY38" s="405"/>
      <c r="BZ38" s="405"/>
      <c r="CA38" s="406"/>
      <c r="CB38" s="398"/>
      <c r="CC38" s="399"/>
      <c r="CD38" s="399"/>
      <c r="CE38" s="400"/>
      <c r="CF38" s="407"/>
      <c r="CG38" s="408"/>
      <c r="CH38" s="408"/>
      <c r="CI38" s="408"/>
      <c r="CJ38" s="409"/>
      <c r="CK38" s="407"/>
      <c r="CL38" s="408"/>
      <c r="CM38" s="408"/>
      <c r="CN38" s="408"/>
      <c r="CO38" s="409"/>
      <c r="CP38" s="407"/>
      <c r="CQ38" s="408"/>
      <c r="CR38" s="408"/>
      <c r="CS38" s="408"/>
      <c r="CT38" s="409"/>
      <c r="CU38" s="379"/>
      <c r="CV38" s="380"/>
      <c r="CW38" s="380"/>
      <c r="CX38" s="380"/>
      <c r="CY38" s="381"/>
      <c r="DA38" s="382"/>
    </row>
    <row r="39" spans="1:105" ht="16.5">
      <c r="A39" s="383"/>
      <c r="B39" s="352"/>
      <c r="C39" s="384" t="str">
        <f t="shared" ca="1" si="2"/>
        <v>●</v>
      </c>
      <c r="D39" s="385"/>
      <c r="E39" s="386"/>
      <c r="F39" s="386"/>
      <c r="G39" s="386"/>
      <c r="H39" s="386"/>
      <c r="I39" s="386"/>
      <c r="J39" s="386"/>
      <c r="K39" s="387"/>
      <c r="L39" s="388"/>
      <c r="M39" s="388"/>
      <c r="N39" s="388"/>
      <c r="O39" s="388"/>
      <c r="P39" s="388"/>
      <c r="Q39" s="388"/>
      <c r="R39" s="389"/>
      <c r="S39" s="390"/>
      <c r="T39" s="389"/>
      <c r="U39" s="390"/>
      <c r="V39" s="387"/>
      <c r="W39" s="388"/>
      <c r="X39" s="388"/>
      <c r="Y39" s="388"/>
      <c r="Z39" s="388"/>
      <c r="AA39" s="388"/>
      <c r="AB39" s="388"/>
      <c r="AC39" s="388"/>
      <c r="AD39" s="387"/>
      <c r="AE39" s="388"/>
      <c r="AF39" s="388"/>
      <c r="AG39" s="388"/>
      <c r="AH39" s="388"/>
      <c r="AI39" s="388"/>
      <c r="AJ39" s="388"/>
      <c r="AK39" s="391"/>
      <c r="AL39" s="387"/>
      <c r="AM39" s="388"/>
      <c r="AN39" s="388"/>
      <c r="AO39" s="388"/>
      <c r="AP39" s="388"/>
      <c r="AQ39" s="388"/>
      <c r="AR39" s="391"/>
      <c r="AS39" s="392"/>
      <c r="AT39" s="393"/>
      <c r="AU39" s="393"/>
      <c r="AV39" s="393"/>
      <c r="AW39" s="393"/>
      <c r="AX39" s="393"/>
      <c r="AY39" s="394"/>
      <c r="AZ39" s="395"/>
      <c r="BA39" s="396"/>
      <c r="BB39" s="397">
        <v>5</v>
      </c>
      <c r="BC39" s="398"/>
      <c r="BD39" s="399"/>
      <c r="BE39" s="399"/>
      <c r="BF39" s="400"/>
      <c r="BG39" s="401"/>
      <c r="BH39" s="402"/>
      <c r="BI39" s="403"/>
      <c r="BJ39" s="404"/>
      <c r="BK39" s="405"/>
      <c r="BL39" s="405"/>
      <c r="BM39" s="405"/>
      <c r="BN39" s="405"/>
      <c r="BO39" s="406"/>
      <c r="BP39" s="404"/>
      <c r="BQ39" s="405"/>
      <c r="BR39" s="405"/>
      <c r="BS39" s="405"/>
      <c r="BT39" s="405"/>
      <c r="BU39" s="406"/>
      <c r="BV39" s="404"/>
      <c r="BW39" s="405"/>
      <c r="BX39" s="405"/>
      <c r="BY39" s="405"/>
      <c r="BZ39" s="405"/>
      <c r="CA39" s="406"/>
      <c r="CB39" s="398"/>
      <c r="CC39" s="399"/>
      <c r="CD39" s="399"/>
      <c r="CE39" s="400"/>
      <c r="CF39" s="407"/>
      <c r="CG39" s="408"/>
      <c r="CH39" s="408"/>
      <c r="CI39" s="408"/>
      <c r="CJ39" s="409"/>
      <c r="CK39" s="407"/>
      <c r="CL39" s="408"/>
      <c r="CM39" s="408"/>
      <c r="CN39" s="408"/>
      <c r="CO39" s="409"/>
      <c r="CP39" s="407"/>
      <c r="CQ39" s="408"/>
      <c r="CR39" s="408"/>
      <c r="CS39" s="408"/>
      <c r="CT39" s="409"/>
      <c r="CU39" s="379"/>
      <c r="CV39" s="380"/>
      <c r="CW39" s="380"/>
      <c r="CX39" s="380"/>
      <c r="CY39" s="381"/>
      <c r="DA39" s="382"/>
    </row>
    <row r="40" spans="1:105" ht="16.5">
      <c r="A40" s="410"/>
      <c r="B40" s="411"/>
      <c r="C40" s="412" t="str">
        <f t="shared" ca="1" si="2"/>
        <v>●</v>
      </c>
      <c r="D40" s="413"/>
      <c r="E40" s="414"/>
      <c r="F40" s="414"/>
      <c r="G40" s="414"/>
      <c r="H40" s="414"/>
      <c r="I40" s="414"/>
      <c r="J40" s="414"/>
      <c r="K40" s="376"/>
      <c r="L40" s="377"/>
      <c r="M40" s="377"/>
      <c r="N40" s="377"/>
      <c r="O40" s="377"/>
      <c r="P40" s="377"/>
      <c r="Q40" s="377"/>
      <c r="R40" s="415"/>
      <c r="S40" s="416"/>
      <c r="T40" s="415"/>
      <c r="U40" s="416"/>
      <c r="V40" s="376"/>
      <c r="W40" s="377"/>
      <c r="X40" s="377"/>
      <c r="Y40" s="377"/>
      <c r="Z40" s="377"/>
      <c r="AA40" s="377"/>
      <c r="AB40" s="377"/>
      <c r="AC40" s="377"/>
      <c r="AD40" s="376"/>
      <c r="AE40" s="377"/>
      <c r="AF40" s="377"/>
      <c r="AG40" s="377"/>
      <c r="AH40" s="377"/>
      <c r="AI40" s="377"/>
      <c r="AJ40" s="377"/>
      <c r="AK40" s="378"/>
      <c r="AL40" s="376"/>
      <c r="AM40" s="377"/>
      <c r="AN40" s="377"/>
      <c r="AO40" s="377"/>
      <c r="AP40" s="377"/>
      <c r="AQ40" s="377"/>
      <c r="AR40" s="378"/>
      <c r="AS40" s="417"/>
      <c r="AT40" s="418"/>
      <c r="AU40" s="418"/>
      <c r="AV40" s="418"/>
      <c r="AW40" s="418"/>
      <c r="AX40" s="418"/>
      <c r="AY40" s="419"/>
      <c r="AZ40" s="420"/>
      <c r="BA40" s="421"/>
      <c r="BB40" s="422">
        <v>6</v>
      </c>
      <c r="BC40" s="423"/>
      <c r="BD40" s="424"/>
      <c r="BE40" s="424"/>
      <c r="BF40" s="425"/>
      <c r="BG40" s="426"/>
      <c r="BH40" s="427"/>
      <c r="BI40" s="428"/>
      <c r="BJ40" s="429"/>
      <c r="BK40" s="430"/>
      <c r="BL40" s="430"/>
      <c r="BM40" s="430"/>
      <c r="BN40" s="430"/>
      <c r="BO40" s="431"/>
      <c r="BP40" s="429"/>
      <c r="BQ40" s="430"/>
      <c r="BR40" s="430"/>
      <c r="BS40" s="430"/>
      <c r="BT40" s="430"/>
      <c r="BU40" s="431"/>
      <c r="BV40" s="429"/>
      <c r="BW40" s="430"/>
      <c r="BX40" s="430"/>
      <c r="BY40" s="430"/>
      <c r="BZ40" s="430"/>
      <c r="CA40" s="431"/>
      <c r="CB40" s="423"/>
      <c r="CC40" s="424"/>
      <c r="CD40" s="424"/>
      <c r="CE40" s="425"/>
      <c r="CF40" s="407"/>
      <c r="CG40" s="408"/>
      <c r="CH40" s="408"/>
      <c r="CI40" s="408"/>
      <c r="CJ40" s="409"/>
      <c r="CK40" s="407"/>
      <c r="CL40" s="408"/>
      <c r="CM40" s="408"/>
      <c r="CN40" s="408"/>
      <c r="CO40" s="409"/>
      <c r="CP40" s="407"/>
      <c r="CQ40" s="408"/>
      <c r="CR40" s="408"/>
      <c r="CS40" s="408"/>
      <c r="CT40" s="409"/>
      <c r="CU40" s="379"/>
      <c r="CV40" s="380"/>
      <c r="CW40" s="380"/>
      <c r="CX40" s="380"/>
      <c r="CY40" s="381"/>
      <c r="DA40" s="382"/>
    </row>
    <row r="41" spans="1:105" ht="16.5">
      <c r="A41" s="351">
        <v>6</v>
      </c>
      <c r="B41" s="352"/>
      <c r="C41" s="353" t="str">
        <f t="shared" ca="1" si="2"/>
        <v>●</v>
      </c>
      <c r="D41" s="354"/>
      <c r="E41" s="355"/>
      <c r="F41" s="355"/>
      <c r="G41" s="355"/>
      <c r="H41" s="355"/>
      <c r="I41" s="355"/>
      <c r="J41" s="355"/>
      <c r="K41" s="356" t="s">
        <v>372</v>
      </c>
      <c r="L41" s="357"/>
      <c r="M41" s="357"/>
      <c r="N41" s="357"/>
      <c r="O41" s="357"/>
      <c r="P41" s="357"/>
      <c r="Q41" s="357"/>
      <c r="R41" s="358"/>
      <c r="S41" s="359"/>
      <c r="T41" s="358"/>
      <c r="U41" s="359"/>
      <c r="V41" s="356"/>
      <c r="W41" s="357"/>
      <c r="X41" s="357"/>
      <c r="Y41" s="357"/>
      <c r="Z41" s="357"/>
      <c r="AA41" s="357"/>
      <c r="AB41" s="357"/>
      <c r="AC41" s="357"/>
      <c r="AD41" s="356"/>
      <c r="AE41" s="357"/>
      <c r="AF41" s="357"/>
      <c r="AG41" s="357"/>
      <c r="AH41" s="357"/>
      <c r="AI41" s="357"/>
      <c r="AJ41" s="357"/>
      <c r="AK41" s="360"/>
      <c r="AL41" s="356"/>
      <c r="AM41" s="357"/>
      <c r="AN41" s="357"/>
      <c r="AO41" s="357"/>
      <c r="AP41" s="357"/>
      <c r="AQ41" s="357"/>
      <c r="AR41" s="360"/>
      <c r="AS41" s="361"/>
      <c r="AT41" s="362"/>
      <c r="AU41" s="362"/>
      <c r="AV41" s="362"/>
      <c r="AW41" s="362"/>
      <c r="AX41" s="362"/>
      <c r="AY41" s="363"/>
      <c r="AZ41" s="364"/>
      <c r="BA41" s="365"/>
      <c r="BB41" s="366">
        <v>1</v>
      </c>
      <c r="BC41" s="367"/>
      <c r="BD41" s="368"/>
      <c r="BE41" s="368"/>
      <c r="BF41" s="369"/>
      <c r="BG41" s="370"/>
      <c r="BH41" s="371"/>
      <c r="BI41" s="372"/>
      <c r="BJ41" s="373"/>
      <c r="BK41" s="374"/>
      <c r="BL41" s="374"/>
      <c r="BM41" s="374"/>
      <c r="BN41" s="374"/>
      <c r="BO41" s="375"/>
      <c r="BP41" s="373"/>
      <c r="BQ41" s="374"/>
      <c r="BR41" s="374"/>
      <c r="BS41" s="374"/>
      <c r="BT41" s="374"/>
      <c r="BU41" s="375"/>
      <c r="BV41" s="373"/>
      <c r="BW41" s="374"/>
      <c r="BX41" s="374"/>
      <c r="BY41" s="374"/>
      <c r="BZ41" s="374"/>
      <c r="CA41" s="375"/>
      <c r="CB41" s="367"/>
      <c r="CC41" s="368"/>
      <c r="CD41" s="368"/>
      <c r="CE41" s="369"/>
      <c r="CF41" s="376"/>
      <c r="CG41" s="377"/>
      <c r="CH41" s="377"/>
      <c r="CI41" s="377"/>
      <c r="CJ41" s="378"/>
      <c r="CK41" s="376"/>
      <c r="CL41" s="377"/>
      <c r="CM41" s="377"/>
      <c r="CN41" s="377"/>
      <c r="CO41" s="378"/>
      <c r="CP41" s="376"/>
      <c r="CQ41" s="377"/>
      <c r="CR41" s="377"/>
      <c r="CS41" s="377"/>
      <c r="CT41" s="378"/>
      <c r="CU41" s="379"/>
      <c r="CV41" s="380"/>
      <c r="CW41" s="380"/>
      <c r="CX41" s="380"/>
      <c r="CY41" s="381"/>
      <c r="DA41" s="382"/>
    </row>
    <row r="42" spans="1:105" ht="16.5">
      <c r="A42" s="383"/>
      <c r="B42" s="352"/>
      <c r="C42" s="384" t="str">
        <f t="shared" ca="1" si="2"/>
        <v>●</v>
      </c>
      <c r="D42" s="385"/>
      <c r="E42" s="386"/>
      <c r="F42" s="386"/>
      <c r="G42" s="386"/>
      <c r="H42" s="386"/>
      <c r="I42" s="386"/>
      <c r="J42" s="386"/>
      <c r="K42" s="387"/>
      <c r="L42" s="388"/>
      <c r="M42" s="388"/>
      <c r="N42" s="388"/>
      <c r="O42" s="388"/>
      <c r="P42" s="388"/>
      <c r="Q42" s="388"/>
      <c r="R42" s="389"/>
      <c r="S42" s="390"/>
      <c r="T42" s="389"/>
      <c r="U42" s="390"/>
      <c r="V42" s="387"/>
      <c r="W42" s="388"/>
      <c r="X42" s="388"/>
      <c r="Y42" s="388"/>
      <c r="Z42" s="388"/>
      <c r="AA42" s="388"/>
      <c r="AB42" s="388"/>
      <c r="AC42" s="388"/>
      <c r="AD42" s="387"/>
      <c r="AE42" s="388"/>
      <c r="AF42" s="388"/>
      <c r="AG42" s="388"/>
      <c r="AH42" s="388"/>
      <c r="AI42" s="388"/>
      <c r="AJ42" s="388"/>
      <c r="AK42" s="391"/>
      <c r="AL42" s="387"/>
      <c r="AM42" s="388"/>
      <c r="AN42" s="388"/>
      <c r="AO42" s="388"/>
      <c r="AP42" s="388"/>
      <c r="AQ42" s="388"/>
      <c r="AR42" s="391"/>
      <c r="AS42" s="392"/>
      <c r="AT42" s="393"/>
      <c r="AU42" s="393"/>
      <c r="AV42" s="393"/>
      <c r="AW42" s="393"/>
      <c r="AX42" s="393"/>
      <c r="AY42" s="394"/>
      <c r="AZ42" s="395"/>
      <c r="BA42" s="396"/>
      <c r="BB42" s="397">
        <v>2</v>
      </c>
      <c r="BC42" s="398"/>
      <c r="BD42" s="399"/>
      <c r="BE42" s="399"/>
      <c r="BF42" s="400"/>
      <c r="BG42" s="401"/>
      <c r="BH42" s="402"/>
      <c r="BI42" s="403"/>
      <c r="BJ42" s="404"/>
      <c r="BK42" s="405"/>
      <c r="BL42" s="405"/>
      <c r="BM42" s="405"/>
      <c r="BN42" s="405"/>
      <c r="BO42" s="406"/>
      <c r="BP42" s="404"/>
      <c r="BQ42" s="405"/>
      <c r="BR42" s="405"/>
      <c r="BS42" s="405"/>
      <c r="BT42" s="405"/>
      <c r="BU42" s="406"/>
      <c r="BV42" s="404"/>
      <c r="BW42" s="405"/>
      <c r="BX42" s="405"/>
      <c r="BY42" s="405"/>
      <c r="BZ42" s="405"/>
      <c r="CA42" s="406"/>
      <c r="CB42" s="398"/>
      <c r="CC42" s="399"/>
      <c r="CD42" s="399"/>
      <c r="CE42" s="400"/>
      <c r="CF42" s="407"/>
      <c r="CG42" s="408"/>
      <c r="CH42" s="408"/>
      <c r="CI42" s="408"/>
      <c r="CJ42" s="409"/>
      <c r="CK42" s="407"/>
      <c r="CL42" s="408"/>
      <c r="CM42" s="408"/>
      <c r="CN42" s="408"/>
      <c r="CO42" s="409"/>
      <c r="CP42" s="407"/>
      <c r="CQ42" s="408"/>
      <c r="CR42" s="408"/>
      <c r="CS42" s="408"/>
      <c r="CT42" s="409"/>
      <c r="CU42" s="379"/>
      <c r="CV42" s="380"/>
      <c r="CW42" s="380"/>
      <c r="CX42" s="380"/>
      <c r="CY42" s="381"/>
      <c r="DA42" s="382"/>
    </row>
    <row r="43" spans="1:105" ht="16.5">
      <c r="A43" s="383"/>
      <c r="B43" s="352"/>
      <c r="C43" s="384" t="str">
        <f t="shared" ca="1" si="2"/>
        <v>●</v>
      </c>
      <c r="D43" s="385"/>
      <c r="E43" s="386"/>
      <c r="F43" s="386"/>
      <c r="G43" s="386"/>
      <c r="H43" s="386"/>
      <c r="I43" s="386"/>
      <c r="J43" s="386"/>
      <c r="K43" s="387"/>
      <c r="L43" s="388"/>
      <c r="M43" s="388"/>
      <c r="N43" s="388"/>
      <c r="O43" s="388"/>
      <c r="P43" s="388"/>
      <c r="Q43" s="388"/>
      <c r="R43" s="389"/>
      <c r="S43" s="390"/>
      <c r="T43" s="389"/>
      <c r="U43" s="390"/>
      <c r="V43" s="387"/>
      <c r="W43" s="388"/>
      <c r="X43" s="388"/>
      <c r="Y43" s="388"/>
      <c r="Z43" s="388"/>
      <c r="AA43" s="388"/>
      <c r="AB43" s="388"/>
      <c r="AC43" s="388"/>
      <c r="AD43" s="387"/>
      <c r="AE43" s="388"/>
      <c r="AF43" s="388"/>
      <c r="AG43" s="388"/>
      <c r="AH43" s="388"/>
      <c r="AI43" s="388"/>
      <c r="AJ43" s="388"/>
      <c r="AK43" s="391"/>
      <c r="AL43" s="387"/>
      <c r="AM43" s="388"/>
      <c r="AN43" s="388"/>
      <c r="AO43" s="388"/>
      <c r="AP43" s="388"/>
      <c r="AQ43" s="388"/>
      <c r="AR43" s="391"/>
      <c r="AS43" s="392"/>
      <c r="AT43" s="393"/>
      <c r="AU43" s="393"/>
      <c r="AV43" s="393"/>
      <c r="AW43" s="393"/>
      <c r="AX43" s="393"/>
      <c r="AY43" s="394"/>
      <c r="AZ43" s="395"/>
      <c r="BA43" s="396"/>
      <c r="BB43" s="397">
        <v>3</v>
      </c>
      <c r="BC43" s="398"/>
      <c r="BD43" s="399"/>
      <c r="BE43" s="399"/>
      <c r="BF43" s="400"/>
      <c r="BG43" s="401"/>
      <c r="BH43" s="402"/>
      <c r="BI43" s="403"/>
      <c r="BJ43" s="404"/>
      <c r="BK43" s="405"/>
      <c r="BL43" s="405"/>
      <c r="BM43" s="405"/>
      <c r="BN43" s="405"/>
      <c r="BO43" s="406"/>
      <c r="BP43" s="404"/>
      <c r="BQ43" s="405"/>
      <c r="BR43" s="405"/>
      <c r="BS43" s="405"/>
      <c r="BT43" s="405"/>
      <c r="BU43" s="406"/>
      <c r="BV43" s="404"/>
      <c r="BW43" s="405"/>
      <c r="BX43" s="405"/>
      <c r="BY43" s="405"/>
      <c r="BZ43" s="405"/>
      <c r="CA43" s="406"/>
      <c r="CB43" s="398"/>
      <c r="CC43" s="399"/>
      <c r="CD43" s="399"/>
      <c r="CE43" s="400"/>
      <c r="CF43" s="407"/>
      <c r="CG43" s="408"/>
      <c r="CH43" s="408"/>
      <c r="CI43" s="408"/>
      <c r="CJ43" s="409"/>
      <c r="CK43" s="407"/>
      <c r="CL43" s="408"/>
      <c r="CM43" s="408"/>
      <c r="CN43" s="408"/>
      <c r="CO43" s="409"/>
      <c r="CP43" s="407"/>
      <c r="CQ43" s="408"/>
      <c r="CR43" s="408"/>
      <c r="CS43" s="408"/>
      <c r="CT43" s="409"/>
      <c r="CU43" s="379"/>
      <c r="CV43" s="380"/>
      <c r="CW43" s="380"/>
      <c r="CX43" s="380"/>
      <c r="CY43" s="381"/>
      <c r="DA43" s="382"/>
    </row>
    <row r="44" spans="1:105" ht="16.5">
      <c r="A44" s="383"/>
      <c r="B44" s="352"/>
      <c r="C44" s="384" t="str">
        <f t="shared" ca="1" si="2"/>
        <v>●</v>
      </c>
      <c r="D44" s="385"/>
      <c r="E44" s="386"/>
      <c r="F44" s="386"/>
      <c r="G44" s="386"/>
      <c r="H44" s="386"/>
      <c r="I44" s="386"/>
      <c r="J44" s="386"/>
      <c r="K44" s="387"/>
      <c r="L44" s="388"/>
      <c r="M44" s="388"/>
      <c r="N44" s="388"/>
      <c r="O44" s="388"/>
      <c r="P44" s="388"/>
      <c r="Q44" s="388"/>
      <c r="R44" s="389"/>
      <c r="S44" s="390"/>
      <c r="T44" s="389"/>
      <c r="U44" s="390"/>
      <c r="V44" s="387"/>
      <c r="W44" s="388"/>
      <c r="X44" s="388"/>
      <c r="Y44" s="388"/>
      <c r="Z44" s="388"/>
      <c r="AA44" s="388"/>
      <c r="AB44" s="388"/>
      <c r="AC44" s="388"/>
      <c r="AD44" s="387"/>
      <c r="AE44" s="388"/>
      <c r="AF44" s="388"/>
      <c r="AG44" s="388"/>
      <c r="AH44" s="388"/>
      <c r="AI44" s="388"/>
      <c r="AJ44" s="388"/>
      <c r="AK44" s="391"/>
      <c r="AL44" s="387"/>
      <c r="AM44" s="388"/>
      <c r="AN44" s="388"/>
      <c r="AO44" s="388"/>
      <c r="AP44" s="388"/>
      <c r="AQ44" s="388"/>
      <c r="AR44" s="391"/>
      <c r="AS44" s="392"/>
      <c r="AT44" s="393"/>
      <c r="AU44" s="393"/>
      <c r="AV44" s="393"/>
      <c r="AW44" s="393"/>
      <c r="AX44" s="393"/>
      <c r="AY44" s="394"/>
      <c r="AZ44" s="395"/>
      <c r="BA44" s="396"/>
      <c r="BB44" s="397">
        <v>4</v>
      </c>
      <c r="BC44" s="398"/>
      <c r="BD44" s="399"/>
      <c r="BE44" s="399"/>
      <c r="BF44" s="400"/>
      <c r="BG44" s="401"/>
      <c r="BH44" s="402"/>
      <c r="BI44" s="403"/>
      <c r="BJ44" s="404"/>
      <c r="BK44" s="405"/>
      <c r="BL44" s="405"/>
      <c r="BM44" s="405"/>
      <c r="BN44" s="405"/>
      <c r="BO44" s="406"/>
      <c r="BP44" s="404"/>
      <c r="BQ44" s="405"/>
      <c r="BR44" s="405"/>
      <c r="BS44" s="405"/>
      <c r="BT44" s="405"/>
      <c r="BU44" s="406"/>
      <c r="BV44" s="404"/>
      <c r="BW44" s="405"/>
      <c r="BX44" s="405"/>
      <c r="BY44" s="405"/>
      <c r="BZ44" s="405"/>
      <c r="CA44" s="406"/>
      <c r="CB44" s="398"/>
      <c r="CC44" s="399"/>
      <c r="CD44" s="399"/>
      <c r="CE44" s="400"/>
      <c r="CF44" s="407"/>
      <c r="CG44" s="408"/>
      <c r="CH44" s="408"/>
      <c r="CI44" s="408"/>
      <c r="CJ44" s="409"/>
      <c r="CK44" s="407"/>
      <c r="CL44" s="408"/>
      <c r="CM44" s="408"/>
      <c r="CN44" s="408"/>
      <c r="CO44" s="409"/>
      <c r="CP44" s="407"/>
      <c r="CQ44" s="408"/>
      <c r="CR44" s="408"/>
      <c r="CS44" s="408"/>
      <c r="CT44" s="409"/>
      <c r="CU44" s="379"/>
      <c r="CV44" s="380"/>
      <c r="CW44" s="380"/>
      <c r="CX44" s="380"/>
      <c r="CY44" s="381"/>
      <c r="DA44" s="382"/>
    </row>
    <row r="45" spans="1:105" ht="16.5">
      <c r="A45" s="383"/>
      <c r="B45" s="352"/>
      <c r="C45" s="384" t="str">
        <f t="shared" ca="1" si="2"/>
        <v>●</v>
      </c>
      <c r="D45" s="385"/>
      <c r="E45" s="386"/>
      <c r="F45" s="386"/>
      <c r="G45" s="386"/>
      <c r="H45" s="386"/>
      <c r="I45" s="386"/>
      <c r="J45" s="386"/>
      <c r="K45" s="387"/>
      <c r="L45" s="388"/>
      <c r="M45" s="388"/>
      <c r="N45" s="388"/>
      <c r="O45" s="388"/>
      <c r="P45" s="388"/>
      <c r="Q45" s="388"/>
      <c r="R45" s="389"/>
      <c r="S45" s="390"/>
      <c r="T45" s="389"/>
      <c r="U45" s="390"/>
      <c r="V45" s="387"/>
      <c r="W45" s="388"/>
      <c r="X45" s="388"/>
      <c r="Y45" s="388"/>
      <c r="Z45" s="388"/>
      <c r="AA45" s="388"/>
      <c r="AB45" s="388"/>
      <c r="AC45" s="388"/>
      <c r="AD45" s="387"/>
      <c r="AE45" s="388"/>
      <c r="AF45" s="388"/>
      <c r="AG45" s="388"/>
      <c r="AH45" s="388"/>
      <c r="AI45" s="388"/>
      <c r="AJ45" s="388"/>
      <c r="AK45" s="391"/>
      <c r="AL45" s="387"/>
      <c r="AM45" s="388"/>
      <c r="AN45" s="388"/>
      <c r="AO45" s="388"/>
      <c r="AP45" s="388"/>
      <c r="AQ45" s="388"/>
      <c r="AR45" s="391"/>
      <c r="AS45" s="392"/>
      <c r="AT45" s="393"/>
      <c r="AU45" s="393"/>
      <c r="AV45" s="393"/>
      <c r="AW45" s="393"/>
      <c r="AX45" s="393"/>
      <c r="AY45" s="394"/>
      <c r="AZ45" s="395"/>
      <c r="BA45" s="396"/>
      <c r="BB45" s="397">
        <v>5</v>
      </c>
      <c r="BC45" s="398"/>
      <c r="BD45" s="399"/>
      <c r="BE45" s="399"/>
      <c r="BF45" s="400"/>
      <c r="BG45" s="401"/>
      <c r="BH45" s="402"/>
      <c r="BI45" s="403"/>
      <c r="BJ45" s="404"/>
      <c r="BK45" s="405"/>
      <c r="BL45" s="405"/>
      <c r="BM45" s="405"/>
      <c r="BN45" s="405"/>
      <c r="BO45" s="406"/>
      <c r="BP45" s="404"/>
      <c r="BQ45" s="405"/>
      <c r="BR45" s="405"/>
      <c r="BS45" s="405"/>
      <c r="BT45" s="405"/>
      <c r="BU45" s="406"/>
      <c r="BV45" s="404"/>
      <c r="BW45" s="405"/>
      <c r="BX45" s="405"/>
      <c r="BY45" s="405"/>
      <c r="BZ45" s="405"/>
      <c r="CA45" s="406"/>
      <c r="CB45" s="398"/>
      <c r="CC45" s="399"/>
      <c r="CD45" s="399"/>
      <c r="CE45" s="400"/>
      <c r="CF45" s="407"/>
      <c r="CG45" s="408"/>
      <c r="CH45" s="408"/>
      <c r="CI45" s="408"/>
      <c r="CJ45" s="409"/>
      <c r="CK45" s="407"/>
      <c r="CL45" s="408"/>
      <c r="CM45" s="408"/>
      <c r="CN45" s="408"/>
      <c r="CO45" s="409"/>
      <c r="CP45" s="407"/>
      <c r="CQ45" s="408"/>
      <c r="CR45" s="408"/>
      <c r="CS45" s="408"/>
      <c r="CT45" s="409"/>
      <c r="CU45" s="379"/>
      <c r="CV45" s="380"/>
      <c r="CW45" s="380"/>
      <c r="CX45" s="380"/>
      <c r="CY45" s="381"/>
      <c r="DA45" s="382"/>
    </row>
    <row r="46" spans="1:105" ht="16.5">
      <c r="A46" s="410"/>
      <c r="B46" s="411"/>
      <c r="C46" s="412" t="str">
        <f t="shared" ca="1" si="2"/>
        <v>●</v>
      </c>
      <c r="D46" s="413"/>
      <c r="E46" s="414"/>
      <c r="F46" s="414"/>
      <c r="G46" s="414"/>
      <c r="H46" s="414"/>
      <c r="I46" s="414"/>
      <c r="J46" s="414"/>
      <c r="K46" s="376"/>
      <c r="L46" s="377"/>
      <c r="M46" s="377"/>
      <c r="N46" s="377"/>
      <c r="O46" s="377"/>
      <c r="P46" s="377"/>
      <c r="Q46" s="377"/>
      <c r="R46" s="415"/>
      <c r="S46" s="416"/>
      <c r="T46" s="415"/>
      <c r="U46" s="416"/>
      <c r="V46" s="376"/>
      <c r="W46" s="377"/>
      <c r="X46" s="377"/>
      <c r="Y46" s="377"/>
      <c r="Z46" s="377"/>
      <c r="AA46" s="377"/>
      <c r="AB46" s="377"/>
      <c r="AC46" s="377"/>
      <c r="AD46" s="376"/>
      <c r="AE46" s="377"/>
      <c r="AF46" s="377"/>
      <c r="AG46" s="377"/>
      <c r="AH46" s="377"/>
      <c r="AI46" s="377"/>
      <c r="AJ46" s="377"/>
      <c r="AK46" s="378"/>
      <c r="AL46" s="376"/>
      <c r="AM46" s="377"/>
      <c r="AN46" s="377"/>
      <c r="AO46" s="377"/>
      <c r="AP46" s="377"/>
      <c r="AQ46" s="377"/>
      <c r="AR46" s="378"/>
      <c r="AS46" s="417"/>
      <c r="AT46" s="418"/>
      <c r="AU46" s="418"/>
      <c r="AV46" s="418"/>
      <c r="AW46" s="418"/>
      <c r="AX46" s="418"/>
      <c r="AY46" s="419"/>
      <c r="AZ46" s="420"/>
      <c r="BA46" s="421"/>
      <c r="BB46" s="422">
        <v>6</v>
      </c>
      <c r="BC46" s="423"/>
      <c r="BD46" s="424"/>
      <c r="BE46" s="424"/>
      <c r="BF46" s="425"/>
      <c r="BG46" s="426"/>
      <c r="BH46" s="427"/>
      <c r="BI46" s="428"/>
      <c r="BJ46" s="429"/>
      <c r="BK46" s="430"/>
      <c r="BL46" s="430"/>
      <c r="BM46" s="430"/>
      <c r="BN46" s="430"/>
      <c r="BO46" s="431"/>
      <c r="BP46" s="429"/>
      <c r="BQ46" s="430"/>
      <c r="BR46" s="430"/>
      <c r="BS46" s="430"/>
      <c r="BT46" s="430"/>
      <c r="BU46" s="431"/>
      <c r="BV46" s="429"/>
      <c r="BW46" s="430"/>
      <c r="BX46" s="430"/>
      <c r="BY46" s="430"/>
      <c r="BZ46" s="430"/>
      <c r="CA46" s="431"/>
      <c r="CB46" s="423"/>
      <c r="CC46" s="424"/>
      <c r="CD46" s="424"/>
      <c r="CE46" s="425"/>
      <c r="CF46" s="407"/>
      <c r="CG46" s="408"/>
      <c r="CH46" s="408"/>
      <c r="CI46" s="408"/>
      <c r="CJ46" s="409"/>
      <c r="CK46" s="407"/>
      <c r="CL46" s="408"/>
      <c r="CM46" s="408"/>
      <c r="CN46" s="408"/>
      <c r="CO46" s="409"/>
      <c r="CP46" s="407"/>
      <c r="CQ46" s="408"/>
      <c r="CR46" s="408"/>
      <c r="CS46" s="408"/>
      <c r="CT46" s="409"/>
      <c r="CU46" s="379"/>
      <c r="CV46" s="380"/>
      <c r="CW46" s="380"/>
      <c r="CX46" s="380"/>
      <c r="CY46" s="381"/>
      <c r="DA46" s="382"/>
    </row>
    <row r="47" spans="1:105" ht="16.5">
      <c r="A47" s="351">
        <v>7</v>
      </c>
      <c r="B47" s="352"/>
      <c r="C47" s="353" t="str">
        <f t="shared" ca="1" si="2"/>
        <v>●</v>
      </c>
      <c r="D47" s="354"/>
      <c r="E47" s="355"/>
      <c r="F47" s="355"/>
      <c r="G47" s="355"/>
      <c r="H47" s="355"/>
      <c r="I47" s="355"/>
      <c r="J47" s="355"/>
      <c r="K47" s="356" t="s">
        <v>373</v>
      </c>
      <c r="L47" s="357"/>
      <c r="M47" s="357"/>
      <c r="N47" s="357"/>
      <c r="O47" s="357"/>
      <c r="P47" s="357"/>
      <c r="Q47" s="357"/>
      <c r="R47" s="358"/>
      <c r="S47" s="359"/>
      <c r="T47" s="358"/>
      <c r="U47" s="359"/>
      <c r="V47" s="356"/>
      <c r="W47" s="357"/>
      <c r="X47" s="357"/>
      <c r="Y47" s="357"/>
      <c r="Z47" s="357"/>
      <c r="AA47" s="357"/>
      <c r="AB47" s="357"/>
      <c r="AC47" s="357"/>
      <c r="AD47" s="356"/>
      <c r="AE47" s="357"/>
      <c r="AF47" s="357"/>
      <c r="AG47" s="357"/>
      <c r="AH47" s="357"/>
      <c r="AI47" s="357"/>
      <c r="AJ47" s="357"/>
      <c r="AK47" s="360"/>
      <c r="AL47" s="356"/>
      <c r="AM47" s="357"/>
      <c r="AN47" s="357"/>
      <c r="AO47" s="357"/>
      <c r="AP47" s="357"/>
      <c r="AQ47" s="357"/>
      <c r="AR47" s="360"/>
      <c r="AS47" s="361"/>
      <c r="AT47" s="362"/>
      <c r="AU47" s="362"/>
      <c r="AV47" s="362"/>
      <c r="AW47" s="362"/>
      <c r="AX47" s="362"/>
      <c r="AY47" s="363"/>
      <c r="AZ47" s="364"/>
      <c r="BA47" s="365"/>
      <c r="BB47" s="366">
        <v>1</v>
      </c>
      <c r="BC47" s="367"/>
      <c r="BD47" s="368"/>
      <c r="BE47" s="368"/>
      <c r="BF47" s="369"/>
      <c r="BG47" s="370"/>
      <c r="BH47" s="371"/>
      <c r="BI47" s="372"/>
      <c r="BJ47" s="373"/>
      <c r="BK47" s="374"/>
      <c r="BL47" s="374"/>
      <c r="BM47" s="374"/>
      <c r="BN47" s="374"/>
      <c r="BO47" s="375"/>
      <c r="BP47" s="373"/>
      <c r="BQ47" s="374"/>
      <c r="BR47" s="374"/>
      <c r="BS47" s="374"/>
      <c r="BT47" s="374"/>
      <c r="BU47" s="375"/>
      <c r="BV47" s="373"/>
      <c r="BW47" s="374"/>
      <c r="BX47" s="374"/>
      <c r="BY47" s="374"/>
      <c r="BZ47" s="374"/>
      <c r="CA47" s="375"/>
      <c r="CB47" s="367"/>
      <c r="CC47" s="368"/>
      <c r="CD47" s="368"/>
      <c r="CE47" s="369"/>
      <c r="CF47" s="376"/>
      <c r="CG47" s="377"/>
      <c r="CH47" s="377"/>
      <c r="CI47" s="377"/>
      <c r="CJ47" s="378"/>
      <c r="CK47" s="376"/>
      <c r="CL47" s="377"/>
      <c r="CM47" s="377"/>
      <c r="CN47" s="377"/>
      <c r="CO47" s="378"/>
      <c r="CP47" s="376"/>
      <c r="CQ47" s="377"/>
      <c r="CR47" s="377"/>
      <c r="CS47" s="377"/>
      <c r="CT47" s="378"/>
      <c r="CU47" s="379"/>
      <c r="CV47" s="380"/>
      <c r="CW47" s="380"/>
      <c r="CX47" s="380"/>
      <c r="CY47" s="381"/>
      <c r="DA47" s="382"/>
    </row>
    <row r="48" spans="1:105" ht="16.5">
      <c r="A48" s="383"/>
      <c r="B48" s="352"/>
      <c r="C48" s="384" t="str">
        <f t="shared" ca="1" si="2"/>
        <v>●</v>
      </c>
      <c r="D48" s="385"/>
      <c r="E48" s="386"/>
      <c r="F48" s="386"/>
      <c r="G48" s="386"/>
      <c r="H48" s="386"/>
      <c r="I48" s="386"/>
      <c r="J48" s="386"/>
      <c r="K48" s="387"/>
      <c r="L48" s="388"/>
      <c r="M48" s="388"/>
      <c r="N48" s="388"/>
      <c r="O48" s="388"/>
      <c r="P48" s="388"/>
      <c r="Q48" s="388"/>
      <c r="R48" s="389"/>
      <c r="S48" s="390"/>
      <c r="T48" s="389"/>
      <c r="U48" s="390"/>
      <c r="V48" s="387"/>
      <c r="W48" s="388"/>
      <c r="X48" s="388"/>
      <c r="Y48" s="388"/>
      <c r="Z48" s="388"/>
      <c r="AA48" s="388"/>
      <c r="AB48" s="388"/>
      <c r="AC48" s="388"/>
      <c r="AD48" s="387"/>
      <c r="AE48" s="388"/>
      <c r="AF48" s="388"/>
      <c r="AG48" s="388"/>
      <c r="AH48" s="388"/>
      <c r="AI48" s="388"/>
      <c r="AJ48" s="388"/>
      <c r="AK48" s="391"/>
      <c r="AL48" s="387"/>
      <c r="AM48" s="388"/>
      <c r="AN48" s="388"/>
      <c r="AO48" s="388"/>
      <c r="AP48" s="388"/>
      <c r="AQ48" s="388"/>
      <c r="AR48" s="391"/>
      <c r="AS48" s="392"/>
      <c r="AT48" s="393"/>
      <c r="AU48" s="393"/>
      <c r="AV48" s="393"/>
      <c r="AW48" s="393"/>
      <c r="AX48" s="393"/>
      <c r="AY48" s="394"/>
      <c r="AZ48" s="395"/>
      <c r="BA48" s="396"/>
      <c r="BB48" s="397">
        <v>2</v>
      </c>
      <c r="BC48" s="398"/>
      <c r="BD48" s="399"/>
      <c r="BE48" s="399"/>
      <c r="BF48" s="400"/>
      <c r="BG48" s="401"/>
      <c r="BH48" s="402"/>
      <c r="BI48" s="403"/>
      <c r="BJ48" s="404"/>
      <c r="BK48" s="405"/>
      <c r="BL48" s="405"/>
      <c r="BM48" s="405"/>
      <c r="BN48" s="405"/>
      <c r="BO48" s="406"/>
      <c r="BP48" s="404"/>
      <c r="BQ48" s="405"/>
      <c r="BR48" s="405"/>
      <c r="BS48" s="405"/>
      <c r="BT48" s="405"/>
      <c r="BU48" s="406"/>
      <c r="BV48" s="404"/>
      <c r="BW48" s="405"/>
      <c r="BX48" s="405"/>
      <c r="BY48" s="405"/>
      <c r="BZ48" s="405"/>
      <c r="CA48" s="406"/>
      <c r="CB48" s="398"/>
      <c r="CC48" s="399"/>
      <c r="CD48" s="399"/>
      <c r="CE48" s="400"/>
      <c r="CF48" s="407"/>
      <c r="CG48" s="408"/>
      <c r="CH48" s="408"/>
      <c r="CI48" s="408"/>
      <c r="CJ48" s="409"/>
      <c r="CK48" s="407"/>
      <c r="CL48" s="408"/>
      <c r="CM48" s="408"/>
      <c r="CN48" s="408"/>
      <c r="CO48" s="409"/>
      <c r="CP48" s="407"/>
      <c r="CQ48" s="408"/>
      <c r="CR48" s="408"/>
      <c r="CS48" s="408"/>
      <c r="CT48" s="409"/>
      <c r="CU48" s="379"/>
      <c r="CV48" s="380"/>
      <c r="CW48" s="380"/>
      <c r="CX48" s="380"/>
      <c r="CY48" s="381"/>
      <c r="DA48" s="382"/>
    </row>
    <row r="49" spans="1:105" ht="16.5">
      <c r="A49" s="383"/>
      <c r="B49" s="352"/>
      <c r="C49" s="384" t="str">
        <f t="shared" ca="1" si="2"/>
        <v>●</v>
      </c>
      <c r="D49" s="385"/>
      <c r="E49" s="386"/>
      <c r="F49" s="386"/>
      <c r="G49" s="386"/>
      <c r="H49" s="386"/>
      <c r="I49" s="386"/>
      <c r="J49" s="386"/>
      <c r="K49" s="387"/>
      <c r="L49" s="388"/>
      <c r="M49" s="388"/>
      <c r="N49" s="388"/>
      <c r="O49" s="388"/>
      <c r="P49" s="388"/>
      <c r="Q49" s="388"/>
      <c r="R49" s="389"/>
      <c r="S49" s="390"/>
      <c r="T49" s="389"/>
      <c r="U49" s="390"/>
      <c r="V49" s="387"/>
      <c r="W49" s="388"/>
      <c r="X49" s="388"/>
      <c r="Y49" s="388"/>
      <c r="Z49" s="388"/>
      <c r="AA49" s="388"/>
      <c r="AB49" s="388"/>
      <c r="AC49" s="388"/>
      <c r="AD49" s="387"/>
      <c r="AE49" s="388"/>
      <c r="AF49" s="388"/>
      <c r="AG49" s="388"/>
      <c r="AH49" s="388"/>
      <c r="AI49" s="388"/>
      <c r="AJ49" s="388"/>
      <c r="AK49" s="391"/>
      <c r="AL49" s="387"/>
      <c r="AM49" s="388"/>
      <c r="AN49" s="388"/>
      <c r="AO49" s="388"/>
      <c r="AP49" s="388"/>
      <c r="AQ49" s="388"/>
      <c r="AR49" s="391"/>
      <c r="AS49" s="392"/>
      <c r="AT49" s="393"/>
      <c r="AU49" s="393"/>
      <c r="AV49" s="393"/>
      <c r="AW49" s="393"/>
      <c r="AX49" s="393"/>
      <c r="AY49" s="394"/>
      <c r="AZ49" s="395"/>
      <c r="BA49" s="396"/>
      <c r="BB49" s="397">
        <v>3</v>
      </c>
      <c r="BC49" s="398"/>
      <c r="BD49" s="399"/>
      <c r="BE49" s="399"/>
      <c r="BF49" s="400"/>
      <c r="BG49" s="401"/>
      <c r="BH49" s="402"/>
      <c r="BI49" s="403"/>
      <c r="BJ49" s="404"/>
      <c r="BK49" s="405"/>
      <c r="BL49" s="405"/>
      <c r="BM49" s="405"/>
      <c r="BN49" s="405"/>
      <c r="BO49" s="406"/>
      <c r="BP49" s="404"/>
      <c r="BQ49" s="405"/>
      <c r="BR49" s="405"/>
      <c r="BS49" s="405"/>
      <c r="BT49" s="405"/>
      <c r="BU49" s="406"/>
      <c r="BV49" s="404"/>
      <c r="BW49" s="405"/>
      <c r="BX49" s="405"/>
      <c r="BY49" s="405"/>
      <c r="BZ49" s="405"/>
      <c r="CA49" s="406"/>
      <c r="CB49" s="398"/>
      <c r="CC49" s="399"/>
      <c r="CD49" s="399"/>
      <c r="CE49" s="400"/>
      <c r="CF49" s="407"/>
      <c r="CG49" s="408"/>
      <c r="CH49" s="408"/>
      <c r="CI49" s="408"/>
      <c r="CJ49" s="409"/>
      <c r="CK49" s="407"/>
      <c r="CL49" s="408"/>
      <c r="CM49" s="408"/>
      <c r="CN49" s="408"/>
      <c r="CO49" s="409"/>
      <c r="CP49" s="407"/>
      <c r="CQ49" s="408"/>
      <c r="CR49" s="408"/>
      <c r="CS49" s="408"/>
      <c r="CT49" s="409"/>
      <c r="CU49" s="379"/>
      <c r="CV49" s="380"/>
      <c r="CW49" s="380"/>
      <c r="CX49" s="380"/>
      <c r="CY49" s="381"/>
      <c r="DA49" s="382"/>
    </row>
    <row r="50" spans="1:105" ht="16.5">
      <c r="A50" s="383"/>
      <c r="B50" s="352"/>
      <c r="C50" s="384" t="str">
        <f t="shared" ca="1" si="2"/>
        <v>●</v>
      </c>
      <c r="D50" s="385"/>
      <c r="E50" s="386"/>
      <c r="F50" s="386"/>
      <c r="G50" s="386"/>
      <c r="H50" s="386"/>
      <c r="I50" s="386"/>
      <c r="J50" s="386"/>
      <c r="K50" s="387"/>
      <c r="L50" s="388"/>
      <c r="M50" s="388"/>
      <c r="N50" s="388"/>
      <c r="O50" s="388"/>
      <c r="P50" s="388"/>
      <c r="Q50" s="388"/>
      <c r="R50" s="389"/>
      <c r="S50" s="390"/>
      <c r="T50" s="389"/>
      <c r="U50" s="390"/>
      <c r="V50" s="387"/>
      <c r="W50" s="388"/>
      <c r="X50" s="388"/>
      <c r="Y50" s="388"/>
      <c r="Z50" s="388"/>
      <c r="AA50" s="388"/>
      <c r="AB50" s="388"/>
      <c r="AC50" s="388"/>
      <c r="AD50" s="387"/>
      <c r="AE50" s="388"/>
      <c r="AF50" s="388"/>
      <c r="AG50" s="388"/>
      <c r="AH50" s="388"/>
      <c r="AI50" s="388"/>
      <c r="AJ50" s="388"/>
      <c r="AK50" s="391"/>
      <c r="AL50" s="387"/>
      <c r="AM50" s="388"/>
      <c r="AN50" s="388"/>
      <c r="AO50" s="388"/>
      <c r="AP50" s="388"/>
      <c r="AQ50" s="388"/>
      <c r="AR50" s="391"/>
      <c r="AS50" s="392"/>
      <c r="AT50" s="393"/>
      <c r="AU50" s="393"/>
      <c r="AV50" s="393"/>
      <c r="AW50" s="393"/>
      <c r="AX50" s="393"/>
      <c r="AY50" s="394"/>
      <c r="AZ50" s="395"/>
      <c r="BA50" s="396"/>
      <c r="BB50" s="397">
        <v>4</v>
      </c>
      <c r="BC50" s="398"/>
      <c r="BD50" s="399"/>
      <c r="BE50" s="399"/>
      <c r="BF50" s="400"/>
      <c r="BG50" s="401"/>
      <c r="BH50" s="402"/>
      <c r="BI50" s="403"/>
      <c r="BJ50" s="404"/>
      <c r="BK50" s="405"/>
      <c r="BL50" s="405"/>
      <c r="BM50" s="405"/>
      <c r="BN50" s="405"/>
      <c r="BO50" s="406"/>
      <c r="BP50" s="404"/>
      <c r="BQ50" s="405"/>
      <c r="BR50" s="405"/>
      <c r="BS50" s="405"/>
      <c r="BT50" s="405"/>
      <c r="BU50" s="406"/>
      <c r="BV50" s="404"/>
      <c r="BW50" s="405"/>
      <c r="BX50" s="405"/>
      <c r="BY50" s="405"/>
      <c r="BZ50" s="405"/>
      <c r="CA50" s="406"/>
      <c r="CB50" s="398"/>
      <c r="CC50" s="399"/>
      <c r="CD50" s="399"/>
      <c r="CE50" s="400"/>
      <c r="CF50" s="407"/>
      <c r="CG50" s="408"/>
      <c r="CH50" s="408"/>
      <c r="CI50" s="408"/>
      <c r="CJ50" s="409"/>
      <c r="CK50" s="407"/>
      <c r="CL50" s="408"/>
      <c r="CM50" s="408"/>
      <c r="CN50" s="408"/>
      <c r="CO50" s="409"/>
      <c r="CP50" s="407"/>
      <c r="CQ50" s="408"/>
      <c r="CR50" s="408"/>
      <c r="CS50" s="408"/>
      <c r="CT50" s="409"/>
      <c r="CU50" s="379"/>
      <c r="CV50" s="380"/>
      <c r="CW50" s="380"/>
      <c r="CX50" s="380"/>
      <c r="CY50" s="381"/>
      <c r="DA50" s="382"/>
    </row>
    <row r="51" spans="1:105" ht="16.5">
      <c r="A51" s="383"/>
      <c r="B51" s="352"/>
      <c r="C51" s="384" t="str">
        <f t="shared" ca="1" si="2"/>
        <v>●</v>
      </c>
      <c r="D51" s="385"/>
      <c r="E51" s="386"/>
      <c r="F51" s="386"/>
      <c r="G51" s="386"/>
      <c r="H51" s="386"/>
      <c r="I51" s="386"/>
      <c r="J51" s="386"/>
      <c r="K51" s="387"/>
      <c r="L51" s="388"/>
      <c r="M51" s="388"/>
      <c r="N51" s="388"/>
      <c r="O51" s="388"/>
      <c r="P51" s="388"/>
      <c r="Q51" s="388"/>
      <c r="R51" s="389"/>
      <c r="S51" s="390"/>
      <c r="T51" s="389"/>
      <c r="U51" s="390"/>
      <c r="V51" s="387"/>
      <c r="W51" s="388"/>
      <c r="X51" s="388"/>
      <c r="Y51" s="388"/>
      <c r="Z51" s="388"/>
      <c r="AA51" s="388"/>
      <c r="AB51" s="388"/>
      <c r="AC51" s="388"/>
      <c r="AD51" s="387"/>
      <c r="AE51" s="388"/>
      <c r="AF51" s="388"/>
      <c r="AG51" s="388"/>
      <c r="AH51" s="388"/>
      <c r="AI51" s="388"/>
      <c r="AJ51" s="388"/>
      <c r="AK51" s="391"/>
      <c r="AL51" s="387"/>
      <c r="AM51" s="388"/>
      <c r="AN51" s="388"/>
      <c r="AO51" s="388"/>
      <c r="AP51" s="388"/>
      <c r="AQ51" s="388"/>
      <c r="AR51" s="391"/>
      <c r="AS51" s="392"/>
      <c r="AT51" s="393"/>
      <c r="AU51" s="393"/>
      <c r="AV51" s="393"/>
      <c r="AW51" s="393"/>
      <c r="AX51" s="393"/>
      <c r="AY51" s="394"/>
      <c r="AZ51" s="395"/>
      <c r="BA51" s="396"/>
      <c r="BB51" s="397">
        <v>5</v>
      </c>
      <c r="BC51" s="398"/>
      <c r="BD51" s="399"/>
      <c r="BE51" s="399"/>
      <c r="BF51" s="400"/>
      <c r="BG51" s="401"/>
      <c r="BH51" s="402"/>
      <c r="BI51" s="403"/>
      <c r="BJ51" s="404"/>
      <c r="BK51" s="405"/>
      <c r="BL51" s="405"/>
      <c r="BM51" s="405"/>
      <c r="BN51" s="405"/>
      <c r="BO51" s="406"/>
      <c r="BP51" s="404"/>
      <c r="BQ51" s="405"/>
      <c r="BR51" s="405"/>
      <c r="BS51" s="405"/>
      <c r="BT51" s="405"/>
      <c r="BU51" s="406"/>
      <c r="BV51" s="404"/>
      <c r="BW51" s="405"/>
      <c r="BX51" s="405"/>
      <c r="BY51" s="405"/>
      <c r="BZ51" s="405"/>
      <c r="CA51" s="406"/>
      <c r="CB51" s="398"/>
      <c r="CC51" s="399"/>
      <c r="CD51" s="399"/>
      <c r="CE51" s="400"/>
      <c r="CF51" s="407"/>
      <c r="CG51" s="408"/>
      <c r="CH51" s="408"/>
      <c r="CI51" s="408"/>
      <c r="CJ51" s="409"/>
      <c r="CK51" s="407"/>
      <c r="CL51" s="408"/>
      <c r="CM51" s="408"/>
      <c r="CN51" s="408"/>
      <c r="CO51" s="409"/>
      <c r="CP51" s="407"/>
      <c r="CQ51" s="408"/>
      <c r="CR51" s="408"/>
      <c r="CS51" s="408"/>
      <c r="CT51" s="409"/>
      <c r="CU51" s="379"/>
      <c r="CV51" s="380"/>
      <c r="CW51" s="380"/>
      <c r="CX51" s="380"/>
      <c r="CY51" s="381"/>
      <c r="DA51" s="382"/>
    </row>
    <row r="52" spans="1:105" ht="16.5">
      <c r="A52" s="410"/>
      <c r="B52" s="411"/>
      <c r="C52" s="412" t="str">
        <f t="shared" ca="1" si="2"/>
        <v>●</v>
      </c>
      <c r="D52" s="413"/>
      <c r="E52" s="414"/>
      <c r="F52" s="414"/>
      <c r="G52" s="414"/>
      <c r="H52" s="414"/>
      <c r="I52" s="414"/>
      <c r="J52" s="414"/>
      <c r="K52" s="376"/>
      <c r="L52" s="377"/>
      <c r="M52" s="377"/>
      <c r="N52" s="377"/>
      <c r="O52" s="377"/>
      <c r="P52" s="377"/>
      <c r="Q52" s="377"/>
      <c r="R52" s="415"/>
      <c r="S52" s="416"/>
      <c r="T52" s="415"/>
      <c r="U52" s="416"/>
      <c r="V52" s="376"/>
      <c r="W52" s="377"/>
      <c r="X52" s="377"/>
      <c r="Y52" s="377"/>
      <c r="Z52" s="377"/>
      <c r="AA52" s="377"/>
      <c r="AB52" s="377"/>
      <c r="AC52" s="377"/>
      <c r="AD52" s="376"/>
      <c r="AE52" s="377"/>
      <c r="AF52" s="377"/>
      <c r="AG52" s="377"/>
      <c r="AH52" s="377"/>
      <c r="AI52" s="377"/>
      <c r="AJ52" s="377"/>
      <c r="AK52" s="378"/>
      <c r="AL52" s="376"/>
      <c r="AM52" s="377"/>
      <c r="AN52" s="377"/>
      <c r="AO52" s="377"/>
      <c r="AP52" s="377"/>
      <c r="AQ52" s="377"/>
      <c r="AR52" s="378"/>
      <c r="AS52" s="417"/>
      <c r="AT52" s="418"/>
      <c r="AU52" s="418"/>
      <c r="AV52" s="418"/>
      <c r="AW52" s="418"/>
      <c r="AX52" s="418"/>
      <c r="AY52" s="419"/>
      <c r="AZ52" s="420"/>
      <c r="BA52" s="421"/>
      <c r="BB52" s="422">
        <v>6</v>
      </c>
      <c r="BC52" s="423"/>
      <c r="BD52" s="424"/>
      <c r="BE52" s="424"/>
      <c r="BF52" s="425"/>
      <c r="BG52" s="426"/>
      <c r="BH52" s="427"/>
      <c r="BI52" s="428"/>
      <c r="BJ52" s="429"/>
      <c r="BK52" s="430"/>
      <c r="BL52" s="430"/>
      <c r="BM52" s="430"/>
      <c r="BN52" s="430"/>
      <c r="BO52" s="431"/>
      <c r="BP52" s="429"/>
      <c r="BQ52" s="430"/>
      <c r="BR52" s="430"/>
      <c r="BS52" s="430"/>
      <c r="BT52" s="430"/>
      <c r="BU52" s="431"/>
      <c r="BV52" s="429"/>
      <c r="BW52" s="430"/>
      <c r="BX52" s="430"/>
      <c r="BY52" s="430"/>
      <c r="BZ52" s="430"/>
      <c r="CA52" s="431"/>
      <c r="CB52" s="423"/>
      <c r="CC52" s="424"/>
      <c r="CD52" s="424"/>
      <c r="CE52" s="425"/>
      <c r="CF52" s="407"/>
      <c r="CG52" s="408"/>
      <c r="CH52" s="408"/>
      <c r="CI52" s="408"/>
      <c r="CJ52" s="409"/>
      <c r="CK52" s="407"/>
      <c r="CL52" s="408"/>
      <c r="CM52" s="408"/>
      <c r="CN52" s="408"/>
      <c r="CO52" s="409"/>
      <c r="CP52" s="407"/>
      <c r="CQ52" s="408"/>
      <c r="CR52" s="408"/>
      <c r="CS52" s="408"/>
      <c r="CT52" s="409"/>
      <c r="CU52" s="379"/>
      <c r="CV52" s="380"/>
      <c r="CW52" s="380"/>
      <c r="CX52" s="380"/>
      <c r="CY52" s="381"/>
      <c r="DA52" s="382"/>
    </row>
    <row r="53" spans="1:105" ht="16.5">
      <c r="A53" s="351">
        <v>8</v>
      </c>
      <c r="B53" s="352"/>
      <c r="C53" s="353" t="str">
        <f t="shared" ca="1" si="2"/>
        <v>●</v>
      </c>
      <c r="D53" s="354"/>
      <c r="E53" s="355"/>
      <c r="F53" s="355"/>
      <c r="G53" s="355"/>
      <c r="H53" s="355"/>
      <c r="I53" s="355"/>
      <c r="J53" s="355"/>
      <c r="K53" s="356" t="s">
        <v>374</v>
      </c>
      <c r="L53" s="357"/>
      <c r="M53" s="357"/>
      <c r="N53" s="357"/>
      <c r="O53" s="357"/>
      <c r="P53" s="357"/>
      <c r="Q53" s="357"/>
      <c r="R53" s="358"/>
      <c r="S53" s="359"/>
      <c r="T53" s="358"/>
      <c r="U53" s="359"/>
      <c r="V53" s="356"/>
      <c r="W53" s="357"/>
      <c r="X53" s="357"/>
      <c r="Y53" s="357"/>
      <c r="Z53" s="357"/>
      <c r="AA53" s="357"/>
      <c r="AB53" s="357"/>
      <c r="AC53" s="357"/>
      <c r="AD53" s="356"/>
      <c r="AE53" s="357"/>
      <c r="AF53" s="357"/>
      <c r="AG53" s="357"/>
      <c r="AH53" s="357"/>
      <c r="AI53" s="357"/>
      <c r="AJ53" s="357"/>
      <c r="AK53" s="360"/>
      <c r="AL53" s="356"/>
      <c r="AM53" s="357"/>
      <c r="AN53" s="357"/>
      <c r="AO53" s="357"/>
      <c r="AP53" s="357"/>
      <c r="AQ53" s="357"/>
      <c r="AR53" s="360"/>
      <c r="AS53" s="361"/>
      <c r="AT53" s="362"/>
      <c r="AU53" s="362"/>
      <c r="AV53" s="362"/>
      <c r="AW53" s="362"/>
      <c r="AX53" s="362"/>
      <c r="AY53" s="363"/>
      <c r="AZ53" s="364"/>
      <c r="BA53" s="365"/>
      <c r="BB53" s="366">
        <v>1</v>
      </c>
      <c r="BC53" s="367"/>
      <c r="BD53" s="368"/>
      <c r="BE53" s="368"/>
      <c r="BF53" s="369"/>
      <c r="BG53" s="370"/>
      <c r="BH53" s="371"/>
      <c r="BI53" s="372"/>
      <c r="BJ53" s="373"/>
      <c r="BK53" s="374"/>
      <c r="BL53" s="374"/>
      <c r="BM53" s="374"/>
      <c r="BN53" s="374"/>
      <c r="BO53" s="375"/>
      <c r="BP53" s="373"/>
      <c r="BQ53" s="374"/>
      <c r="BR53" s="374"/>
      <c r="BS53" s="374"/>
      <c r="BT53" s="374"/>
      <c r="BU53" s="375"/>
      <c r="BV53" s="373"/>
      <c r="BW53" s="374"/>
      <c r="BX53" s="374"/>
      <c r="BY53" s="374"/>
      <c r="BZ53" s="374"/>
      <c r="CA53" s="375"/>
      <c r="CB53" s="367"/>
      <c r="CC53" s="368"/>
      <c r="CD53" s="368"/>
      <c r="CE53" s="369"/>
      <c r="CF53" s="376"/>
      <c r="CG53" s="377"/>
      <c r="CH53" s="377"/>
      <c r="CI53" s="377"/>
      <c r="CJ53" s="378"/>
      <c r="CK53" s="376"/>
      <c r="CL53" s="377"/>
      <c r="CM53" s="377"/>
      <c r="CN53" s="377"/>
      <c r="CO53" s="378"/>
      <c r="CP53" s="376"/>
      <c r="CQ53" s="377"/>
      <c r="CR53" s="377"/>
      <c r="CS53" s="377"/>
      <c r="CT53" s="378"/>
      <c r="CU53" s="379"/>
      <c r="CV53" s="380"/>
      <c r="CW53" s="380"/>
      <c r="CX53" s="380"/>
      <c r="CY53" s="381"/>
      <c r="DA53" s="382"/>
    </row>
    <row r="54" spans="1:105" ht="16.5">
      <c r="A54" s="383"/>
      <c r="B54" s="352"/>
      <c r="C54" s="384" t="str">
        <f t="shared" ca="1" si="2"/>
        <v>●</v>
      </c>
      <c r="D54" s="385"/>
      <c r="E54" s="386"/>
      <c r="F54" s="386"/>
      <c r="G54" s="386"/>
      <c r="H54" s="386"/>
      <c r="I54" s="386"/>
      <c r="J54" s="386"/>
      <c r="K54" s="387"/>
      <c r="L54" s="388"/>
      <c r="M54" s="388"/>
      <c r="N54" s="388"/>
      <c r="O54" s="388"/>
      <c r="P54" s="388"/>
      <c r="Q54" s="388"/>
      <c r="R54" s="389"/>
      <c r="S54" s="390"/>
      <c r="T54" s="389"/>
      <c r="U54" s="390"/>
      <c r="V54" s="387"/>
      <c r="W54" s="388"/>
      <c r="X54" s="388"/>
      <c r="Y54" s="388"/>
      <c r="Z54" s="388"/>
      <c r="AA54" s="388"/>
      <c r="AB54" s="388"/>
      <c r="AC54" s="388"/>
      <c r="AD54" s="387"/>
      <c r="AE54" s="388"/>
      <c r="AF54" s="388"/>
      <c r="AG54" s="388"/>
      <c r="AH54" s="388"/>
      <c r="AI54" s="388"/>
      <c r="AJ54" s="388"/>
      <c r="AK54" s="391"/>
      <c r="AL54" s="387"/>
      <c r="AM54" s="388"/>
      <c r="AN54" s="388"/>
      <c r="AO54" s="388"/>
      <c r="AP54" s="388"/>
      <c r="AQ54" s="388"/>
      <c r="AR54" s="391"/>
      <c r="AS54" s="392"/>
      <c r="AT54" s="393"/>
      <c r="AU54" s="393"/>
      <c r="AV54" s="393"/>
      <c r="AW54" s="393"/>
      <c r="AX54" s="393"/>
      <c r="AY54" s="394"/>
      <c r="AZ54" s="395"/>
      <c r="BA54" s="396"/>
      <c r="BB54" s="397">
        <v>2</v>
      </c>
      <c r="BC54" s="398"/>
      <c r="BD54" s="399"/>
      <c r="BE54" s="399"/>
      <c r="BF54" s="400"/>
      <c r="BG54" s="401"/>
      <c r="BH54" s="402"/>
      <c r="BI54" s="403"/>
      <c r="BJ54" s="404"/>
      <c r="BK54" s="405"/>
      <c r="BL54" s="405"/>
      <c r="BM54" s="405"/>
      <c r="BN54" s="405"/>
      <c r="BO54" s="406"/>
      <c r="BP54" s="404"/>
      <c r="BQ54" s="405"/>
      <c r="BR54" s="405"/>
      <c r="BS54" s="405"/>
      <c r="BT54" s="405"/>
      <c r="BU54" s="406"/>
      <c r="BV54" s="404"/>
      <c r="BW54" s="405"/>
      <c r="BX54" s="405"/>
      <c r="BY54" s="405"/>
      <c r="BZ54" s="405"/>
      <c r="CA54" s="406"/>
      <c r="CB54" s="398"/>
      <c r="CC54" s="399"/>
      <c r="CD54" s="399"/>
      <c r="CE54" s="400"/>
      <c r="CF54" s="407"/>
      <c r="CG54" s="408"/>
      <c r="CH54" s="408"/>
      <c r="CI54" s="408"/>
      <c r="CJ54" s="409"/>
      <c r="CK54" s="407"/>
      <c r="CL54" s="408"/>
      <c r="CM54" s="408"/>
      <c r="CN54" s="408"/>
      <c r="CO54" s="409"/>
      <c r="CP54" s="407"/>
      <c r="CQ54" s="408"/>
      <c r="CR54" s="408"/>
      <c r="CS54" s="408"/>
      <c r="CT54" s="409"/>
      <c r="CU54" s="379"/>
      <c r="CV54" s="380"/>
      <c r="CW54" s="380"/>
      <c r="CX54" s="380"/>
      <c r="CY54" s="381"/>
      <c r="DA54" s="382"/>
    </row>
    <row r="55" spans="1:105" ht="16.5">
      <c r="A55" s="383"/>
      <c r="B55" s="352"/>
      <c r="C55" s="384" t="str">
        <f t="shared" ca="1" si="2"/>
        <v>●</v>
      </c>
      <c r="D55" s="385"/>
      <c r="E55" s="386"/>
      <c r="F55" s="386"/>
      <c r="G55" s="386"/>
      <c r="H55" s="386"/>
      <c r="I55" s="386"/>
      <c r="J55" s="386"/>
      <c r="K55" s="387"/>
      <c r="L55" s="388"/>
      <c r="M55" s="388"/>
      <c r="N55" s="388"/>
      <c r="O55" s="388"/>
      <c r="P55" s="388"/>
      <c r="Q55" s="388"/>
      <c r="R55" s="389"/>
      <c r="S55" s="390"/>
      <c r="T55" s="389"/>
      <c r="U55" s="390"/>
      <c r="V55" s="387"/>
      <c r="W55" s="388"/>
      <c r="X55" s="388"/>
      <c r="Y55" s="388"/>
      <c r="Z55" s="388"/>
      <c r="AA55" s="388"/>
      <c r="AB55" s="388"/>
      <c r="AC55" s="388"/>
      <c r="AD55" s="387"/>
      <c r="AE55" s="388"/>
      <c r="AF55" s="388"/>
      <c r="AG55" s="388"/>
      <c r="AH55" s="388"/>
      <c r="AI55" s="388"/>
      <c r="AJ55" s="388"/>
      <c r="AK55" s="391"/>
      <c r="AL55" s="387"/>
      <c r="AM55" s="388"/>
      <c r="AN55" s="388"/>
      <c r="AO55" s="388"/>
      <c r="AP55" s="388"/>
      <c r="AQ55" s="388"/>
      <c r="AR55" s="391"/>
      <c r="AS55" s="392"/>
      <c r="AT55" s="393"/>
      <c r="AU55" s="393"/>
      <c r="AV55" s="393"/>
      <c r="AW55" s="393"/>
      <c r="AX55" s="393"/>
      <c r="AY55" s="394"/>
      <c r="AZ55" s="395"/>
      <c r="BA55" s="396"/>
      <c r="BB55" s="397">
        <v>3</v>
      </c>
      <c r="BC55" s="398"/>
      <c r="BD55" s="399"/>
      <c r="BE55" s="399"/>
      <c r="BF55" s="400"/>
      <c r="BG55" s="401"/>
      <c r="BH55" s="402"/>
      <c r="BI55" s="403"/>
      <c r="BJ55" s="404"/>
      <c r="BK55" s="405"/>
      <c r="BL55" s="405"/>
      <c r="BM55" s="405"/>
      <c r="BN55" s="405"/>
      <c r="BO55" s="406"/>
      <c r="BP55" s="404"/>
      <c r="BQ55" s="405"/>
      <c r="BR55" s="405"/>
      <c r="BS55" s="405"/>
      <c r="BT55" s="405"/>
      <c r="BU55" s="406"/>
      <c r="BV55" s="404"/>
      <c r="BW55" s="405"/>
      <c r="BX55" s="405"/>
      <c r="BY55" s="405"/>
      <c r="BZ55" s="405"/>
      <c r="CA55" s="406"/>
      <c r="CB55" s="398"/>
      <c r="CC55" s="399"/>
      <c r="CD55" s="399"/>
      <c r="CE55" s="400"/>
      <c r="CF55" s="407"/>
      <c r="CG55" s="408"/>
      <c r="CH55" s="408"/>
      <c r="CI55" s="408"/>
      <c r="CJ55" s="409"/>
      <c r="CK55" s="407"/>
      <c r="CL55" s="408"/>
      <c r="CM55" s="408"/>
      <c r="CN55" s="408"/>
      <c r="CO55" s="409"/>
      <c r="CP55" s="407"/>
      <c r="CQ55" s="408"/>
      <c r="CR55" s="408"/>
      <c r="CS55" s="408"/>
      <c r="CT55" s="409"/>
      <c r="CU55" s="379"/>
      <c r="CV55" s="380"/>
      <c r="CW55" s="380"/>
      <c r="CX55" s="380"/>
      <c r="CY55" s="381"/>
      <c r="DA55" s="382"/>
    </row>
    <row r="56" spans="1:105" ht="16.5">
      <c r="A56" s="383"/>
      <c r="B56" s="352"/>
      <c r="C56" s="384" t="str">
        <f t="shared" ca="1" si="2"/>
        <v>●</v>
      </c>
      <c r="D56" s="385"/>
      <c r="E56" s="386"/>
      <c r="F56" s="386"/>
      <c r="G56" s="386"/>
      <c r="H56" s="386"/>
      <c r="I56" s="386"/>
      <c r="J56" s="386"/>
      <c r="K56" s="387"/>
      <c r="L56" s="388"/>
      <c r="M56" s="388"/>
      <c r="N56" s="388"/>
      <c r="O56" s="388"/>
      <c r="P56" s="388"/>
      <c r="Q56" s="388"/>
      <c r="R56" s="389"/>
      <c r="S56" s="390"/>
      <c r="T56" s="389"/>
      <c r="U56" s="390"/>
      <c r="V56" s="387"/>
      <c r="W56" s="388"/>
      <c r="X56" s="388"/>
      <c r="Y56" s="388"/>
      <c r="Z56" s="388"/>
      <c r="AA56" s="388"/>
      <c r="AB56" s="388"/>
      <c r="AC56" s="388"/>
      <c r="AD56" s="387"/>
      <c r="AE56" s="388"/>
      <c r="AF56" s="388"/>
      <c r="AG56" s="388"/>
      <c r="AH56" s="388"/>
      <c r="AI56" s="388"/>
      <c r="AJ56" s="388"/>
      <c r="AK56" s="391"/>
      <c r="AL56" s="387"/>
      <c r="AM56" s="388"/>
      <c r="AN56" s="388"/>
      <c r="AO56" s="388"/>
      <c r="AP56" s="388"/>
      <c r="AQ56" s="388"/>
      <c r="AR56" s="391"/>
      <c r="AS56" s="392"/>
      <c r="AT56" s="393"/>
      <c r="AU56" s="393"/>
      <c r="AV56" s="393"/>
      <c r="AW56" s="393"/>
      <c r="AX56" s="393"/>
      <c r="AY56" s="394"/>
      <c r="AZ56" s="395"/>
      <c r="BA56" s="396"/>
      <c r="BB56" s="397">
        <v>4</v>
      </c>
      <c r="BC56" s="398"/>
      <c r="BD56" s="399"/>
      <c r="BE56" s="399"/>
      <c r="BF56" s="400"/>
      <c r="BG56" s="401"/>
      <c r="BH56" s="402"/>
      <c r="BI56" s="403"/>
      <c r="BJ56" s="404"/>
      <c r="BK56" s="405"/>
      <c r="BL56" s="405"/>
      <c r="BM56" s="405"/>
      <c r="BN56" s="405"/>
      <c r="BO56" s="406"/>
      <c r="BP56" s="404"/>
      <c r="BQ56" s="405"/>
      <c r="BR56" s="405"/>
      <c r="BS56" s="405"/>
      <c r="BT56" s="405"/>
      <c r="BU56" s="406"/>
      <c r="BV56" s="404"/>
      <c r="BW56" s="405"/>
      <c r="BX56" s="405"/>
      <c r="BY56" s="405"/>
      <c r="BZ56" s="405"/>
      <c r="CA56" s="406"/>
      <c r="CB56" s="398"/>
      <c r="CC56" s="399"/>
      <c r="CD56" s="399"/>
      <c r="CE56" s="400"/>
      <c r="CF56" s="407"/>
      <c r="CG56" s="408"/>
      <c r="CH56" s="408"/>
      <c r="CI56" s="408"/>
      <c r="CJ56" s="409"/>
      <c r="CK56" s="407"/>
      <c r="CL56" s="408"/>
      <c r="CM56" s="408"/>
      <c r="CN56" s="408"/>
      <c r="CO56" s="409"/>
      <c r="CP56" s="407"/>
      <c r="CQ56" s="408"/>
      <c r="CR56" s="408"/>
      <c r="CS56" s="408"/>
      <c r="CT56" s="409"/>
      <c r="CU56" s="379"/>
      <c r="CV56" s="380"/>
      <c r="CW56" s="380"/>
      <c r="CX56" s="380"/>
      <c r="CY56" s="381"/>
      <c r="DA56" s="382"/>
    </row>
    <row r="57" spans="1:105" ht="16.5">
      <c r="A57" s="383"/>
      <c r="B57" s="352"/>
      <c r="C57" s="384" t="str">
        <f t="shared" ca="1" si="2"/>
        <v>●</v>
      </c>
      <c r="D57" s="385"/>
      <c r="E57" s="386"/>
      <c r="F57" s="386"/>
      <c r="G57" s="386"/>
      <c r="H57" s="386"/>
      <c r="I57" s="386"/>
      <c r="J57" s="386"/>
      <c r="K57" s="387"/>
      <c r="L57" s="388"/>
      <c r="M57" s="388"/>
      <c r="N57" s="388"/>
      <c r="O57" s="388"/>
      <c r="P57" s="388"/>
      <c r="Q57" s="388"/>
      <c r="R57" s="389"/>
      <c r="S57" s="390"/>
      <c r="T57" s="389"/>
      <c r="U57" s="390"/>
      <c r="V57" s="387"/>
      <c r="W57" s="388"/>
      <c r="X57" s="388"/>
      <c r="Y57" s="388"/>
      <c r="Z57" s="388"/>
      <c r="AA57" s="388"/>
      <c r="AB57" s="388"/>
      <c r="AC57" s="388"/>
      <c r="AD57" s="387"/>
      <c r="AE57" s="388"/>
      <c r="AF57" s="388"/>
      <c r="AG57" s="388"/>
      <c r="AH57" s="388"/>
      <c r="AI57" s="388"/>
      <c r="AJ57" s="388"/>
      <c r="AK57" s="391"/>
      <c r="AL57" s="387"/>
      <c r="AM57" s="388"/>
      <c r="AN57" s="388"/>
      <c r="AO57" s="388"/>
      <c r="AP57" s="388"/>
      <c r="AQ57" s="388"/>
      <c r="AR57" s="391"/>
      <c r="AS57" s="392"/>
      <c r="AT57" s="393"/>
      <c r="AU57" s="393"/>
      <c r="AV57" s="393"/>
      <c r="AW57" s="393"/>
      <c r="AX57" s="393"/>
      <c r="AY57" s="394"/>
      <c r="AZ57" s="395"/>
      <c r="BA57" s="396"/>
      <c r="BB57" s="397">
        <v>5</v>
      </c>
      <c r="BC57" s="398"/>
      <c r="BD57" s="399"/>
      <c r="BE57" s="399"/>
      <c r="BF57" s="400"/>
      <c r="BG57" s="401"/>
      <c r="BH57" s="402"/>
      <c r="BI57" s="403"/>
      <c r="BJ57" s="404"/>
      <c r="BK57" s="405"/>
      <c r="BL57" s="405"/>
      <c r="BM57" s="405"/>
      <c r="BN57" s="405"/>
      <c r="BO57" s="406"/>
      <c r="BP57" s="404"/>
      <c r="BQ57" s="405"/>
      <c r="BR57" s="405"/>
      <c r="BS57" s="405"/>
      <c r="BT57" s="405"/>
      <c r="BU57" s="406"/>
      <c r="BV57" s="404"/>
      <c r="BW57" s="405"/>
      <c r="BX57" s="405"/>
      <c r="BY57" s="405"/>
      <c r="BZ57" s="405"/>
      <c r="CA57" s="406"/>
      <c r="CB57" s="398"/>
      <c r="CC57" s="399"/>
      <c r="CD57" s="399"/>
      <c r="CE57" s="400"/>
      <c r="CF57" s="407"/>
      <c r="CG57" s="408"/>
      <c r="CH57" s="408"/>
      <c r="CI57" s="408"/>
      <c r="CJ57" s="409"/>
      <c r="CK57" s="407"/>
      <c r="CL57" s="408"/>
      <c r="CM57" s="408"/>
      <c r="CN57" s="408"/>
      <c r="CO57" s="409"/>
      <c r="CP57" s="407"/>
      <c r="CQ57" s="408"/>
      <c r="CR57" s="408"/>
      <c r="CS57" s="408"/>
      <c r="CT57" s="409"/>
      <c r="CU57" s="379"/>
      <c r="CV57" s="380"/>
      <c r="CW57" s="380"/>
      <c r="CX57" s="380"/>
      <c r="CY57" s="381"/>
      <c r="DA57" s="382"/>
    </row>
    <row r="58" spans="1:105" ht="16.5">
      <c r="A58" s="410"/>
      <c r="B58" s="411"/>
      <c r="C58" s="412" t="str">
        <f t="shared" ca="1" si="2"/>
        <v>●</v>
      </c>
      <c r="D58" s="413"/>
      <c r="E58" s="414"/>
      <c r="F58" s="414"/>
      <c r="G58" s="414"/>
      <c r="H58" s="414"/>
      <c r="I58" s="414"/>
      <c r="J58" s="414"/>
      <c r="K58" s="376"/>
      <c r="L58" s="377"/>
      <c r="M58" s="377"/>
      <c r="N58" s="377"/>
      <c r="O58" s="377"/>
      <c r="P58" s="377"/>
      <c r="Q58" s="377"/>
      <c r="R58" s="415"/>
      <c r="S58" s="416"/>
      <c r="T58" s="415"/>
      <c r="U58" s="416"/>
      <c r="V58" s="376"/>
      <c r="W58" s="377"/>
      <c r="X58" s="377"/>
      <c r="Y58" s="377"/>
      <c r="Z58" s="377"/>
      <c r="AA58" s="377"/>
      <c r="AB58" s="377"/>
      <c r="AC58" s="377"/>
      <c r="AD58" s="376"/>
      <c r="AE58" s="377"/>
      <c r="AF58" s="377"/>
      <c r="AG58" s="377"/>
      <c r="AH58" s="377"/>
      <c r="AI58" s="377"/>
      <c r="AJ58" s="377"/>
      <c r="AK58" s="378"/>
      <c r="AL58" s="376"/>
      <c r="AM58" s="377"/>
      <c r="AN58" s="377"/>
      <c r="AO58" s="377"/>
      <c r="AP58" s="377"/>
      <c r="AQ58" s="377"/>
      <c r="AR58" s="378"/>
      <c r="AS58" s="417"/>
      <c r="AT58" s="418"/>
      <c r="AU58" s="418"/>
      <c r="AV58" s="418"/>
      <c r="AW58" s="418"/>
      <c r="AX58" s="418"/>
      <c r="AY58" s="419"/>
      <c r="AZ58" s="420"/>
      <c r="BA58" s="421"/>
      <c r="BB58" s="422">
        <v>6</v>
      </c>
      <c r="BC58" s="423"/>
      <c r="BD58" s="424"/>
      <c r="BE58" s="424"/>
      <c r="BF58" s="425"/>
      <c r="BG58" s="426"/>
      <c r="BH58" s="427"/>
      <c r="BI58" s="428"/>
      <c r="BJ58" s="429"/>
      <c r="BK58" s="430"/>
      <c r="BL58" s="430"/>
      <c r="BM58" s="430"/>
      <c r="BN58" s="430"/>
      <c r="BO58" s="431"/>
      <c r="BP58" s="429"/>
      <c r="BQ58" s="430"/>
      <c r="BR58" s="430"/>
      <c r="BS58" s="430"/>
      <c r="BT58" s="430"/>
      <c r="BU58" s="431"/>
      <c r="BV58" s="429"/>
      <c r="BW58" s="430"/>
      <c r="BX58" s="430"/>
      <c r="BY58" s="430"/>
      <c r="BZ58" s="430"/>
      <c r="CA58" s="431"/>
      <c r="CB58" s="423"/>
      <c r="CC58" s="424"/>
      <c r="CD58" s="424"/>
      <c r="CE58" s="425"/>
      <c r="CF58" s="407"/>
      <c r="CG58" s="408"/>
      <c r="CH58" s="408"/>
      <c r="CI58" s="408"/>
      <c r="CJ58" s="409"/>
      <c r="CK58" s="407"/>
      <c r="CL58" s="408"/>
      <c r="CM58" s="408"/>
      <c r="CN58" s="408"/>
      <c r="CO58" s="409"/>
      <c r="CP58" s="407"/>
      <c r="CQ58" s="408"/>
      <c r="CR58" s="408"/>
      <c r="CS58" s="408"/>
      <c r="CT58" s="409"/>
      <c r="CU58" s="379"/>
      <c r="CV58" s="380"/>
      <c r="CW58" s="380"/>
      <c r="CX58" s="380"/>
      <c r="CY58" s="381"/>
      <c r="DA58" s="382"/>
    </row>
    <row r="59" spans="1:105" ht="16.5">
      <c r="A59" s="351">
        <v>9</v>
      </c>
      <c r="B59" s="352"/>
      <c r="C59" s="353" t="str">
        <f t="shared" ca="1" si="2"/>
        <v/>
      </c>
      <c r="D59" s="354"/>
      <c r="E59" s="355"/>
      <c r="F59" s="355"/>
      <c r="G59" s="355"/>
      <c r="H59" s="355"/>
      <c r="I59" s="355"/>
      <c r="J59" s="355"/>
      <c r="K59" s="356" t="s">
        <v>375</v>
      </c>
      <c r="L59" s="357"/>
      <c r="M59" s="357"/>
      <c r="N59" s="357"/>
      <c r="O59" s="357"/>
      <c r="P59" s="357"/>
      <c r="Q59" s="357"/>
      <c r="R59" s="358" t="s">
        <v>369</v>
      </c>
      <c r="S59" s="359"/>
      <c r="T59" s="358"/>
      <c r="U59" s="359"/>
      <c r="V59" s="356"/>
      <c r="W59" s="357"/>
      <c r="X59" s="357"/>
      <c r="Y59" s="357"/>
      <c r="Z59" s="357"/>
      <c r="AA59" s="357"/>
      <c r="AB59" s="357"/>
      <c r="AC59" s="357"/>
      <c r="AD59" s="356"/>
      <c r="AE59" s="357"/>
      <c r="AF59" s="357"/>
      <c r="AG59" s="357"/>
      <c r="AH59" s="357"/>
      <c r="AI59" s="357"/>
      <c r="AJ59" s="357"/>
      <c r="AK59" s="360"/>
      <c r="AL59" s="356"/>
      <c r="AM59" s="357"/>
      <c r="AN59" s="357"/>
      <c r="AO59" s="357"/>
      <c r="AP59" s="357"/>
      <c r="AQ59" s="357"/>
      <c r="AR59" s="360"/>
      <c r="AS59" s="361"/>
      <c r="AT59" s="362"/>
      <c r="AU59" s="362"/>
      <c r="AV59" s="362"/>
      <c r="AW59" s="362"/>
      <c r="AX59" s="362"/>
      <c r="AY59" s="363"/>
      <c r="AZ59" s="364"/>
      <c r="BA59" s="365"/>
      <c r="BB59" s="366">
        <v>1</v>
      </c>
      <c r="BC59" s="367"/>
      <c r="BD59" s="368"/>
      <c r="BE59" s="368"/>
      <c r="BF59" s="369"/>
      <c r="BG59" s="370"/>
      <c r="BH59" s="371"/>
      <c r="BI59" s="372"/>
      <c r="BJ59" s="373"/>
      <c r="BK59" s="374"/>
      <c r="BL59" s="374"/>
      <c r="BM59" s="374"/>
      <c r="BN59" s="374"/>
      <c r="BO59" s="375"/>
      <c r="BP59" s="373"/>
      <c r="BQ59" s="374"/>
      <c r="BR59" s="374"/>
      <c r="BS59" s="374"/>
      <c r="BT59" s="374"/>
      <c r="BU59" s="375"/>
      <c r="BV59" s="373"/>
      <c r="BW59" s="374"/>
      <c r="BX59" s="374"/>
      <c r="BY59" s="374"/>
      <c r="BZ59" s="374"/>
      <c r="CA59" s="375"/>
      <c r="CB59" s="367"/>
      <c r="CC59" s="368"/>
      <c r="CD59" s="368"/>
      <c r="CE59" s="369"/>
      <c r="CF59" s="376"/>
      <c r="CG59" s="377"/>
      <c r="CH59" s="377"/>
      <c r="CI59" s="377"/>
      <c r="CJ59" s="378"/>
      <c r="CK59" s="376"/>
      <c r="CL59" s="377"/>
      <c r="CM59" s="377"/>
      <c r="CN59" s="377"/>
      <c r="CO59" s="378"/>
      <c r="CP59" s="376"/>
      <c r="CQ59" s="377"/>
      <c r="CR59" s="377"/>
      <c r="CS59" s="377"/>
      <c r="CT59" s="378"/>
      <c r="CU59" s="379"/>
      <c r="CV59" s="380"/>
      <c r="CW59" s="380"/>
      <c r="CX59" s="380"/>
      <c r="CY59" s="381"/>
      <c r="DA59" s="382"/>
    </row>
    <row r="60" spans="1:105" ht="16.5">
      <c r="A60" s="383"/>
      <c r="B60" s="352"/>
      <c r="C60" s="384" t="str">
        <f t="shared" ca="1" si="2"/>
        <v/>
      </c>
      <c r="D60" s="385"/>
      <c r="E60" s="386"/>
      <c r="F60" s="386"/>
      <c r="G60" s="386"/>
      <c r="H60" s="386"/>
      <c r="I60" s="386"/>
      <c r="J60" s="386"/>
      <c r="K60" s="387"/>
      <c r="L60" s="388"/>
      <c r="M60" s="388"/>
      <c r="N60" s="388"/>
      <c r="O60" s="388"/>
      <c r="P60" s="388"/>
      <c r="Q60" s="388"/>
      <c r="R60" s="389"/>
      <c r="S60" s="390"/>
      <c r="T60" s="389"/>
      <c r="U60" s="390"/>
      <c r="V60" s="387"/>
      <c r="W60" s="388"/>
      <c r="X60" s="388"/>
      <c r="Y60" s="388"/>
      <c r="Z60" s="388"/>
      <c r="AA60" s="388"/>
      <c r="AB60" s="388"/>
      <c r="AC60" s="388"/>
      <c r="AD60" s="387"/>
      <c r="AE60" s="388"/>
      <c r="AF60" s="388"/>
      <c r="AG60" s="388"/>
      <c r="AH60" s="388"/>
      <c r="AI60" s="388"/>
      <c r="AJ60" s="388"/>
      <c r="AK60" s="391"/>
      <c r="AL60" s="387"/>
      <c r="AM60" s="388"/>
      <c r="AN60" s="388"/>
      <c r="AO60" s="388"/>
      <c r="AP60" s="388"/>
      <c r="AQ60" s="388"/>
      <c r="AR60" s="391"/>
      <c r="AS60" s="392"/>
      <c r="AT60" s="393"/>
      <c r="AU60" s="393"/>
      <c r="AV60" s="393"/>
      <c r="AW60" s="393"/>
      <c r="AX60" s="393"/>
      <c r="AY60" s="394"/>
      <c r="AZ60" s="395"/>
      <c r="BA60" s="396"/>
      <c r="BB60" s="397">
        <v>2</v>
      </c>
      <c r="BC60" s="398"/>
      <c r="BD60" s="399"/>
      <c r="BE60" s="399"/>
      <c r="BF60" s="400"/>
      <c r="BG60" s="401"/>
      <c r="BH60" s="402"/>
      <c r="BI60" s="403"/>
      <c r="BJ60" s="404"/>
      <c r="BK60" s="405"/>
      <c r="BL60" s="405"/>
      <c r="BM60" s="405"/>
      <c r="BN60" s="405"/>
      <c r="BO60" s="406"/>
      <c r="BP60" s="404"/>
      <c r="BQ60" s="405"/>
      <c r="BR60" s="405"/>
      <c r="BS60" s="405"/>
      <c r="BT60" s="405"/>
      <c r="BU60" s="406"/>
      <c r="BV60" s="404"/>
      <c r="BW60" s="405"/>
      <c r="BX60" s="405"/>
      <c r="BY60" s="405"/>
      <c r="BZ60" s="405"/>
      <c r="CA60" s="406"/>
      <c r="CB60" s="398"/>
      <c r="CC60" s="399"/>
      <c r="CD60" s="399"/>
      <c r="CE60" s="400"/>
      <c r="CF60" s="407"/>
      <c r="CG60" s="408"/>
      <c r="CH60" s="408"/>
      <c r="CI60" s="408"/>
      <c r="CJ60" s="409"/>
      <c r="CK60" s="407"/>
      <c r="CL60" s="408"/>
      <c r="CM60" s="408"/>
      <c r="CN60" s="408"/>
      <c r="CO60" s="409"/>
      <c r="CP60" s="407"/>
      <c r="CQ60" s="408"/>
      <c r="CR60" s="408"/>
      <c r="CS60" s="408"/>
      <c r="CT60" s="409"/>
      <c r="CU60" s="379"/>
      <c r="CV60" s="380"/>
      <c r="CW60" s="380"/>
      <c r="CX60" s="380"/>
      <c r="CY60" s="381"/>
      <c r="DA60" s="382"/>
    </row>
    <row r="61" spans="1:105" ht="16.5">
      <c r="A61" s="383"/>
      <c r="B61" s="352"/>
      <c r="C61" s="384" t="str">
        <f t="shared" ca="1" si="2"/>
        <v/>
      </c>
      <c r="D61" s="385"/>
      <c r="E61" s="386"/>
      <c r="F61" s="386"/>
      <c r="G61" s="386"/>
      <c r="H61" s="386"/>
      <c r="I61" s="386"/>
      <c r="J61" s="386"/>
      <c r="K61" s="387"/>
      <c r="L61" s="388"/>
      <c r="M61" s="388"/>
      <c r="N61" s="388"/>
      <c r="O61" s="388"/>
      <c r="P61" s="388"/>
      <c r="Q61" s="388"/>
      <c r="R61" s="389"/>
      <c r="S61" s="390"/>
      <c r="T61" s="389"/>
      <c r="U61" s="390"/>
      <c r="V61" s="387"/>
      <c r="W61" s="388"/>
      <c r="X61" s="388"/>
      <c r="Y61" s="388"/>
      <c r="Z61" s="388"/>
      <c r="AA61" s="388"/>
      <c r="AB61" s="388"/>
      <c r="AC61" s="388"/>
      <c r="AD61" s="387"/>
      <c r="AE61" s="388"/>
      <c r="AF61" s="388"/>
      <c r="AG61" s="388"/>
      <c r="AH61" s="388"/>
      <c r="AI61" s="388"/>
      <c r="AJ61" s="388"/>
      <c r="AK61" s="391"/>
      <c r="AL61" s="387"/>
      <c r="AM61" s="388"/>
      <c r="AN61" s="388"/>
      <c r="AO61" s="388"/>
      <c r="AP61" s="388"/>
      <c r="AQ61" s="388"/>
      <c r="AR61" s="391"/>
      <c r="AS61" s="392"/>
      <c r="AT61" s="393"/>
      <c r="AU61" s="393"/>
      <c r="AV61" s="393"/>
      <c r="AW61" s="393"/>
      <c r="AX61" s="393"/>
      <c r="AY61" s="394"/>
      <c r="AZ61" s="395"/>
      <c r="BA61" s="396"/>
      <c r="BB61" s="397">
        <v>3</v>
      </c>
      <c r="BC61" s="398"/>
      <c r="BD61" s="399"/>
      <c r="BE61" s="399"/>
      <c r="BF61" s="400"/>
      <c r="BG61" s="401"/>
      <c r="BH61" s="402"/>
      <c r="BI61" s="403"/>
      <c r="BJ61" s="404"/>
      <c r="BK61" s="405"/>
      <c r="BL61" s="405"/>
      <c r="BM61" s="405"/>
      <c r="BN61" s="405"/>
      <c r="BO61" s="406"/>
      <c r="BP61" s="404"/>
      <c r="BQ61" s="405"/>
      <c r="BR61" s="405"/>
      <c r="BS61" s="405"/>
      <c r="BT61" s="405"/>
      <c r="BU61" s="406"/>
      <c r="BV61" s="404"/>
      <c r="BW61" s="405"/>
      <c r="BX61" s="405"/>
      <c r="BY61" s="405"/>
      <c r="BZ61" s="405"/>
      <c r="CA61" s="406"/>
      <c r="CB61" s="398"/>
      <c r="CC61" s="399"/>
      <c r="CD61" s="399"/>
      <c r="CE61" s="400"/>
      <c r="CF61" s="407"/>
      <c r="CG61" s="408"/>
      <c r="CH61" s="408"/>
      <c r="CI61" s="408"/>
      <c r="CJ61" s="409"/>
      <c r="CK61" s="407"/>
      <c r="CL61" s="408"/>
      <c r="CM61" s="408"/>
      <c r="CN61" s="408"/>
      <c r="CO61" s="409"/>
      <c r="CP61" s="407"/>
      <c r="CQ61" s="408"/>
      <c r="CR61" s="408"/>
      <c r="CS61" s="408"/>
      <c r="CT61" s="409"/>
      <c r="CU61" s="379"/>
      <c r="CV61" s="380"/>
      <c r="CW61" s="380"/>
      <c r="CX61" s="380"/>
      <c r="CY61" s="381"/>
      <c r="DA61" s="382"/>
    </row>
    <row r="62" spans="1:105" ht="16.5">
      <c r="A62" s="383"/>
      <c r="B62" s="352"/>
      <c r="C62" s="384" t="str">
        <f t="shared" ca="1" si="2"/>
        <v/>
      </c>
      <c r="D62" s="385"/>
      <c r="E62" s="386"/>
      <c r="F62" s="386"/>
      <c r="G62" s="386"/>
      <c r="H62" s="386"/>
      <c r="I62" s="386"/>
      <c r="J62" s="386"/>
      <c r="K62" s="387"/>
      <c r="L62" s="388"/>
      <c r="M62" s="388"/>
      <c r="N62" s="388"/>
      <c r="O62" s="388"/>
      <c r="P62" s="388"/>
      <c r="Q62" s="388"/>
      <c r="R62" s="389"/>
      <c r="S62" s="390"/>
      <c r="T62" s="389"/>
      <c r="U62" s="390"/>
      <c r="V62" s="387"/>
      <c r="W62" s="388"/>
      <c r="X62" s="388"/>
      <c r="Y62" s="388"/>
      <c r="Z62" s="388"/>
      <c r="AA62" s="388"/>
      <c r="AB62" s="388"/>
      <c r="AC62" s="388"/>
      <c r="AD62" s="387"/>
      <c r="AE62" s="388"/>
      <c r="AF62" s="388"/>
      <c r="AG62" s="388"/>
      <c r="AH62" s="388"/>
      <c r="AI62" s="388"/>
      <c r="AJ62" s="388"/>
      <c r="AK62" s="391"/>
      <c r="AL62" s="387"/>
      <c r="AM62" s="388"/>
      <c r="AN62" s="388"/>
      <c r="AO62" s="388"/>
      <c r="AP62" s="388"/>
      <c r="AQ62" s="388"/>
      <c r="AR62" s="391"/>
      <c r="AS62" s="392"/>
      <c r="AT62" s="393"/>
      <c r="AU62" s="393"/>
      <c r="AV62" s="393"/>
      <c r="AW62" s="393"/>
      <c r="AX62" s="393"/>
      <c r="AY62" s="394"/>
      <c r="AZ62" s="395"/>
      <c r="BA62" s="396"/>
      <c r="BB62" s="397">
        <v>4</v>
      </c>
      <c r="BC62" s="398"/>
      <c r="BD62" s="399"/>
      <c r="BE62" s="399"/>
      <c r="BF62" s="400"/>
      <c r="BG62" s="401"/>
      <c r="BH62" s="402"/>
      <c r="BI62" s="403"/>
      <c r="BJ62" s="404"/>
      <c r="BK62" s="405"/>
      <c r="BL62" s="405"/>
      <c r="BM62" s="405"/>
      <c r="BN62" s="405"/>
      <c r="BO62" s="406"/>
      <c r="BP62" s="404"/>
      <c r="BQ62" s="405"/>
      <c r="BR62" s="405"/>
      <c r="BS62" s="405"/>
      <c r="BT62" s="405"/>
      <c r="BU62" s="406"/>
      <c r="BV62" s="404"/>
      <c r="BW62" s="405"/>
      <c r="BX62" s="405"/>
      <c r="BY62" s="405"/>
      <c r="BZ62" s="405"/>
      <c r="CA62" s="406"/>
      <c r="CB62" s="398"/>
      <c r="CC62" s="399"/>
      <c r="CD62" s="399"/>
      <c r="CE62" s="400"/>
      <c r="CF62" s="407"/>
      <c r="CG62" s="408"/>
      <c r="CH62" s="408"/>
      <c r="CI62" s="408"/>
      <c r="CJ62" s="409"/>
      <c r="CK62" s="407"/>
      <c r="CL62" s="408"/>
      <c r="CM62" s="408"/>
      <c r="CN62" s="408"/>
      <c r="CO62" s="409"/>
      <c r="CP62" s="407"/>
      <c r="CQ62" s="408"/>
      <c r="CR62" s="408"/>
      <c r="CS62" s="408"/>
      <c r="CT62" s="409"/>
      <c r="CU62" s="379"/>
      <c r="CV62" s="380"/>
      <c r="CW62" s="380"/>
      <c r="CX62" s="380"/>
      <c r="CY62" s="381"/>
      <c r="DA62" s="382"/>
    </row>
    <row r="63" spans="1:105" ht="16.5">
      <c r="A63" s="383"/>
      <c r="B63" s="352"/>
      <c r="C63" s="384" t="str">
        <f t="shared" ca="1" si="2"/>
        <v/>
      </c>
      <c r="D63" s="385"/>
      <c r="E63" s="386"/>
      <c r="F63" s="386"/>
      <c r="G63" s="386"/>
      <c r="H63" s="386"/>
      <c r="I63" s="386"/>
      <c r="J63" s="386"/>
      <c r="K63" s="387"/>
      <c r="L63" s="388"/>
      <c r="M63" s="388"/>
      <c r="N63" s="388"/>
      <c r="O63" s="388"/>
      <c r="P63" s="388"/>
      <c r="Q63" s="388"/>
      <c r="R63" s="389"/>
      <c r="S63" s="390"/>
      <c r="T63" s="389"/>
      <c r="U63" s="390"/>
      <c r="V63" s="387"/>
      <c r="W63" s="388"/>
      <c r="X63" s="388"/>
      <c r="Y63" s="388"/>
      <c r="Z63" s="388"/>
      <c r="AA63" s="388"/>
      <c r="AB63" s="388"/>
      <c r="AC63" s="388"/>
      <c r="AD63" s="387"/>
      <c r="AE63" s="388"/>
      <c r="AF63" s="388"/>
      <c r="AG63" s="388"/>
      <c r="AH63" s="388"/>
      <c r="AI63" s="388"/>
      <c r="AJ63" s="388"/>
      <c r="AK63" s="391"/>
      <c r="AL63" s="387"/>
      <c r="AM63" s="388"/>
      <c r="AN63" s="388"/>
      <c r="AO63" s="388"/>
      <c r="AP63" s="388"/>
      <c r="AQ63" s="388"/>
      <c r="AR63" s="391"/>
      <c r="AS63" s="392"/>
      <c r="AT63" s="393"/>
      <c r="AU63" s="393"/>
      <c r="AV63" s="393"/>
      <c r="AW63" s="393"/>
      <c r="AX63" s="393"/>
      <c r="AY63" s="394"/>
      <c r="AZ63" s="395"/>
      <c r="BA63" s="396"/>
      <c r="BB63" s="397">
        <v>5</v>
      </c>
      <c r="BC63" s="398"/>
      <c r="BD63" s="399"/>
      <c r="BE63" s="399"/>
      <c r="BF63" s="400"/>
      <c r="BG63" s="401"/>
      <c r="BH63" s="402"/>
      <c r="BI63" s="403"/>
      <c r="BJ63" s="404"/>
      <c r="BK63" s="405"/>
      <c r="BL63" s="405"/>
      <c r="BM63" s="405"/>
      <c r="BN63" s="405"/>
      <c r="BO63" s="406"/>
      <c r="BP63" s="404"/>
      <c r="BQ63" s="405"/>
      <c r="BR63" s="405"/>
      <c r="BS63" s="405"/>
      <c r="BT63" s="405"/>
      <c r="BU63" s="406"/>
      <c r="BV63" s="404"/>
      <c r="BW63" s="405"/>
      <c r="BX63" s="405"/>
      <c r="BY63" s="405"/>
      <c r="BZ63" s="405"/>
      <c r="CA63" s="406"/>
      <c r="CB63" s="398"/>
      <c r="CC63" s="399"/>
      <c r="CD63" s="399"/>
      <c r="CE63" s="400"/>
      <c r="CF63" s="407"/>
      <c r="CG63" s="408"/>
      <c r="CH63" s="408"/>
      <c r="CI63" s="408"/>
      <c r="CJ63" s="409"/>
      <c r="CK63" s="407"/>
      <c r="CL63" s="408"/>
      <c r="CM63" s="408"/>
      <c r="CN63" s="408"/>
      <c r="CO63" s="409"/>
      <c r="CP63" s="407"/>
      <c r="CQ63" s="408"/>
      <c r="CR63" s="408"/>
      <c r="CS63" s="408"/>
      <c r="CT63" s="409"/>
      <c r="CU63" s="379"/>
      <c r="CV63" s="380"/>
      <c r="CW63" s="380"/>
      <c r="CX63" s="380"/>
      <c r="CY63" s="381"/>
      <c r="DA63" s="382"/>
    </row>
    <row r="64" spans="1:105" ht="16.5">
      <c r="A64" s="410"/>
      <c r="B64" s="411"/>
      <c r="C64" s="412" t="str">
        <f t="shared" ca="1" si="2"/>
        <v/>
      </c>
      <c r="D64" s="413"/>
      <c r="E64" s="414"/>
      <c r="F64" s="414"/>
      <c r="G64" s="414"/>
      <c r="H64" s="414"/>
      <c r="I64" s="414"/>
      <c r="J64" s="414"/>
      <c r="K64" s="376"/>
      <c r="L64" s="377"/>
      <c r="M64" s="377"/>
      <c r="N64" s="377"/>
      <c r="O64" s="377"/>
      <c r="P64" s="377"/>
      <c r="Q64" s="377"/>
      <c r="R64" s="415"/>
      <c r="S64" s="416"/>
      <c r="T64" s="415"/>
      <c r="U64" s="416"/>
      <c r="V64" s="376"/>
      <c r="W64" s="377"/>
      <c r="X64" s="377"/>
      <c r="Y64" s="377"/>
      <c r="Z64" s="377"/>
      <c r="AA64" s="377"/>
      <c r="AB64" s="377"/>
      <c r="AC64" s="377"/>
      <c r="AD64" s="376"/>
      <c r="AE64" s="377"/>
      <c r="AF64" s="377"/>
      <c r="AG64" s="377"/>
      <c r="AH64" s="377"/>
      <c r="AI64" s="377"/>
      <c r="AJ64" s="377"/>
      <c r="AK64" s="378"/>
      <c r="AL64" s="376"/>
      <c r="AM64" s="377"/>
      <c r="AN64" s="377"/>
      <c r="AO64" s="377"/>
      <c r="AP64" s="377"/>
      <c r="AQ64" s="377"/>
      <c r="AR64" s="378"/>
      <c r="AS64" s="417"/>
      <c r="AT64" s="418"/>
      <c r="AU64" s="418"/>
      <c r="AV64" s="418"/>
      <c r="AW64" s="418"/>
      <c r="AX64" s="418"/>
      <c r="AY64" s="419"/>
      <c r="AZ64" s="420"/>
      <c r="BA64" s="421"/>
      <c r="BB64" s="422">
        <v>6</v>
      </c>
      <c r="BC64" s="423"/>
      <c r="BD64" s="424"/>
      <c r="BE64" s="424"/>
      <c r="BF64" s="425"/>
      <c r="BG64" s="426"/>
      <c r="BH64" s="427"/>
      <c r="BI64" s="428"/>
      <c r="BJ64" s="429"/>
      <c r="BK64" s="430"/>
      <c r="BL64" s="430"/>
      <c r="BM64" s="430"/>
      <c r="BN64" s="430"/>
      <c r="BO64" s="431"/>
      <c r="BP64" s="429"/>
      <c r="BQ64" s="430"/>
      <c r="BR64" s="430"/>
      <c r="BS64" s="430"/>
      <c r="BT64" s="430"/>
      <c r="BU64" s="431"/>
      <c r="BV64" s="429"/>
      <c r="BW64" s="430"/>
      <c r="BX64" s="430"/>
      <c r="BY64" s="430"/>
      <c r="BZ64" s="430"/>
      <c r="CA64" s="431"/>
      <c r="CB64" s="423"/>
      <c r="CC64" s="424"/>
      <c r="CD64" s="424"/>
      <c r="CE64" s="425"/>
      <c r="CF64" s="407"/>
      <c r="CG64" s="408"/>
      <c r="CH64" s="408"/>
      <c r="CI64" s="408"/>
      <c r="CJ64" s="409"/>
      <c r="CK64" s="407"/>
      <c r="CL64" s="408"/>
      <c r="CM64" s="408"/>
      <c r="CN64" s="408"/>
      <c r="CO64" s="409"/>
      <c r="CP64" s="407"/>
      <c r="CQ64" s="408"/>
      <c r="CR64" s="408"/>
      <c r="CS64" s="408"/>
      <c r="CT64" s="409"/>
      <c r="CU64" s="379"/>
      <c r="CV64" s="380"/>
      <c r="CW64" s="380"/>
      <c r="CX64" s="380"/>
      <c r="CY64" s="381"/>
      <c r="DA64" s="382"/>
    </row>
    <row r="65" spans="1:105" ht="16.5">
      <c r="A65" s="351">
        <v>10</v>
      </c>
      <c r="B65" s="352"/>
      <c r="C65" s="353" t="str">
        <f t="shared" ca="1" si="2"/>
        <v>●</v>
      </c>
      <c r="D65" s="354"/>
      <c r="E65" s="355"/>
      <c r="F65" s="355"/>
      <c r="G65" s="355"/>
      <c r="H65" s="355"/>
      <c r="I65" s="355"/>
      <c r="J65" s="355"/>
      <c r="K65" s="356" t="s">
        <v>376</v>
      </c>
      <c r="L65" s="357"/>
      <c r="M65" s="357"/>
      <c r="N65" s="357"/>
      <c r="O65" s="357"/>
      <c r="P65" s="357"/>
      <c r="Q65" s="357"/>
      <c r="R65" s="358"/>
      <c r="S65" s="359"/>
      <c r="T65" s="358"/>
      <c r="U65" s="359"/>
      <c r="V65" s="356"/>
      <c r="W65" s="357"/>
      <c r="X65" s="357"/>
      <c r="Y65" s="357"/>
      <c r="Z65" s="357"/>
      <c r="AA65" s="357"/>
      <c r="AB65" s="357"/>
      <c r="AC65" s="357"/>
      <c r="AD65" s="356"/>
      <c r="AE65" s="357"/>
      <c r="AF65" s="357"/>
      <c r="AG65" s="357"/>
      <c r="AH65" s="357"/>
      <c r="AI65" s="357"/>
      <c r="AJ65" s="357"/>
      <c r="AK65" s="360"/>
      <c r="AL65" s="356"/>
      <c r="AM65" s="357"/>
      <c r="AN65" s="357"/>
      <c r="AO65" s="357"/>
      <c r="AP65" s="357"/>
      <c r="AQ65" s="357"/>
      <c r="AR65" s="360"/>
      <c r="AS65" s="361"/>
      <c r="AT65" s="362"/>
      <c r="AU65" s="362"/>
      <c r="AV65" s="362"/>
      <c r="AW65" s="362"/>
      <c r="AX65" s="362"/>
      <c r="AY65" s="363"/>
      <c r="AZ65" s="364"/>
      <c r="BA65" s="365"/>
      <c r="BB65" s="366">
        <v>1</v>
      </c>
      <c r="BC65" s="367"/>
      <c r="BD65" s="368"/>
      <c r="BE65" s="368"/>
      <c r="BF65" s="369"/>
      <c r="BG65" s="370"/>
      <c r="BH65" s="371"/>
      <c r="BI65" s="372"/>
      <c r="BJ65" s="373"/>
      <c r="BK65" s="374"/>
      <c r="BL65" s="374"/>
      <c r="BM65" s="374"/>
      <c r="BN65" s="374"/>
      <c r="BO65" s="375"/>
      <c r="BP65" s="373"/>
      <c r="BQ65" s="374"/>
      <c r="BR65" s="374"/>
      <c r="BS65" s="374"/>
      <c r="BT65" s="374"/>
      <c r="BU65" s="375"/>
      <c r="BV65" s="373"/>
      <c r="BW65" s="374"/>
      <c r="BX65" s="374"/>
      <c r="BY65" s="374"/>
      <c r="BZ65" s="374"/>
      <c r="CA65" s="375"/>
      <c r="CB65" s="367"/>
      <c r="CC65" s="368"/>
      <c r="CD65" s="368"/>
      <c r="CE65" s="369"/>
      <c r="CF65" s="376"/>
      <c r="CG65" s="377"/>
      <c r="CH65" s="377"/>
      <c r="CI65" s="377"/>
      <c r="CJ65" s="378"/>
      <c r="CK65" s="376"/>
      <c r="CL65" s="377"/>
      <c r="CM65" s="377"/>
      <c r="CN65" s="377"/>
      <c r="CO65" s="378"/>
      <c r="CP65" s="376"/>
      <c r="CQ65" s="377"/>
      <c r="CR65" s="377"/>
      <c r="CS65" s="377"/>
      <c r="CT65" s="378"/>
      <c r="CU65" s="379"/>
      <c r="CV65" s="380"/>
      <c r="CW65" s="380"/>
      <c r="CX65" s="380"/>
      <c r="CY65" s="381"/>
      <c r="DA65" s="382"/>
    </row>
    <row r="66" spans="1:105" ht="16.5">
      <c r="A66" s="383"/>
      <c r="B66" s="352"/>
      <c r="C66" s="384" t="str">
        <f t="shared" ca="1" si="2"/>
        <v>●</v>
      </c>
      <c r="D66" s="385"/>
      <c r="E66" s="386"/>
      <c r="F66" s="386"/>
      <c r="G66" s="386"/>
      <c r="H66" s="386"/>
      <c r="I66" s="386"/>
      <c r="J66" s="386"/>
      <c r="K66" s="387"/>
      <c r="L66" s="388"/>
      <c r="M66" s="388"/>
      <c r="N66" s="388"/>
      <c r="O66" s="388"/>
      <c r="P66" s="388"/>
      <c r="Q66" s="388"/>
      <c r="R66" s="389"/>
      <c r="S66" s="390"/>
      <c r="T66" s="389"/>
      <c r="U66" s="390"/>
      <c r="V66" s="387"/>
      <c r="W66" s="388"/>
      <c r="X66" s="388"/>
      <c r="Y66" s="388"/>
      <c r="Z66" s="388"/>
      <c r="AA66" s="388"/>
      <c r="AB66" s="388"/>
      <c r="AC66" s="388"/>
      <c r="AD66" s="387"/>
      <c r="AE66" s="388"/>
      <c r="AF66" s="388"/>
      <c r="AG66" s="388"/>
      <c r="AH66" s="388"/>
      <c r="AI66" s="388"/>
      <c r="AJ66" s="388"/>
      <c r="AK66" s="391"/>
      <c r="AL66" s="387"/>
      <c r="AM66" s="388"/>
      <c r="AN66" s="388"/>
      <c r="AO66" s="388"/>
      <c r="AP66" s="388"/>
      <c r="AQ66" s="388"/>
      <c r="AR66" s="391"/>
      <c r="AS66" s="392"/>
      <c r="AT66" s="393"/>
      <c r="AU66" s="393"/>
      <c r="AV66" s="393"/>
      <c r="AW66" s="393"/>
      <c r="AX66" s="393"/>
      <c r="AY66" s="394"/>
      <c r="AZ66" s="395"/>
      <c r="BA66" s="396"/>
      <c r="BB66" s="397">
        <v>2</v>
      </c>
      <c r="BC66" s="398"/>
      <c r="BD66" s="399"/>
      <c r="BE66" s="399"/>
      <c r="BF66" s="400"/>
      <c r="BG66" s="401"/>
      <c r="BH66" s="402"/>
      <c r="BI66" s="403"/>
      <c r="BJ66" s="404"/>
      <c r="BK66" s="405"/>
      <c r="BL66" s="405"/>
      <c r="BM66" s="405"/>
      <c r="BN66" s="405"/>
      <c r="BO66" s="406"/>
      <c r="BP66" s="404"/>
      <c r="BQ66" s="405"/>
      <c r="BR66" s="405"/>
      <c r="BS66" s="405"/>
      <c r="BT66" s="405"/>
      <c r="BU66" s="406"/>
      <c r="BV66" s="404"/>
      <c r="BW66" s="405"/>
      <c r="BX66" s="405"/>
      <c r="BY66" s="405"/>
      <c r="BZ66" s="405"/>
      <c r="CA66" s="406"/>
      <c r="CB66" s="398"/>
      <c r="CC66" s="399"/>
      <c r="CD66" s="399"/>
      <c r="CE66" s="400"/>
      <c r="CF66" s="407"/>
      <c r="CG66" s="408"/>
      <c r="CH66" s="408"/>
      <c r="CI66" s="408"/>
      <c r="CJ66" s="409"/>
      <c r="CK66" s="407"/>
      <c r="CL66" s="408"/>
      <c r="CM66" s="408"/>
      <c r="CN66" s="408"/>
      <c r="CO66" s="409"/>
      <c r="CP66" s="407"/>
      <c r="CQ66" s="408"/>
      <c r="CR66" s="408"/>
      <c r="CS66" s="408"/>
      <c r="CT66" s="409"/>
      <c r="CU66" s="379"/>
      <c r="CV66" s="380"/>
      <c r="CW66" s="380"/>
      <c r="CX66" s="380"/>
      <c r="CY66" s="381"/>
      <c r="DA66" s="382"/>
    </row>
    <row r="67" spans="1:105" ht="16.5">
      <c r="A67" s="383"/>
      <c r="B67" s="352"/>
      <c r="C67" s="384" t="str">
        <f t="shared" ca="1" si="2"/>
        <v>●</v>
      </c>
      <c r="D67" s="385"/>
      <c r="E67" s="386"/>
      <c r="F67" s="386"/>
      <c r="G67" s="386"/>
      <c r="H67" s="386"/>
      <c r="I67" s="386"/>
      <c r="J67" s="386"/>
      <c r="K67" s="387"/>
      <c r="L67" s="388"/>
      <c r="M67" s="388"/>
      <c r="N67" s="388"/>
      <c r="O67" s="388"/>
      <c r="P67" s="388"/>
      <c r="Q67" s="388"/>
      <c r="R67" s="389"/>
      <c r="S67" s="390"/>
      <c r="T67" s="389"/>
      <c r="U67" s="390"/>
      <c r="V67" s="387"/>
      <c r="W67" s="388"/>
      <c r="X67" s="388"/>
      <c r="Y67" s="388"/>
      <c r="Z67" s="388"/>
      <c r="AA67" s="388"/>
      <c r="AB67" s="388"/>
      <c r="AC67" s="388"/>
      <c r="AD67" s="387"/>
      <c r="AE67" s="388"/>
      <c r="AF67" s="388"/>
      <c r="AG67" s="388"/>
      <c r="AH67" s="388"/>
      <c r="AI67" s="388"/>
      <c r="AJ67" s="388"/>
      <c r="AK67" s="391"/>
      <c r="AL67" s="387"/>
      <c r="AM67" s="388"/>
      <c r="AN67" s="388"/>
      <c r="AO67" s="388"/>
      <c r="AP67" s="388"/>
      <c r="AQ67" s="388"/>
      <c r="AR67" s="391"/>
      <c r="AS67" s="392"/>
      <c r="AT67" s="393"/>
      <c r="AU67" s="393"/>
      <c r="AV67" s="393"/>
      <c r="AW67" s="393"/>
      <c r="AX67" s="393"/>
      <c r="AY67" s="394"/>
      <c r="AZ67" s="395"/>
      <c r="BA67" s="396"/>
      <c r="BB67" s="397">
        <v>3</v>
      </c>
      <c r="BC67" s="398"/>
      <c r="BD67" s="399"/>
      <c r="BE67" s="399"/>
      <c r="BF67" s="400"/>
      <c r="BG67" s="401"/>
      <c r="BH67" s="402"/>
      <c r="BI67" s="403"/>
      <c r="BJ67" s="404"/>
      <c r="BK67" s="405"/>
      <c r="BL67" s="405"/>
      <c r="BM67" s="405"/>
      <c r="BN67" s="405"/>
      <c r="BO67" s="406"/>
      <c r="BP67" s="404"/>
      <c r="BQ67" s="405"/>
      <c r="BR67" s="405"/>
      <c r="BS67" s="405"/>
      <c r="BT67" s="405"/>
      <c r="BU67" s="406"/>
      <c r="BV67" s="404"/>
      <c r="BW67" s="405"/>
      <c r="BX67" s="405"/>
      <c r="BY67" s="405"/>
      <c r="BZ67" s="405"/>
      <c r="CA67" s="406"/>
      <c r="CB67" s="398"/>
      <c r="CC67" s="399"/>
      <c r="CD67" s="399"/>
      <c r="CE67" s="400"/>
      <c r="CF67" s="407"/>
      <c r="CG67" s="408"/>
      <c r="CH67" s="408"/>
      <c r="CI67" s="408"/>
      <c r="CJ67" s="409"/>
      <c r="CK67" s="407"/>
      <c r="CL67" s="408"/>
      <c r="CM67" s="408"/>
      <c r="CN67" s="408"/>
      <c r="CO67" s="409"/>
      <c r="CP67" s="407"/>
      <c r="CQ67" s="408"/>
      <c r="CR67" s="408"/>
      <c r="CS67" s="408"/>
      <c r="CT67" s="409"/>
      <c r="CU67" s="379"/>
      <c r="CV67" s="380"/>
      <c r="CW67" s="380"/>
      <c r="CX67" s="380"/>
      <c r="CY67" s="381"/>
      <c r="DA67" s="382"/>
    </row>
    <row r="68" spans="1:105" ht="16.5">
      <c r="A68" s="383"/>
      <c r="B68" s="352"/>
      <c r="C68" s="384" t="str">
        <f t="shared" ca="1" si="2"/>
        <v>●</v>
      </c>
      <c r="D68" s="385"/>
      <c r="E68" s="386"/>
      <c r="F68" s="386"/>
      <c r="G68" s="386"/>
      <c r="H68" s="386"/>
      <c r="I68" s="386"/>
      <c r="J68" s="386"/>
      <c r="K68" s="387"/>
      <c r="L68" s="388"/>
      <c r="M68" s="388"/>
      <c r="N68" s="388"/>
      <c r="O68" s="388"/>
      <c r="P68" s="388"/>
      <c r="Q68" s="388"/>
      <c r="R68" s="389"/>
      <c r="S68" s="390"/>
      <c r="T68" s="389"/>
      <c r="U68" s="390"/>
      <c r="V68" s="387"/>
      <c r="W68" s="388"/>
      <c r="X68" s="388"/>
      <c r="Y68" s="388"/>
      <c r="Z68" s="388"/>
      <c r="AA68" s="388"/>
      <c r="AB68" s="388"/>
      <c r="AC68" s="388"/>
      <c r="AD68" s="387"/>
      <c r="AE68" s="388"/>
      <c r="AF68" s="388"/>
      <c r="AG68" s="388"/>
      <c r="AH68" s="388"/>
      <c r="AI68" s="388"/>
      <c r="AJ68" s="388"/>
      <c r="AK68" s="391"/>
      <c r="AL68" s="387"/>
      <c r="AM68" s="388"/>
      <c r="AN68" s="388"/>
      <c r="AO68" s="388"/>
      <c r="AP68" s="388"/>
      <c r="AQ68" s="388"/>
      <c r="AR68" s="391"/>
      <c r="AS68" s="392"/>
      <c r="AT68" s="393"/>
      <c r="AU68" s="393"/>
      <c r="AV68" s="393"/>
      <c r="AW68" s="393"/>
      <c r="AX68" s="393"/>
      <c r="AY68" s="394"/>
      <c r="AZ68" s="395"/>
      <c r="BA68" s="396"/>
      <c r="BB68" s="397">
        <v>4</v>
      </c>
      <c r="BC68" s="398"/>
      <c r="BD68" s="399"/>
      <c r="BE68" s="399"/>
      <c r="BF68" s="400"/>
      <c r="BG68" s="401"/>
      <c r="BH68" s="402"/>
      <c r="BI68" s="403"/>
      <c r="BJ68" s="404"/>
      <c r="BK68" s="405"/>
      <c r="BL68" s="405"/>
      <c r="BM68" s="405"/>
      <c r="BN68" s="405"/>
      <c r="BO68" s="406"/>
      <c r="BP68" s="404"/>
      <c r="BQ68" s="405"/>
      <c r="BR68" s="405"/>
      <c r="BS68" s="405"/>
      <c r="BT68" s="405"/>
      <c r="BU68" s="406"/>
      <c r="BV68" s="404"/>
      <c r="BW68" s="405"/>
      <c r="BX68" s="405"/>
      <c r="BY68" s="405"/>
      <c r="BZ68" s="405"/>
      <c r="CA68" s="406"/>
      <c r="CB68" s="398"/>
      <c r="CC68" s="399"/>
      <c r="CD68" s="399"/>
      <c r="CE68" s="400"/>
      <c r="CF68" s="407"/>
      <c r="CG68" s="408"/>
      <c r="CH68" s="408"/>
      <c r="CI68" s="408"/>
      <c r="CJ68" s="409"/>
      <c r="CK68" s="407"/>
      <c r="CL68" s="408"/>
      <c r="CM68" s="408"/>
      <c r="CN68" s="408"/>
      <c r="CO68" s="409"/>
      <c r="CP68" s="407"/>
      <c r="CQ68" s="408"/>
      <c r="CR68" s="408"/>
      <c r="CS68" s="408"/>
      <c r="CT68" s="409"/>
      <c r="CU68" s="379"/>
      <c r="CV68" s="380"/>
      <c r="CW68" s="380"/>
      <c r="CX68" s="380"/>
      <c r="CY68" s="381"/>
      <c r="DA68" s="382"/>
    </row>
    <row r="69" spans="1:105" ht="16.5">
      <c r="A69" s="383"/>
      <c r="B69" s="352"/>
      <c r="C69" s="384" t="str">
        <f t="shared" ca="1" si="2"/>
        <v>●</v>
      </c>
      <c r="D69" s="385"/>
      <c r="E69" s="386"/>
      <c r="F69" s="386"/>
      <c r="G69" s="386"/>
      <c r="H69" s="386"/>
      <c r="I69" s="386"/>
      <c r="J69" s="386"/>
      <c r="K69" s="387"/>
      <c r="L69" s="388"/>
      <c r="M69" s="388"/>
      <c r="N69" s="388"/>
      <c r="O69" s="388"/>
      <c r="P69" s="388"/>
      <c r="Q69" s="388"/>
      <c r="R69" s="389"/>
      <c r="S69" s="390"/>
      <c r="T69" s="389"/>
      <c r="U69" s="390"/>
      <c r="V69" s="387"/>
      <c r="W69" s="388"/>
      <c r="X69" s="388"/>
      <c r="Y69" s="388"/>
      <c r="Z69" s="388"/>
      <c r="AA69" s="388"/>
      <c r="AB69" s="388"/>
      <c r="AC69" s="388"/>
      <c r="AD69" s="387"/>
      <c r="AE69" s="388"/>
      <c r="AF69" s="388"/>
      <c r="AG69" s="388"/>
      <c r="AH69" s="388"/>
      <c r="AI69" s="388"/>
      <c r="AJ69" s="388"/>
      <c r="AK69" s="391"/>
      <c r="AL69" s="387"/>
      <c r="AM69" s="388"/>
      <c r="AN69" s="388"/>
      <c r="AO69" s="388"/>
      <c r="AP69" s="388"/>
      <c r="AQ69" s="388"/>
      <c r="AR69" s="391"/>
      <c r="AS69" s="392"/>
      <c r="AT69" s="393"/>
      <c r="AU69" s="393"/>
      <c r="AV69" s="393"/>
      <c r="AW69" s="393"/>
      <c r="AX69" s="393"/>
      <c r="AY69" s="394"/>
      <c r="AZ69" s="395"/>
      <c r="BA69" s="396"/>
      <c r="BB69" s="397">
        <v>5</v>
      </c>
      <c r="BC69" s="398"/>
      <c r="BD69" s="399"/>
      <c r="BE69" s="399"/>
      <c r="BF69" s="400"/>
      <c r="BG69" s="401"/>
      <c r="BH69" s="402"/>
      <c r="BI69" s="403"/>
      <c r="BJ69" s="404"/>
      <c r="BK69" s="405"/>
      <c r="BL69" s="405"/>
      <c r="BM69" s="405"/>
      <c r="BN69" s="405"/>
      <c r="BO69" s="406"/>
      <c r="BP69" s="404"/>
      <c r="BQ69" s="405"/>
      <c r="BR69" s="405"/>
      <c r="BS69" s="405"/>
      <c r="BT69" s="405"/>
      <c r="BU69" s="406"/>
      <c r="BV69" s="404"/>
      <c r="BW69" s="405"/>
      <c r="BX69" s="405"/>
      <c r="BY69" s="405"/>
      <c r="BZ69" s="405"/>
      <c r="CA69" s="406"/>
      <c r="CB69" s="398"/>
      <c r="CC69" s="399"/>
      <c r="CD69" s="399"/>
      <c r="CE69" s="400"/>
      <c r="CF69" s="407"/>
      <c r="CG69" s="408"/>
      <c r="CH69" s="408"/>
      <c r="CI69" s="408"/>
      <c r="CJ69" s="409"/>
      <c r="CK69" s="407"/>
      <c r="CL69" s="408"/>
      <c r="CM69" s="408"/>
      <c r="CN69" s="408"/>
      <c r="CO69" s="409"/>
      <c r="CP69" s="407"/>
      <c r="CQ69" s="408"/>
      <c r="CR69" s="408"/>
      <c r="CS69" s="408"/>
      <c r="CT69" s="409"/>
      <c r="CU69" s="379"/>
      <c r="CV69" s="380"/>
      <c r="CW69" s="380"/>
      <c r="CX69" s="380"/>
      <c r="CY69" s="381"/>
      <c r="DA69" s="382"/>
    </row>
    <row r="70" spans="1:105" ht="16.5">
      <c r="A70" s="410"/>
      <c r="B70" s="411"/>
      <c r="C70" s="412" t="str">
        <f t="shared" ca="1" si="2"/>
        <v>●</v>
      </c>
      <c r="D70" s="413"/>
      <c r="E70" s="414"/>
      <c r="F70" s="414"/>
      <c r="G70" s="414"/>
      <c r="H70" s="414"/>
      <c r="I70" s="414"/>
      <c r="J70" s="414"/>
      <c r="K70" s="376"/>
      <c r="L70" s="377"/>
      <c r="M70" s="377"/>
      <c r="N70" s="377"/>
      <c r="O70" s="377"/>
      <c r="P70" s="377"/>
      <c r="Q70" s="377"/>
      <c r="R70" s="415"/>
      <c r="S70" s="416"/>
      <c r="T70" s="415"/>
      <c r="U70" s="416"/>
      <c r="V70" s="376"/>
      <c r="W70" s="377"/>
      <c r="X70" s="377"/>
      <c r="Y70" s="377"/>
      <c r="Z70" s="377"/>
      <c r="AA70" s="377"/>
      <c r="AB70" s="377"/>
      <c r="AC70" s="377"/>
      <c r="AD70" s="376"/>
      <c r="AE70" s="377"/>
      <c r="AF70" s="377"/>
      <c r="AG70" s="377"/>
      <c r="AH70" s="377"/>
      <c r="AI70" s="377"/>
      <c r="AJ70" s="377"/>
      <c r="AK70" s="378"/>
      <c r="AL70" s="376"/>
      <c r="AM70" s="377"/>
      <c r="AN70" s="377"/>
      <c r="AO70" s="377"/>
      <c r="AP70" s="377"/>
      <c r="AQ70" s="377"/>
      <c r="AR70" s="378"/>
      <c r="AS70" s="417"/>
      <c r="AT70" s="418"/>
      <c r="AU70" s="418"/>
      <c r="AV70" s="418"/>
      <c r="AW70" s="418"/>
      <c r="AX70" s="418"/>
      <c r="AY70" s="419"/>
      <c r="AZ70" s="420"/>
      <c r="BA70" s="421"/>
      <c r="BB70" s="422">
        <v>6</v>
      </c>
      <c r="BC70" s="423"/>
      <c r="BD70" s="424"/>
      <c r="BE70" s="424"/>
      <c r="BF70" s="425"/>
      <c r="BG70" s="426"/>
      <c r="BH70" s="427"/>
      <c r="BI70" s="428"/>
      <c r="BJ70" s="429"/>
      <c r="BK70" s="430"/>
      <c r="BL70" s="430"/>
      <c r="BM70" s="430"/>
      <c r="BN70" s="430"/>
      <c r="BO70" s="431"/>
      <c r="BP70" s="429"/>
      <c r="BQ70" s="430"/>
      <c r="BR70" s="430"/>
      <c r="BS70" s="430"/>
      <c r="BT70" s="430"/>
      <c r="BU70" s="431"/>
      <c r="BV70" s="429"/>
      <c r="BW70" s="430"/>
      <c r="BX70" s="430"/>
      <c r="BY70" s="430"/>
      <c r="BZ70" s="430"/>
      <c r="CA70" s="431"/>
      <c r="CB70" s="423"/>
      <c r="CC70" s="424"/>
      <c r="CD70" s="424"/>
      <c r="CE70" s="425"/>
      <c r="CF70" s="407"/>
      <c r="CG70" s="408"/>
      <c r="CH70" s="408"/>
      <c r="CI70" s="408"/>
      <c r="CJ70" s="409"/>
      <c r="CK70" s="407"/>
      <c r="CL70" s="408"/>
      <c r="CM70" s="408"/>
      <c r="CN70" s="408"/>
      <c r="CO70" s="409"/>
      <c r="CP70" s="407"/>
      <c r="CQ70" s="408"/>
      <c r="CR70" s="408"/>
      <c r="CS70" s="408"/>
      <c r="CT70" s="409"/>
      <c r="CU70" s="379"/>
      <c r="CV70" s="380"/>
      <c r="CW70" s="380"/>
      <c r="CX70" s="380"/>
      <c r="CY70" s="381"/>
      <c r="DA70" s="382"/>
    </row>
    <row r="71" spans="1:105" ht="16.5">
      <c r="A71" s="351">
        <v>11</v>
      </c>
      <c r="B71" s="352"/>
      <c r="C71" s="353" t="str">
        <f t="shared" ca="1" si="2"/>
        <v>●</v>
      </c>
      <c r="D71" s="354" t="s">
        <v>377</v>
      </c>
      <c r="E71" s="355"/>
      <c r="F71" s="355"/>
      <c r="G71" s="355"/>
      <c r="H71" s="355"/>
      <c r="I71" s="355"/>
      <c r="J71" s="355"/>
      <c r="K71" s="356" t="s">
        <v>378</v>
      </c>
      <c r="L71" s="357"/>
      <c r="M71" s="357"/>
      <c r="N71" s="357"/>
      <c r="O71" s="357"/>
      <c r="P71" s="357"/>
      <c r="Q71" s="357"/>
      <c r="R71" s="358"/>
      <c r="S71" s="359"/>
      <c r="T71" s="358"/>
      <c r="U71" s="359"/>
      <c r="V71" s="356"/>
      <c r="W71" s="357"/>
      <c r="X71" s="357"/>
      <c r="Y71" s="357"/>
      <c r="Z71" s="357"/>
      <c r="AA71" s="357"/>
      <c r="AB71" s="357"/>
      <c r="AC71" s="357"/>
      <c r="AD71" s="356"/>
      <c r="AE71" s="357"/>
      <c r="AF71" s="357"/>
      <c r="AG71" s="357"/>
      <c r="AH71" s="357"/>
      <c r="AI71" s="357"/>
      <c r="AJ71" s="357"/>
      <c r="AK71" s="360"/>
      <c r="AL71" s="356"/>
      <c r="AM71" s="357"/>
      <c r="AN71" s="357"/>
      <c r="AO71" s="357"/>
      <c r="AP71" s="357"/>
      <c r="AQ71" s="357"/>
      <c r="AR71" s="360"/>
      <c r="AS71" s="361"/>
      <c r="AT71" s="362"/>
      <c r="AU71" s="362"/>
      <c r="AV71" s="362"/>
      <c r="AW71" s="362"/>
      <c r="AX71" s="362"/>
      <c r="AY71" s="363"/>
      <c r="AZ71" s="364"/>
      <c r="BA71" s="365"/>
      <c r="BB71" s="366">
        <v>1</v>
      </c>
      <c r="BC71" s="367"/>
      <c r="BD71" s="368"/>
      <c r="BE71" s="368"/>
      <c r="BF71" s="369"/>
      <c r="BG71" s="370"/>
      <c r="BH71" s="371"/>
      <c r="BI71" s="372"/>
      <c r="BJ71" s="373"/>
      <c r="BK71" s="374"/>
      <c r="BL71" s="374"/>
      <c r="BM71" s="374"/>
      <c r="BN71" s="374"/>
      <c r="BO71" s="375"/>
      <c r="BP71" s="373"/>
      <c r="BQ71" s="374"/>
      <c r="BR71" s="374"/>
      <c r="BS71" s="374"/>
      <c r="BT71" s="374"/>
      <c r="BU71" s="375"/>
      <c r="BV71" s="373"/>
      <c r="BW71" s="374"/>
      <c r="BX71" s="374"/>
      <c r="BY71" s="374"/>
      <c r="BZ71" s="374"/>
      <c r="CA71" s="375"/>
      <c r="CB71" s="367"/>
      <c r="CC71" s="368"/>
      <c r="CD71" s="368"/>
      <c r="CE71" s="369"/>
      <c r="CF71" s="376"/>
      <c r="CG71" s="377"/>
      <c r="CH71" s="377"/>
      <c r="CI71" s="377"/>
      <c r="CJ71" s="378"/>
      <c r="CK71" s="376"/>
      <c r="CL71" s="377"/>
      <c r="CM71" s="377"/>
      <c r="CN71" s="377"/>
      <c r="CO71" s="378"/>
      <c r="CP71" s="376"/>
      <c r="CQ71" s="377"/>
      <c r="CR71" s="377"/>
      <c r="CS71" s="377"/>
      <c r="CT71" s="378"/>
      <c r="CU71" s="379"/>
      <c r="CV71" s="380"/>
      <c r="CW71" s="380"/>
      <c r="CX71" s="380"/>
      <c r="CY71" s="381"/>
      <c r="DA71" s="382"/>
    </row>
    <row r="72" spans="1:105" ht="16.5">
      <c r="A72" s="383"/>
      <c r="B72" s="352"/>
      <c r="C72" s="384" t="str">
        <f t="shared" ca="1" si="2"/>
        <v>●</v>
      </c>
      <c r="D72" s="385"/>
      <c r="E72" s="386"/>
      <c r="F72" s="386"/>
      <c r="G72" s="386"/>
      <c r="H72" s="386"/>
      <c r="I72" s="386"/>
      <c r="J72" s="386"/>
      <c r="K72" s="387"/>
      <c r="L72" s="388"/>
      <c r="M72" s="388"/>
      <c r="N72" s="388"/>
      <c r="O72" s="388"/>
      <c r="P72" s="388"/>
      <c r="Q72" s="388"/>
      <c r="R72" s="389"/>
      <c r="S72" s="390"/>
      <c r="T72" s="389"/>
      <c r="U72" s="390"/>
      <c r="V72" s="387"/>
      <c r="W72" s="388"/>
      <c r="X72" s="388"/>
      <c r="Y72" s="388"/>
      <c r="Z72" s="388"/>
      <c r="AA72" s="388"/>
      <c r="AB72" s="388"/>
      <c r="AC72" s="388"/>
      <c r="AD72" s="387"/>
      <c r="AE72" s="388"/>
      <c r="AF72" s="388"/>
      <c r="AG72" s="388"/>
      <c r="AH72" s="388"/>
      <c r="AI72" s="388"/>
      <c r="AJ72" s="388"/>
      <c r="AK72" s="391"/>
      <c r="AL72" s="387"/>
      <c r="AM72" s="388"/>
      <c r="AN72" s="388"/>
      <c r="AO72" s="388"/>
      <c r="AP72" s="388"/>
      <c r="AQ72" s="388"/>
      <c r="AR72" s="391"/>
      <c r="AS72" s="392"/>
      <c r="AT72" s="393"/>
      <c r="AU72" s="393"/>
      <c r="AV72" s="393"/>
      <c r="AW72" s="393"/>
      <c r="AX72" s="393"/>
      <c r="AY72" s="394"/>
      <c r="AZ72" s="395"/>
      <c r="BA72" s="396"/>
      <c r="BB72" s="397">
        <v>2</v>
      </c>
      <c r="BC72" s="398"/>
      <c r="BD72" s="399"/>
      <c r="BE72" s="399"/>
      <c r="BF72" s="400"/>
      <c r="BG72" s="401"/>
      <c r="BH72" s="402"/>
      <c r="BI72" s="403"/>
      <c r="BJ72" s="404"/>
      <c r="BK72" s="405"/>
      <c r="BL72" s="405"/>
      <c r="BM72" s="405"/>
      <c r="BN72" s="405"/>
      <c r="BO72" s="406"/>
      <c r="BP72" s="404"/>
      <c r="BQ72" s="405"/>
      <c r="BR72" s="405"/>
      <c r="BS72" s="405"/>
      <c r="BT72" s="405"/>
      <c r="BU72" s="406"/>
      <c r="BV72" s="404"/>
      <c r="BW72" s="405"/>
      <c r="BX72" s="405"/>
      <c r="BY72" s="405"/>
      <c r="BZ72" s="405"/>
      <c r="CA72" s="406"/>
      <c r="CB72" s="398"/>
      <c r="CC72" s="399"/>
      <c r="CD72" s="399"/>
      <c r="CE72" s="400"/>
      <c r="CF72" s="407"/>
      <c r="CG72" s="408"/>
      <c r="CH72" s="408"/>
      <c r="CI72" s="408"/>
      <c r="CJ72" s="409"/>
      <c r="CK72" s="407"/>
      <c r="CL72" s="408"/>
      <c r="CM72" s="408"/>
      <c r="CN72" s="408"/>
      <c r="CO72" s="409"/>
      <c r="CP72" s="407"/>
      <c r="CQ72" s="408"/>
      <c r="CR72" s="408"/>
      <c r="CS72" s="408"/>
      <c r="CT72" s="409"/>
      <c r="CU72" s="379"/>
      <c r="CV72" s="380"/>
      <c r="CW72" s="380"/>
      <c r="CX72" s="380"/>
      <c r="CY72" s="381"/>
      <c r="DA72" s="382"/>
    </row>
    <row r="73" spans="1:105" ht="16.5">
      <c r="A73" s="383"/>
      <c r="B73" s="352"/>
      <c r="C73" s="384" t="str">
        <f t="shared" ca="1" si="2"/>
        <v>●</v>
      </c>
      <c r="D73" s="385"/>
      <c r="E73" s="386"/>
      <c r="F73" s="386"/>
      <c r="G73" s="386"/>
      <c r="H73" s="386"/>
      <c r="I73" s="386"/>
      <c r="J73" s="386"/>
      <c r="K73" s="387"/>
      <c r="L73" s="388"/>
      <c r="M73" s="388"/>
      <c r="N73" s="388"/>
      <c r="O73" s="388"/>
      <c r="P73" s="388"/>
      <c r="Q73" s="388"/>
      <c r="R73" s="389"/>
      <c r="S73" s="390"/>
      <c r="T73" s="389"/>
      <c r="U73" s="390"/>
      <c r="V73" s="387"/>
      <c r="W73" s="388"/>
      <c r="X73" s="388"/>
      <c r="Y73" s="388"/>
      <c r="Z73" s="388"/>
      <c r="AA73" s="388"/>
      <c r="AB73" s="388"/>
      <c r="AC73" s="388"/>
      <c r="AD73" s="387"/>
      <c r="AE73" s="388"/>
      <c r="AF73" s="388"/>
      <c r="AG73" s="388"/>
      <c r="AH73" s="388"/>
      <c r="AI73" s="388"/>
      <c r="AJ73" s="388"/>
      <c r="AK73" s="391"/>
      <c r="AL73" s="387"/>
      <c r="AM73" s="388"/>
      <c r="AN73" s="388"/>
      <c r="AO73" s="388"/>
      <c r="AP73" s="388"/>
      <c r="AQ73" s="388"/>
      <c r="AR73" s="391"/>
      <c r="AS73" s="392"/>
      <c r="AT73" s="393"/>
      <c r="AU73" s="393"/>
      <c r="AV73" s="393"/>
      <c r="AW73" s="393"/>
      <c r="AX73" s="393"/>
      <c r="AY73" s="394"/>
      <c r="AZ73" s="395"/>
      <c r="BA73" s="396"/>
      <c r="BB73" s="397">
        <v>3</v>
      </c>
      <c r="BC73" s="398"/>
      <c r="BD73" s="399"/>
      <c r="BE73" s="399"/>
      <c r="BF73" s="400"/>
      <c r="BG73" s="401"/>
      <c r="BH73" s="402"/>
      <c r="BI73" s="403"/>
      <c r="BJ73" s="404"/>
      <c r="BK73" s="405"/>
      <c r="BL73" s="405"/>
      <c r="BM73" s="405"/>
      <c r="BN73" s="405"/>
      <c r="BO73" s="406"/>
      <c r="BP73" s="404"/>
      <c r="BQ73" s="405"/>
      <c r="BR73" s="405"/>
      <c r="BS73" s="405"/>
      <c r="BT73" s="405"/>
      <c r="BU73" s="406"/>
      <c r="BV73" s="404"/>
      <c r="BW73" s="405"/>
      <c r="BX73" s="405"/>
      <c r="BY73" s="405"/>
      <c r="BZ73" s="405"/>
      <c r="CA73" s="406"/>
      <c r="CB73" s="398"/>
      <c r="CC73" s="399"/>
      <c r="CD73" s="399"/>
      <c r="CE73" s="400"/>
      <c r="CF73" s="407"/>
      <c r="CG73" s="408"/>
      <c r="CH73" s="408"/>
      <c r="CI73" s="408"/>
      <c r="CJ73" s="409"/>
      <c r="CK73" s="407"/>
      <c r="CL73" s="408"/>
      <c r="CM73" s="408"/>
      <c r="CN73" s="408"/>
      <c r="CO73" s="409"/>
      <c r="CP73" s="407"/>
      <c r="CQ73" s="408"/>
      <c r="CR73" s="408"/>
      <c r="CS73" s="408"/>
      <c r="CT73" s="409"/>
      <c r="CU73" s="379"/>
      <c r="CV73" s="380"/>
      <c r="CW73" s="380"/>
      <c r="CX73" s="380"/>
      <c r="CY73" s="381"/>
      <c r="DA73" s="382"/>
    </row>
    <row r="74" spans="1:105" ht="16.5">
      <c r="A74" s="383"/>
      <c r="B74" s="352"/>
      <c r="C74" s="384" t="str">
        <f t="shared" ca="1" si="2"/>
        <v>●</v>
      </c>
      <c r="D74" s="385"/>
      <c r="E74" s="386"/>
      <c r="F74" s="386"/>
      <c r="G74" s="386"/>
      <c r="H74" s="386"/>
      <c r="I74" s="386"/>
      <c r="J74" s="386"/>
      <c r="K74" s="387"/>
      <c r="L74" s="388"/>
      <c r="M74" s="388"/>
      <c r="N74" s="388"/>
      <c r="O74" s="388"/>
      <c r="P74" s="388"/>
      <c r="Q74" s="388"/>
      <c r="R74" s="389"/>
      <c r="S74" s="390"/>
      <c r="T74" s="389"/>
      <c r="U74" s="390"/>
      <c r="V74" s="387"/>
      <c r="W74" s="388"/>
      <c r="X74" s="388"/>
      <c r="Y74" s="388"/>
      <c r="Z74" s="388"/>
      <c r="AA74" s="388"/>
      <c r="AB74" s="388"/>
      <c r="AC74" s="388"/>
      <c r="AD74" s="387"/>
      <c r="AE74" s="388"/>
      <c r="AF74" s="388"/>
      <c r="AG74" s="388"/>
      <c r="AH74" s="388"/>
      <c r="AI74" s="388"/>
      <c r="AJ74" s="388"/>
      <c r="AK74" s="391"/>
      <c r="AL74" s="387"/>
      <c r="AM74" s="388"/>
      <c r="AN74" s="388"/>
      <c r="AO74" s="388"/>
      <c r="AP74" s="388"/>
      <c r="AQ74" s="388"/>
      <c r="AR74" s="391"/>
      <c r="AS74" s="392"/>
      <c r="AT74" s="393"/>
      <c r="AU74" s="393"/>
      <c r="AV74" s="393"/>
      <c r="AW74" s="393"/>
      <c r="AX74" s="393"/>
      <c r="AY74" s="394"/>
      <c r="AZ74" s="395"/>
      <c r="BA74" s="396"/>
      <c r="BB74" s="397">
        <v>4</v>
      </c>
      <c r="BC74" s="398"/>
      <c r="BD74" s="399"/>
      <c r="BE74" s="399"/>
      <c r="BF74" s="400"/>
      <c r="BG74" s="401"/>
      <c r="BH74" s="402"/>
      <c r="BI74" s="403"/>
      <c r="BJ74" s="404"/>
      <c r="BK74" s="405"/>
      <c r="BL74" s="405"/>
      <c r="BM74" s="405"/>
      <c r="BN74" s="405"/>
      <c r="BO74" s="406"/>
      <c r="BP74" s="404"/>
      <c r="BQ74" s="405"/>
      <c r="BR74" s="405"/>
      <c r="BS74" s="405"/>
      <c r="BT74" s="405"/>
      <c r="BU74" s="406"/>
      <c r="BV74" s="404"/>
      <c r="BW74" s="405"/>
      <c r="BX74" s="405"/>
      <c r="BY74" s="405"/>
      <c r="BZ74" s="405"/>
      <c r="CA74" s="406"/>
      <c r="CB74" s="398"/>
      <c r="CC74" s="399"/>
      <c r="CD74" s="399"/>
      <c r="CE74" s="400"/>
      <c r="CF74" s="407"/>
      <c r="CG74" s="408"/>
      <c r="CH74" s="408"/>
      <c r="CI74" s="408"/>
      <c r="CJ74" s="409"/>
      <c r="CK74" s="407"/>
      <c r="CL74" s="408"/>
      <c r="CM74" s="408"/>
      <c r="CN74" s="408"/>
      <c r="CO74" s="409"/>
      <c r="CP74" s="407"/>
      <c r="CQ74" s="408"/>
      <c r="CR74" s="408"/>
      <c r="CS74" s="408"/>
      <c r="CT74" s="409"/>
      <c r="CU74" s="379"/>
      <c r="CV74" s="380"/>
      <c r="CW74" s="380"/>
      <c r="CX74" s="380"/>
      <c r="CY74" s="381"/>
      <c r="DA74" s="382"/>
    </row>
    <row r="75" spans="1:105" ht="16.5">
      <c r="A75" s="383"/>
      <c r="B75" s="352"/>
      <c r="C75" s="384" t="str">
        <f t="shared" ca="1" si="2"/>
        <v>●</v>
      </c>
      <c r="D75" s="385"/>
      <c r="E75" s="386"/>
      <c r="F75" s="386"/>
      <c r="G75" s="386"/>
      <c r="H75" s="386"/>
      <c r="I75" s="386"/>
      <c r="J75" s="386"/>
      <c r="K75" s="387"/>
      <c r="L75" s="388"/>
      <c r="M75" s="388"/>
      <c r="N75" s="388"/>
      <c r="O75" s="388"/>
      <c r="P75" s="388"/>
      <c r="Q75" s="388"/>
      <c r="R75" s="389"/>
      <c r="S75" s="390"/>
      <c r="T75" s="389"/>
      <c r="U75" s="390"/>
      <c r="V75" s="387"/>
      <c r="W75" s="388"/>
      <c r="X75" s="388"/>
      <c r="Y75" s="388"/>
      <c r="Z75" s="388"/>
      <c r="AA75" s="388"/>
      <c r="AB75" s="388"/>
      <c r="AC75" s="388"/>
      <c r="AD75" s="387"/>
      <c r="AE75" s="388"/>
      <c r="AF75" s="388"/>
      <c r="AG75" s="388"/>
      <c r="AH75" s="388"/>
      <c r="AI75" s="388"/>
      <c r="AJ75" s="388"/>
      <c r="AK75" s="391"/>
      <c r="AL75" s="387"/>
      <c r="AM75" s="388"/>
      <c r="AN75" s="388"/>
      <c r="AO75" s="388"/>
      <c r="AP75" s="388"/>
      <c r="AQ75" s="388"/>
      <c r="AR75" s="391"/>
      <c r="AS75" s="392"/>
      <c r="AT75" s="393"/>
      <c r="AU75" s="393"/>
      <c r="AV75" s="393"/>
      <c r="AW75" s="393"/>
      <c r="AX75" s="393"/>
      <c r="AY75" s="394"/>
      <c r="AZ75" s="395"/>
      <c r="BA75" s="396"/>
      <c r="BB75" s="397">
        <v>5</v>
      </c>
      <c r="BC75" s="398"/>
      <c r="BD75" s="399"/>
      <c r="BE75" s="399"/>
      <c r="BF75" s="400"/>
      <c r="BG75" s="401"/>
      <c r="BH75" s="402"/>
      <c r="BI75" s="403"/>
      <c r="BJ75" s="404"/>
      <c r="BK75" s="405"/>
      <c r="BL75" s="405"/>
      <c r="BM75" s="405"/>
      <c r="BN75" s="405"/>
      <c r="BO75" s="406"/>
      <c r="BP75" s="404"/>
      <c r="BQ75" s="405"/>
      <c r="BR75" s="405"/>
      <c r="BS75" s="405"/>
      <c r="BT75" s="405"/>
      <c r="BU75" s="406"/>
      <c r="BV75" s="404"/>
      <c r="BW75" s="405"/>
      <c r="BX75" s="405"/>
      <c r="BY75" s="405"/>
      <c r="BZ75" s="405"/>
      <c r="CA75" s="406"/>
      <c r="CB75" s="398"/>
      <c r="CC75" s="399"/>
      <c r="CD75" s="399"/>
      <c r="CE75" s="400"/>
      <c r="CF75" s="407"/>
      <c r="CG75" s="408"/>
      <c r="CH75" s="408"/>
      <c r="CI75" s="408"/>
      <c r="CJ75" s="409"/>
      <c r="CK75" s="407"/>
      <c r="CL75" s="408"/>
      <c r="CM75" s="408"/>
      <c r="CN75" s="408"/>
      <c r="CO75" s="409"/>
      <c r="CP75" s="407"/>
      <c r="CQ75" s="408"/>
      <c r="CR75" s="408"/>
      <c r="CS75" s="408"/>
      <c r="CT75" s="409"/>
      <c r="CU75" s="379"/>
      <c r="CV75" s="380"/>
      <c r="CW75" s="380"/>
      <c r="CX75" s="380"/>
      <c r="CY75" s="381"/>
      <c r="DA75" s="382"/>
    </row>
    <row r="76" spans="1:105" ht="16.5">
      <c r="A76" s="410"/>
      <c r="B76" s="411"/>
      <c r="C76" s="412" t="str">
        <f t="shared" ref="C76:C139" ca="1" si="3">IF(AND(OFFSET($K76,-($BB76-1),0)&lt;&gt;"",OFFSET($R76,-($BB76-1),0)&lt;&gt;"x"),"●","")</f>
        <v>●</v>
      </c>
      <c r="D76" s="413"/>
      <c r="E76" s="414"/>
      <c r="F76" s="414"/>
      <c r="G76" s="414"/>
      <c r="H76" s="414"/>
      <c r="I76" s="414"/>
      <c r="J76" s="414"/>
      <c r="K76" s="376"/>
      <c r="L76" s="377"/>
      <c r="M76" s="377"/>
      <c r="N76" s="377"/>
      <c r="O76" s="377"/>
      <c r="P76" s="377"/>
      <c r="Q76" s="377"/>
      <c r="R76" s="415"/>
      <c r="S76" s="416"/>
      <c r="T76" s="415"/>
      <c r="U76" s="416"/>
      <c r="V76" s="376"/>
      <c r="W76" s="377"/>
      <c r="X76" s="377"/>
      <c r="Y76" s="377"/>
      <c r="Z76" s="377"/>
      <c r="AA76" s="377"/>
      <c r="AB76" s="377"/>
      <c r="AC76" s="377"/>
      <c r="AD76" s="376"/>
      <c r="AE76" s="377"/>
      <c r="AF76" s="377"/>
      <c r="AG76" s="377"/>
      <c r="AH76" s="377"/>
      <c r="AI76" s="377"/>
      <c r="AJ76" s="377"/>
      <c r="AK76" s="378"/>
      <c r="AL76" s="376"/>
      <c r="AM76" s="377"/>
      <c r="AN76" s="377"/>
      <c r="AO76" s="377"/>
      <c r="AP76" s="377"/>
      <c r="AQ76" s="377"/>
      <c r="AR76" s="378"/>
      <c r="AS76" s="417"/>
      <c r="AT76" s="418"/>
      <c r="AU76" s="418"/>
      <c r="AV76" s="418"/>
      <c r="AW76" s="418"/>
      <c r="AX76" s="418"/>
      <c r="AY76" s="419"/>
      <c r="AZ76" s="420"/>
      <c r="BA76" s="421"/>
      <c r="BB76" s="422">
        <v>6</v>
      </c>
      <c r="BC76" s="423"/>
      <c r="BD76" s="424"/>
      <c r="BE76" s="424"/>
      <c r="BF76" s="425"/>
      <c r="BG76" s="426"/>
      <c r="BH76" s="427"/>
      <c r="BI76" s="428"/>
      <c r="BJ76" s="429"/>
      <c r="BK76" s="430"/>
      <c r="BL76" s="430"/>
      <c r="BM76" s="430"/>
      <c r="BN76" s="430"/>
      <c r="BO76" s="431"/>
      <c r="BP76" s="429"/>
      <c r="BQ76" s="430"/>
      <c r="BR76" s="430"/>
      <c r="BS76" s="430"/>
      <c r="BT76" s="430"/>
      <c r="BU76" s="431"/>
      <c r="BV76" s="429"/>
      <c r="BW76" s="430"/>
      <c r="BX76" s="430"/>
      <c r="BY76" s="430"/>
      <c r="BZ76" s="430"/>
      <c r="CA76" s="431"/>
      <c r="CB76" s="423"/>
      <c r="CC76" s="424"/>
      <c r="CD76" s="424"/>
      <c r="CE76" s="425"/>
      <c r="CF76" s="407"/>
      <c r="CG76" s="408"/>
      <c r="CH76" s="408"/>
      <c r="CI76" s="408"/>
      <c r="CJ76" s="409"/>
      <c r="CK76" s="407"/>
      <c r="CL76" s="408"/>
      <c r="CM76" s="408"/>
      <c r="CN76" s="408"/>
      <c r="CO76" s="409"/>
      <c r="CP76" s="407"/>
      <c r="CQ76" s="408"/>
      <c r="CR76" s="408"/>
      <c r="CS76" s="408"/>
      <c r="CT76" s="409"/>
      <c r="CU76" s="379"/>
      <c r="CV76" s="380"/>
      <c r="CW76" s="380"/>
      <c r="CX76" s="380"/>
      <c r="CY76" s="381"/>
      <c r="DA76" s="382"/>
    </row>
    <row r="77" spans="1:105" ht="16.5">
      <c r="A77" s="351">
        <v>12</v>
      </c>
      <c r="B77" s="352"/>
      <c r="C77" s="353" t="str">
        <f t="shared" ca="1" si="3"/>
        <v>●</v>
      </c>
      <c r="D77" s="354"/>
      <c r="E77" s="355"/>
      <c r="F77" s="355"/>
      <c r="G77" s="355"/>
      <c r="H77" s="355"/>
      <c r="I77" s="355"/>
      <c r="J77" s="355"/>
      <c r="K77" s="356" t="s">
        <v>379</v>
      </c>
      <c r="L77" s="357"/>
      <c r="M77" s="357"/>
      <c r="N77" s="357"/>
      <c r="O77" s="357"/>
      <c r="P77" s="357"/>
      <c r="Q77" s="357"/>
      <c r="R77" s="358"/>
      <c r="S77" s="359"/>
      <c r="T77" s="358"/>
      <c r="U77" s="359"/>
      <c r="V77" s="356"/>
      <c r="W77" s="357"/>
      <c r="X77" s="357"/>
      <c r="Y77" s="357"/>
      <c r="Z77" s="357"/>
      <c r="AA77" s="357"/>
      <c r="AB77" s="357"/>
      <c r="AC77" s="357"/>
      <c r="AD77" s="356"/>
      <c r="AE77" s="357"/>
      <c r="AF77" s="357"/>
      <c r="AG77" s="357"/>
      <c r="AH77" s="357"/>
      <c r="AI77" s="357"/>
      <c r="AJ77" s="357"/>
      <c r="AK77" s="360"/>
      <c r="AL77" s="356"/>
      <c r="AM77" s="357"/>
      <c r="AN77" s="357"/>
      <c r="AO77" s="357"/>
      <c r="AP77" s="357"/>
      <c r="AQ77" s="357"/>
      <c r="AR77" s="360"/>
      <c r="AS77" s="361"/>
      <c r="AT77" s="362"/>
      <c r="AU77" s="362"/>
      <c r="AV77" s="362"/>
      <c r="AW77" s="362"/>
      <c r="AX77" s="362"/>
      <c r="AY77" s="363"/>
      <c r="AZ77" s="364"/>
      <c r="BA77" s="365"/>
      <c r="BB77" s="366">
        <v>1</v>
      </c>
      <c r="BC77" s="367"/>
      <c r="BD77" s="368"/>
      <c r="BE77" s="368"/>
      <c r="BF77" s="369"/>
      <c r="BG77" s="370"/>
      <c r="BH77" s="371"/>
      <c r="BI77" s="372"/>
      <c r="BJ77" s="373"/>
      <c r="BK77" s="374"/>
      <c r="BL77" s="374"/>
      <c r="BM77" s="374"/>
      <c r="BN77" s="374"/>
      <c r="BO77" s="375"/>
      <c r="BP77" s="373"/>
      <c r="BQ77" s="374"/>
      <c r="BR77" s="374"/>
      <c r="BS77" s="374"/>
      <c r="BT77" s="374"/>
      <c r="BU77" s="375"/>
      <c r="BV77" s="373"/>
      <c r="BW77" s="374"/>
      <c r="BX77" s="374"/>
      <c r="BY77" s="374"/>
      <c r="BZ77" s="374"/>
      <c r="CA77" s="375"/>
      <c r="CB77" s="367"/>
      <c r="CC77" s="368"/>
      <c r="CD77" s="368"/>
      <c r="CE77" s="369"/>
      <c r="CF77" s="376"/>
      <c r="CG77" s="377"/>
      <c r="CH77" s="377"/>
      <c r="CI77" s="377"/>
      <c r="CJ77" s="378"/>
      <c r="CK77" s="376"/>
      <c r="CL77" s="377"/>
      <c r="CM77" s="377"/>
      <c r="CN77" s="377"/>
      <c r="CO77" s="378"/>
      <c r="CP77" s="376"/>
      <c r="CQ77" s="377"/>
      <c r="CR77" s="377"/>
      <c r="CS77" s="377"/>
      <c r="CT77" s="378"/>
      <c r="CU77" s="379"/>
      <c r="CV77" s="380"/>
      <c r="CW77" s="380"/>
      <c r="CX77" s="380"/>
      <c r="CY77" s="381"/>
      <c r="DA77" s="382"/>
    </row>
    <row r="78" spans="1:105" ht="16.5">
      <c r="A78" s="383"/>
      <c r="B78" s="352"/>
      <c r="C78" s="384" t="str">
        <f t="shared" ca="1" si="3"/>
        <v>●</v>
      </c>
      <c r="D78" s="385"/>
      <c r="E78" s="386"/>
      <c r="F78" s="386"/>
      <c r="G78" s="386"/>
      <c r="H78" s="386"/>
      <c r="I78" s="386"/>
      <c r="J78" s="386"/>
      <c r="K78" s="387"/>
      <c r="L78" s="388"/>
      <c r="M78" s="388"/>
      <c r="N78" s="388"/>
      <c r="O78" s="388"/>
      <c r="P78" s="388"/>
      <c r="Q78" s="388"/>
      <c r="R78" s="389"/>
      <c r="S78" s="390"/>
      <c r="T78" s="389"/>
      <c r="U78" s="390"/>
      <c r="V78" s="387"/>
      <c r="W78" s="388"/>
      <c r="X78" s="388"/>
      <c r="Y78" s="388"/>
      <c r="Z78" s="388"/>
      <c r="AA78" s="388"/>
      <c r="AB78" s="388"/>
      <c r="AC78" s="388"/>
      <c r="AD78" s="387"/>
      <c r="AE78" s="388"/>
      <c r="AF78" s="388"/>
      <c r="AG78" s="388"/>
      <c r="AH78" s="388"/>
      <c r="AI78" s="388"/>
      <c r="AJ78" s="388"/>
      <c r="AK78" s="391"/>
      <c r="AL78" s="387"/>
      <c r="AM78" s="388"/>
      <c r="AN78" s="388"/>
      <c r="AO78" s="388"/>
      <c r="AP78" s="388"/>
      <c r="AQ78" s="388"/>
      <c r="AR78" s="391"/>
      <c r="AS78" s="392"/>
      <c r="AT78" s="393"/>
      <c r="AU78" s="393"/>
      <c r="AV78" s="393"/>
      <c r="AW78" s="393"/>
      <c r="AX78" s="393"/>
      <c r="AY78" s="394"/>
      <c r="AZ78" s="395"/>
      <c r="BA78" s="396"/>
      <c r="BB78" s="397">
        <v>2</v>
      </c>
      <c r="BC78" s="398"/>
      <c r="BD78" s="399"/>
      <c r="BE78" s="399"/>
      <c r="BF78" s="400"/>
      <c r="BG78" s="401"/>
      <c r="BH78" s="402"/>
      <c r="BI78" s="403"/>
      <c r="BJ78" s="404"/>
      <c r="BK78" s="405"/>
      <c r="BL78" s="405"/>
      <c r="BM78" s="405"/>
      <c r="BN78" s="405"/>
      <c r="BO78" s="406"/>
      <c r="BP78" s="404"/>
      <c r="BQ78" s="405"/>
      <c r="BR78" s="405"/>
      <c r="BS78" s="405"/>
      <c r="BT78" s="405"/>
      <c r="BU78" s="406"/>
      <c r="BV78" s="404"/>
      <c r="BW78" s="405"/>
      <c r="BX78" s="405"/>
      <c r="BY78" s="405"/>
      <c r="BZ78" s="405"/>
      <c r="CA78" s="406"/>
      <c r="CB78" s="398"/>
      <c r="CC78" s="399"/>
      <c r="CD78" s="399"/>
      <c r="CE78" s="400"/>
      <c r="CF78" s="407"/>
      <c r="CG78" s="408"/>
      <c r="CH78" s="408"/>
      <c r="CI78" s="408"/>
      <c r="CJ78" s="409"/>
      <c r="CK78" s="407"/>
      <c r="CL78" s="408"/>
      <c r="CM78" s="408"/>
      <c r="CN78" s="408"/>
      <c r="CO78" s="409"/>
      <c r="CP78" s="407"/>
      <c r="CQ78" s="408"/>
      <c r="CR78" s="408"/>
      <c r="CS78" s="408"/>
      <c r="CT78" s="409"/>
      <c r="CU78" s="379"/>
      <c r="CV78" s="380"/>
      <c r="CW78" s="380"/>
      <c r="CX78" s="380"/>
      <c r="CY78" s="381"/>
      <c r="DA78" s="382"/>
    </row>
    <row r="79" spans="1:105" ht="16.5">
      <c r="A79" s="383"/>
      <c r="B79" s="352"/>
      <c r="C79" s="384" t="str">
        <f t="shared" ca="1" si="3"/>
        <v>●</v>
      </c>
      <c r="D79" s="385"/>
      <c r="E79" s="386"/>
      <c r="F79" s="386"/>
      <c r="G79" s="386"/>
      <c r="H79" s="386"/>
      <c r="I79" s="386"/>
      <c r="J79" s="386"/>
      <c r="K79" s="387"/>
      <c r="L79" s="388"/>
      <c r="M79" s="388"/>
      <c r="N79" s="388"/>
      <c r="O79" s="388"/>
      <c r="P79" s="388"/>
      <c r="Q79" s="388"/>
      <c r="R79" s="389"/>
      <c r="S79" s="390"/>
      <c r="T79" s="389"/>
      <c r="U79" s="390"/>
      <c r="V79" s="387"/>
      <c r="W79" s="388"/>
      <c r="X79" s="388"/>
      <c r="Y79" s="388"/>
      <c r="Z79" s="388"/>
      <c r="AA79" s="388"/>
      <c r="AB79" s="388"/>
      <c r="AC79" s="388"/>
      <c r="AD79" s="387"/>
      <c r="AE79" s="388"/>
      <c r="AF79" s="388"/>
      <c r="AG79" s="388"/>
      <c r="AH79" s="388"/>
      <c r="AI79" s="388"/>
      <c r="AJ79" s="388"/>
      <c r="AK79" s="391"/>
      <c r="AL79" s="387"/>
      <c r="AM79" s="388"/>
      <c r="AN79" s="388"/>
      <c r="AO79" s="388"/>
      <c r="AP79" s="388"/>
      <c r="AQ79" s="388"/>
      <c r="AR79" s="391"/>
      <c r="AS79" s="392"/>
      <c r="AT79" s="393"/>
      <c r="AU79" s="393"/>
      <c r="AV79" s="393"/>
      <c r="AW79" s="393"/>
      <c r="AX79" s="393"/>
      <c r="AY79" s="394"/>
      <c r="AZ79" s="395"/>
      <c r="BA79" s="396"/>
      <c r="BB79" s="397">
        <v>3</v>
      </c>
      <c r="BC79" s="398"/>
      <c r="BD79" s="399"/>
      <c r="BE79" s="399"/>
      <c r="BF79" s="400"/>
      <c r="BG79" s="401"/>
      <c r="BH79" s="402"/>
      <c r="BI79" s="403"/>
      <c r="BJ79" s="404"/>
      <c r="BK79" s="405"/>
      <c r="BL79" s="405"/>
      <c r="BM79" s="405"/>
      <c r="BN79" s="405"/>
      <c r="BO79" s="406"/>
      <c r="BP79" s="404"/>
      <c r="BQ79" s="405"/>
      <c r="BR79" s="405"/>
      <c r="BS79" s="405"/>
      <c r="BT79" s="405"/>
      <c r="BU79" s="406"/>
      <c r="BV79" s="404"/>
      <c r="BW79" s="405"/>
      <c r="BX79" s="405"/>
      <c r="BY79" s="405"/>
      <c r="BZ79" s="405"/>
      <c r="CA79" s="406"/>
      <c r="CB79" s="398"/>
      <c r="CC79" s="399"/>
      <c r="CD79" s="399"/>
      <c r="CE79" s="400"/>
      <c r="CF79" s="407"/>
      <c r="CG79" s="408"/>
      <c r="CH79" s="408"/>
      <c r="CI79" s="408"/>
      <c r="CJ79" s="409"/>
      <c r="CK79" s="407"/>
      <c r="CL79" s="408"/>
      <c r="CM79" s="408"/>
      <c r="CN79" s="408"/>
      <c r="CO79" s="409"/>
      <c r="CP79" s="407"/>
      <c r="CQ79" s="408"/>
      <c r="CR79" s="408"/>
      <c r="CS79" s="408"/>
      <c r="CT79" s="409"/>
      <c r="CU79" s="379"/>
      <c r="CV79" s="380"/>
      <c r="CW79" s="380"/>
      <c r="CX79" s="380"/>
      <c r="CY79" s="381"/>
      <c r="DA79" s="382"/>
    </row>
    <row r="80" spans="1:105" ht="16.5">
      <c r="A80" s="383"/>
      <c r="B80" s="352"/>
      <c r="C80" s="384" t="str">
        <f t="shared" ca="1" si="3"/>
        <v>●</v>
      </c>
      <c r="D80" s="385"/>
      <c r="E80" s="386"/>
      <c r="F80" s="386"/>
      <c r="G80" s="386"/>
      <c r="H80" s="386"/>
      <c r="I80" s="386"/>
      <c r="J80" s="386"/>
      <c r="K80" s="387"/>
      <c r="L80" s="388"/>
      <c r="M80" s="388"/>
      <c r="N80" s="388"/>
      <c r="O80" s="388"/>
      <c r="P80" s="388"/>
      <c r="Q80" s="388"/>
      <c r="R80" s="389"/>
      <c r="S80" s="390"/>
      <c r="T80" s="389"/>
      <c r="U80" s="390"/>
      <c r="V80" s="387"/>
      <c r="W80" s="388"/>
      <c r="X80" s="388"/>
      <c r="Y80" s="388"/>
      <c r="Z80" s="388"/>
      <c r="AA80" s="388"/>
      <c r="AB80" s="388"/>
      <c r="AC80" s="388"/>
      <c r="AD80" s="387"/>
      <c r="AE80" s="388"/>
      <c r="AF80" s="388"/>
      <c r="AG80" s="388"/>
      <c r="AH80" s="388"/>
      <c r="AI80" s="388"/>
      <c r="AJ80" s="388"/>
      <c r="AK80" s="391"/>
      <c r="AL80" s="387"/>
      <c r="AM80" s="388"/>
      <c r="AN80" s="388"/>
      <c r="AO80" s="388"/>
      <c r="AP80" s="388"/>
      <c r="AQ80" s="388"/>
      <c r="AR80" s="391"/>
      <c r="AS80" s="392"/>
      <c r="AT80" s="393"/>
      <c r="AU80" s="393"/>
      <c r="AV80" s="393"/>
      <c r="AW80" s="393"/>
      <c r="AX80" s="393"/>
      <c r="AY80" s="394"/>
      <c r="AZ80" s="395"/>
      <c r="BA80" s="396"/>
      <c r="BB80" s="397">
        <v>4</v>
      </c>
      <c r="BC80" s="398"/>
      <c r="BD80" s="399"/>
      <c r="BE80" s="399"/>
      <c r="BF80" s="400"/>
      <c r="BG80" s="401"/>
      <c r="BH80" s="402"/>
      <c r="BI80" s="403"/>
      <c r="BJ80" s="404"/>
      <c r="BK80" s="405"/>
      <c r="BL80" s="405"/>
      <c r="BM80" s="405"/>
      <c r="BN80" s="405"/>
      <c r="BO80" s="406"/>
      <c r="BP80" s="404"/>
      <c r="BQ80" s="405"/>
      <c r="BR80" s="405"/>
      <c r="BS80" s="405"/>
      <c r="BT80" s="405"/>
      <c r="BU80" s="406"/>
      <c r="BV80" s="404"/>
      <c r="BW80" s="405"/>
      <c r="BX80" s="405"/>
      <c r="BY80" s="405"/>
      <c r="BZ80" s="405"/>
      <c r="CA80" s="406"/>
      <c r="CB80" s="398"/>
      <c r="CC80" s="399"/>
      <c r="CD80" s="399"/>
      <c r="CE80" s="400"/>
      <c r="CF80" s="407"/>
      <c r="CG80" s="408"/>
      <c r="CH80" s="408"/>
      <c r="CI80" s="408"/>
      <c r="CJ80" s="409"/>
      <c r="CK80" s="407"/>
      <c r="CL80" s="408"/>
      <c r="CM80" s="408"/>
      <c r="CN80" s="408"/>
      <c r="CO80" s="409"/>
      <c r="CP80" s="407"/>
      <c r="CQ80" s="408"/>
      <c r="CR80" s="408"/>
      <c r="CS80" s="408"/>
      <c r="CT80" s="409"/>
      <c r="CU80" s="379"/>
      <c r="CV80" s="380"/>
      <c r="CW80" s="380"/>
      <c r="CX80" s="380"/>
      <c r="CY80" s="381"/>
      <c r="DA80" s="382"/>
    </row>
    <row r="81" spans="1:105" ht="16.5">
      <c r="A81" s="383"/>
      <c r="B81" s="352"/>
      <c r="C81" s="384" t="str">
        <f t="shared" ca="1" si="3"/>
        <v>●</v>
      </c>
      <c r="D81" s="385"/>
      <c r="E81" s="386"/>
      <c r="F81" s="386"/>
      <c r="G81" s="386"/>
      <c r="H81" s="386"/>
      <c r="I81" s="386"/>
      <c r="J81" s="386"/>
      <c r="K81" s="387"/>
      <c r="L81" s="388"/>
      <c r="M81" s="388"/>
      <c r="N81" s="388"/>
      <c r="O81" s="388"/>
      <c r="P81" s="388"/>
      <c r="Q81" s="388"/>
      <c r="R81" s="389"/>
      <c r="S81" s="390"/>
      <c r="T81" s="389"/>
      <c r="U81" s="390"/>
      <c r="V81" s="387"/>
      <c r="W81" s="388"/>
      <c r="X81" s="388"/>
      <c r="Y81" s="388"/>
      <c r="Z81" s="388"/>
      <c r="AA81" s="388"/>
      <c r="AB81" s="388"/>
      <c r="AC81" s="388"/>
      <c r="AD81" s="387"/>
      <c r="AE81" s="388"/>
      <c r="AF81" s="388"/>
      <c r="AG81" s="388"/>
      <c r="AH81" s="388"/>
      <c r="AI81" s="388"/>
      <c r="AJ81" s="388"/>
      <c r="AK81" s="391"/>
      <c r="AL81" s="387"/>
      <c r="AM81" s="388"/>
      <c r="AN81" s="388"/>
      <c r="AO81" s="388"/>
      <c r="AP81" s="388"/>
      <c r="AQ81" s="388"/>
      <c r="AR81" s="391"/>
      <c r="AS81" s="392"/>
      <c r="AT81" s="393"/>
      <c r="AU81" s="393"/>
      <c r="AV81" s="393"/>
      <c r="AW81" s="393"/>
      <c r="AX81" s="393"/>
      <c r="AY81" s="394"/>
      <c r="AZ81" s="395"/>
      <c r="BA81" s="396"/>
      <c r="BB81" s="397">
        <v>5</v>
      </c>
      <c r="BC81" s="398"/>
      <c r="BD81" s="399"/>
      <c r="BE81" s="399"/>
      <c r="BF81" s="400"/>
      <c r="BG81" s="401"/>
      <c r="BH81" s="402"/>
      <c r="BI81" s="403"/>
      <c r="BJ81" s="404"/>
      <c r="BK81" s="405"/>
      <c r="BL81" s="405"/>
      <c r="BM81" s="405"/>
      <c r="BN81" s="405"/>
      <c r="BO81" s="406"/>
      <c r="BP81" s="404"/>
      <c r="BQ81" s="405"/>
      <c r="BR81" s="405"/>
      <c r="BS81" s="405"/>
      <c r="BT81" s="405"/>
      <c r="BU81" s="406"/>
      <c r="BV81" s="404"/>
      <c r="BW81" s="405"/>
      <c r="BX81" s="405"/>
      <c r="BY81" s="405"/>
      <c r="BZ81" s="405"/>
      <c r="CA81" s="406"/>
      <c r="CB81" s="398"/>
      <c r="CC81" s="399"/>
      <c r="CD81" s="399"/>
      <c r="CE81" s="400"/>
      <c r="CF81" s="407"/>
      <c r="CG81" s="408"/>
      <c r="CH81" s="408"/>
      <c r="CI81" s="408"/>
      <c r="CJ81" s="409"/>
      <c r="CK81" s="407"/>
      <c r="CL81" s="408"/>
      <c r="CM81" s="408"/>
      <c r="CN81" s="408"/>
      <c r="CO81" s="409"/>
      <c r="CP81" s="407"/>
      <c r="CQ81" s="408"/>
      <c r="CR81" s="408"/>
      <c r="CS81" s="408"/>
      <c r="CT81" s="409"/>
      <c r="CU81" s="379"/>
      <c r="CV81" s="380"/>
      <c r="CW81" s="380"/>
      <c r="CX81" s="380"/>
      <c r="CY81" s="381"/>
      <c r="DA81" s="382"/>
    </row>
    <row r="82" spans="1:105" ht="16.5">
      <c r="A82" s="410"/>
      <c r="B82" s="411"/>
      <c r="C82" s="412" t="str">
        <f t="shared" ca="1" si="3"/>
        <v>●</v>
      </c>
      <c r="D82" s="413"/>
      <c r="E82" s="414"/>
      <c r="F82" s="414"/>
      <c r="G82" s="414"/>
      <c r="H82" s="414"/>
      <c r="I82" s="414"/>
      <c r="J82" s="414"/>
      <c r="K82" s="376"/>
      <c r="L82" s="377"/>
      <c r="M82" s="377"/>
      <c r="N82" s="377"/>
      <c r="O82" s="377"/>
      <c r="P82" s="377"/>
      <c r="Q82" s="377"/>
      <c r="R82" s="415"/>
      <c r="S82" s="416"/>
      <c r="T82" s="415"/>
      <c r="U82" s="416"/>
      <c r="V82" s="376"/>
      <c r="W82" s="377"/>
      <c r="X82" s="377"/>
      <c r="Y82" s="377"/>
      <c r="Z82" s="377"/>
      <c r="AA82" s="377"/>
      <c r="AB82" s="377"/>
      <c r="AC82" s="377"/>
      <c r="AD82" s="376"/>
      <c r="AE82" s="377"/>
      <c r="AF82" s="377"/>
      <c r="AG82" s="377"/>
      <c r="AH82" s="377"/>
      <c r="AI82" s="377"/>
      <c r="AJ82" s="377"/>
      <c r="AK82" s="378"/>
      <c r="AL82" s="376"/>
      <c r="AM82" s="377"/>
      <c r="AN82" s="377"/>
      <c r="AO82" s="377"/>
      <c r="AP82" s="377"/>
      <c r="AQ82" s="377"/>
      <c r="AR82" s="378"/>
      <c r="AS82" s="417"/>
      <c r="AT82" s="418"/>
      <c r="AU82" s="418"/>
      <c r="AV82" s="418"/>
      <c r="AW82" s="418"/>
      <c r="AX82" s="418"/>
      <c r="AY82" s="419"/>
      <c r="AZ82" s="420"/>
      <c r="BA82" s="421"/>
      <c r="BB82" s="422">
        <v>6</v>
      </c>
      <c r="BC82" s="423"/>
      <c r="BD82" s="424"/>
      <c r="BE82" s="424"/>
      <c r="BF82" s="425"/>
      <c r="BG82" s="426"/>
      <c r="BH82" s="427"/>
      <c r="BI82" s="428"/>
      <c r="BJ82" s="429"/>
      <c r="BK82" s="430"/>
      <c r="BL82" s="430"/>
      <c r="BM82" s="430"/>
      <c r="BN82" s="430"/>
      <c r="BO82" s="431"/>
      <c r="BP82" s="429"/>
      <c r="BQ82" s="430"/>
      <c r="BR82" s="430"/>
      <c r="BS82" s="430"/>
      <c r="BT82" s="430"/>
      <c r="BU82" s="431"/>
      <c r="BV82" s="429"/>
      <c r="BW82" s="430"/>
      <c r="BX82" s="430"/>
      <c r="BY82" s="430"/>
      <c r="BZ82" s="430"/>
      <c r="CA82" s="431"/>
      <c r="CB82" s="423"/>
      <c r="CC82" s="424"/>
      <c r="CD82" s="424"/>
      <c r="CE82" s="425"/>
      <c r="CF82" s="407"/>
      <c r="CG82" s="408"/>
      <c r="CH82" s="408"/>
      <c r="CI82" s="408"/>
      <c r="CJ82" s="409"/>
      <c r="CK82" s="407"/>
      <c r="CL82" s="408"/>
      <c r="CM82" s="408"/>
      <c r="CN82" s="408"/>
      <c r="CO82" s="409"/>
      <c r="CP82" s="407"/>
      <c r="CQ82" s="408"/>
      <c r="CR82" s="408"/>
      <c r="CS82" s="408"/>
      <c r="CT82" s="409"/>
      <c r="CU82" s="379"/>
      <c r="CV82" s="380"/>
      <c r="CW82" s="380"/>
      <c r="CX82" s="380"/>
      <c r="CY82" s="381"/>
      <c r="DA82" s="382"/>
    </row>
    <row r="83" spans="1:105" ht="16.5">
      <c r="A83" s="351">
        <v>13</v>
      </c>
      <c r="B83" s="352"/>
      <c r="C83" s="353" t="str">
        <f t="shared" ca="1" si="3"/>
        <v>●</v>
      </c>
      <c r="D83" s="354"/>
      <c r="E83" s="355"/>
      <c r="F83" s="355"/>
      <c r="G83" s="355"/>
      <c r="H83" s="355"/>
      <c r="I83" s="355"/>
      <c r="J83" s="355"/>
      <c r="K83" s="356" t="s">
        <v>380</v>
      </c>
      <c r="L83" s="357"/>
      <c r="M83" s="357"/>
      <c r="N83" s="357"/>
      <c r="O83" s="357"/>
      <c r="P83" s="357"/>
      <c r="Q83" s="357"/>
      <c r="R83" s="358"/>
      <c r="S83" s="359"/>
      <c r="T83" s="358"/>
      <c r="U83" s="359"/>
      <c r="V83" s="356"/>
      <c r="W83" s="357"/>
      <c r="X83" s="357"/>
      <c r="Y83" s="357"/>
      <c r="Z83" s="357"/>
      <c r="AA83" s="357"/>
      <c r="AB83" s="357"/>
      <c r="AC83" s="357"/>
      <c r="AD83" s="356"/>
      <c r="AE83" s="357"/>
      <c r="AF83" s="357"/>
      <c r="AG83" s="357"/>
      <c r="AH83" s="357"/>
      <c r="AI83" s="357"/>
      <c r="AJ83" s="357"/>
      <c r="AK83" s="360"/>
      <c r="AL83" s="356"/>
      <c r="AM83" s="357"/>
      <c r="AN83" s="357"/>
      <c r="AO83" s="357"/>
      <c r="AP83" s="357"/>
      <c r="AQ83" s="357"/>
      <c r="AR83" s="360"/>
      <c r="AS83" s="361"/>
      <c r="AT83" s="362"/>
      <c r="AU83" s="362"/>
      <c r="AV83" s="362"/>
      <c r="AW83" s="362"/>
      <c r="AX83" s="362"/>
      <c r="AY83" s="363"/>
      <c r="AZ83" s="364"/>
      <c r="BA83" s="365"/>
      <c r="BB83" s="366">
        <v>1</v>
      </c>
      <c r="BC83" s="367"/>
      <c r="BD83" s="368"/>
      <c r="BE83" s="368"/>
      <c r="BF83" s="369"/>
      <c r="BG83" s="370"/>
      <c r="BH83" s="371"/>
      <c r="BI83" s="372"/>
      <c r="BJ83" s="373"/>
      <c r="BK83" s="374"/>
      <c r="BL83" s="374"/>
      <c r="BM83" s="374"/>
      <c r="BN83" s="374"/>
      <c r="BO83" s="375"/>
      <c r="BP83" s="373"/>
      <c r="BQ83" s="374"/>
      <c r="BR83" s="374"/>
      <c r="BS83" s="374"/>
      <c r="BT83" s="374"/>
      <c r="BU83" s="375"/>
      <c r="BV83" s="373"/>
      <c r="BW83" s="374"/>
      <c r="BX83" s="374"/>
      <c r="BY83" s="374"/>
      <c r="BZ83" s="374"/>
      <c r="CA83" s="375"/>
      <c r="CB83" s="367"/>
      <c r="CC83" s="368"/>
      <c r="CD83" s="368"/>
      <c r="CE83" s="369"/>
      <c r="CF83" s="376"/>
      <c r="CG83" s="377"/>
      <c r="CH83" s="377"/>
      <c r="CI83" s="377"/>
      <c r="CJ83" s="378"/>
      <c r="CK83" s="376"/>
      <c r="CL83" s="377"/>
      <c r="CM83" s="377"/>
      <c r="CN83" s="377"/>
      <c r="CO83" s="378"/>
      <c r="CP83" s="376"/>
      <c r="CQ83" s="377"/>
      <c r="CR83" s="377"/>
      <c r="CS83" s="377"/>
      <c r="CT83" s="378"/>
      <c r="CU83" s="379"/>
      <c r="CV83" s="380"/>
      <c r="CW83" s="380"/>
      <c r="CX83" s="380"/>
      <c r="CY83" s="381"/>
      <c r="DA83" s="382"/>
    </row>
    <row r="84" spans="1:105" ht="16.5">
      <c r="A84" s="383"/>
      <c r="B84" s="352"/>
      <c r="C84" s="384" t="str">
        <f t="shared" ca="1" si="3"/>
        <v>●</v>
      </c>
      <c r="D84" s="385"/>
      <c r="E84" s="386"/>
      <c r="F84" s="386"/>
      <c r="G84" s="386"/>
      <c r="H84" s="386"/>
      <c r="I84" s="386"/>
      <c r="J84" s="386"/>
      <c r="K84" s="387"/>
      <c r="L84" s="388"/>
      <c r="M84" s="388"/>
      <c r="N84" s="388"/>
      <c r="O84" s="388"/>
      <c r="P84" s="388"/>
      <c r="Q84" s="388"/>
      <c r="R84" s="389"/>
      <c r="S84" s="390"/>
      <c r="T84" s="389"/>
      <c r="U84" s="390"/>
      <c r="V84" s="387"/>
      <c r="W84" s="388"/>
      <c r="X84" s="388"/>
      <c r="Y84" s="388"/>
      <c r="Z84" s="388"/>
      <c r="AA84" s="388"/>
      <c r="AB84" s="388"/>
      <c r="AC84" s="388"/>
      <c r="AD84" s="387"/>
      <c r="AE84" s="388"/>
      <c r="AF84" s="388"/>
      <c r="AG84" s="388"/>
      <c r="AH84" s="388"/>
      <c r="AI84" s="388"/>
      <c r="AJ84" s="388"/>
      <c r="AK84" s="391"/>
      <c r="AL84" s="387"/>
      <c r="AM84" s="388"/>
      <c r="AN84" s="388"/>
      <c r="AO84" s="388"/>
      <c r="AP84" s="388"/>
      <c r="AQ84" s="388"/>
      <c r="AR84" s="391"/>
      <c r="AS84" s="392"/>
      <c r="AT84" s="393"/>
      <c r="AU84" s="393"/>
      <c r="AV84" s="393"/>
      <c r="AW84" s="393"/>
      <c r="AX84" s="393"/>
      <c r="AY84" s="394"/>
      <c r="AZ84" s="395"/>
      <c r="BA84" s="396"/>
      <c r="BB84" s="397">
        <v>2</v>
      </c>
      <c r="BC84" s="398"/>
      <c r="BD84" s="399"/>
      <c r="BE84" s="399"/>
      <c r="BF84" s="400"/>
      <c r="BG84" s="401"/>
      <c r="BH84" s="402"/>
      <c r="BI84" s="403"/>
      <c r="BJ84" s="404"/>
      <c r="BK84" s="405"/>
      <c r="BL84" s="405"/>
      <c r="BM84" s="405"/>
      <c r="BN84" s="405"/>
      <c r="BO84" s="406"/>
      <c r="BP84" s="404"/>
      <c r="BQ84" s="405"/>
      <c r="BR84" s="405"/>
      <c r="BS84" s="405"/>
      <c r="BT84" s="405"/>
      <c r="BU84" s="406"/>
      <c r="BV84" s="404"/>
      <c r="BW84" s="405"/>
      <c r="BX84" s="405"/>
      <c r="BY84" s="405"/>
      <c r="BZ84" s="405"/>
      <c r="CA84" s="406"/>
      <c r="CB84" s="398"/>
      <c r="CC84" s="399"/>
      <c r="CD84" s="399"/>
      <c r="CE84" s="400"/>
      <c r="CF84" s="407"/>
      <c r="CG84" s="408"/>
      <c r="CH84" s="408"/>
      <c r="CI84" s="408"/>
      <c r="CJ84" s="409"/>
      <c r="CK84" s="407"/>
      <c r="CL84" s="408"/>
      <c r="CM84" s="408"/>
      <c r="CN84" s="408"/>
      <c r="CO84" s="409"/>
      <c r="CP84" s="407"/>
      <c r="CQ84" s="408"/>
      <c r="CR84" s="408"/>
      <c r="CS84" s="408"/>
      <c r="CT84" s="409"/>
      <c r="CU84" s="379"/>
      <c r="CV84" s="380"/>
      <c r="CW84" s="380"/>
      <c r="CX84" s="380"/>
      <c r="CY84" s="381"/>
      <c r="DA84" s="382"/>
    </row>
    <row r="85" spans="1:105" ht="16.5">
      <c r="A85" s="383"/>
      <c r="B85" s="352"/>
      <c r="C85" s="384" t="str">
        <f t="shared" ca="1" si="3"/>
        <v>●</v>
      </c>
      <c r="D85" s="385"/>
      <c r="E85" s="386"/>
      <c r="F85" s="386"/>
      <c r="G85" s="386"/>
      <c r="H85" s="386"/>
      <c r="I85" s="386"/>
      <c r="J85" s="386"/>
      <c r="K85" s="387"/>
      <c r="L85" s="388"/>
      <c r="M85" s="388"/>
      <c r="N85" s="388"/>
      <c r="O85" s="388"/>
      <c r="P85" s="388"/>
      <c r="Q85" s="388"/>
      <c r="R85" s="389"/>
      <c r="S85" s="390"/>
      <c r="T85" s="389"/>
      <c r="U85" s="390"/>
      <c r="V85" s="387"/>
      <c r="W85" s="388"/>
      <c r="X85" s="388"/>
      <c r="Y85" s="388"/>
      <c r="Z85" s="388"/>
      <c r="AA85" s="388"/>
      <c r="AB85" s="388"/>
      <c r="AC85" s="388"/>
      <c r="AD85" s="387"/>
      <c r="AE85" s="388"/>
      <c r="AF85" s="388"/>
      <c r="AG85" s="388"/>
      <c r="AH85" s="388"/>
      <c r="AI85" s="388"/>
      <c r="AJ85" s="388"/>
      <c r="AK85" s="391"/>
      <c r="AL85" s="387"/>
      <c r="AM85" s="388"/>
      <c r="AN85" s="388"/>
      <c r="AO85" s="388"/>
      <c r="AP85" s="388"/>
      <c r="AQ85" s="388"/>
      <c r="AR85" s="391"/>
      <c r="AS85" s="392"/>
      <c r="AT85" s="393"/>
      <c r="AU85" s="393"/>
      <c r="AV85" s="393"/>
      <c r="AW85" s="393"/>
      <c r="AX85" s="393"/>
      <c r="AY85" s="394"/>
      <c r="AZ85" s="395"/>
      <c r="BA85" s="396"/>
      <c r="BB85" s="397">
        <v>3</v>
      </c>
      <c r="BC85" s="398"/>
      <c r="BD85" s="399"/>
      <c r="BE85" s="399"/>
      <c r="BF85" s="400"/>
      <c r="BG85" s="401"/>
      <c r="BH85" s="402"/>
      <c r="BI85" s="403"/>
      <c r="BJ85" s="404"/>
      <c r="BK85" s="405"/>
      <c r="BL85" s="405"/>
      <c r="BM85" s="405"/>
      <c r="BN85" s="405"/>
      <c r="BO85" s="406"/>
      <c r="BP85" s="404"/>
      <c r="BQ85" s="405"/>
      <c r="BR85" s="405"/>
      <c r="BS85" s="405"/>
      <c r="BT85" s="405"/>
      <c r="BU85" s="406"/>
      <c r="BV85" s="404"/>
      <c r="BW85" s="405"/>
      <c r="BX85" s="405"/>
      <c r="BY85" s="405"/>
      <c r="BZ85" s="405"/>
      <c r="CA85" s="406"/>
      <c r="CB85" s="398"/>
      <c r="CC85" s="399"/>
      <c r="CD85" s="399"/>
      <c r="CE85" s="400"/>
      <c r="CF85" s="407"/>
      <c r="CG85" s="408"/>
      <c r="CH85" s="408"/>
      <c r="CI85" s="408"/>
      <c r="CJ85" s="409"/>
      <c r="CK85" s="407"/>
      <c r="CL85" s="408"/>
      <c r="CM85" s="408"/>
      <c r="CN85" s="408"/>
      <c r="CO85" s="409"/>
      <c r="CP85" s="407"/>
      <c r="CQ85" s="408"/>
      <c r="CR85" s="408"/>
      <c r="CS85" s="408"/>
      <c r="CT85" s="409"/>
      <c r="CU85" s="379"/>
      <c r="CV85" s="380"/>
      <c r="CW85" s="380"/>
      <c r="CX85" s="380"/>
      <c r="CY85" s="381"/>
      <c r="DA85" s="382"/>
    </row>
    <row r="86" spans="1:105" ht="16.5">
      <c r="A86" s="383"/>
      <c r="B86" s="352"/>
      <c r="C86" s="384" t="str">
        <f t="shared" ca="1" si="3"/>
        <v>●</v>
      </c>
      <c r="D86" s="385"/>
      <c r="E86" s="386"/>
      <c r="F86" s="386"/>
      <c r="G86" s="386"/>
      <c r="H86" s="386"/>
      <c r="I86" s="386"/>
      <c r="J86" s="386"/>
      <c r="K86" s="387"/>
      <c r="L86" s="388"/>
      <c r="M86" s="388"/>
      <c r="N86" s="388"/>
      <c r="O86" s="388"/>
      <c r="P86" s="388"/>
      <c r="Q86" s="388"/>
      <c r="R86" s="389"/>
      <c r="S86" s="390"/>
      <c r="T86" s="389"/>
      <c r="U86" s="390"/>
      <c r="V86" s="387"/>
      <c r="W86" s="388"/>
      <c r="X86" s="388"/>
      <c r="Y86" s="388"/>
      <c r="Z86" s="388"/>
      <c r="AA86" s="388"/>
      <c r="AB86" s="388"/>
      <c r="AC86" s="388"/>
      <c r="AD86" s="387"/>
      <c r="AE86" s="388"/>
      <c r="AF86" s="388"/>
      <c r="AG86" s="388"/>
      <c r="AH86" s="388"/>
      <c r="AI86" s="388"/>
      <c r="AJ86" s="388"/>
      <c r="AK86" s="391"/>
      <c r="AL86" s="387"/>
      <c r="AM86" s="388"/>
      <c r="AN86" s="388"/>
      <c r="AO86" s="388"/>
      <c r="AP86" s="388"/>
      <c r="AQ86" s="388"/>
      <c r="AR86" s="391"/>
      <c r="AS86" s="392"/>
      <c r="AT86" s="393"/>
      <c r="AU86" s="393"/>
      <c r="AV86" s="393"/>
      <c r="AW86" s="393"/>
      <c r="AX86" s="393"/>
      <c r="AY86" s="394"/>
      <c r="AZ86" s="395"/>
      <c r="BA86" s="396"/>
      <c r="BB86" s="397">
        <v>4</v>
      </c>
      <c r="BC86" s="398"/>
      <c r="BD86" s="399"/>
      <c r="BE86" s="399"/>
      <c r="BF86" s="400"/>
      <c r="BG86" s="401"/>
      <c r="BH86" s="402"/>
      <c r="BI86" s="403"/>
      <c r="BJ86" s="404"/>
      <c r="BK86" s="405"/>
      <c r="BL86" s="405"/>
      <c r="BM86" s="405"/>
      <c r="BN86" s="405"/>
      <c r="BO86" s="406"/>
      <c r="BP86" s="404"/>
      <c r="BQ86" s="405"/>
      <c r="BR86" s="405"/>
      <c r="BS86" s="405"/>
      <c r="BT86" s="405"/>
      <c r="BU86" s="406"/>
      <c r="BV86" s="404"/>
      <c r="BW86" s="405"/>
      <c r="BX86" s="405"/>
      <c r="BY86" s="405"/>
      <c r="BZ86" s="405"/>
      <c r="CA86" s="406"/>
      <c r="CB86" s="398"/>
      <c r="CC86" s="399"/>
      <c r="CD86" s="399"/>
      <c r="CE86" s="400"/>
      <c r="CF86" s="407"/>
      <c r="CG86" s="408"/>
      <c r="CH86" s="408"/>
      <c r="CI86" s="408"/>
      <c r="CJ86" s="409"/>
      <c r="CK86" s="407"/>
      <c r="CL86" s="408"/>
      <c r="CM86" s="408"/>
      <c r="CN86" s="408"/>
      <c r="CO86" s="409"/>
      <c r="CP86" s="407"/>
      <c r="CQ86" s="408"/>
      <c r="CR86" s="408"/>
      <c r="CS86" s="408"/>
      <c r="CT86" s="409"/>
      <c r="CU86" s="379"/>
      <c r="CV86" s="380"/>
      <c r="CW86" s="380"/>
      <c r="CX86" s="380"/>
      <c r="CY86" s="381"/>
      <c r="DA86" s="382"/>
    </row>
    <row r="87" spans="1:105" ht="16.5">
      <c r="A87" s="383"/>
      <c r="B87" s="352"/>
      <c r="C87" s="384" t="str">
        <f t="shared" ca="1" si="3"/>
        <v>●</v>
      </c>
      <c r="D87" s="385"/>
      <c r="E87" s="386"/>
      <c r="F87" s="386"/>
      <c r="G87" s="386"/>
      <c r="H87" s="386"/>
      <c r="I87" s="386"/>
      <c r="J87" s="386"/>
      <c r="K87" s="387"/>
      <c r="L87" s="388"/>
      <c r="M87" s="388"/>
      <c r="N87" s="388"/>
      <c r="O87" s="388"/>
      <c r="P87" s="388"/>
      <c r="Q87" s="388"/>
      <c r="R87" s="389"/>
      <c r="S87" s="390"/>
      <c r="T87" s="389"/>
      <c r="U87" s="390"/>
      <c r="V87" s="387"/>
      <c r="W87" s="388"/>
      <c r="X87" s="388"/>
      <c r="Y87" s="388"/>
      <c r="Z87" s="388"/>
      <c r="AA87" s="388"/>
      <c r="AB87" s="388"/>
      <c r="AC87" s="388"/>
      <c r="AD87" s="387"/>
      <c r="AE87" s="388"/>
      <c r="AF87" s="388"/>
      <c r="AG87" s="388"/>
      <c r="AH87" s="388"/>
      <c r="AI87" s="388"/>
      <c r="AJ87" s="388"/>
      <c r="AK87" s="391"/>
      <c r="AL87" s="387"/>
      <c r="AM87" s="388"/>
      <c r="AN87" s="388"/>
      <c r="AO87" s="388"/>
      <c r="AP87" s="388"/>
      <c r="AQ87" s="388"/>
      <c r="AR87" s="391"/>
      <c r="AS87" s="392"/>
      <c r="AT87" s="393"/>
      <c r="AU87" s="393"/>
      <c r="AV87" s="393"/>
      <c r="AW87" s="393"/>
      <c r="AX87" s="393"/>
      <c r="AY87" s="394"/>
      <c r="AZ87" s="395"/>
      <c r="BA87" s="396"/>
      <c r="BB87" s="397">
        <v>5</v>
      </c>
      <c r="BC87" s="398"/>
      <c r="BD87" s="399"/>
      <c r="BE87" s="399"/>
      <c r="BF87" s="400"/>
      <c r="BG87" s="401"/>
      <c r="BH87" s="402"/>
      <c r="BI87" s="403"/>
      <c r="BJ87" s="404"/>
      <c r="BK87" s="405"/>
      <c r="BL87" s="405"/>
      <c r="BM87" s="405"/>
      <c r="BN87" s="405"/>
      <c r="BO87" s="406"/>
      <c r="BP87" s="404"/>
      <c r="BQ87" s="405"/>
      <c r="BR87" s="405"/>
      <c r="BS87" s="405"/>
      <c r="BT87" s="405"/>
      <c r="BU87" s="406"/>
      <c r="BV87" s="404"/>
      <c r="BW87" s="405"/>
      <c r="BX87" s="405"/>
      <c r="BY87" s="405"/>
      <c r="BZ87" s="405"/>
      <c r="CA87" s="406"/>
      <c r="CB87" s="398"/>
      <c r="CC87" s="399"/>
      <c r="CD87" s="399"/>
      <c r="CE87" s="400"/>
      <c r="CF87" s="407"/>
      <c r="CG87" s="408"/>
      <c r="CH87" s="408"/>
      <c r="CI87" s="408"/>
      <c r="CJ87" s="409"/>
      <c r="CK87" s="407"/>
      <c r="CL87" s="408"/>
      <c r="CM87" s="408"/>
      <c r="CN87" s="408"/>
      <c r="CO87" s="409"/>
      <c r="CP87" s="407"/>
      <c r="CQ87" s="408"/>
      <c r="CR87" s="408"/>
      <c r="CS87" s="408"/>
      <c r="CT87" s="409"/>
      <c r="CU87" s="379"/>
      <c r="CV87" s="380"/>
      <c r="CW87" s="380"/>
      <c r="CX87" s="380"/>
      <c r="CY87" s="381"/>
      <c r="DA87" s="382"/>
    </row>
    <row r="88" spans="1:105" ht="16.5">
      <c r="A88" s="410"/>
      <c r="B88" s="411"/>
      <c r="C88" s="412" t="str">
        <f t="shared" ca="1" si="3"/>
        <v>●</v>
      </c>
      <c r="D88" s="413"/>
      <c r="E88" s="414"/>
      <c r="F88" s="414"/>
      <c r="G88" s="414"/>
      <c r="H88" s="414"/>
      <c r="I88" s="414"/>
      <c r="J88" s="414"/>
      <c r="K88" s="376"/>
      <c r="L88" s="377"/>
      <c r="M88" s="377"/>
      <c r="N88" s="377"/>
      <c r="O88" s="377"/>
      <c r="P88" s="377"/>
      <c r="Q88" s="377"/>
      <c r="R88" s="415"/>
      <c r="S88" s="416"/>
      <c r="T88" s="415"/>
      <c r="U88" s="416"/>
      <c r="V88" s="376"/>
      <c r="W88" s="377"/>
      <c r="X88" s="377"/>
      <c r="Y88" s="377"/>
      <c r="Z88" s="377"/>
      <c r="AA88" s="377"/>
      <c r="AB88" s="377"/>
      <c r="AC88" s="377"/>
      <c r="AD88" s="376"/>
      <c r="AE88" s="377"/>
      <c r="AF88" s="377"/>
      <c r="AG88" s="377"/>
      <c r="AH88" s="377"/>
      <c r="AI88" s="377"/>
      <c r="AJ88" s="377"/>
      <c r="AK88" s="378"/>
      <c r="AL88" s="376"/>
      <c r="AM88" s="377"/>
      <c r="AN88" s="377"/>
      <c r="AO88" s="377"/>
      <c r="AP88" s="377"/>
      <c r="AQ88" s="377"/>
      <c r="AR88" s="378"/>
      <c r="AS88" s="417"/>
      <c r="AT88" s="418"/>
      <c r="AU88" s="418"/>
      <c r="AV88" s="418"/>
      <c r="AW88" s="418"/>
      <c r="AX88" s="418"/>
      <c r="AY88" s="419"/>
      <c r="AZ88" s="420"/>
      <c r="BA88" s="421"/>
      <c r="BB88" s="422">
        <v>6</v>
      </c>
      <c r="BC88" s="423"/>
      <c r="BD88" s="424"/>
      <c r="BE88" s="424"/>
      <c r="BF88" s="425"/>
      <c r="BG88" s="426"/>
      <c r="BH88" s="427"/>
      <c r="BI88" s="428"/>
      <c r="BJ88" s="429"/>
      <c r="BK88" s="430"/>
      <c r="BL88" s="430"/>
      <c r="BM88" s="430"/>
      <c r="BN88" s="430"/>
      <c r="BO88" s="431"/>
      <c r="BP88" s="429"/>
      <c r="BQ88" s="430"/>
      <c r="BR88" s="430"/>
      <c r="BS88" s="430"/>
      <c r="BT88" s="430"/>
      <c r="BU88" s="431"/>
      <c r="BV88" s="429"/>
      <c r="BW88" s="430"/>
      <c r="BX88" s="430"/>
      <c r="BY88" s="430"/>
      <c r="BZ88" s="430"/>
      <c r="CA88" s="431"/>
      <c r="CB88" s="423"/>
      <c r="CC88" s="424"/>
      <c r="CD88" s="424"/>
      <c r="CE88" s="425"/>
      <c r="CF88" s="407"/>
      <c r="CG88" s="408"/>
      <c r="CH88" s="408"/>
      <c r="CI88" s="408"/>
      <c r="CJ88" s="409"/>
      <c r="CK88" s="407"/>
      <c r="CL88" s="408"/>
      <c r="CM88" s="408"/>
      <c r="CN88" s="408"/>
      <c r="CO88" s="409"/>
      <c r="CP88" s="407"/>
      <c r="CQ88" s="408"/>
      <c r="CR88" s="408"/>
      <c r="CS88" s="408"/>
      <c r="CT88" s="409"/>
      <c r="CU88" s="379"/>
      <c r="CV88" s="380"/>
      <c r="CW88" s="380"/>
      <c r="CX88" s="380"/>
      <c r="CY88" s="381"/>
      <c r="DA88" s="382"/>
    </row>
    <row r="89" spans="1:105" ht="16.5">
      <c r="A89" s="351">
        <v>14</v>
      </c>
      <c r="B89" s="352"/>
      <c r="C89" s="353" t="str">
        <f t="shared" ca="1" si="3"/>
        <v>●</v>
      </c>
      <c r="D89" s="354"/>
      <c r="E89" s="355"/>
      <c r="F89" s="355"/>
      <c r="G89" s="355"/>
      <c r="H89" s="355"/>
      <c r="I89" s="355"/>
      <c r="J89" s="355"/>
      <c r="K89" s="356" t="s">
        <v>381</v>
      </c>
      <c r="L89" s="357"/>
      <c r="M89" s="357"/>
      <c r="N89" s="357"/>
      <c r="O89" s="357"/>
      <c r="P89" s="357"/>
      <c r="Q89" s="357"/>
      <c r="R89" s="358"/>
      <c r="S89" s="359"/>
      <c r="T89" s="358"/>
      <c r="U89" s="359"/>
      <c r="V89" s="356"/>
      <c r="W89" s="357"/>
      <c r="X89" s="357"/>
      <c r="Y89" s="357"/>
      <c r="Z89" s="357"/>
      <c r="AA89" s="357"/>
      <c r="AB89" s="357"/>
      <c r="AC89" s="357"/>
      <c r="AD89" s="356"/>
      <c r="AE89" s="357"/>
      <c r="AF89" s="357"/>
      <c r="AG89" s="357"/>
      <c r="AH89" s="357"/>
      <c r="AI89" s="357"/>
      <c r="AJ89" s="357"/>
      <c r="AK89" s="360"/>
      <c r="AL89" s="356"/>
      <c r="AM89" s="357"/>
      <c r="AN89" s="357"/>
      <c r="AO89" s="357"/>
      <c r="AP89" s="357"/>
      <c r="AQ89" s="357"/>
      <c r="AR89" s="360"/>
      <c r="AS89" s="361"/>
      <c r="AT89" s="362"/>
      <c r="AU89" s="362"/>
      <c r="AV89" s="362"/>
      <c r="AW89" s="362"/>
      <c r="AX89" s="362"/>
      <c r="AY89" s="363"/>
      <c r="AZ89" s="364"/>
      <c r="BA89" s="365"/>
      <c r="BB89" s="366">
        <v>1</v>
      </c>
      <c r="BC89" s="367"/>
      <c r="BD89" s="368"/>
      <c r="BE89" s="368"/>
      <c r="BF89" s="369"/>
      <c r="BG89" s="370"/>
      <c r="BH89" s="371"/>
      <c r="BI89" s="372"/>
      <c r="BJ89" s="373"/>
      <c r="BK89" s="374"/>
      <c r="BL89" s="374"/>
      <c r="BM89" s="374"/>
      <c r="BN89" s="374"/>
      <c r="BO89" s="375"/>
      <c r="BP89" s="373"/>
      <c r="BQ89" s="374"/>
      <c r="BR89" s="374"/>
      <c r="BS89" s="374"/>
      <c r="BT89" s="374"/>
      <c r="BU89" s="375"/>
      <c r="BV89" s="373"/>
      <c r="BW89" s="374"/>
      <c r="BX89" s="374"/>
      <c r="BY89" s="374"/>
      <c r="BZ89" s="374"/>
      <c r="CA89" s="375"/>
      <c r="CB89" s="367"/>
      <c r="CC89" s="368"/>
      <c r="CD89" s="368"/>
      <c r="CE89" s="369"/>
      <c r="CF89" s="376"/>
      <c r="CG89" s="377"/>
      <c r="CH89" s="377"/>
      <c r="CI89" s="377"/>
      <c r="CJ89" s="378"/>
      <c r="CK89" s="376"/>
      <c r="CL89" s="377"/>
      <c r="CM89" s="377"/>
      <c r="CN89" s="377"/>
      <c r="CO89" s="378"/>
      <c r="CP89" s="376"/>
      <c r="CQ89" s="377"/>
      <c r="CR89" s="377"/>
      <c r="CS89" s="377"/>
      <c r="CT89" s="378"/>
      <c r="CU89" s="379"/>
      <c r="CV89" s="380"/>
      <c r="CW89" s="380"/>
      <c r="CX89" s="380"/>
      <c r="CY89" s="381"/>
      <c r="DA89" s="382"/>
    </row>
    <row r="90" spans="1:105" ht="16.5">
      <c r="A90" s="383"/>
      <c r="B90" s="352"/>
      <c r="C90" s="384" t="str">
        <f t="shared" ca="1" si="3"/>
        <v>●</v>
      </c>
      <c r="D90" s="385"/>
      <c r="E90" s="386"/>
      <c r="F90" s="386"/>
      <c r="G90" s="386"/>
      <c r="H90" s="386"/>
      <c r="I90" s="386"/>
      <c r="J90" s="386"/>
      <c r="K90" s="387"/>
      <c r="L90" s="388"/>
      <c r="M90" s="388"/>
      <c r="N90" s="388"/>
      <c r="O90" s="388"/>
      <c r="P90" s="388"/>
      <c r="Q90" s="388"/>
      <c r="R90" s="389"/>
      <c r="S90" s="390"/>
      <c r="T90" s="389"/>
      <c r="U90" s="390"/>
      <c r="V90" s="387"/>
      <c r="W90" s="388"/>
      <c r="X90" s="388"/>
      <c r="Y90" s="388"/>
      <c r="Z90" s="388"/>
      <c r="AA90" s="388"/>
      <c r="AB90" s="388"/>
      <c r="AC90" s="388"/>
      <c r="AD90" s="387"/>
      <c r="AE90" s="388"/>
      <c r="AF90" s="388"/>
      <c r="AG90" s="388"/>
      <c r="AH90" s="388"/>
      <c r="AI90" s="388"/>
      <c r="AJ90" s="388"/>
      <c r="AK90" s="391"/>
      <c r="AL90" s="387"/>
      <c r="AM90" s="388"/>
      <c r="AN90" s="388"/>
      <c r="AO90" s="388"/>
      <c r="AP90" s="388"/>
      <c r="AQ90" s="388"/>
      <c r="AR90" s="391"/>
      <c r="AS90" s="392"/>
      <c r="AT90" s="393"/>
      <c r="AU90" s="393"/>
      <c r="AV90" s="393"/>
      <c r="AW90" s="393"/>
      <c r="AX90" s="393"/>
      <c r="AY90" s="394"/>
      <c r="AZ90" s="395"/>
      <c r="BA90" s="396"/>
      <c r="BB90" s="397">
        <v>2</v>
      </c>
      <c r="BC90" s="398"/>
      <c r="BD90" s="399"/>
      <c r="BE90" s="399"/>
      <c r="BF90" s="400"/>
      <c r="BG90" s="401"/>
      <c r="BH90" s="402"/>
      <c r="BI90" s="403"/>
      <c r="BJ90" s="404"/>
      <c r="BK90" s="405"/>
      <c r="BL90" s="405"/>
      <c r="BM90" s="405"/>
      <c r="BN90" s="405"/>
      <c r="BO90" s="406"/>
      <c r="BP90" s="404"/>
      <c r="BQ90" s="405"/>
      <c r="BR90" s="405"/>
      <c r="BS90" s="405"/>
      <c r="BT90" s="405"/>
      <c r="BU90" s="406"/>
      <c r="BV90" s="404"/>
      <c r="BW90" s="405"/>
      <c r="BX90" s="405"/>
      <c r="BY90" s="405"/>
      <c r="BZ90" s="405"/>
      <c r="CA90" s="406"/>
      <c r="CB90" s="398"/>
      <c r="CC90" s="399"/>
      <c r="CD90" s="399"/>
      <c r="CE90" s="400"/>
      <c r="CF90" s="407"/>
      <c r="CG90" s="408"/>
      <c r="CH90" s="408"/>
      <c r="CI90" s="408"/>
      <c r="CJ90" s="409"/>
      <c r="CK90" s="407"/>
      <c r="CL90" s="408"/>
      <c r="CM90" s="408"/>
      <c r="CN90" s="408"/>
      <c r="CO90" s="409"/>
      <c r="CP90" s="407"/>
      <c r="CQ90" s="408"/>
      <c r="CR90" s="408"/>
      <c r="CS90" s="408"/>
      <c r="CT90" s="409"/>
      <c r="CU90" s="379"/>
      <c r="CV90" s="380"/>
      <c r="CW90" s="380"/>
      <c r="CX90" s="380"/>
      <c r="CY90" s="381"/>
      <c r="DA90" s="382"/>
    </row>
    <row r="91" spans="1:105" ht="16.5">
      <c r="A91" s="383"/>
      <c r="B91" s="352"/>
      <c r="C91" s="384" t="str">
        <f t="shared" ca="1" si="3"/>
        <v>●</v>
      </c>
      <c r="D91" s="385"/>
      <c r="E91" s="386"/>
      <c r="F91" s="386"/>
      <c r="G91" s="386"/>
      <c r="H91" s="386"/>
      <c r="I91" s="386"/>
      <c r="J91" s="386"/>
      <c r="K91" s="387"/>
      <c r="L91" s="388"/>
      <c r="M91" s="388"/>
      <c r="N91" s="388"/>
      <c r="O91" s="388"/>
      <c r="P91" s="388"/>
      <c r="Q91" s="388"/>
      <c r="R91" s="389"/>
      <c r="S91" s="390"/>
      <c r="T91" s="389"/>
      <c r="U91" s="390"/>
      <c r="V91" s="387"/>
      <c r="W91" s="388"/>
      <c r="X91" s="388"/>
      <c r="Y91" s="388"/>
      <c r="Z91" s="388"/>
      <c r="AA91" s="388"/>
      <c r="AB91" s="388"/>
      <c r="AC91" s="388"/>
      <c r="AD91" s="387"/>
      <c r="AE91" s="388"/>
      <c r="AF91" s="388"/>
      <c r="AG91" s="388"/>
      <c r="AH91" s="388"/>
      <c r="AI91" s="388"/>
      <c r="AJ91" s="388"/>
      <c r="AK91" s="391"/>
      <c r="AL91" s="387"/>
      <c r="AM91" s="388"/>
      <c r="AN91" s="388"/>
      <c r="AO91" s="388"/>
      <c r="AP91" s="388"/>
      <c r="AQ91" s="388"/>
      <c r="AR91" s="391"/>
      <c r="AS91" s="392"/>
      <c r="AT91" s="393"/>
      <c r="AU91" s="393"/>
      <c r="AV91" s="393"/>
      <c r="AW91" s="393"/>
      <c r="AX91" s="393"/>
      <c r="AY91" s="394"/>
      <c r="AZ91" s="395"/>
      <c r="BA91" s="396"/>
      <c r="BB91" s="397">
        <v>3</v>
      </c>
      <c r="BC91" s="398"/>
      <c r="BD91" s="399"/>
      <c r="BE91" s="399"/>
      <c r="BF91" s="400"/>
      <c r="BG91" s="401"/>
      <c r="BH91" s="402"/>
      <c r="BI91" s="403"/>
      <c r="BJ91" s="404"/>
      <c r="BK91" s="405"/>
      <c r="BL91" s="405"/>
      <c r="BM91" s="405"/>
      <c r="BN91" s="405"/>
      <c r="BO91" s="406"/>
      <c r="BP91" s="404"/>
      <c r="BQ91" s="405"/>
      <c r="BR91" s="405"/>
      <c r="BS91" s="405"/>
      <c r="BT91" s="405"/>
      <c r="BU91" s="406"/>
      <c r="BV91" s="404"/>
      <c r="BW91" s="405"/>
      <c r="BX91" s="405"/>
      <c r="BY91" s="405"/>
      <c r="BZ91" s="405"/>
      <c r="CA91" s="406"/>
      <c r="CB91" s="398"/>
      <c r="CC91" s="399"/>
      <c r="CD91" s="399"/>
      <c r="CE91" s="400"/>
      <c r="CF91" s="407"/>
      <c r="CG91" s="408"/>
      <c r="CH91" s="408"/>
      <c r="CI91" s="408"/>
      <c r="CJ91" s="409"/>
      <c r="CK91" s="407"/>
      <c r="CL91" s="408"/>
      <c r="CM91" s="408"/>
      <c r="CN91" s="408"/>
      <c r="CO91" s="409"/>
      <c r="CP91" s="407"/>
      <c r="CQ91" s="408"/>
      <c r="CR91" s="408"/>
      <c r="CS91" s="408"/>
      <c r="CT91" s="409"/>
      <c r="CU91" s="379"/>
      <c r="CV91" s="380"/>
      <c r="CW91" s="380"/>
      <c r="CX91" s="380"/>
      <c r="CY91" s="381"/>
      <c r="DA91" s="382"/>
    </row>
    <row r="92" spans="1:105" ht="16.5">
      <c r="A92" s="383"/>
      <c r="B92" s="352"/>
      <c r="C92" s="384" t="str">
        <f t="shared" ca="1" si="3"/>
        <v>●</v>
      </c>
      <c r="D92" s="385"/>
      <c r="E92" s="386"/>
      <c r="F92" s="386"/>
      <c r="G92" s="386"/>
      <c r="H92" s="386"/>
      <c r="I92" s="386"/>
      <c r="J92" s="386"/>
      <c r="K92" s="387"/>
      <c r="L92" s="388"/>
      <c r="M92" s="388"/>
      <c r="N92" s="388"/>
      <c r="O92" s="388"/>
      <c r="P92" s="388"/>
      <c r="Q92" s="388"/>
      <c r="R92" s="389"/>
      <c r="S92" s="390"/>
      <c r="T92" s="389"/>
      <c r="U92" s="390"/>
      <c r="V92" s="387"/>
      <c r="W92" s="388"/>
      <c r="X92" s="388"/>
      <c r="Y92" s="388"/>
      <c r="Z92" s="388"/>
      <c r="AA92" s="388"/>
      <c r="AB92" s="388"/>
      <c r="AC92" s="388"/>
      <c r="AD92" s="387"/>
      <c r="AE92" s="388"/>
      <c r="AF92" s="388"/>
      <c r="AG92" s="388"/>
      <c r="AH92" s="388"/>
      <c r="AI92" s="388"/>
      <c r="AJ92" s="388"/>
      <c r="AK92" s="391"/>
      <c r="AL92" s="387"/>
      <c r="AM92" s="388"/>
      <c r="AN92" s="388"/>
      <c r="AO92" s="388"/>
      <c r="AP92" s="388"/>
      <c r="AQ92" s="388"/>
      <c r="AR92" s="391"/>
      <c r="AS92" s="392"/>
      <c r="AT92" s="393"/>
      <c r="AU92" s="393"/>
      <c r="AV92" s="393"/>
      <c r="AW92" s="393"/>
      <c r="AX92" s="393"/>
      <c r="AY92" s="394"/>
      <c r="AZ92" s="395"/>
      <c r="BA92" s="396"/>
      <c r="BB92" s="397">
        <v>4</v>
      </c>
      <c r="BC92" s="398"/>
      <c r="BD92" s="399"/>
      <c r="BE92" s="399"/>
      <c r="BF92" s="400"/>
      <c r="BG92" s="401"/>
      <c r="BH92" s="402"/>
      <c r="BI92" s="403"/>
      <c r="BJ92" s="404"/>
      <c r="BK92" s="405"/>
      <c r="BL92" s="405"/>
      <c r="BM92" s="405"/>
      <c r="BN92" s="405"/>
      <c r="BO92" s="406"/>
      <c r="BP92" s="404"/>
      <c r="BQ92" s="405"/>
      <c r="BR92" s="405"/>
      <c r="BS92" s="405"/>
      <c r="BT92" s="405"/>
      <c r="BU92" s="406"/>
      <c r="BV92" s="404"/>
      <c r="BW92" s="405"/>
      <c r="BX92" s="405"/>
      <c r="BY92" s="405"/>
      <c r="BZ92" s="405"/>
      <c r="CA92" s="406"/>
      <c r="CB92" s="398"/>
      <c r="CC92" s="399"/>
      <c r="CD92" s="399"/>
      <c r="CE92" s="400"/>
      <c r="CF92" s="407"/>
      <c r="CG92" s="408"/>
      <c r="CH92" s="408"/>
      <c r="CI92" s="408"/>
      <c r="CJ92" s="409"/>
      <c r="CK92" s="407"/>
      <c r="CL92" s="408"/>
      <c r="CM92" s="408"/>
      <c r="CN92" s="408"/>
      <c r="CO92" s="409"/>
      <c r="CP92" s="407"/>
      <c r="CQ92" s="408"/>
      <c r="CR92" s="408"/>
      <c r="CS92" s="408"/>
      <c r="CT92" s="409"/>
      <c r="CU92" s="379"/>
      <c r="CV92" s="380"/>
      <c r="CW92" s="380"/>
      <c r="CX92" s="380"/>
      <c r="CY92" s="381"/>
      <c r="DA92" s="382"/>
    </row>
    <row r="93" spans="1:105" ht="16.5">
      <c r="A93" s="383"/>
      <c r="B93" s="352"/>
      <c r="C93" s="384" t="str">
        <f t="shared" ca="1" si="3"/>
        <v>●</v>
      </c>
      <c r="D93" s="385"/>
      <c r="E93" s="386"/>
      <c r="F93" s="386"/>
      <c r="G93" s="386"/>
      <c r="H93" s="386"/>
      <c r="I93" s="386"/>
      <c r="J93" s="386"/>
      <c r="K93" s="387"/>
      <c r="L93" s="388"/>
      <c r="M93" s="388"/>
      <c r="N93" s="388"/>
      <c r="O93" s="388"/>
      <c r="P93" s="388"/>
      <c r="Q93" s="388"/>
      <c r="R93" s="389"/>
      <c r="S93" s="390"/>
      <c r="T93" s="389"/>
      <c r="U93" s="390"/>
      <c r="V93" s="387"/>
      <c r="W93" s="388"/>
      <c r="X93" s="388"/>
      <c r="Y93" s="388"/>
      <c r="Z93" s="388"/>
      <c r="AA93" s="388"/>
      <c r="AB93" s="388"/>
      <c r="AC93" s="388"/>
      <c r="AD93" s="387"/>
      <c r="AE93" s="388"/>
      <c r="AF93" s="388"/>
      <c r="AG93" s="388"/>
      <c r="AH93" s="388"/>
      <c r="AI93" s="388"/>
      <c r="AJ93" s="388"/>
      <c r="AK93" s="391"/>
      <c r="AL93" s="387"/>
      <c r="AM93" s="388"/>
      <c r="AN93" s="388"/>
      <c r="AO93" s="388"/>
      <c r="AP93" s="388"/>
      <c r="AQ93" s="388"/>
      <c r="AR93" s="391"/>
      <c r="AS93" s="392"/>
      <c r="AT93" s="393"/>
      <c r="AU93" s="393"/>
      <c r="AV93" s="393"/>
      <c r="AW93" s="393"/>
      <c r="AX93" s="393"/>
      <c r="AY93" s="394"/>
      <c r="AZ93" s="395"/>
      <c r="BA93" s="396"/>
      <c r="BB93" s="397">
        <v>5</v>
      </c>
      <c r="BC93" s="398"/>
      <c r="BD93" s="399"/>
      <c r="BE93" s="399"/>
      <c r="BF93" s="400"/>
      <c r="BG93" s="401"/>
      <c r="BH93" s="402"/>
      <c r="BI93" s="403"/>
      <c r="BJ93" s="404"/>
      <c r="BK93" s="405"/>
      <c r="BL93" s="405"/>
      <c r="BM93" s="405"/>
      <c r="BN93" s="405"/>
      <c r="BO93" s="406"/>
      <c r="BP93" s="404"/>
      <c r="BQ93" s="405"/>
      <c r="BR93" s="405"/>
      <c r="BS93" s="405"/>
      <c r="BT93" s="405"/>
      <c r="BU93" s="406"/>
      <c r="BV93" s="404"/>
      <c r="BW93" s="405"/>
      <c r="BX93" s="405"/>
      <c r="BY93" s="405"/>
      <c r="BZ93" s="405"/>
      <c r="CA93" s="406"/>
      <c r="CB93" s="398"/>
      <c r="CC93" s="399"/>
      <c r="CD93" s="399"/>
      <c r="CE93" s="400"/>
      <c r="CF93" s="407"/>
      <c r="CG93" s="408"/>
      <c r="CH93" s="408"/>
      <c r="CI93" s="408"/>
      <c r="CJ93" s="409"/>
      <c r="CK93" s="407"/>
      <c r="CL93" s="408"/>
      <c r="CM93" s="408"/>
      <c r="CN93" s="408"/>
      <c r="CO93" s="409"/>
      <c r="CP93" s="407"/>
      <c r="CQ93" s="408"/>
      <c r="CR93" s="408"/>
      <c r="CS93" s="408"/>
      <c r="CT93" s="409"/>
      <c r="CU93" s="379"/>
      <c r="CV93" s="380"/>
      <c r="CW93" s="380"/>
      <c r="CX93" s="380"/>
      <c r="CY93" s="381"/>
      <c r="DA93" s="382"/>
    </row>
    <row r="94" spans="1:105" ht="16.5">
      <c r="A94" s="410"/>
      <c r="B94" s="411"/>
      <c r="C94" s="412" t="str">
        <f t="shared" ca="1" si="3"/>
        <v>●</v>
      </c>
      <c r="D94" s="413"/>
      <c r="E94" s="414"/>
      <c r="F94" s="414"/>
      <c r="G94" s="414"/>
      <c r="H94" s="414"/>
      <c r="I94" s="414"/>
      <c r="J94" s="414"/>
      <c r="K94" s="376"/>
      <c r="L94" s="377"/>
      <c r="M94" s="377"/>
      <c r="N94" s="377"/>
      <c r="O94" s="377"/>
      <c r="P94" s="377"/>
      <c r="Q94" s="377"/>
      <c r="R94" s="415"/>
      <c r="S94" s="416"/>
      <c r="T94" s="415"/>
      <c r="U94" s="416"/>
      <c r="V94" s="376"/>
      <c r="W94" s="377"/>
      <c r="X94" s="377"/>
      <c r="Y94" s="377"/>
      <c r="Z94" s="377"/>
      <c r="AA94" s="377"/>
      <c r="AB94" s="377"/>
      <c r="AC94" s="377"/>
      <c r="AD94" s="376"/>
      <c r="AE94" s="377"/>
      <c r="AF94" s="377"/>
      <c r="AG94" s="377"/>
      <c r="AH94" s="377"/>
      <c r="AI94" s="377"/>
      <c r="AJ94" s="377"/>
      <c r="AK94" s="378"/>
      <c r="AL94" s="376"/>
      <c r="AM94" s="377"/>
      <c r="AN94" s="377"/>
      <c r="AO94" s="377"/>
      <c r="AP94" s="377"/>
      <c r="AQ94" s="377"/>
      <c r="AR94" s="378"/>
      <c r="AS94" s="417"/>
      <c r="AT94" s="418"/>
      <c r="AU94" s="418"/>
      <c r="AV94" s="418"/>
      <c r="AW94" s="418"/>
      <c r="AX94" s="418"/>
      <c r="AY94" s="419"/>
      <c r="AZ94" s="420"/>
      <c r="BA94" s="421"/>
      <c r="BB94" s="422">
        <v>6</v>
      </c>
      <c r="BC94" s="423"/>
      <c r="BD94" s="424"/>
      <c r="BE94" s="424"/>
      <c r="BF94" s="425"/>
      <c r="BG94" s="426"/>
      <c r="BH94" s="427"/>
      <c r="BI94" s="428"/>
      <c r="BJ94" s="429"/>
      <c r="BK94" s="430"/>
      <c r="BL94" s="430"/>
      <c r="BM94" s="430"/>
      <c r="BN94" s="430"/>
      <c r="BO94" s="431"/>
      <c r="BP94" s="429"/>
      <c r="BQ94" s="430"/>
      <c r="BR94" s="430"/>
      <c r="BS94" s="430"/>
      <c r="BT94" s="430"/>
      <c r="BU94" s="431"/>
      <c r="BV94" s="429"/>
      <c r="BW94" s="430"/>
      <c r="BX94" s="430"/>
      <c r="BY94" s="430"/>
      <c r="BZ94" s="430"/>
      <c r="CA94" s="431"/>
      <c r="CB94" s="423"/>
      <c r="CC94" s="424"/>
      <c r="CD94" s="424"/>
      <c r="CE94" s="425"/>
      <c r="CF94" s="407"/>
      <c r="CG94" s="408"/>
      <c r="CH94" s="408"/>
      <c r="CI94" s="408"/>
      <c r="CJ94" s="409"/>
      <c r="CK94" s="407"/>
      <c r="CL94" s="408"/>
      <c r="CM94" s="408"/>
      <c r="CN94" s="408"/>
      <c r="CO94" s="409"/>
      <c r="CP94" s="407"/>
      <c r="CQ94" s="408"/>
      <c r="CR94" s="408"/>
      <c r="CS94" s="408"/>
      <c r="CT94" s="409"/>
      <c r="CU94" s="379"/>
      <c r="CV94" s="380"/>
      <c r="CW94" s="380"/>
      <c r="CX94" s="380"/>
      <c r="CY94" s="381"/>
      <c r="DA94" s="382"/>
    </row>
    <row r="95" spans="1:105" ht="16.5">
      <c r="A95" s="351">
        <v>15</v>
      </c>
      <c r="B95" s="352"/>
      <c r="C95" s="353" t="str">
        <f t="shared" ca="1" si="3"/>
        <v>●</v>
      </c>
      <c r="D95" s="354" t="s">
        <v>382</v>
      </c>
      <c r="E95" s="355"/>
      <c r="F95" s="355"/>
      <c r="G95" s="355"/>
      <c r="H95" s="355"/>
      <c r="I95" s="355"/>
      <c r="J95" s="355"/>
      <c r="K95" s="356" t="s">
        <v>383</v>
      </c>
      <c r="L95" s="357"/>
      <c r="M95" s="357"/>
      <c r="N95" s="357"/>
      <c r="O95" s="357"/>
      <c r="P95" s="357"/>
      <c r="Q95" s="357"/>
      <c r="R95" s="358"/>
      <c r="S95" s="359"/>
      <c r="T95" s="358"/>
      <c r="U95" s="359"/>
      <c r="V95" s="356"/>
      <c r="W95" s="357"/>
      <c r="X95" s="357"/>
      <c r="Y95" s="357"/>
      <c r="Z95" s="357"/>
      <c r="AA95" s="357"/>
      <c r="AB95" s="357"/>
      <c r="AC95" s="357"/>
      <c r="AD95" s="356"/>
      <c r="AE95" s="357"/>
      <c r="AF95" s="357"/>
      <c r="AG95" s="357"/>
      <c r="AH95" s="357"/>
      <c r="AI95" s="357"/>
      <c r="AJ95" s="357"/>
      <c r="AK95" s="360"/>
      <c r="AL95" s="356"/>
      <c r="AM95" s="357"/>
      <c r="AN95" s="357"/>
      <c r="AO95" s="357"/>
      <c r="AP95" s="357"/>
      <c r="AQ95" s="357"/>
      <c r="AR95" s="360"/>
      <c r="AS95" s="361"/>
      <c r="AT95" s="362"/>
      <c r="AU95" s="362"/>
      <c r="AV95" s="362"/>
      <c r="AW95" s="362"/>
      <c r="AX95" s="362"/>
      <c r="AY95" s="363"/>
      <c r="AZ95" s="364"/>
      <c r="BA95" s="365"/>
      <c r="BB95" s="366">
        <v>1</v>
      </c>
      <c r="BC95" s="367"/>
      <c r="BD95" s="368"/>
      <c r="BE95" s="368"/>
      <c r="BF95" s="369"/>
      <c r="BG95" s="370"/>
      <c r="BH95" s="371"/>
      <c r="BI95" s="372"/>
      <c r="BJ95" s="373"/>
      <c r="BK95" s="374"/>
      <c r="BL95" s="374"/>
      <c r="BM95" s="374"/>
      <c r="BN95" s="374"/>
      <c r="BO95" s="375"/>
      <c r="BP95" s="373"/>
      <c r="BQ95" s="374"/>
      <c r="BR95" s="374"/>
      <c r="BS95" s="374"/>
      <c r="BT95" s="374"/>
      <c r="BU95" s="375"/>
      <c r="BV95" s="373"/>
      <c r="BW95" s="374"/>
      <c r="BX95" s="374"/>
      <c r="BY95" s="374"/>
      <c r="BZ95" s="374"/>
      <c r="CA95" s="375"/>
      <c r="CB95" s="367"/>
      <c r="CC95" s="368"/>
      <c r="CD95" s="368"/>
      <c r="CE95" s="369"/>
      <c r="CF95" s="376"/>
      <c r="CG95" s="377"/>
      <c r="CH95" s="377"/>
      <c r="CI95" s="377"/>
      <c r="CJ95" s="378"/>
      <c r="CK95" s="376"/>
      <c r="CL95" s="377"/>
      <c r="CM95" s="377"/>
      <c r="CN95" s="377"/>
      <c r="CO95" s="378"/>
      <c r="CP95" s="376"/>
      <c r="CQ95" s="377"/>
      <c r="CR95" s="377"/>
      <c r="CS95" s="377"/>
      <c r="CT95" s="378"/>
      <c r="CU95" s="379"/>
      <c r="CV95" s="380"/>
      <c r="CW95" s="380"/>
      <c r="CX95" s="380"/>
      <c r="CY95" s="381"/>
      <c r="DA95" s="382"/>
    </row>
    <row r="96" spans="1:105" ht="16.5">
      <c r="A96" s="383"/>
      <c r="B96" s="352"/>
      <c r="C96" s="384" t="str">
        <f t="shared" ca="1" si="3"/>
        <v>●</v>
      </c>
      <c r="D96" s="385"/>
      <c r="E96" s="386"/>
      <c r="F96" s="386"/>
      <c r="G96" s="386"/>
      <c r="H96" s="386"/>
      <c r="I96" s="386"/>
      <c r="J96" s="386"/>
      <c r="K96" s="387"/>
      <c r="L96" s="388"/>
      <c r="M96" s="388"/>
      <c r="N96" s="388"/>
      <c r="O96" s="388"/>
      <c r="P96" s="388"/>
      <c r="Q96" s="388"/>
      <c r="R96" s="389"/>
      <c r="S96" s="390"/>
      <c r="T96" s="389"/>
      <c r="U96" s="390"/>
      <c r="V96" s="387"/>
      <c r="W96" s="388"/>
      <c r="X96" s="388"/>
      <c r="Y96" s="388"/>
      <c r="Z96" s="388"/>
      <c r="AA96" s="388"/>
      <c r="AB96" s="388"/>
      <c r="AC96" s="388"/>
      <c r="AD96" s="387"/>
      <c r="AE96" s="388"/>
      <c r="AF96" s="388"/>
      <c r="AG96" s="388"/>
      <c r="AH96" s="388"/>
      <c r="AI96" s="388"/>
      <c r="AJ96" s="388"/>
      <c r="AK96" s="391"/>
      <c r="AL96" s="387"/>
      <c r="AM96" s="388"/>
      <c r="AN96" s="388"/>
      <c r="AO96" s="388"/>
      <c r="AP96" s="388"/>
      <c r="AQ96" s="388"/>
      <c r="AR96" s="391"/>
      <c r="AS96" s="392"/>
      <c r="AT96" s="393"/>
      <c r="AU96" s="393"/>
      <c r="AV96" s="393"/>
      <c r="AW96" s="393"/>
      <c r="AX96" s="393"/>
      <c r="AY96" s="394"/>
      <c r="AZ96" s="395"/>
      <c r="BA96" s="396"/>
      <c r="BB96" s="397">
        <v>2</v>
      </c>
      <c r="BC96" s="398"/>
      <c r="BD96" s="399"/>
      <c r="BE96" s="399"/>
      <c r="BF96" s="400"/>
      <c r="BG96" s="401"/>
      <c r="BH96" s="402"/>
      <c r="BI96" s="403"/>
      <c r="BJ96" s="404"/>
      <c r="BK96" s="405"/>
      <c r="BL96" s="405"/>
      <c r="BM96" s="405"/>
      <c r="BN96" s="405"/>
      <c r="BO96" s="406"/>
      <c r="BP96" s="404"/>
      <c r="BQ96" s="405"/>
      <c r="BR96" s="405"/>
      <c r="BS96" s="405"/>
      <c r="BT96" s="405"/>
      <c r="BU96" s="406"/>
      <c r="BV96" s="404"/>
      <c r="BW96" s="405"/>
      <c r="BX96" s="405"/>
      <c r="BY96" s="405"/>
      <c r="BZ96" s="405"/>
      <c r="CA96" s="406"/>
      <c r="CB96" s="398"/>
      <c r="CC96" s="399"/>
      <c r="CD96" s="399"/>
      <c r="CE96" s="400"/>
      <c r="CF96" s="407"/>
      <c r="CG96" s="408"/>
      <c r="CH96" s="408"/>
      <c r="CI96" s="408"/>
      <c r="CJ96" s="409"/>
      <c r="CK96" s="407"/>
      <c r="CL96" s="408"/>
      <c r="CM96" s="408"/>
      <c r="CN96" s="408"/>
      <c r="CO96" s="409"/>
      <c r="CP96" s="407"/>
      <c r="CQ96" s="408"/>
      <c r="CR96" s="408"/>
      <c r="CS96" s="408"/>
      <c r="CT96" s="409"/>
      <c r="CU96" s="379"/>
      <c r="CV96" s="380"/>
      <c r="CW96" s="380"/>
      <c r="CX96" s="380"/>
      <c r="CY96" s="381"/>
      <c r="DA96" s="382"/>
    </row>
    <row r="97" spans="1:105" ht="16.5">
      <c r="A97" s="383"/>
      <c r="B97" s="352"/>
      <c r="C97" s="384" t="str">
        <f t="shared" ca="1" si="3"/>
        <v>●</v>
      </c>
      <c r="D97" s="385"/>
      <c r="E97" s="386"/>
      <c r="F97" s="386"/>
      <c r="G97" s="386"/>
      <c r="H97" s="386"/>
      <c r="I97" s="386"/>
      <c r="J97" s="386"/>
      <c r="K97" s="387"/>
      <c r="L97" s="388"/>
      <c r="M97" s="388"/>
      <c r="N97" s="388"/>
      <c r="O97" s="388"/>
      <c r="P97" s="388"/>
      <c r="Q97" s="388"/>
      <c r="R97" s="389"/>
      <c r="S97" s="390"/>
      <c r="T97" s="389"/>
      <c r="U97" s="390"/>
      <c r="V97" s="387"/>
      <c r="W97" s="388"/>
      <c r="X97" s="388"/>
      <c r="Y97" s="388"/>
      <c r="Z97" s="388"/>
      <c r="AA97" s="388"/>
      <c r="AB97" s="388"/>
      <c r="AC97" s="388"/>
      <c r="AD97" s="387"/>
      <c r="AE97" s="388"/>
      <c r="AF97" s="388"/>
      <c r="AG97" s="388"/>
      <c r="AH97" s="388"/>
      <c r="AI97" s="388"/>
      <c r="AJ97" s="388"/>
      <c r="AK97" s="391"/>
      <c r="AL97" s="387"/>
      <c r="AM97" s="388"/>
      <c r="AN97" s="388"/>
      <c r="AO97" s="388"/>
      <c r="AP97" s="388"/>
      <c r="AQ97" s="388"/>
      <c r="AR97" s="391"/>
      <c r="AS97" s="392"/>
      <c r="AT97" s="393"/>
      <c r="AU97" s="393"/>
      <c r="AV97" s="393"/>
      <c r="AW97" s="393"/>
      <c r="AX97" s="393"/>
      <c r="AY97" s="394"/>
      <c r="AZ97" s="395"/>
      <c r="BA97" s="396"/>
      <c r="BB97" s="397">
        <v>3</v>
      </c>
      <c r="BC97" s="398"/>
      <c r="BD97" s="399"/>
      <c r="BE97" s="399"/>
      <c r="BF97" s="400"/>
      <c r="BG97" s="401"/>
      <c r="BH97" s="402"/>
      <c r="BI97" s="403"/>
      <c r="BJ97" s="404"/>
      <c r="BK97" s="405"/>
      <c r="BL97" s="405"/>
      <c r="BM97" s="405"/>
      <c r="BN97" s="405"/>
      <c r="BO97" s="406"/>
      <c r="BP97" s="404"/>
      <c r="BQ97" s="405"/>
      <c r="BR97" s="405"/>
      <c r="BS97" s="405"/>
      <c r="BT97" s="405"/>
      <c r="BU97" s="406"/>
      <c r="BV97" s="404"/>
      <c r="BW97" s="405"/>
      <c r="BX97" s="405"/>
      <c r="BY97" s="405"/>
      <c r="BZ97" s="405"/>
      <c r="CA97" s="406"/>
      <c r="CB97" s="398"/>
      <c r="CC97" s="399"/>
      <c r="CD97" s="399"/>
      <c r="CE97" s="400"/>
      <c r="CF97" s="407"/>
      <c r="CG97" s="408"/>
      <c r="CH97" s="408"/>
      <c r="CI97" s="408"/>
      <c r="CJ97" s="409"/>
      <c r="CK97" s="407"/>
      <c r="CL97" s="408"/>
      <c r="CM97" s="408"/>
      <c r="CN97" s="408"/>
      <c r="CO97" s="409"/>
      <c r="CP97" s="407"/>
      <c r="CQ97" s="408"/>
      <c r="CR97" s="408"/>
      <c r="CS97" s="408"/>
      <c r="CT97" s="409"/>
      <c r="CU97" s="379"/>
      <c r="CV97" s="380"/>
      <c r="CW97" s="380"/>
      <c r="CX97" s="380"/>
      <c r="CY97" s="381"/>
      <c r="DA97" s="382"/>
    </row>
    <row r="98" spans="1:105" ht="16.5">
      <c r="A98" s="383"/>
      <c r="B98" s="352"/>
      <c r="C98" s="384" t="str">
        <f t="shared" ca="1" si="3"/>
        <v>●</v>
      </c>
      <c r="D98" s="385"/>
      <c r="E98" s="386"/>
      <c r="F98" s="386"/>
      <c r="G98" s="386"/>
      <c r="H98" s="386"/>
      <c r="I98" s="386"/>
      <c r="J98" s="386"/>
      <c r="K98" s="387"/>
      <c r="L98" s="388"/>
      <c r="M98" s="388"/>
      <c r="N98" s="388"/>
      <c r="O98" s="388"/>
      <c r="P98" s="388"/>
      <c r="Q98" s="388"/>
      <c r="R98" s="389"/>
      <c r="S98" s="390"/>
      <c r="T98" s="389"/>
      <c r="U98" s="390"/>
      <c r="V98" s="387"/>
      <c r="W98" s="388"/>
      <c r="X98" s="388"/>
      <c r="Y98" s="388"/>
      <c r="Z98" s="388"/>
      <c r="AA98" s="388"/>
      <c r="AB98" s="388"/>
      <c r="AC98" s="388"/>
      <c r="AD98" s="387"/>
      <c r="AE98" s="388"/>
      <c r="AF98" s="388"/>
      <c r="AG98" s="388"/>
      <c r="AH98" s="388"/>
      <c r="AI98" s="388"/>
      <c r="AJ98" s="388"/>
      <c r="AK98" s="391"/>
      <c r="AL98" s="387"/>
      <c r="AM98" s="388"/>
      <c r="AN98" s="388"/>
      <c r="AO98" s="388"/>
      <c r="AP98" s="388"/>
      <c r="AQ98" s="388"/>
      <c r="AR98" s="391"/>
      <c r="AS98" s="392"/>
      <c r="AT98" s="393"/>
      <c r="AU98" s="393"/>
      <c r="AV98" s="393"/>
      <c r="AW98" s="393"/>
      <c r="AX98" s="393"/>
      <c r="AY98" s="394"/>
      <c r="AZ98" s="395"/>
      <c r="BA98" s="396"/>
      <c r="BB98" s="397">
        <v>4</v>
      </c>
      <c r="BC98" s="398"/>
      <c r="BD98" s="399"/>
      <c r="BE98" s="399"/>
      <c r="BF98" s="400"/>
      <c r="BG98" s="401"/>
      <c r="BH98" s="402"/>
      <c r="BI98" s="403"/>
      <c r="BJ98" s="404"/>
      <c r="BK98" s="405"/>
      <c r="BL98" s="405"/>
      <c r="BM98" s="405"/>
      <c r="BN98" s="405"/>
      <c r="BO98" s="406"/>
      <c r="BP98" s="404"/>
      <c r="BQ98" s="405"/>
      <c r="BR98" s="405"/>
      <c r="BS98" s="405"/>
      <c r="BT98" s="405"/>
      <c r="BU98" s="406"/>
      <c r="BV98" s="404"/>
      <c r="BW98" s="405"/>
      <c r="BX98" s="405"/>
      <c r="BY98" s="405"/>
      <c r="BZ98" s="405"/>
      <c r="CA98" s="406"/>
      <c r="CB98" s="398"/>
      <c r="CC98" s="399"/>
      <c r="CD98" s="399"/>
      <c r="CE98" s="400"/>
      <c r="CF98" s="407"/>
      <c r="CG98" s="408"/>
      <c r="CH98" s="408"/>
      <c r="CI98" s="408"/>
      <c r="CJ98" s="409"/>
      <c r="CK98" s="407"/>
      <c r="CL98" s="408"/>
      <c r="CM98" s="408"/>
      <c r="CN98" s="408"/>
      <c r="CO98" s="409"/>
      <c r="CP98" s="407"/>
      <c r="CQ98" s="408"/>
      <c r="CR98" s="408"/>
      <c r="CS98" s="408"/>
      <c r="CT98" s="409"/>
      <c r="CU98" s="379"/>
      <c r="CV98" s="380"/>
      <c r="CW98" s="380"/>
      <c r="CX98" s="380"/>
      <c r="CY98" s="381"/>
      <c r="DA98" s="382"/>
    </row>
    <row r="99" spans="1:105" ht="16.5">
      <c r="A99" s="383"/>
      <c r="B99" s="352"/>
      <c r="C99" s="384" t="str">
        <f t="shared" ca="1" si="3"/>
        <v>●</v>
      </c>
      <c r="D99" s="385"/>
      <c r="E99" s="386"/>
      <c r="F99" s="386"/>
      <c r="G99" s="386"/>
      <c r="H99" s="386"/>
      <c r="I99" s="386"/>
      <c r="J99" s="386"/>
      <c r="K99" s="387"/>
      <c r="L99" s="388"/>
      <c r="M99" s="388"/>
      <c r="N99" s="388"/>
      <c r="O99" s="388"/>
      <c r="P99" s="388"/>
      <c r="Q99" s="388"/>
      <c r="R99" s="389"/>
      <c r="S99" s="390"/>
      <c r="T99" s="389"/>
      <c r="U99" s="390"/>
      <c r="V99" s="387"/>
      <c r="W99" s="388"/>
      <c r="X99" s="388"/>
      <c r="Y99" s="388"/>
      <c r="Z99" s="388"/>
      <c r="AA99" s="388"/>
      <c r="AB99" s="388"/>
      <c r="AC99" s="388"/>
      <c r="AD99" s="387"/>
      <c r="AE99" s="388"/>
      <c r="AF99" s="388"/>
      <c r="AG99" s="388"/>
      <c r="AH99" s="388"/>
      <c r="AI99" s="388"/>
      <c r="AJ99" s="388"/>
      <c r="AK99" s="391"/>
      <c r="AL99" s="387"/>
      <c r="AM99" s="388"/>
      <c r="AN99" s="388"/>
      <c r="AO99" s="388"/>
      <c r="AP99" s="388"/>
      <c r="AQ99" s="388"/>
      <c r="AR99" s="391"/>
      <c r="AS99" s="392"/>
      <c r="AT99" s="393"/>
      <c r="AU99" s="393"/>
      <c r="AV99" s="393"/>
      <c r="AW99" s="393"/>
      <c r="AX99" s="393"/>
      <c r="AY99" s="394"/>
      <c r="AZ99" s="395"/>
      <c r="BA99" s="396"/>
      <c r="BB99" s="397">
        <v>5</v>
      </c>
      <c r="BC99" s="398"/>
      <c r="BD99" s="399"/>
      <c r="BE99" s="399"/>
      <c r="BF99" s="400"/>
      <c r="BG99" s="401"/>
      <c r="BH99" s="402"/>
      <c r="BI99" s="403"/>
      <c r="BJ99" s="404"/>
      <c r="BK99" s="405"/>
      <c r="BL99" s="405"/>
      <c r="BM99" s="405"/>
      <c r="BN99" s="405"/>
      <c r="BO99" s="406"/>
      <c r="BP99" s="404"/>
      <c r="BQ99" s="405"/>
      <c r="BR99" s="405"/>
      <c r="BS99" s="405"/>
      <c r="BT99" s="405"/>
      <c r="BU99" s="406"/>
      <c r="BV99" s="404"/>
      <c r="BW99" s="405"/>
      <c r="BX99" s="405"/>
      <c r="BY99" s="405"/>
      <c r="BZ99" s="405"/>
      <c r="CA99" s="406"/>
      <c r="CB99" s="398"/>
      <c r="CC99" s="399"/>
      <c r="CD99" s="399"/>
      <c r="CE99" s="400"/>
      <c r="CF99" s="407"/>
      <c r="CG99" s="408"/>
      <c r="CH99" s="408"/>
      <c r="CI99" s="408"/>
      <c r="CJ99" s="409"/>
      <c r="CK99" s="407"/>
      <c r="CL99" s="408"/>
      <c r="CM99" s="408"/>
      <c r="CN99" s="408"/>
      <c r="CO99" s="409"/>
      <c r="CP99" s="407"/>
      <c r="CQ99" s="408"/>
      <c r="CR99" s="408"/>
      <c r="CS99" s="408"/>
      <c r="CT99" s="409"/>
      <c r="CU99" s="379"/>
      <c r="CV99" s="380"/>
      <c r="CW99" s="380"/>
      <c r="CX99" s="380"/>
      <c r="CY99" s="381"/>
      <c r="DA99" s="382"/>
    </row>
    <row r="100" spans="1:105" ht="16.5">
      <c r="A100" s="410"/>
      <c r="B100" s="411"/>
      <c r="C100" s="412" t="str">
        <f t="shared" ca="1" si="3"/>
        <v>●</v>
      </c>
      <c r="D100" s="413"/>
      <c r="E100" s="414"/>
      <c r="F100" s="414"/>
      <c r="G100" s="414"/>
      <c r="H100" s="414"/>
      <c r="I100" s="414"/>
      <c r="J100" s="414"/>
      <c r="K100" s="376"/>
      <c r="L100" s="377"/>
      <c r="M100" s="377"/>
      <c r="N100" s="377"/>
      <c r="O100" s="377"/>
      <c r="P100" s="377"/>
      <c r="Q100" s="377"/>
      <c r="R100" s="415"/>
      <c r="S100" s="416"/>
      <c r="T100" s="415"/>
      <c r="U100" s="416"/>
      <c r="V100" s="376"/>
      <c r="W100" s="377"/>
      <c r="X100" s="377"/>
      <c r="Y100" s="377"/>
      <c r="Z100" s="377"/>
      <c r="AA100" s="377"/>
      <c r="AB100" s="377"/>
      <c r="AC100" s="377"/>
      <c r="AD100" s="376"/>
      <c r="AE100" s="377"/>
      <c r="AF100" s="377"/>
      <c r="AG100" s="377"/>
      <c r="AH100" s="377"/>
      <c r="AI100" s="377"/>
      <c r="AJ100" s="377"/>
      <c r="AK100" s="378"/>
      <c r="AL100" s="376"/>
      <c r="AM100" s="377"/>
      <c r="AN100" s="377"/>
      <c r="AO100" s="377"/>
      <c r="AP100" s="377"/>
      <c r="AQ100" s="377"/>
      <c r="AR100" s="378"/>
      <c r="AS100" s="417"/>
      <c r="AT100" s="418"/>
      <c r="AU100" s="418"/>
      <c r="AV100" s="418"/>
      <c r="AW100" s="418"/>
      <c r="AX100" s="418"/>
      <c r="AY100" s="419"/>
      <c r="AZ100" s="420"/>
      <c r="BA100" s="421"/>
      <c r="BB100" s="422">
        <v>6</v>
      </c>
      <c r="BC100" s="423"/>
      <c r="BD100" s="424"/>
      <c r="BE100" s="424"/>
      <c r="BF100" s="425"/>
      <c r="BG100" s="426"/>
      <c r="BH100" s="427"/>
      <c r="BI100" s="428"/>
      <c r="BJ100" s="429"/>
      <c r="BK100" s="430"/>
      <c r="BL100" s="430"/>
      <c r="BM100" s="430"/>
      <c r="BN100" s="430"/>
      <c r="BO100" s="431"/>
      <c r="BP100" s="429"/>
      <c r="BQ100" s="430"/>
      <c r="BR100" s="430"/>
      <c r="BS100" s="430"/>
      <c r="BT100" s="430"/>
      <c r="BU100" s="431"/>
      <c r="BV100" s="429"/>
      <c r="BW100" s="430"/>
      <c r="BX100" s="430"/>
      <c r="BY100" s="430"/>
      <c r="BZ100" s="430"/>
      <c r="CA100" s="431"/>
      <c r="CB100" s="423"/>
      <c r="CC100" s="424"/>
      <c r="CD100" s="424"/>
      <c r="CE100" s="425"/>
      <c r="CF100" s="407"/>
      <c r="CG100" s="408"/>
      <c r="CH100" s="408"/>
      <c r="CI100" s="408"/>
      <c r="CJ100" s="409"/>
      <c r="CK100" s="407"/>
      <c r="CL100" s="408"/>
      <c r="CM100" s="408"/>
      <c r="CN100" s="408"/>
      <c r="CO100" s="409"/>
      <c r="CP100" s="407"/>
      <c r="CQ100" s="408"/>
      <c r="CR100" s="408"/>
      <c r="CS100" s="408"/>
      <c r="CT100" s="409"/>
      <c r="CU100" s="379"/>
      <c r="CV100" s="380"/>
      <c r="CW100" s="380"/>
      <c r="CX100" s="380"/>
      <c r="CY100" s="381"/>
      <c r="DA100" s="382"/>
    </row>
    <row r="101" spans="1:105" ht="16.5">
      <c r="A101" s="351">
        <v>16</v>
      </c>
      <c r="B101" s="352"/>
      <c r="C101" s="353" t="str">
        <f t="shared" ca="1" si="3"/>
        <v>●</v>
      </c>
      <c r="D101" s="354"/>
      <c r="E101" s="355"/>
      <c r="F101" s="355"/>
      <c r="G101" s="355"/>
      <c r="H101" s="355"/>
      <c r="I101" s="355"/>
      <c r="J101" s="355"/>
      <c r="K101" s="356" t="s">
        <v>384</v>
      </c>
      <c r="L101" s="357"/>
      <c r="M101" s="357"/>
      <c r="N101" s="357"/>
      <c r="O101" s="357"/>
      <c r="P101" s="357"/>
      <c r="Q101" s="357"/>
      <c r="R101" s="358"/>
      <c r="S101" s="359"/>
      <c r="T101" s="358"/>
      <c r="U101" s="359"/>
      <c r="V101" s="356"/>
      <c r="W101" s="357"/>
      <c r="X101" s="357"/>
      <c r="Y101" s="357"/>
      <c r="Z101" s="357"/>
      <c r="AA101" s="357"/>
      <c r="AB101" s="357"/>
      <c r="AC101" s="357"/>
      <c r="AD101" s="356"/>
      <c r="AE101" s="357"/>
      <c r="AF101" s="357"/>
      <c r="AG101" s="357"/>
      <c r="AH101" s="357"/>
      <c r="AI101" s="357"/>
      <c r="AJ101" s="357"/>
      <c r="AK101" s="360"/>
      <c r="AL101" s="356"/>
      <c r="AM101" s="357"/>
      <c r="AN101" s="357"/>
      <c r="AO101" s="357"/>
      <c r="AP101" s="357"/>
      <c r="AQ101" s="357"/>
      <c r="AR101" s="360"/>
      <c r="AS101" s="361"/>
      <c r="AT101" s="362"/>
      <c r="AU101" s="362"/>
      <c r="AV101" s="362"/>
      <c r="AW101" s="362"/>
      <c r="AX101" s="362"/>
      <c r="AY101" s="363"/>
      <c r="AZ101" s="364"/>
      <c r="BA101" s="365"/>
      <c r="BB101" s="366">
        <v>1</v>
      </c>
      <c r="BC101" s="367"/>
      <c r="BD101" s="368"/>
      <c r="BE101" s="368"/>
      <c r="BF101" s="369"/>
      <c r="BG101" s="370"/>
      <c r="BH101" s="371"/>
      <c r="BI101" s="372"/>
      <c r="BJ101" s="373"/>
      <c r="BK101" s="374"/>
      <c r="BL101" s="374"/>
      <c r="BM101" s="374"/>
      <c r="BN101" s="374"/>
      <c r="BO101" s="375"/>
      <c r="BP101" s="373"/>
      <c r="BQ101" s="374"/>
      <c r="BR101" s="374"/>
      <c r="BS101" s="374"/>
      <c r="BT101" s="374"/>
      <c r="BU101" s="375"/>
      <c r="BV101" s="373"/>
      <c r="BW101" s="374"/>
      <c r="BX101" s="374"/>
      <c r="BY101" s="374"/>
      <c r="BZ101" s="374"/>
      <c r="CA101" s="375"/>
      <c r="CB101" s="367"/>
      <c r="CC101" s="368"/>
      <c r="CD101" s="368"/>
      <c r="CE101" s="369"/>
      <c r="CF101" s="376"/>
      <c r="CG101" s="377"/>
      <c r="CH101" s="377"/>
      <c r="CI101" s="377"/>
      <c r="CJ101" s="378"/>
      <c r="CK101" s="376"/>
      <c r="CL101" s="377"/>
      <c r="CM101" s="377"/>
      <c r="CN101" s="377"/>
      <c r="CO101" s="378"/>
      <c r="CP101" s="376"/>
      <c r="CQ101" s="377"/>
      <c r="CR101" s="377"/>
      <c r="CS101" s="377"/>
      <c r="CT101" s="378"/>
      <c r="CU101" s="379"/>
      <c r="CV101" s="380"/>
      <c r="CW101" s="380"/>
      <c r="CX101" s="380"/>
      <c r="CY101" s="381"/>
      <c r="DA101" s="382"/>
    </row>
    <row r="102" spans="1:105" ht="16.5">
      <c r="A102" s="383"/>
      <c r="B102" s="352"/>
      <c r="C102" s="384" t="str">
        <f t="shared" ca="1" si="3"/>
        <v>●</v>
      </c>
      <c r="D102" s="385"/>
      <c r="E102" s="386"/>
      <c r="F102" s="386"/>
      <c r="G102" s="386"/>
      <c r="H102" s="386"/>
      <c r="I102" s="386"/>
      <c r="J102" s="386"/>
      <c r="K102" s="387"/>
      <c r="L102" s="388"/>
      <c r="M102" s="388"/>
      <c r="N102" s="388"/>
      <c r="O102" s="388"/>
      <c r="P102" s="388"/>
      <c r="Q102" s="388"/>
      <c r="R102" s="389"/>
      <c r="S102" s="390"/>
      <c r="T102" s="389"/>
      <c r="U102" s="390"/>
      <c r="V102" s="387"/>
      <c r="W102" s="388"/>
      <c r="X102" s="388"/>
      <c r="Y102" s="388"/>
      <c r="Z102" s="388"/>
      <c r="AA102" s="388"/>
      <c r="AB102" s="388"/>
      <c r="AC102" s="388"/>
      <c r="AD102" s="387"/>
      <c r="AE102" s="388"/>
      <c r="AF102" s="388"/>
      <c r="AG102" s="388"/>
      <c r="AH102" s="388"/>
      <c r="AI102" s="388"/>
      <c r="AJ102" s="388"/>
      <c r="AK102" s="391"/>
      <c r="AL102" s="387"/>
      <c r="AM102" s="388"/>
      <c r="AN102" s="388"/>
      <c r="AO102" s="388"/>
      <c r="AP102" s="388"/>
      <c r="AQ102" s="388"/>
      <c r="AR102" s="391"/>
      <c r="AS102" s="392"/>
      <c r="AT102" s="393"/>
      <c r="AU102" s="393"/>
      <c r="AV102" s="393"/>
      <c r="AW102" s="393"/>
      <c r="AX102" s="393"/>
      <c r="AY102" s="394"/>
      <c r="AZ102" s="395"/>
      <c r="BA102" s="396"/>
      <c r="BB102" s="397">
        <v>2</v>
      </c>
      <c r="BC102" s="398"/>
      <c r="BD102" s="399"/>
      <c r="BE102" s="399"/>
      <c r="BF102" s="400"/>
      <c r="BG102" s="401"/>
      <c r="BH102" s="402"/>
      <c r="BI102" s="403"/>
      <c r="BJ102" s="404"/>
      <c r="BK102" s="405"/>
      <c r="BL102" s="405"/>
      <c r="BM102" s="405"/>
      <c r="BN102" s="405"/>
      <c r="BO102" s="406"/>
      <c r="BP102" s="404"/>
      <c r="BQ102" s="405"/>
      <c r="BR102" s="405"/>
      <c r="BS102" s="405"/>
      <c r="BT102" s="405"/>
      <c r="BU102" s="406"/>
      <c r="BV102" s="404"/>
      <c r="BW102" s="405"/>
      <c r="BX102" s="405"/>
      <c r="BY102" s="405"/>
      <c r="BZ102" s="405"/>
      <c r="CA102" s="406"/>
      <c r="CB102" s="398"/>
      <c r="CC102" s="399"/>
      <c r="CD102" s="399"/>
      <c r="CE102" s="400"/>
      <c r="CF102" s="407"/>
      <c r="CG102" s="408"/>
      <c r="CH102" s="408"/>
      <c r="CI102" s="408"/>
      <c r="CJ102" s="409"/>
      <c r="CK102" s="407"/>
      <c r="CL102" s="408"/>
      <c r="CM102" s="408"/>
      <c r="CN102" s="408"/>
      <c r="CO102" s="409"/>
      <c r="CP102" s="407"/>
      <c r="CQ102" s="408"/>
      <c r="CR102" s="408"/>
      <c r="CS102" s="408"/>
      <c r="CT102" s="409"/>
      <c r="CU102" s="379"/>
      <c r="CV102" s="380"/>
      <c r="CW102" s="380"/>
      <c r="CX102" s="380"/>
      <c r="CY102" s="381"/>
      <c r="DA102" s="382"/>
    </row>
    <row r="103" spans="1:105" ht="16.5">
      <c r="A103" s="383"/>
      <c r="B103" s="352"/>
      <c r="C103" s="384" t="str">
        <f t="shared" ca="1" si="3"/>
        <v>●</v>
      </c>
      <c r="D103" s="385"/>
      <c r="E103" s="386"/>
      <c r="F103" s="386"/>
      <c r="G103" s="386"/>
      <c r="H103" s="386"/>
      <c r="I103" s="386"/>
      <c r="J103" s="386"/>
      <c r="K103" s="387"/>
      <c r="L103" s="388"/>
      <c r="M103" s="388"/>
      <c r="N103" s="388"/>
      <c r="O103" s="388"/>
      <c r="P103" s="388"/>
      <c r="Q103" s="388"/>
      <c r="R103" s="389"/>
      <c r="S103" s="390"/>
      <c r="T103" s="389"/>
      <c r="U103" s="390"/>
      <c r="V103" s="387"/>
      <c r="W103" s="388"/>
      <c r="X103" s="388"/>
      <c r="Y103" s="388"/>
      <c r="Z103" s="388"/>
      <c r="AA103" s="388"/>
      <c r="AB103" s="388"/>
      <c r="AC103" s="388"/>
      <c r="AD103" s="387"/>
      <c r="AE103" s="388"/>
      <c r="AF103" s="388"/>
      <c r="AG103" s="388"/>
      <c r="AH103" s="388"/>
      <c r="AI103" s="388"/>
      <c r="AJ103" s="388"/>
      <c r="AK103" s="391"/>
      <c r="AL103" s="387"/>
      <c r="AM103" s="388"/>
      <c r="AN103" s="388"/>
      <c r="AO103" s="388"/>
      <c r="AP103" s="388"/>
      <c r="AQ103" s="388"/>
      <c r="AR103" s="391"/>
      <c r="AS103" s="392"/>
      <c r="AT103" s="393"/>
      <c r="AU103" s="393"/>
      <c r="AV103" s="393"/>
      <c r="AW103" s="393"/>
      <c r="AX103" s="393"/>
      <c r="AY103" s="394"/>
      <c r="AZ103" s="395"/>
      <c r="BA103" s="396"/>
      <c r="BB103" s="397">
        <v>3</v>
      </c>
      <c r="BC103" s="398"/>
      <c r="BD103" s="399"/>
      <c r="BE103" s="399"/>
      <c r="BF103" s="400"/>
      <c r="BG103" s="401"/>
      <c r="BH103" s="402"/>
      <c r="BI103" s="403"/>
      <c r="BJ103" s="404"/>
      <c r="BK103" s="405"/>
      <c r="BL103" s="405"/>
      <c r="BM103" s="405"/>
      <c r="BN103" s="405"/>
      <c r="BO103" s="406"/>
      <c r="BP103" s="404"/>
      <c r="BQ103" s="405"/>
      <c r="BR103" s="405"/>
      <c r="BS103" s="405"/>
      <c r="BT103" s="405"/>
      <c r="BU103" s="406"/>
      <c r="BV103" s="404"/>
      <c r="BW103" s="405"/>
      <c r="BX103" s="405"/>
      <c r="BY103" s="405"/>
      <c r="BZ103" s="405"/>
      <c r="CA103" s="406"/>
      <c r="CB103" s="398"/>
      <c r="CC103" s="399"/>
      <c r="CD103" s="399"/>
      <c r="CE103" s="400"/>
      <c r="CF103" s="407"/>
      <c r="CG103" s="408"/>
      <c r="CH103" s="408"/>
      <c r="CI103" s="408"/>
      <c r="CJ103" s="409"/>
      <c r="CK103" s="407"/>
      <c r="CL103" s="408"/>
      <c r="CM103" s="408"/>
      <c r="CN103" s="408"/>
      <c r="CO103" s="409"/>
      <c r="CP103" s="407"/>
      <c r="CQ103" s="408"/>
      <c r="CR103" s="408"/>
      <c r="CS103" s="408"/>
      <c r="CT103" s="409"/>
      <c r="CU103" s="379"/>
      <c r="CV103" s="380"/>
      <c r="CW103" s="380"/>
      <c r="CX103" s="380"/>
      <c r="CY103" s="381"/>
      <c r="DA103" s="382"/>
    </row>
    <row r="104" spans="1:105" ht="16.5">
      <c r="A104" s="383"/>
      <c r="B104" s="352"/>
      <c r="C104" s="384" t="str">
        <f t="shared" ca="1" si="3"/>
        <v>●</v>
      </c>
      <c r="D104" s="385"/>
      <c r="E104" s="386"/>
      <c r="F104" s="386"/>
      <c r="G104" s="386"/>
      <c r="H104" s="386"/>
      <c r="I104" s="386"/>
      <c r="J104" s="386"/>
      <c r="K104" s="387"/>
      <c r="L104" s="388"/>
      <c r="M104" s="388"/>
      <c r="N104" s="388"/>
      <c r="O104" s="388"/>
      <c r="P104" s="388"/>
      <c r="Q104" s="388"/>
      <c r="R104" s="389"/>
      <c r="S104" s="390"/>
      <c r="T104" s="389"/>
      <c r="U104" s="390"/>
      <c r="V104" s="387"/>
      <c r="W104" s="388"/>
      <c r="X104" s="388"/>
      <c r="Y104" s="388"/>
      <c r="Z104" s="388"/>
      <c r="AA104" s="388"/>
      <c r="AB104" s="388"/>
      <c r="AC104" s="388"/>
      <c r="AD104" s="387"/>
      <c r="AE104" s="388"/>
      <c r="AF104" s="388"/>
      <c r="AG104" s="388"/>
      <c r="AH104" s="388"/>
      <c r="AI104" s="388"/>
      <c r="AJ104" s="388"/>
      <c r="AK104" s="391"/>
      <c r="AL104" s="387"/>
      <c r="AM104" s="388"/>
      <c r="AN104" s="388"/>
      <c r="AO104" s="388"/>
      <c r="AP104" s="388"/>
      <c r="AQ104" s="388"/>
      <c r="AR104" s="391"/>
      <c r="AS104" s="392"/>
      <c r="AT104" s="393"/>
      <c r="AU104" s="393"/>
      <c r="AV104" s="393"/>
      <c r="AW104" s="393"/>
      <c r="AX104" s="393"/>
      <c r="AY104" s="394"/>
      <c r="AZ104" s="395"/>
      <c r="BA104" s="396"/>
      <c r="BB104" s="397">
        <v>4</v>
      </c>
      <c r="BC104" s="398"/>
      <c r="BD104" s="399"/>
      <c r="BE104" s="399"/>
      <c r="BF104" s="400"/>
      <c r="BG104" s="401"/>
      <c r="BH104" s="402"/>
      <c r="BI104" s="403"/>
      <c r="BJ104" s="404"/>
      <c r="BK104" s="405"/>
      <c r="BL104" s="405"/>
      <c r="BM104" s="405"/>
      <c r="BN104" s="405"/>
      <c r="BO104" s="406"/>
      <c r="BP104" s="404"/>
      <c r="BQ104" s="405"/>
      <c r="BR104" s="405"/>
      <c r="BS104" s="405"/>
      <c r="BT104" s="405"/>
      <c r="BU104" s="406"/>
      <c r="BV104" s="404"/>
      <c r="BW104" s="405"/>
      <c r="BX104" s="405"/>
      <c r="BY104" s="405"/>
      <c r="BZ104" s="405"/>
      <c r="CA104" s="406"/>
      <c r="CB104" s="398"/>
      <c r="CC104" s="399"/>
      <c r="CD104" s="399"/>
      <c r="CE104" s="400"/>
      <c r="CF104" s="407"/>
      <c r="CG104" s="408"/>
      <c r="CH104" s="408"/>
      <c r="CI104" s="408"/>
      <c r="CJ104" s="409"/>
      <c r="CK104" s="407"/>
      <c r="CL104" s="408"/>
      <c r="CM104" s="408"/>
      <c r="CN104" s="408"/>
      <c r="CO104" s="409"/>
      <c r="CP104" s="407"/>
      <c r="CQ104" s="408"/>
      <c r="CR104" s="408"/>
      <c r="CS104" s="408"/>
      <c r="CT104" s="409"/>
      <c r="CU104" s="379"/>
      <c r="CV104" s="380"/>
      <c r="CW104" s="380"/>
      <c r="CX104" s="380"/>
      <c r="CY104" s="381"/>
      <c r="DA104" s="382"/>
    </row>
    <row r="105" spans="1:105" ht="16.5">
      <c r="A105" s="383"/>
      <c r="B105" s="352"/>
      <c r="C105" s="384" t="str">
        <f t="shared" ca="1" si="3"/>
        <v>●</v>
      </c>
      <c r="D105" s="385"/>
      <c r="E105" s="386"/>
      <c r="F105" s="386"/>
      <c r="G105" s="386"/>
      <c r="H105" s="386"/>
      <c r="I105" s="386"/>
      <c r="J105" s="386"/>
      <c r="K105" s="387"/>
      <c r="L105" s="388"/>
      <c r="M105" s="388"/>
      <c r="N105" s="388"/>
      <c r="O105" s="388"/>
      <c r="P105" s="388"/>
      <c r="Q105" s="388"/>
      <c r="R105" s="389"/>
      <c r="S105" s="390"/>
      <c r="T105" s="389"/>
      <c r="U105" s="390"/>
      <c r="V105" s="387"/>
      <c r="W105" s="388"/>
      <c r="X105" s="388"/>
      <c r="Y105" s="388"/>
      <c r="Z105" s="388"/>
      <c r="AA105" s="388"/>
      <c r="AB105" s="388"/>
      <c r="AC105" s="388"/>
      <c r="AD105" s="387"/>
      <c r="AE105" s="388"/>
      <c r="AF105" s="388"/>
      <c r="AG105" s="388"/>
      <c r="AH105" s="388"/>
      <c r="AI105" s="388"/>
      <c r="AJ105" s="388"/>
      <c r="AK105" s="391"/>
      <c r="AL105" s="387"/>
      <c r="AM105" s="388"/>
      <c r="AN105" s="388"/>
      <c r="AO105" s="388"/>
      <c r="AP105" s="388"/>
      <c r="AQ105" s="388"/>
      <c r="AR105" s="391"/>
      <c r="AS105" s="392"/>
      <c r="AT105" s="393"/>
      <c r="AU105" s="393"/>
      <c r="AV105" s="393"/>
      <c r="AW105" s="393"/>
      <c r="AX105" s="393"/>
      <c r="AY105" s="394"/>
      <c r="AZ105" s="395"/>
      <c r="BA105" s="396"/>
      <c r="BB105" s="397">
        <v>5</v>
      </c>
      <c r="BC105" s="398"/>
      <c r="BD105" s="399"/>
      <c r="BE105" s="399"/>
      <c r="BF105" s="400"/>
      <c r="BG105" s="401"/>
      <c r="BH105" s="402"/>
      <c r="BI105" s="403"/>
      <c r="BJ105" s="404"/>
      <c r="BK105" s="405"/>
      <c r="BL105" s="405"/>
      <c r="BM105" s="405"/>
      <c r="BN105" s="405"/>
      <c r="BO105" s="406"/>
      <c r="BP105" s="404"/>
      <c r="BQ105" s="405"/>
      <c r="BR105" s="405"/>
      <c r="BS105" s="405"/>
      <c r="BT105" s="405"/>
      <c r="BU105" s="406"/>
      <c r="BV105" s="404"/>
      <c r="BW105" s="405"/>
      <c r="BX105" s="405"/>
      <c r="BY105" s="405"/>
      <c r="BZ105" s="405"/>
      <c r="CA105" s="406"/>
      <c r="CB105" s="398"/>
      <c r="CC105" s="399"/>
      <c r="CD105" s="399"/>
      <c r="CE105" s="400"/>
      <c r="CF105" s="407"/>
      <c r="CG105" s="408"/>
      <c r="CH105" s="408"/>
      <c r="CI105" s="408"/>
      <c r="CJ105" s="409"/>
      <c r="CK105" s="407"/>
      <c r="CL105" s="408"/>
      <c r="CM105" s="408"/>
      <c r="CN105" s="408"/>
      <c r="CO105" s="409"/>
      <c r="CP105" s="407"/>
      <c r="CQ105" s="408"/>
      <c r="CR105" s="408"/>
      <c r="CS105" s="408"/>
      <c r="CT105" s="409"/>
      <c r="CU105" s="379"/>
      <c r="CV105" s="380"/>
      <c r="CW105" s="380"/>
      <c r="CX105" s="380"/>
      <c r="CY105" s="381"/>
      <c r="DA105" s="382"/>
    </row>
    <row r="106" spans="1:105" ht="16.5">
      <c r="A106" s="410"/>
      <c r="B106" s="411"/>
      <c r="C106" s="412" t="str">
        <f t="shared" ca="1" si="3"/>
        <v>●</v>
      </c>
      <c r="D106" s="413"/>
      <c r="E106" s="414"/>
      <c r="F106" s="414"/>
      <c r="G106" s="414"/>
      <c r="H106" s="414"/>
      <c r="I106" s="414"/>
      <c r="J106" s="414"/>
      <c r="K106" s="376"/>
      <c r="L106" s="377"/>
      <c r="M106" s="377"/>
      <c r="N106" s="377"/>
      <c r="O106" s="377"/>
      <c r="P106" s="377"/>
      <c r="Q106" s="377"/>
      <c r="R106" s="415"/>
      <c r="S106" s="416"/>
      <c r="T106" s="415"/>
      <c r="U106" s="416"/>
      <c r="V106" s="376"/>
      <c r="W106" s="377"/>
      <c r="X106" s="377"/>
      <c r="Y106" s="377"/>
      <c r="Z106" s="377"/>
      <c r="AA106" s="377"/>
      <c r="AB106" s="377"/>
      <c r="AC106" s="377"/>
      <c r="AD106" s="376"/>
      <c r="AE106" s="377"/>
      <c r="AF106" s="377"/>
      <c r="AG106" s="377"/>
      <c r="AH106" s="377"/>
      <c r="AI106" s="377"/>
      <c r="AJ106" s="377"/>
      <c r="AK106" s="378"/>
      <c r="AL106" s="376"/>
      <c r="AM106" s="377"/>
      <c r="AN106" s="377"/>
      <c r="AO106" s="377"/>
      <c r="AP106" s="377"/>
      <c r="AQ106" s="377"/>
      <c r="AR106" s="378"/>
      <c r="AS106" s="417"/>
      <c r="AT106" s="418"/>
      <c r="AU106" s="418"/>
      <c r="AV106" s="418"/>
      <c r="AW106" s="418"/>
      <c r="AX106" s="418"/>
      <c r="AY106" s="419"/>
      <c r="AZ106" s="420"/>
      <c r="BA106" s="421"/>
      <c r="BB106" s="422">
        <v>6</v>
      </c>
      <c r="BC106" s="423"/>
      <c r="BD106" s="424"/>
      <c r="BE106" s="424"/>
      <c r="BF106" s="425"/>
      <c r="BG106" s="426"/>
      <c r="BH106" s="427"/>
      <c r="BI106" s="428"/>
      <c r="BJ106" s="429"/>
      <c r="BK106" s="430"/>
      <c r="BL106" s="430"/>
      <c r="BM106" s="430"/>
      <c r="BN106" s="430"/>
      <c r="BO106" s="431"/>
      <c r="BP106" s="429"/>
      <c r="BQ106" s="430"/>
      <c r="BR106" s="430"/>
      <c r="BS106" s="430"/>
      <c r="BT106" s="430"/>
      <c r="BU106" s="431"/>
      <c r="BV106" s="429"/>
      <c r="BW106" s="430"/>
      <c r="BX106" s="430"/>
      <c r="BY106" s="430"/>
      <c r="BZ106" s="430"/>
      <c r="CA106" s="431"/>
      <c r="CB106" s="423"/>
      <c r="CC106" s="424"/>
      <c r="CD106" s="424"/>
      <c r="CE106" s="425"/>
      <c r="CF106" s="407"/>
      <c r="CG106" s="408"/>
      <c r="CH106" s="408"/>
      <c r="CI106" s="408"/>
      <c r="CJ106" s="409"/>
      <c r="CK106" s="407"/>
      <c r="CL106" s="408"/>
      <c r="CM106" s="408"/>
      <c r="CN106" s="408"/>
      <c r="CO106" s="409"/>
      <c r="CP106" s="407"/>
      <c r="CQ106" s="408"/>
      <c r="CR106" s="408"/>
      <c r="CS106" s="408"/>
      <c r="CT106" s="409"/>
      <c r="CU106" s="379"/>
      <c r="CV106" s="380"/>
      <c r="CW106" s="380"/>
      <c r="CX106" s="380"/>
      <c r="CY106" s="381"/>
      <c r="DA106" s="382"/>
    </row>
    <row r="107" spans="1:105" ht="16.5">
      <c r="A107" s="351">
        <v>17</v>
      </c>
      <c r="B107" s="352"/>
      <c r="C107" s="353" t="str">
        <f t="shared" ca="1" si="3"/>
        <v/>
      </c>
      <c r="D107" s="354"/>
      <c r="E107" s="355"/>
      <c r="F107" s="355"/>
      <c r="G107" s="355"/>
      <c r="H107" s="355"/>
      <c r="I107" s="355"/>
      <c r="J107" s="355"/>
      <c r="K107" s="356" t="s">
        <v>385</v>
      </c>
      <c r="L107" s="357"/>
      <c r="M107" s="357"/>
      <c r="N107" s="357"/>
      <c r="O107" s="357"/>
      <c r="P107" s="357"/>
      <c r="Q107" s="357"/>
      <c r="R107" s="358" t="s">
        <v>369</v>
      </c>
      <c r="S107" s="359"/>
      <c r="T107" s="358"/>
      <c r="U107" s="359"/>
      <c r="V107" s="356"/>
      <c r="W107" s="357"/>
      <c r="X107" s="357"/>
      <c r="Y107" s="357"/>
      <c r="Z107" s="357"/>
      <c r="AA107" s="357"/>
      <c r="AB107" s="357"/>
      <c r="AC107" s="357"/>
      <c r="AD107" s="356"/>
      <c r="AE107" s="357"/>
      <c r="AF107" s="357"/>
      <c r="AG107" s="357"/>
      <c r="AH107" s="357"/>
      <c r="AI107" s="357"/>
      <c r="AJ107" s="357"/>
      <c r="AK107" s="360"/>
      <c r="AL107" s="356"/>
      <c r="AM107" s="357"/>
      <c r="AN107" s="357"/>
      <c r="AO107" s="357"/>
      <c r="AP107" s="357"/>
      <c r="AQ107" s="357"/>
      <c r="AR107" s="360"/>
      <c r="AS107" s="361"/>
      <c r="AT107" s="362"/>
      <c r="AU107" s="362"/>
      <c r="AV107" s="362"/>
      <c r="AW107" s="362"/>
      <c r="AX107" s="362"/>
      <c r="AY107" s="363"/>
      <c r="AZ107" s="364"/>
      <c r="BA107" s="365"/>
      <c r="BB107" s="366">
        <v>1</v>
      </c>
      <c r="BC107" s="367"/>
      <c r="BD107" s="368"/>
      <c r="BE107" s="368"/>
      <c r="BF107" s="369"/>
      <c r="BG107" s="370"/>
      <c r="BH107" s="371"/>
      <c r="BI107" s="372"/>
      <c r="BJ107" s="373"/>
      <c r="BK107" s="374"/>
      <c r="BL107" s="374"/>
      <c r="BM107" s="374"/>
      <c r="BN107" s="374"/>
      <c r="BO107" s="375"/>
      <c r="BP107" s="373"/>
      <c r="BQ107" s="374"/>
      <c r="BR107" s="374"/>
      <c r="BS107" s="374"/>
      <c r="BT107" s="374"/>
      <c r="BU107" s="375"/>
      <c r="BV107" s="373"/>
      <c r="BW107" s="374"/>
      <c r="BX107" s="374"/>
      <c r="BY107" s="374"/>
      <c r="BZ107" s="374"/>
      <c r="CA107" s="375"/>
      <c r="CB107" s="367"/>
      <c r="CC107" s="368"/>
      <c r="CD107" s="368"/>
      <c r="CE107" s="369"/>
      <c r="CF107" s="376"/>
      <c r="CG107" s="377"/>
      <c r="CH107" s="377"/>
      <c r="CI107" s="377"/>
      <c r="CJ107" s="378"/>
      <c r="CK107" s="376"/>
      <c r="CL107" s="377"/>
      <c r="CM107" s="377"/>
      <c r="CN107" s="377"/>
      <c r="CO107" s="378"/>
      <c r="CP107" s="376"/>
      <c r="CQ107" s="377"/>
      <c r="CR107" s="377"/>
      <c r="CS107" s="377"/>
      <c r="CT107" s="378"/>
      <c r="CU107" s="379"/>
      <c r="CV107" s="380"/>
      <c r="CW107" s="380"/>
      <c r="CX107" s="380"/>
      <c r="CY107" s="381"/>
      <c r="DA107" s="382"/>
    </row>
    <row r="108" spans="1:105" ht="16.5">
      <c r="A108" s="383"/>
      <c r="B108" s="352"/>
      <c r="C108" s="384" t="str">
        <f t="shared" ca="1" si="3"/>
        <v/>
      </c>
      <c r="D108" s="385"/>
      <c r="E108" s="386"/>
      <c r="F108" s="386"/>
      <c r="G108" s="386"/>
      <c r="H108" s="386"/>
      <c r="I108" s="386"/>
      <c r="J108" s="386"/>
      <c r="K108" s="387"/>
      <c r="L108" s="388"/>
      <c r="M108" s="388"/>
      <c r="N108" s="388"/>
      <c r="O108" s="388"/>
      <c r="P108" s="388"/>
      <c r="Q108" s="388"/>
      <c r="R108" s="389"/>
      <c r="S108" s="390"/>
      <c r="T108" s="389"/>
      <c r="U108" s="390"/>
      <c r="V108" s="387"/>
      <c r="W108" s="388"/>
      <c r="X108" s="388"/>
      <c r="Y108" s="388"/>
      <c r="Z108" s="388"/>
      <c r="AA108" s="388"/>
      <c r="AB108" s="388"/>
      <c r="AC108" s="388"/>
      <c r="AD108" s="387"/>
      <c r="AE108" s="388"/>
      <c r="AF108" s="388"/>
      <c r="AG108" s="388"/>
      <c r="AH108" s="388"/>
      <c r="AI108" s="388"/>
      <c r="AJ108" s="388"/>
      <c r="AK108" s="391"/>
      <c r="AL108" s="387"/>
      <c r="AM108" s="388"/>
      <c r="AN108" s="388"/>
      <c r="AO108" s="388"/>
      <c r="AP108" s="388"/>
      <c r="AQ108" s="388"/>
      <c r="AR108" s="391"/>
      <c r="AS108" s="392"/>
      <c r="AT108" s="393"/>
      <c r="AU108" s="393"/>
      <c r="AV108" s="393"/>
      <c r="AW108" s="393"/>
      <c r="AX108" s="393"/>
      <c r="AY108" s="394"/>
      <c r="AZ108" s="395"/>
      <c r="BA108" s="396"/>
      <c r="BB108" s="397">
        <v>2</v>
      </c>
      <c r="BC108" s="398"/>
      <c r="BD108" s="399"/>
      <c r="BE108" s="399"/>
      <c r="BF108" s="400"/>
      <c r="BG108" s="401"/>
      <c r="BH108" s="402"/>
      <c r="BI108" s="403"/>
      <c r="BJ108" s="404"/>
      <c r="BK108" s="405"/>
      <c r="BL108" s="405"/>
      <c r="BM108" s="405"/>
      <c r="BN108" s="405"/>
      <c r="BO108" s="406"/>
      <c r="BP108" s="404"/>
      <c r="BQ108" s="405"/>
      <c r="BR108" s="405"/>
      <c r="BS108" s="405"/>
      <c r="BT108" s="405"/>
      <c r="BU108" s="406"/>
      <c r="BV108" s="404"/>
      <c r="BW108" s="405"/>
      <c r="BX108" s="405"/>
      <c r="BY108" s="405"/>
      <c r="BZ108" s="405"/>
      <c r="CA108" s="406"/>
      <c r="CB108" s="398"/>
      <c r="CC108" s="399"/>
      <c r="CD108" s="399"/>
      <c r="CE108" s="400"/>
      <c r="CF108" s="407"/>
      <c r="CG108" s="408"/>
      <c r="CH108" s="408"/>
      <c r="CI108" s="408"/>
      <c r="CJ108" s="409"/>
      <c r="CK108" s="407"/>
      <c r="CL108" s="408"/>
      <c r="CM108" s="408"/>
      <c r="CN108" s="408"/>
      <c r="CO108" s="409"/>
      <c r="CP108" s="407"/>
      <c r="CQ108" s="408"/>
      <c r="CR108" s="408"/>
      <c r="CS108" s="408"/>
      <c r="CT108" s="409"/>
      <c r="CU108" s="379"/>
      <c r="CV108" s="380"/>
      <c r="CW108" s="380"/>
      <c r="CX108" s="380"/>
      <c r="CY108" s="381"/>
      <c r="DA108" s="382"/>
    </row>
    <row r="109" spans="1:105" ht="16.5">
      <c r="A109" s="383"/>
      <c r="B109" s="352"/>
      <c r="C109" s="384" t="str">
        <f t="shared" ca="1" si="3"/>
        <v/>
      </c>
      <c r="D109" s="385"/>
      <c r="E109" s="386"/>
      <c r="F109" s="386"/>
      <c r="G109" s="386"/>
      <c r="H109" s="386"/>
      <c r="I109" s="386"/>
      <c r="J109" s="386"/>
      <c r="K109" s="387"/>
      <c r="L109" s="388"/>
      <c r="M109" s="388"/>
      <c r="N109" s="388"/>
      <c r="O109" s="388"/>
      <c r="P109" s="388"/>
      <c r="Q109" s="388"/>
      <c r="R109" s="389"/>
      <c r="S109" s="390"/>
      <c r="T109" s="389"/>
      <c r="U109" s="390"/>
      <c r="V109" s="387"/>
      <c r="W109" s="388"/>
      <c r="X109" s="388"/>
      <c r="Y109" s="388"/>
      <c r="Z109" s="388"/>
      <c r="AA109" s="388"/>
      <c r="AB109" s="388"/>
      <c r="AC109" s="388"/>
      <c r="AD109" s="387"/>
      <c r="AE109" s="388"/>
      <c r="AF109" s="388"/>
      <c r="AG109" s="388"/>
      <c r="AH109" s="388"/>
      <c r="AI109" s="388"/>
      <c r="AJ109" s="388"/>
      <c r="AK109" s="391"/>
      <c r="AL109" s="387"/>
      <c r="AM109" s="388"/>
      <c r="AN109" s="388"/>
      <c r="AO109" s="388"/>
      <c r="AP109" s="388"/>
      <c r="AQ109" s="388"/>
      <c r="AR109" s="391"/>
      <c r="AS109" s="392"/>
      <c r="AT109" s="393"/>
      <c r="AU109" s="393"/>
      <c r="AV109" s="393"/>
      <c r="AW109" s="393"/>
      <c r="AX109" s="393"/>
      <c r="AY109" s="394"/>
      <c r="AZ109" s="395"/>
      <c r="BA109" s="396"/>
      <c r="BB109" s="397">
        <v>3</v>
      </c>
      <c r="BC109" s="398"/>
      <c r="BD109" s="399"/>
      <c r="BE109" s="399"/>
      <c r="BF109" s="400"/>
      <c r="BG109" s="401"/>
      <c r="BH109" s="402"/>
      <c r="BI109" s="403"/>
      <c r="BJ109" s="404"/>
      <c r="BK109" s="405"/>
      <c r="BL109" s="405"/>
      <c r="BM109" s="405"/>
      <c r="BN109" s="405"/>
      <c r="BO109" s="406"/>
      <c r="BP109" s="404"/>
      <c r="BQ109" s="405"/>
      <c r="BR109" s="405"/>
      <c r="BS109" s="405"/>
      <c r="BT109" s="405"/>
      <c r="BU109" s="406"/>
      <c r="BV109" s="404"/>
      <c r="BW109" s="405"/>
      <c r="BX109" s="405"/>
      <c r="BY109" s="405"/>
      <c r="BZ109" s="405"/>
      <c r="CA109" s="406"/>
      <c r="CB109" s="398"/>
      <c r="CC109" s="399"/>
      <c r="CD109" s="399"/>
      <c r="CE109" s="400"/>
      <c r="CF109" s="407"/>
      <c r="CG109" s="408"/>
      <c r="CH109" s="408"/>
      <c r="CI109" s="408"/>
      <c r="CJ109" s="409"/>
      <c r="CK109" s="407"/>
      <c r="CL109" s="408"/>
      <c r="CM109" s="408"/>
      <c r="CN109" s="408"/>
      <c r="CO109" s="409"/>
      <c r="CP109" s="407"/>
      <c r="CQ109" s="408"/>
      <c r="CR109" s="408"/>
      <c r="CS109" s="408"/>
      <c r="CT109" s="409"/>
      <c r="CU109" s="379"/>
      <c r="CV109" s="380"/>
      <c r="CW109" s="380"/>
      <c r="CX109" s="380"/>
      <c r="CY109" s="381"/>
      <c r="DA109" s="382"/>
    </row>
    <row r="110" spans="1:105" ht="16.5">
      <c r="A110" s="383"/>
      <c r="B110" s="352"/>
      <c r="C110" s="384" t="str">
        <f t="shared" ca="1" si="3"/>
        <v/>
      </c>
      <c r="D110" s="385"/>
      <c r="E110" s="386"/>
      <c r="F110" s="386"/>
      <c r="G110" s="386"/>
      <c r="H110" s="386"/>
      <c r="I110" s="386"/>
      <c r="J110" s="386"/>
      <c r="K110" s="387"/>
      <c r="L110" s="388"/>
      <c r="M110" s="388"/>
      <c r="N110" s="388"/>
      <c r="O110" s="388"/>
      <c r="P110" s="388"/>
      <c r="Q110" s="388"/>
      <c r="R110" s="389"/>
      <c r="S110" s="390"/>
      <c r="T110" s="389"/>
      <c r="U110" s="390"/>
      <c r="V110" s="387"/>
      <c r="W110" s="388"/>
      <c r="X110" s="388"/>
      <c r="Y110" s="388"/>
      <c r="Z110" s="388"/>
      <c r="AA110" s="388"/>
      <c r="AB110" s="388"/>
      <c r="AC110" s="388"/>
      <c r="AD110" s="387"/>
      <c r="AE110" s="388"/>
      <c r="AF110" s="388"/>
      <c r="AG110" s="388"/>
      <c r="AH110" s="388"/>
      <c r="AI110" s="388"/>
      <c r="AJ110" s="388"/>
      <c r="AK110" s="391"/>
      <c r="AL110" s="387"/>
      <c r="AM110" s="388"/>
      <c r="AN110" s="388"/>
      <c r="AO110" s="388"/>
      <c r="AP110" s="388"/>
      <c r="AQ110" s="388"/>
      <c r="AR110" s="391"/>
      <c r="AS110" s="392"/>
      <c r="AT110" s="393"/>
      <c r="AU110" s="393"/>
      <c r="AV110" s="393"/>
      <c r="AW110" s="393"/>
      <c r="AX110" s="393"/>
      <c r="AY110" s="394"/>
      <c r="AZ110" s="395"/>
      <c r="BA110" s="396"/>
      <c r="BB110" s="397">
        <v>4</v>
      </c>
      <c r="BC110" s="398"/>
      <c r="BD110" s="399"/>
      <c r="BE110" s="399"/>
      <c r="BF110" s="400"/>
      <c r="BG110" s="401"/>
      <c r="BH110" s="402"/>
      <c r="BI110" s="403"/>
      <c r="BJ110" s="404"/>
      <c r="BK110" s="405"/>
      <c r="BL110" s="405"/>
      <c r="BM110" s="405"/>
      <c r="BN110" s="405"/>
      <c r="BO110" s="406"/>
      <c r="BP110" s="404"/>
      <c r="BQ110" s="405"/>
      <c r="BR110" s="405"/>
      <c r="BS110" s="405"/>
      <c r="BT110" s="405"/>
      <c r="BU110" s="406"/>
      <c r="BV110" s="404"/>
      <c r="BW110" s="405"/>
      <c r="BX110" s="405"/>
      <c r="BY110" s="405"/>
      <c r="BZ110" s="405"/>
      <c r="CA110" s="406"/>
      <c r="CB110" s="398"/>
      <c r="CC110" s="399"/>
      <c r="CD110" s="399"/>
      <c r="CE110" s="400"/>
      <c r="CF110" s="407"/>
      <c r="CG110" s="408"/>
      <c r="CH110" s="408"/>
      <c r="CI110" s="408"/>
      <c r="CJ110" s="409"/>
      <c r="CK110" s="407"/>
      <c r="CL110" s="408"/>
      <c r="CM110" s="408"/>
      <c r="CN110" s="408"/>
      <c r="CO110" s="409"/>
      <c r="CP110" s="407"/>
      <c r="CQ110" s="408"/>
      <c r="CR110" s="408"/>
      <c r="CS110" s="408"/>
      <c r="CT110" s="409"/>
      <c r="CU110" s="379"/>
      <c r="CV110" s="380"/>
      <c r="CW110" s="380"/>
      <c r="CX110" s="380"/>
      <c r="CY110" s="381"/>
      <c r="DA110" s="382"/>
    </row>
    <row r="111" spans="1:105" ht="16.5">
      <c r="A111" s="383"/>
      <c r="B111" s="352"/>
      <c r="C111" s="384" t="str">
        <f t="shared" ca="1" si="3"/>
        <v/>
      </c>
      <c r="D111" s="385"/>
      <c r="E111" s="386"/>
      <c r="F111" s="386"/>
      <c r="G111" s="386"/>
      <c r="H111" s="386"/>
      <c r="I111" s="386"/>
      <c r="J111" s="386"/>
      <c r="K111" s="387"/>
      <c r="L111" s="388"/>
      <c r="M111" s="388"/>
      <c r="N111" s="388"/>
      <c r="O111" s="388"/>
      <c r="P111" s="388"/>
      <c r="Q111" s="388"/>
      <c r="R111" s="389"/>
      <c r="S111" s="390"/>
      <c r="T111" s="389"/>
      <c r="U111" s="390"/>
      <c r="V111" s="387"/>
      <c r="W111" s="388"/>
      <c r="X111" s="388"/>
      <c r="Y111" s="388"/>
      <c r="Z111" s="388"/>
      <c r="AA111" s="388"/>
      <c r="AB111" s="388"/>
      <c r="AC111" s="388"/>
      <c r="AD111" s="387"/>
      <c r="AE111" s="388"/>
      <c r="AF111" s="388"/>
      <c r="AG111" s="388"/>
      <c r="AH111" s="388"/>
      <c r="AI111" s="388"/>
      <c r="AJ111" s="388"/>
      <c r="AK111" s="391"/>
      <c r="AL111" s="387"/>
      <c r="AM111" s="388"/>
      <c r="AN111" s="388"/>
      <c r="AO111" s="388"/>
      <c r="AP111" s="388"/>
      <c r="AQ111" s="388"/>
      <c r="AR111" s="391"/>
      <c r="AS111" s="392"/>
      <c r="AT111" s="393"/>
      <c r="AU111" s="393"/>
      <c r="AV111" s="393"/>
      <c r="AW111" s="393"/>
      <c r="AX111" s="393"/>
      <c r="AY111" s="394"/>
      <c r="AZ111" s="395"/>
      <c r="BA111" s="396"/>
      <c r="BB111" s="397">
        <v>5</v>
      </c>
      <c r="BC111" s="398"/>
      <c r="BD111" s="399"/>
      <c r="BE111" s="399"/>
      <c r="BF111" s="400"/>
      <c r="BG111" s="401"/>
      <c r="BH111" s="402"/>
      <c r="BI111" s="403"/>
      <c r="BJ111" s="404"/>
      <c r="BK111" s="405"/>
      <c r="BL111" s="405"/>
      <c r="BM111" s="405"/>
      <c r="BN111" s="405"/>
      <c r="BO111" s="406"/>
      <c r="BP111" s="404"/>
      <c r="BQ111" s="405"/>
      <c r="BR111" s="405"/>
      <c r="BS111" s="405"/>
      <c r="BT111" s="405"/>
      <c r="BU111" s="406"/>
      <c r="BV111" s="404"/>
      <c r="BW111" s="405"/>
      <c r="BX111" s="405"/>
      <c r="BY111" s="405"/>
      <c r="BZ111" s="405"/>
      <c r="CA111" s="406"/>
      <c r="CB111" s="398"/>
      <c r="CC111" s="399"/>
      <c r="CD111" s="399"/>
      <c r="CE111" s="400"/>
      <c r="CF111" s="407"/>
      <c r="CG111" s="408"/>
      <c r="CH111" s="408"/>
      <c r="CI111" s="408"/>
      <c r="CJ111" s="409"/>
      <c r="CK111" s="407"/>
      <c r="CL111" s="408"/>
      <c r="CM111" s="408"/>
      <c r="CN111" s="408"/>
      <c r="CO111" s="409"/>
      <c r="CP111" s="407"/>
      <c r="CQ111" s="408"/>
      <c r="CR111" s="408"/>
      <c r="CS111" s="408"/>
      <c r="CT111" s="409"/>
      <c r="CU111" s="379"/>
      <c r="CV111" s="380"/>
      <c r="CW111" s="380"/>
      <c r="CX111" s="380"/>
      <c r="CY111" s="381"/>
      <c r="DA111" s="382"/>
    </row>
    <row r="112" spans="1:105" ht="16.5">
      <c r="A112" s="410"/>
      <c r="B112" s="411"/>
      <c r="C112" s="412" t="str">
        <f t="shared" ca="1" si="3"/>
        <v/>
      </c>
      <c r="D112" s="413"/>
      <c r="E112" s="414"/>
      <c r="F112" s="414"/>
      <c r="G112" s="414"/>
      <c r="H112" s="414"/>
      <c r="I112" s="414"/>
      <c r="J112" s="414"/>
      <c r="K112" s="376"/>
      <c r="L112" s="377"/>
      <c r="M112" s="377"/>
      <c r="N112" s="377"/>
      <c r="O112" s="377"/>
      <c r="P112" s="377"/>
      <c r="Q112" s="377"/>
      <c r="R112" s="415"/>
      <c r="S112" s="416"/>
      <c r="T112" s="415"/>
      <c r="U112" s="416"/>
      <c r="V112" s="376"/>
      <c r="W112" s="377"/>
      <c r="X112" s="377"/>
      <c r="Y112" s="377"/>
      <c r="Z112" s="377"/>
      <c r="AA112" s="377"/>
      <c r="AB112" s="377"/>
      <c r="AC112" s="377"/>
      <c r="AD112" s="376"/>
      <c r="AE112" s="377"/>
      <c r="AF112" s="377"/>
      <c r="AG112" s="377"/>
      <c r="AH112" s="377"/>
      <c r="AI112" s="377"/>
      <c r="AJ112" s="377"/>
      <c r="AK112" s="378"/>
      <c r="AL112" s="376"/>
      <c r="AM112" s="377"/>
      <c r="AN112" s="377"/>
      <c r="AO112" s="377"/>
      <c r="AP112" s="377"/>
      <c r="AQ112" s="377"/>
      <c r="AR112" s="378"/>
      <c r="AS112" s="417"/>
      <c r="AT112" s="418"/>
      <c r="AU112" s="418"/>
      <c r="AV112" s="418"/>
      <c r="AW112" s="418"/>
      <c r="AX112" s="418"/>
      <c r="AY112" s="419"/>
      <c r="AZ112" s="420"/>
      <c r="BA112" s="421"/>
      <c r="BB112" s="422">
        <v>6</v>
      </c>
      <c r="BC112" s="423"/>
      <c r="BD112" s="424"/>
      <c r="BE112" s="424"/>
      <c r="BF112" s="425"/>
      <c r="BG112" s="426"/>
      <c r="BH112" s="427"/>
      <c r="BI112" s="428"/>
      <c r="BJ112" s="429"/>
      <c r="BK112" s="430"/>
      <c r="BL112" s="430"/>
      <c r="BM112" s="430"/>
      <c r="BN112" s="430"/>
      <c r="BO112" s="431"/>
      <c r="BP112" s="429"/>
      <c r="BQ112" s="430"/>
      <c r="BR112" s="430"/>
      <c r="BS112" s="430"/>
      <c r="BT112" s="430"/>
      <c r="BU112" s="431"/>
      <c r="BV112" s="429"/>
      <c r="BW112" s="430"/>
      <c r="BX112" s="430"/>
      <c r="BY112" s="430"/>
      <c r="BZ112" s="430"/>
      <c r="CA112" s="431"/>
      <c r="CB112" s="423"/>
      <c r="CC112" s="424"/>
      <c r="CD112" s="424"/>
      <c r="CE112" s="425"/>
      <c r="CF112" s="407"/>
      <c r="CG112" s="408"/>
      <c r="CH112" s="408"/>
      <c r="CI112" s="408"/>
      <c r="CJ112" s="409"/>
      <c r="CK112" s="407"/>
      <c r="CL112" s="408"/>
      <c r="CM112" s="408"/>
      <c r="CN112" s="408"/>
      <c r="CO112" s="409"/>
      <c r="CP112" s="407"/>
      <c r="CQ112" s="408"/>
      <c r="CR112" s="408"/>
      <c r="CS112" s="408"/>
      <c r="CT112" s="409"/>
      <c r="CU112" s="379"/>
      <c r="CV112" s="380"/>
      <c r="CW112" s="380"/>
      <c r="CX112" s="380"/>
      <c r="CY112" s="381"/>
      <c r="DA112" s="382"/>
    </row>
    <row r="113" spans="1:105" ht="16.5">
      <c r="A113" s="351">
        <v>18</v>
      </c>
      <c r="B113" s="352"/>
      <c r="C113" s="353" t="str">
        <f t="shared" ca="1" si="3"/>
        <v/>
      </c>
      <c r="D113" s="354"/>
      <c r="E113" s="355"/>
      <c r="F113" s="355"/>
      <c r="G113" s="355"/>
      <c r="H113" s="355"/>
      <c r="I113" s="355"/>
      <c r="J113" s="355"/>
      <c r="K113" s="356" t="s">
        <v>386</v>
      </c>
      <c r="L113" s="357"/>
      <c r="M113" s="357"/>
      <c r="N113" s="357"/>
      <c r="O113" s="357"/>
      <c r="P113" s="357"/>
      <c r="Q113" s="357"/>
      <c r="R113" s="358" t="s">
        <v>369</v>
      </c>
      <c r="S113" s="359"/>
      <c r="T113" s="358"/>
      <c r="U113" s="359"/>
      <c r="V113" s="356"/>
      <c r="W113" s="357"/>
      <c r="X113" s="357"/>
      <c r="Y113" s="357"/>
      <c r="Z113" s="357"/>
      <c r="AA113" s="357"/>
      <c r="AB113" s="357"/>
      <c r="AC113" s="357"/>
      <c r="AD113" s="356"/>
      <c r="AE113" s="357"/>
      <c r="AF113" s="357"/>
      <c r="AG113" s="357"/>
      <c r="AH113" s="357"/>
      <c r="AI113" s="357"/>
      <c r="AJ113" s="357"/>
      <c r="AK113" s="360"/>
      <c r="AL113" s="356"/>
      <c r="AM113" s="357"/>
      <c r="AN113" s="357"/>
      <c r="AO113" s="357"/>
      <c r="AP113" s="357"/>
      <c r="AQ113" s="357"/>
      <c r="AR113" s="360"/>
      <c r="AS113" s="361"/>
      <c r="AT113" s="362"/>
      <c r="AU113" s="362"/>
      <c r="AV113" s="362"/>
      <c r="AW113" s="362"/>
      <c r="AX113" s="362"/>
      <c r="AY113" s="363"/>
      <c r="AZ113" s="364"/>
      <c r="BA113" s="365"/>
      <c r="BB113" s="366">
        <v>1</v>
      </c>
      <c r="BC113" s="367"/>
      <c r="BD113" s="368"/>
      <c r="BE113" s="368"/>
      <c r="BF113" s="369"/>
      <c r="BG113" s="370"/>
      <c r="BH113" s="371"/>
      <c r="BI113" s="372"/>
      <c r="BJ113" s="373"/>
      <c r="BK113" s="374"/>
      <c r="BL113" s="374"/>
      <c r="BM113" s="374"/>
      <c r="BN113" s="374"/>
      <c r="BO113" s="375"/>
      <c r="BP113" s="373"/>
      <c r="BQ113" s="374"/>
      <c r="BR113" s="374"/>
      <c r="BS113" s="374"/>
      <c r="BT113" s="374"/>
      <c r="BU113" s="375"/>
      <c r="BV113" s="373"/>
      <c r="BW113" s="374"/>
      <c r="BX113" s="374"/>
      <c r="BY113" s="374"/>
      <c r="BZ113" s="374"/>
      <c r="CA113" s="375"/>
      <c r="CB113" s="367"/>
      <c r="CC113" s="368"/>
      <c r="CD113" s="368"/>
      <c r="CE113" s="369"/>
      <c r="CF113" s="376"/>
      <c r="CG113" s="377"/>
      <c r="CH113" s="377"/>
      <c r="CI113" s="377"/>
      <c r="CJ113" s="378"/>
      <c r="CK113" s="376"/>
      <c r="CL113" s="377"/>
      <c r="CM113" s="377"/>
      <c r="CN113" s="377"/>
      <c r="CO113" s="378"/>
      <c r="CP113" s="376"/>
      <c r="CQ113" s="377"/>
      <c r="CR113" s="377"/>
      <c r="CS113" s="377"/>
      <c r="CT113" s="378"/>
      <c r="CU113" s="379"/>
      <c r="CV113" s="380"/>
      <c r="CW113" s="380"/>
      <c r="CX113" s="380"/>
      <c r="CY113" s="381"/>
      <c r="DA113" s="382"/>
    </row>
    <row r="114" spans="1:105" ht="16.5">
      <c r="A114" s="383"/>
      <c r="B114" s="352"/>
      <c r="C114" s="384" t="str">
        <f t="shared" ca="1" si="3"/>
        <v/>
      </c>
      <c r="D114" s="385"/>
      <c r="E114" s="386"/>
      <c r="F114" s="386"/>
      <c r="G114" s="386"/>
      <c r="H114" s="386"/>
      <c r="I114" s="386"/>
      <c r="J114" s="386"/>
      <c r="K114" s="387"/>
      <c r="L114" s="388"/>
      <c r="M114" s="388"/>
      <c r="N114" s="388"/>
      <c r="O114" s="388"/>
      <c r="P114" s="388"/>
      <c r="Q114" s="388"/>
      <c r="R114" s="389"/>
      <c r="S114" s="390"/>
      <c r="T114" s="389"/>
      <c r="U114" s="390"/>
      <c r="V114" s="387"/>
      <c r="W114" s="388"/>
      <c r="X114" s="388"/>
      <c r="Y114" s="388"/>
      <c r="Z114" s="388"/>
      <c r="AA114" s="388"/>
      <c r="AB114" s="388"/>
      <c r="AC114" s="388"/>
      <c r="AD114" s="387"/>
      <c r="AE114" s="388"/>
      <c r="AF114" s="388"/>
      <c r="AG114" s="388"/>
      <c r="AH114" s="388"/>
      <c r="AI114" s="388"/>
      <c r="AJ114" s="388"/>
      <c r="AK114" s="391"/>
      <c r="AL114" s="387"/>
      <c r="AM114" s="388"/>
      <c r="AN114" s="388"/>
      <c r="AO114" s="388"/>
      <c r="AP114" s="388"/>
      <c r="AQ114" s="388"/>
      <c r="AR114" s="391"/>
      <c r="AS114" s="392"/>
      <c r="AT114" s="393"/>
      <c r="AU114" s="393"/>
      <c r="AV114" s="393"/>
      <c r="AW114" s="393"/>
      <c r="AX114" s="393"/>
      <c r="AY114" s="394"/>
      <c r="AZ114" s="395"/>
      <c r="BA114" s="396"/>
      <c r="BB114" s="397">
        <v>2</v>
      </c>
      <c r="BC114" s="398"/>
      <c r="BD114" s="399"/>
      <c r="BE114" s="399"/>
      <c r="BF114" s="400"/>
      <c r="BG114" s="401"/>
      <c r="BH114" s="402"/>
      <c r="BI114" s="403"/>
      <c r="BJ114" s="404"/>
      <c r="BK114" s="405"/>
      <c r="BL114" s="405"/>
      <c r="BM114" s="405"/>
      <c r="BN114" s="405"/>
      <c r="BO114" s="406"/>
      <c r="BP114" s="404"/>
      <c r="BQ114" s="405"/>
      <c r="BR114" s="405"/>
      <c r="BS114" s="405"/>
      <c r="BT114" s="405"/>
      <c r="BU114" s="406"/>
      <c r="BV114" s="404"/>
      <c r="BW114" s="405"/>
      <c r="BX114" s="405"/>
      <c r="BY114" s="405"/>
      <c r="BZ114" s="405"/>
      <c r="CA114" s="406"/>
      <c r="CB114" s="398"/>
      <c r="CC114" s="399"/>
      <c r="CD114" s="399"/>
      <c r="CE114" s="400"/>
      <c r="CF114" s="407"/>
      <c r="CG114" s="408"/>
      <c r="CH114" s="408"/>
      <c r="CI114" s="408"/>
      <c r="CJ114" s="409"/>
      <c r="CK114" s="407"/>
      <c r="CL114" s="408"/>
      <c r="CM114" s="408"/>
      <c r="CN114" s="408"/>
      <c r="CO114" s="409"/>
      <c r="CP114" s="407"/>
      <c r="CQ114" s="408"/>
      <c r="CR114" s="408"/>
      <c r="CS114" s="408"/>
      <c r="CT114" s="409"/>
      <c r="CU114" s="379"/>
      <c r="CV114" s="380"/>
      <c r="CW114" s="380"/>
      <c r="CX114" s="380"/>
      <c r="CY114" s="381"/>
      <c r="DA114" s="382"/>
    </row>
    <row r="115" spans="1:105" ht="16.5">
      <c r="A115" s="383"/>
      <c r="B115" s="352"/>
      <c r="C115" s="384" t="str">
        <f t="shared" ca="1" si="3"/>
        <v/>
      </c>
      <c r="D115" s="385"/>
      <c r="E115" s="386"/>
      <c r="F115" s="386"/>
      <c r="G115" s="386"/>
      <c r="H115" s="386"/>
      <c r="I115" s="386"/>
      <c r="J115" s="386"/>
      <c r="K115" s="387"/>
      <c r="L115" s="388"/>
      <c r="M115" s="388"/>
      <c r="N115" s="388"/>
      <c r="O115" s="388"/>
      <c r="P115" s="388"/>
      <c r="Q115" s="388"/>
      <c r="R115" s="389"/>
      <c r="S115" s="390"/>
      <c r="T115" s="389"/>
      <c r="U115" s="390"/>
      <c r="V115" s="387"/>
      <c r="W115" s="388"/>
      <c r="X115" s="388"/>
      <c r="Y115" s="388"/>
      <c r="Z115" s="388"/>
      <c r="AA115" s="388"/>
      <c r="AB115" s="388"/>
      <c r="AC115" s="388"/>
      <c r="AD115" s="387"/>
      <c r="AE115" s="388"/>
      <c r="AF115" s="388"/>
      <c r="AG115" s="388"/>
      <c r="AH115" s="388"/>
      <c r="AI115" s="388"/>
      <c r="AJ115" s="388"/>
      <c r="AK115" s="391"/>
      <c r="AL115" s="387"/>
      <c r="AM115" s="388"/>
      <c r="AN115" s="388"/>
      <c r="AO115" s="388"/>
      <c r="AP115" s="388"/>
      <c r="AQ115" s="388"/>
      <c r="AR115" s="391"/>
      <c r="AS115" s="392"/>
      <c r="AT115" s="393"/>
      <c r="AU115" s="393"/>
      <c r="AV115" s="393"/>
      <c r="AW115" s="393"/>
      <c r="AX115" s="393"/>
      <c r="AY115" s="394"/>
      <c r="AZ115" s="395"/>
      <c r="BA115" s="396"/>
      <c r="BB115" s="397">
        <v>3</v>
      </c>
      <c r="BC115" s="398"/>
      <c r="BD115" s="399"/>
      <c r="BE115" s="399"/>
      <c r="BF115" s="400"/>
      <c r="BG115" s="401"/>
      <c r="BH115" s="402"/>
      <c r="BI115" s="403"/>
      <c r="BJ115" s="404"/>
      <c r="BK115" s="405"/>
      <c r="BL115" s="405"/>
      <c r="BM115" s="405"/>
      <c r="BN115" s="405"/>
      <c r="BO115" s="406"/>
      <c r="BP115" s="404"/>
      <c r="BQ115" s="405"/>
      <c r="BR115" s="405"/>
      <c r="BS115" s="405"/>
      <c r="BT115" s="405"/>
      <c r="BU115" s="406"/>
      <c r="BV115" s="404"/>
      <c r="BW115" s="405"/>
      <c r="BX115" s="405"/>
      <c r="BY115" s="405"/>
      <c r="BZ115" s="405"/>
      <c r="CA115" s="406"/>
      <c r="CB115" s="398"/>
      <c r="CC115" s="399"/>
      <c r="CD115" s="399"/>
      <c r="CE115" s="400"/>
      <c r="CF115" s="407"/>
      <c r="CG115" s="408"/>
      <c r="CH115" s="408"/>
      <c r="CI115" s="408"/>
      <c r="CJ115" s="409"/>
      <c r="CK115" s="407"/>
      <c r="CL115" s="408"/>
      <c r="CM115" s="408"/>
      <c r="CN115" s="408"/>
      <c r="CO115" s="409"/>
      <c r="CP115" s="407"/>
      <c r="CQ115" s="408"/>
      <c r="CR115" s="408"/>
      <c r="CS115" s="408"/>
      <c r="CT115" s="409"/>
      <c r="CU115" s="379"/>
      <c r="CV115" s="380"/>
      <c r="CW115" s="380"/>
      <c r="CX115" s="380"/>
      <c r="CY115" s="381"/>
      <c r="DA115" s="382"/>
    </row>
    <row r="116" spans="1:105" ht="16.5">
      <c r="A116" s="383"/>
      <c r="B116" s="352"/>
      <c r="C116" s="384" t="str">
        <f t="shared" ca="1" si="3"/>
        <v/>
      </c>
      <c r="D116" s="385"/>
      <c r="E116" s="386"/>
      <c r="F116" s="386"/>
      <c r="G116" s="386"/>
      <c r="H116" s="386"/>
      <c r="I116" s="386"/>
      <c r="J116" s="386"/>
      <c r="K116" s="387"/>
      <c r="L116" s="388"/>
      <c r="M116" s="388"/>
      <c r="N116" s="388"/>
      <c r="O116" s="388"/>
      <c r="P116" s="388"/>
      <c r="Q116" s="388"/>
      <c r="R116" s="389"/>
      <c r="S116" s="390"/>
      <c r="T116" s="389"/>
      <c r="U116" s="390"/>
      <c r="V116" s="387"/>
      <c r="W116" s="388"/>
      <c r="X116" s="388"/>
      <c r="Y116" s="388"/>
      <c r="Z116" s="388"/>
      <c r="AA116" s="388"/>
      <c r="AB116" s="388"/>
      <c r="AC116" s="388"/>
      <c r="AD116" s="387"/>
      <c r="AE116" s="388"/>
      <c r="AF116" s="388"/>
      <c r="AG116" s="388"/>
      <c r="AH116" s="388"/>
      <c r="AI116" s="388"/>
      <c r="AJ116" s="388"/>
      <c r="AK116" s="391"/>
      <c r="AL116" s="387"/>
      <c r="AM116" s="388"/>
      <c r="AN116" s="388"/>
      <c r="AO116" s="388"/>
      <c r="AP116" s="388"/>
      <c r="AQ116" s="388"/>
      <c r="AR116" s="391"/>
      <c r="AS116" s="392"/>
      <c r="AT116" s="393"/>
      <c r="AU116" s="393"/>
      <c r="AV116" s="393"/>
      <c r="AW116" s="393"/>
      <c r="AX116" s="393"/>
      <c r="AY116" s="394"/>
      <c r="AZ116" s="395"/>
      <c r="BA116" s="396"/>
      <c r="BB116" s="397">
        <v>4</v>
      </c>
      <c r="BC116" s="398"/>
      <c r="BD116" s="399"/>
      <c r="BE116" s="399"/>
      <c r="BF116" s="400"/>
      <c r="BG116" s="401"/>
      <c r="BH116" s="402"/>
      <c r="BI116" s="403"/>
      <c r="BJ116" s="404"/>
      <c r="BK116" s="405"/>
      <c r="BL116" s="405"/>
      <c r="BM116" s="405"/>
      <c r="BN116" s="405"/>
      <c r="BO116" s="406"/>
      <c r="BP116" s="404"/>
      <c r="BQ116" s="405"/>
      <c r="BR116" s="405"/>
      <c r="BS116" s="405"/>
      <c r="BT116" s="405"/>
      <c r="BU116" s="406"/>
      <c r="BV116" s="404"/>
      <c r="BW116" s="405"/>
      <c r="BX116" s="405"/>
      <c r="BY116" s="405"/>
      <c r="BZ116" s="405"/>
      <c r="CA116" s="406"/>
      <c r="CB116" s="398"/>
      <c r="CC116" s="399"/>
      <c r="CD116" s="399"/>
      <c r="CE116" s="400"/>
      <c r="CF116" s="407"/>
      <c r="CG116" s="408"/>
      <c r="CH116" s="408"/>
      <c r="CI116" s="408"/>
      <c r="CJ116" s="409"/>
      <c r="CK116" s="407"/>
      <c r="CL116" s="408"/>
      <c r="CM116" s="408"/>
      <c r="CN116" s="408"/>
      <c r="CO116" s="409"/>
      <c r="CP116" s="407"/>
      <c r="CQ116" s="408"/>
      <c r="CR116" s="408"/>
      <c r="CS116" s="408"/>
      <c r="CT116" s="409"/>
      <c r="CU116" s="379"/>
      <c r="CV116" s="380"/>
      <c r="CW116" s="380"/>
      <c r="CX116" s="380"/>
      <c r="CY116" s="381"/>
      <c r="DA116" s="382"/>
    </row>
    <row r="117" spans="1:105" ht="16.5">
      <c r="A117" s="383"/>
      <c r="B117" s="352"/>
      <c r="C117" s="384" t="str">
        <f t="shared" ca="1" si="3"/>
        <v/>
      </c>
      <c r="D117" s="385"/>
      <c r="E117" s="386"/>
      <c r="F117" s="386"/>
      <c r="G117" s="386"/>
      <c r="H117" s="386"/>
      <c r="I117" s="386"/>
      <c r="J117" s="386"/>
      <c r="K117" s="387"/>
      <c r="L117" s="388"/>
      <c r="M117" s="388"/>
      <c r="N117" s="388"/>
      <c r="O117" s="388"/>
      <c r="P117" s="388"/>
      <c r="Q117" s="388"/>
      <c r="R117" s="389"/>
      <c r="S117" s="390"/>
      <c r="T117" s="389"/>
      <c r="U117" s="390"/>
      <c r="V117" s="387"/>
      <c r="W117" s="388"/>
      <c r="X117" s="388"/>
      <c r="Y117" s="388"/>
      <c r="Z117" s="388"/>
      <c r="AA117" s="388"/>
      <c r="AB117" s="388"/>
      <c r="AC117" s="388"/>
      <c r="AD117" s="387"/>
      <c r="AE117" s="388"/>
      <c r="AF117" s="388"/>
      <c r="AG117" s="388"/>
      <c r="AH117" s="388"/>
      <c r="AI117" s="388"/>
      <c r="AJ117" s="388"/>
      <c r="AK117" s="391"/>
      <c r="AL117" s="387"/>
      <c r="AM117" s="388"/>
      <c r="AN117" s="388"/>
      <c r="AO117" s="388"/>
      <c r="AP117" s="388"/>
      <c r="AQ117" s="388"/>
      <c r="AR117" s="391"/>
      <c r="AS117" s="392"/>
      <c r="AT117" s="393"/>
      <c r="AU117" s="393"/>
      <c r="AV117" s="393"/>
      <c r="AW117" s="393"/>
      <c r="AX117" s="393"/>
      <c r="AY117" s="394"/>
      <c r="AZ117" s="395"/>
      <c r="BA117" s="396"/>
      <c r="BB117" s="397">
        <v>5</v>
      </c>
      <c r="BC117" s="398"/>
      <c r="BD117" s="399"/>
      <c r="BE117" s="399"/>
      <c r="BF117" s="400"/>
      <c r="BG117" s="401"/>
      <c r="BH117" s="402"/>
      <c r="BI117" s="403"/>
      <c r="BJ117" s="404"/>
      <c r="BK117" s="405"/>
      <c r="BL117" s="405"/>
      <c r="BM117" s="405"/>
      <c r="BN117" s="405"/>
      <c r="BO117" s="406"/>
      <c r="BP117" s="404"/>
      <c r="BQ117" s="405"/>
      <c r="BR117" s="405"/>
      <c r="BS117" s="405"/>
      <c r="BT117" s="405"/>
      <c r="BU117" s="406"/>
      <c r="BV117" s="404"/>
      <c r="BW117" s="405"/>
      <c r="BX117" s="405"/>
      <c r="BY117" s="405"/>
      <c r="BZ117" s="405"/>
      <c r="CA117" s="406"/>
      <c r="CB117" s="398"/>
      <c r="CC117" s="399"/>
      <c r="CD117" s="399"/>
      <c r="CE117" s="400"/>
      <c r="CF117" s="407"/>
      <c r="CG117" s="408"/>
      <c r="CH117" s="408"/>
      <c r="CI117" s="408"/>
      <c r="CJ117" s="409"/>
      <c r="CK117" s="407"/>
      <c r="CL117" s="408"/>
      <c r="CM117" s="408"/>
      <c r="CN117" s="408"/>
      <c r="CO117" s="409"/>
      <c r="CP117" s="407"/>
      <c r="CQ117" s="408"/>
      <c r="CR117" s="408"/>
      <c r="CS117" s="408"/>
      <c r="CT117" s="409"/>
      <c r="CU117" s="379"/>
      <c r="CV117" s="380"/>
      <c r="CW117" s="380"/>
      <c r="CX117" s="380"/>
      <c r="CY117" s="381"/>
      <c r="DA117" s="382"/>
    </row>
    <row r="118" spans="1:105" ht="16.5">
      <c r="A118" s="410"/>
      <c r="B118" s="411"/>
      <c r="C118" s="412" t="str">
        <f t="shared" ca="1" si="3"/>
        <v/>
      </c>
      <c r="D118" s="413"/>
      <c r="E118" s="414"/>
      <c r="F118" s="414"/>
      <c r="G118" s="414"/>
      <c r="H118" s="414"/>
      <c r="I118" s="414"/>
      <c r="J118" s="414"/>
      <c r="K118" s="376"/>
      <c r="L118" s="377"/>
      <c r="M118" s="377"/>
      <c r="N118" s="377"/>
      <c r="O118" s="377"/>
      <c r="P118" s="377"/>
      <c r="Q118" s="377"/>
      <c r="R118" s="415"/>
      <c r="S118" s="416"/>
      <c r="T118" s="415"/>
      <c r="U118" s="416"/>
      <c r="V118" s="376"/>
      <c r="W118" s="377"/>
      <c r="X118" s="377"/>
      <c r="Y118" s="377"/>
      <c r="Z118" s="377"/>
      <c r="AA118" s="377"/>
      <c r="AB118" s="377"/>
      <c r="AC118" s="377"/>
      <c r="AD118" s="376"/>
      <c r="AE118" s="377"/>
      <c r="AF118" s="377"/>
      <c r="AG118" s="377"/>
      <c r="AH118" s="377"/>
      <c r="AI118" s="377"/>
      <c r="AJ118" s="377"/>
      <c r="AK118" s="378"/>
      <c r="AL118" s="376"/>
      <c r="AM118" s="377"/>
      <c r="AN118" s="377"/>
      <c r="AO118" s="377"/>
      <c r="AP118" s="377"/>
      <c r="AQ118" s="377"/>
      <c r="AR118" s="378"/>
      <c r="AS118" s="417"/>
      <c r="AT118" s="418"/>
      <c r="AU118" s="418"/>
      <c r="AV118" s="418"/>
      <c r="AW118" s="418"/>
      <c r="AX118" s="418"/>
      <c r="AY118" s="419"/>
      <c r="AZ118" s="420"/>
      <c r="BA118" s="421"/>
      <c r="BB118" s="422">
        <v>6</v>
      </c>
      <c r="BC118" s="423"/>
      <c r="BD118" s="424"/>
      <c r="BE118" s="424"/>
      <c r="BF118" s="425"/>
      <c r="BG118" s="426"/>
      <c r="BH118" s="427"/>
      <c r="BI118" s="428"/>
      <c r="BJ118" s="429"/>
      <c r="BK118" s="430"/>
      <c r="BL118" s="430"/>
      <c r="BM118" s="430"/>
      <c r="BN118" s="430"/>
      <c r="BO118" s="431"/>
      <c r="BP118" s="429"/>
      <c r="BQ118" s="430"/>
      <c r="BR118" s="430"/>
      <c r="BS118" s="430"/>
      <c r="BT118" s="430"/>
      <c r="BU118" s="431"/>
      <c r="BV118" s="429"/>
      <c r="BW118" s="430"/>
      <c r="BX118" s="430"/>
      <c r="BY118" s="430"/>
      <c r="BZ118" s="430"/>
      <c r="CA118" s="431"/>
      <c r="CB118" s="423"/>
      <c r="CC118" s="424"/>
      <c r="CD118" s="424"/>
      <c r="CE118" s="425"/>
      <c r="CF118" s="407"/>
      <c r="CG118" s="408"/>
      <c r="CH118" s="408"/>
      <c r="CI118" s="408"/>
      <c r="CJ118" s="409"/>
      <c r="CK118" s="407"/>
      <c r="CL118" s="408"/>
      <c r="CM118" s="408"/>
      <c r="CN118" s="408"/>
      <c r="CO118" s="409"/>
      <c r="CP118" s="407"/>
      <c r="CQ118" s="408"/>
      <c r="CR118" s="408"/>
      <c r="CS118" s="408"/>
      <c r="CT118" s="409"/>
      <c r="CU118" s="379"/>
      <c r="CV118" s="380"/>
      <c r="CW118" s="380"/>
      <c r="CX118" s="380"/>
      <c r="CY118" s="381"/>
      <c r="DA118" s="382"/>
    </row>
    <row r="119" spans="1:105" ht="16.5">
      <c r="A119" s="351">
        <v>19</v>
      </c>
      <c r="B119" s="352"/>
      <c r="C119" s="353" t="str">
        <f t="shared" ca="1" si="3"/>
        <v>●</v>
      </c>
      <c r="D119" s="354" t="s">
        <v>387</v>
      </c>
      <c r="E119" s="355"/>
      <c r="F119" s="355"/>
      <c r="G119" s="355"/>
      <c r="H119" s="355"/>
      <c r="I119" s="355"/>
      <c r="J119" s="355"/>
      <c r="K119" s="356" t="s">
        <v>388</v>
      </c>
      <c r="L119" s="357"/>
      <c r="M119" s="357"/>
      <c r="N119" s="357"/>
      <c r="O119" s="357"/>
      <c r="P119" s="357"/>
      <c r="Q119" s="357"/>
      <c r="R119" s="358"/>
      <c r="S119" s="359"/>
      <c r="T119" s="358"/>
      <c r="U119" s="359"/>
      <c r="V119" s="356"/>
      <c r="W119" s="357"/>
      <c r="X119" s="357"/>
      <c r="Y119" s="357"/>
      <c r="Z119" s="357"/>
      <c r="AA119" s="357"/>
      <c r="AB119" s="357"/>
      <c r="AC119" s="357"/>
      <c r="AD119" s="356"/>
      <c r="AE119" s="357"/>
      <c r="AF119" s="357"/>
      <c r="AG119" s="357"/>
      <c r="AH119" s="357"/>
      <c r="AI119" s="357"/>
      <c r="AJ119" s="357"/>
      <c r="AK119" s="360"/>
      <c r="AL119" s="356"/>
      <c r="AM119" s="357"/>
      <c r="AN119" s="357"/>
      <c r="AO119" s="357"/>
      <c r="AP119" s="357"/>
      <c r="AQ119" s="357"/>
      <c r="AR119" s="360"/>
      <c r="AS119" s="361"/>
      <c r="AT119" s="362"/>
      <c r="AU119" s="362"/>
      <c r="AV119" s="362"/>
      <c r="AW119" s="362"/>
      <c r="AX119" s="362"/>
      <c r="AY119" s="363"/>
      <c r="AZ119" s="364"/>
      <c r="BA119" s="365"/>
      <c r="BB119" s="366">
        <v>1</v>
      </c>
      <c r="BC119" s="367"/>
      <c r="BD119" s="368"/>
      <c r="BE119" s="368"/>
      <c r="BF119" s="369"/>
      <c r="BG119" s="370"/>
      <c r="BH119" s="371"/>
      <c r="BI119" s="372"/>
      <c r="BJ119" s="373"/>
      <c r="BK119" s="374"/>
      <c r="BL119" s="374"/>
      <c r="BM119" s="374"/>
      <c r="BN119" s="374"/>
      <c r="BO119" s="375"/>
      <c r="BP119" s="373"/>
      <c r="BQ119" s="374"/>
      <c r="BR119" s="374"/>
      <c r="BS119" s="374"/>
      <c r="BT119" s="374"/>
      <c r="BU119" s="375"/>
      <c r="BV119" s="373"/>
      <c r="BW119" s="374"/>
      <c r="BX119" s="374"/>
      <c r="BY119" s="374"/>
      <c r="BZ119" s="374"/>
      <c r="CA119" s="375"/>
      <c r="CB119" s="367"/>
      <c r="CC119" s="368"/>
      <c r="CD119" s="368"/>
      <c r="CE119" s="369"/>
      <c r="CF119" s="376"/>
      <c r="CG119" s="377"/>
      <c r="CH119" s="377"/>
      <c r="CI119" s="377"/>
      <c r="CJ119" s="378"/>
      <c r="CK119" s="376"/>
      <c r="CL119" s="377"/>
      <c r="CM119" s="377"/>
      <c r="CN119" s="377"/>
      <c r="CO119" s="378"/>
      <c r="CP119" s="376"/>
      <c r="CQ119" s="377"/>
      <c r="CR119" s="377"/>
      <c r="CS119" s="377"/>
      <c r="CT119" s="378"/>
      <c r="CU119" s="379"/>
      <c r="CV119" s="380"/>
      <c r="CW119" s="380"/>
      <c r="CX119" s="380"/>
      <c r="CY119" s="381"/>
    </row>
    <row r="120" spans="1:105" ht="16.5">
      <c r="A120" s="383"/>
      <c r="B120" s="352"/>
      <c r="C120" s="384" t="str">
        <f t="shared" ca="1" si="3"/>
        <v>●</v>
      </c>
      <c r="D120" s="385"/>
      <c r="E120" s="386"/>
      <c r="F120" s="386"/>
      <c r="G120" s="386"/>
      <c r="H120" s="386"/>
      <c r="I120" s="386"/>
      <c r="J120" s="386"/>
      <c r="K120" s="387"/>
      <c r="L120" s="388"/>
      <c r="M120" s="388"/>
      <c r="N120" s="388"/>
      <c r="O120" s="388"/>
      <c r="P120" s="388"/>
      <c r="Q120" s="388"/>
      <c r="R120" s="389"/>
      <c r="S120" s="390"/>
      <c r="T120" s="389"/>
      <c r="U120" s="390"/>
      <c r="V120" s="387"/>
      <c r="W120" s="388"/>
      <c r="X120" s="388"/>
      <c r="Y120" s="388"/>
      <c r="Z120" s="388"/>
      <c r="AA120" s="388"/>
      <c r="AB120" s="388"/>
      <c r="AC120" s="388"/>
      <c r="AD120" s="387"/>
      <c r="AE120" s="388"/>
      <c r="AF120" s="388"/>
      <c r="AG120" s="388"/>
      <c r="AH120" s="388"/>
      <c r="AI120" s="388"/>
      <c r="AJ120" s="388"/>
      <c r="AK120" s="391"/>
      <c r="AL120" s="387"/>
      <c r="AM120" s="388"/>
      <c r="AN120" s="388"/>
      <c r="AO120" s="388"/>
      <c r="AP120" s="388"/>
      <c r="AQ120" s="388"/>
      <c r="AR120" s="391"/>
      <c r="AS120" s="392"/>
      <c r="AT120" s="393"/>
      <c r="AU120" s="393"/>
      <c r="AV120" s="393"/>
      <c r="AW120" s="393"/>
      <c r="AX120" s="393"/>
      <c r="AY120" s="394"/>
      <c r="AZ120" s="395"/>
      <c r="BA120" s="396"/>
      <c r="BB120" s="397">
        <v>2</v>
      </c>
      <c r="BC120" s="398"/>
      <c r="BD120" s="399"/>
      <c r="BE120" s="399"/>
      <c r="BF120" s="400"/>
      <c r="BG120" s="401"/>
      <c r="BH120" s="402"/>
      <c r="BI120" s="403"/>
      <c r="BJ120" s="404"/>
      <c r="BK120" s="405"/>
      <c r="BL120" s="405"/>
      <c r="BM120" s="405"/>
      <c r="BN120" s="405"/>
      <c r="BO120" s="406"/>
      <c r="BP120" s="404"/>
      <c r="BQ120" s="405"/>
      <c r="BR120" s="405"/>
      <c r="BS120" s="405"/>
      <c r="BT120" s="405"/>
      <c r="BU120" s="406"/>
      <c r="BV120" s="404"/>
      <c r="BW120" s="405"/>
      <c r="BX120" s="405"/>
      <c r="BY120" s="405"/>
      <c r="BZ120" s="405"/>
      <c r="CA120" s="406"/>
      <c r="CB120" s="398"/>
      <c r="CC120" s="399"/>
      <c r="CD120" s="399"/>
      <c r="CE120" s="400"/>
      <c r="CF120" s="407"/>
      <c r="CG120" s="408"/>
      <c r="CH120" s="408"/>
      <c r="CI120" s="408"/>
      <c r="CJ120" s="409"/>
      <c r="CK120" s="407"/>
      <c r="CL120" s="408"/>
      <c r="CM120" s="408"/>
      <c r="CN120" s="408"/>
      <c r="CO120" s="409"/>
      <c r="CP120" s="407"/>
      <c r="CQ120" s="408"/>
      <c r="CR120" s="408"/>
      <c r="CS120" s="408"/>
      <c r="CT120" s="409"/>
      <c r="CU120" s="379"/>
      <c r="CV120" s="380"/>
      <c r="CW120" s="380"/>
      <c r="CX120" s="380"/>
      <c r="CY120" s="381"/>
    </row>
    <row r="121" spans="1:105" ht="16.5">
      <c r="A121" s="383"/>
      <c r="B121" s="352"/>
      <c r="C121" s="384" t="str">
        <f t="shared" ca="1" si="3"/>
        <v>●</v>
      </c>
      <c r="D121" s="385"/>
      <c r="E121" s="386"/>
      <c r="F121" s="386"/>
      <c r="G121" s="386"/>
      <c r="H121" s="386"/>
      <c r="I121" s="386"/>
      <c r="J121" s="386"/>
      <c r="K121" s="387"/>
      <c r="L121" s="388"/>
      <c r="M121" s="388"/>
      <c r="N121" s="388"/>
      <c r="O121" s="388"/>
      <c r="P121" s="388"/>
      <c r="Q121" s="388"/>
      <c r="R121" s="389"/>
      <c r="S121" s="390"/>
      <c r="T121" s="389"/>
      <c r="U121" s="390"/>
      <c r="V121" s="387"/>
      <c r="W121" s="388"/>
      <c r="X121" s="388"/>
      <c r="Y121" s="388"/>
      <c r="Z121" s="388"/>
      <c r="AA121" s="388"/>
      <c r="AB121" s="388"/>
      <c r="AC121" s="388"/>
      <c r="AD121" s="387"/>
      <c r="AE121" s="388"/>
      <c r="AF121" s="388"/>
      <c r="AG121" s="388"/>
      <c r="AH121" s="388"/>
      <c r="AI121" s="388"/>
      <c r="AJ121" s="388"/>
      <c r="AK121" s="391"/>
      <c r="AL121" s="387"/>
      <c r="AM121" s="388"/>
      <c r="AN121" s="388"/>
      <c r="AO121" s="388"/>
      <c r="AP121" s="388"/>
      <c r="AQ121" s="388"/>
      <c r="AR121" s="391"/>
      <c r="AS121" s="392"/>
      <c r="AT121" s="393"/>
      <c r="AU121" s="393"/>
      <c r="AV121" s="393"/>
      <c r="AW121" s="393"/>
      <c r="AX121" s="393"/>
      <c r="AY121" s="394"/>
      <c r="AZ121" s="395"/>
      <c r="BA121" s="396"/>
      <c r="BB121" s="397">
        <v>3</v>
      </c>
      <c r="BC121" s="398"/>
      <c r="BD121" s="399"/>
      <c r="BE121" s="399"/>
      <c r="BF121" s="400"/>
      <c r="BG121" s="401"/>
      <c r="BH121" s="402"/>
      <c r="BI121" s="403"/>
      <c r="BJ121" s="404"/>
      <c r="BK121" s="405"/>
      <c r="BL121" s="405"/>
      <c r="BM121" s="405"/>
      <c r="BN121" s="405"/>
      <c r="BO121" s="406"/>
      <c r="BP121" s="404"/>
      <c r="BQ121" s="405"/>
      <c r="BR121" s="405"/>
      <c r="BS121" s="405"/>
      <c r="BT121" s="405"/>
      <c r="BU121" s="406"/>
      <c r="BV121" s="404"/>
      <c r="BW121" s="405"/>
      <c r="BX121" s="405"/>
      <c r="BY121" s="405"/>
      <c r="BZ121" s="405"/>
      <c r="CA121" s="406"/>
      <c r="CB121" s="398"/>
      <c r="CC121" s="399"/>
      <c r="CD121" s="399"/>
      <c r="CE121" s="400"/>
      <c r="CF121" s="407"/>
      <c r="CG121" s="408"/>
      <c r="CH121" s="408"/>
      <c r="CI121" s="408"/>
      <c r="CJ121" s="409"/>
      <c r="CK121" s="407"/>
      <c r="CL121" s="408"/>
      <c r="CM121" s="408"/>
      <c r="CN121" s="408"/>
      <c r="CO121" s="409"/>
      <c r="CP121" s="407"/>
      <c r="CQ121" s="408"/>
      <c r="CR121" s="408"/>
      <c r="CS121" s="408"/>
      <c r="CT121" s="409"/>
      <c r="CU121" s="379"/>
      <c r="CV121" s="380"/>
      <c r="CW121" s="380"/>
      <c r="CX121" s="380"/>
      <c r="CY121" s="381"/>
    </row>
    <row r="122" spans="1:105" ht="16.5">
      <c r="A122" s="383"/>
      <c r="B122" s="352"/>
      <c r="C122" s="384" t="str">
        <f t="shared" ca="1" si="3"/>
        <v>●</v>
      </c>
      <c r="D122" s="385"/>
      <c r="E122" s="386"/>
      <c r="F122" s="386"/>
      <c r="G122" s="386"/>
      <c r="H122" s="386"/>
      <c r="I122" s="386"/>
      <c r="J122" s="386"/>
      <c r="K122" s="387"/>
      <c r="L122" s="388"/>
      <c r="M122" s="388"/>
      <c r="N122" s="388"/>
      <c r="O122" s="388"/>
      <c r="P122" s="388"/>
      <c r="Q122" s="388"/>
      <c r="R122" s="389"/>
      <c r="S122" s="390"/>
      <c r="T122" s="389"/>
      <c r="U122" s="390"/>
      <c r="V122" s="387"/>
      <c r="W122" s="388"/>
      <c r="X122" s="388"/>
      <c r="Y122" s="388"/>
      <c r="Z122" s="388"/>
      <c r="AA122" s="388"/>
      <c r="AB122" s="388"/>
      <c r="AC122" s="388"/>
      <c r="AD122" s="387"/>
      <c r="AE122" s="388"/>
      <c r="AF122" s="388"/>
      <c r="AG122" s="388"/>
      <c r="AH122" s="388"/>
      <c r="AI122" s="388"/>
      <c r="AJ122" s="388"/>
      <c r="AK122" s="391"/>
      <c r="AL122" s="387"/>
      <c r="AM122" s="388"/>
      <c r="AN122" s="388"/>
      <c r="AO122" s="388"/>
      <c r="AP122" s="388"/>
      <c r="AQ122" s="388"/>
      <c r="AR122" s="391"/>
      <c r="AS122" s="392"/>
      <c r="AT122" s="393"/>
      <c r="AU122" s="393"/>
      <c r="AV122" s="393"/>
      <c r="AW122" s="393"/>
      <c r="AX122" s="393"/>
      <c r="AY122" s="394"/>
      <c r="AZ122" s="395"/>
      <c r="BA122" s="396"/>
      <c r="BB122" s="397">
        <v>4</v>
      </c>
      <c r="BC122" s="398"/>
      <c r="BD122" s="399"/>
      <c r="BE122" s="399"/>
      <c r="BF122" s="400"/>
      <c r="BG122" s="401"/>
      <c r="BH122" s="402"/>
      <c r="BI122" s="403"/>
      <c r="BJ122" s="404"/>
      <c r="BK122" s="405"/>
      <c r="BL122" s="405"/>
      <c r="BM122" s="405"/>
      <c r="BN122" s="405"/>
      <c r="BO122" s="406"/>
      <c r="BP122" s="404"/>
      <c r="BQ122" s="405"/>
      <c r="BR122" s="405"/>
      <c r="BS122" s="405"/>
      <c r="BT122" s="405"/>
      <c r="BU122" s="406"/>
      <c r="BV122" s="404"/>
      <c r="BW122" s="405"/>
      <c r="BX122" s="405"/>
      <c r="BY122" s="405"/>
      <c r="BZ122" s="405"/>
      <c r="CA122" s="406"/>
      <c r="CB122" s="398"/>
      <c r="CC122" s="399"/>
      <c r="CD122" s="399"/>
      <c r="CE122" s="400"/>
      <c r="CF122" s="407"/>
      <c r="CG122" s="408"/>
      <c r="CH122" s="408"/>
      <c r="CI122" s="408"/>
      <c r="CJ122" s="409"/>
      <c r="CK122" s="407"/>
      <c r="CL122" s="408"/>
      <c r="CM122" s="408"/>
      <c r="CN122" s="408"/>
      <c r="CO122" s="409"/>
      <c r="CP122" s="407"/>
      <c r="CQ122" s="408"/>
      <c r="CR122" s="408"/>
      <c r="CS122" s="408"/>
      <c r="CT122" s="409"/>
      <c r="CU122" s="379"/>
      <c r="CV122" s="380"/>
      <c r="CW122" s="380"/>
      <c r="CX122" s="380"/>
      <c r="CY122" s="381"/>
    </row>
    <row r="123" spans="1:105" ht="16.5">
      <c r="A123" s="383"/>
      <c r="B123" s="352"/>
      <c r="C123" s="384" t="str">
        <f t="shared" ca="1" si="3"/>
        <v>●</v>
      </c>
      <c r="D123" s="385"/>
      <c r="E123" s="386"/>
      <c r="F123" s="386"/>
      <c r="G123" s="386"/>
      <c r="H123" s="386"/>
      <c r="I123" s="386"/>
      <c r="J123" s="386"/>
      <c r="K123" s="387"/>
      <c r="L123" s="388"/>
      <c r="M123" s="388"/>
      <c r="N123" s="388"/>
      <c r="O123" s="388"/>
      <c r="P123" s="388"/>
      <c r="Q123" s="388"/>
      <c r="R123" s="389"/>
      <c r="S123" s="390"/>
      <c r="T123" s="389"/>
      <c r="U123" s="390"/>
      <c r="V123" s="387"/>
      <c r="W123" s="388"/>
      <c r="X123" s="388"/>
      <c r="Y123" s="388"/>
      <c r="Z123" s="388"/>
      <c r="AA123" s="388"/>
      <c r="AB123" s="388"/>
      <c r="AC123" s="388"/>
      <c r="AD123" s="387"/>
      <c r="AE123" s="388"/>
      <c r="AF123" s="388"/>
      <c r="AG123" s="388"/>
      <c r="AH123" s="388"/>
      <c r="AI123" s="388"/>
      <c r="AJ123" s="388"/>
      <c r="AK123" s="391"/>
      <c r="AL123" s="387"/>
      <c r="AM123" s="388"/>
      <c r="AN123" s="388"/>
      <c r="AO123" s="388"/>
      <c r="AP123" s="388"/>
      <c r="AQ123" s="388"/>
      <c r="AR123" s="391"/>
      <c r="AS123" s="392"/>
      <c r="AT123" s="393"/>
      <c r="AU123" s="393"/>
      <c r="AV123" s="393"/>
      <c r="AW123" s="393"/>
      <c r="AX123" s="393"/>
      <c r="AY123" s="394"/>
      <c r="AZ123" s="395"/>
      <c r="BA123" s="396"/>
      <c r="BB123" s="397">
        <v>5</v>
      </c>
      <c r="BC123" s="398"/>
      <c r="BD123" s="399"/>
      <c r="BE123" s="399"/>
      <c r="BF123" s="400"/>
      <c r="BG123" s="401"/>
      <c r="BH123" s="402"/>
      <c r="BI123" s="403"/>
      <c r="BJ123" s="404"/>
      <c r="BK123" s="405"/>
      <c r="BL123" s="405"/>
      <c r="BM123" s="405"/>
      <c r="BN123" s="405"/>
      <c r="BO123" s="406"/>
      <c r="BP123" s="404"/>
      <c r="BQ123" s="405"/>
      <c r="BR123" s="405"/>
      <c r="BS123" s="405"/>
      <c r="BT123" s="405"/>
      <c r="BU123" s="406"/>
      <c r="BV123" s="404"/>
      <c r="BW123" s="405"/>
      <c r="BX123" s="405"/>
      <c r="BY123" s="405"/>
      <c r="BZ123" s="405"/>
      <c r="CA123" s="406"/>
      <c r="CB123" s="398"/>
      <c r="CC123" s="399"/>
      <c r="CD123" s="399"/>
      <c r="CE123" s="400"/>
      <c r="CF123" s="407"/>
      <c r="CG123" s="408"/>
      <c r="CH123" s="408"/>
      <c r="CI123" s="408"/>
      <c r="CJ123" s="409"/>
      <c r="CK123" s="407"/>
      <c r="CL123" s="408"/>
      <c r="CM123" s="408"/>
      <c r="CN123" s="408"/>
      <c r="CO123" s="409"/>
      <c r="CP123" s="407"/>
      <c r="CQ123" s="408"/>
      <c r="CR123" s="408"/>
      <c r="CS123" s="408"/>
      <c r="CT123" s="409"/>
      <c r="CU123" s="379"/>
      <c r="CV123" s="380"/>
      <c r="CW123" s="380"/>
      <c r="CX123" s="380"/>
      <c r="CY123" s="381"/>
    </row>
    <row r="124" spans="1:105" ht="16.5">
      <c r="A124" s="410"/>
      <c r="B124" s="411"/>
      <c r="C124" s="412" t="str">
        <f t="shared" ca="1" si="3"/>
        <v>●</v>
      </c>
      <c r="D124" s="413"/>
      <c r="E124" s="414"/>
      <c r="F124" s="414"/>
      <c r="G124" s="414"/>
      <c r="H124" s="414"/>
      <c r="I124" s="414"/>
      <c r="J124" s="414"/>
      <c r="K124" s="376"/>
      <c r="L124" s="377"/>
      <c r="M124" s="377"/>
      <c r="N124" s="377"/>
      <c r="O124" s="377"/>
      <c r="P124" s="377"/>
      <c r="Q124" s="377"/>
      <c r="R124" s="415"/>
      <c r="S124" s="416"/>
      <c r="T124" s="415"/>
      <c r="U124" s="416"/>
      <c r="V124" s="376"/>
      <c r="W124" s="377"/>
      <c r="X124" s="377"/>
      <c r="Y124" s="377"/>
      <c r="Z124" s="377"/>
      <c r="AA124" s="377"/>
      <c r="AB124" s="377"/>
      <c r="AC124" s="377"/>
      <c r="AD124" s="376"/>
      <c r="AE124" s="377"/>
      <c r="AF124" s="377"/>
      <c r="AG124" s="377"/>
      <c r="AH124" s="377"/>
      <c r="AI124" s="377"/>
      <c r="AJ124" s="377"/>
      <c r="AK124" s="378"/>
      <c r="AL124" s="376"/>
      <c r="AM124" s="377"/>
      <c r="AN124" s="377"/>
      <c r="AO124" s="377"/>
      <c r="AP124" s="377"/>
      <c r="AQ124" s="377"/>
      <c r="AR124" s="378"/>
      <c r="AS124" s="417"/>
      <c r="AT124" s="418"/>
      <c r="AU124" s="418"/>
      <c r="AV124" s="418"/>
      <c r="AW124" s="418"/>
      <c r="AX124" s="418"/>
      <c r="AY124" s="419"/>
      <c r="AZ124" s="420"/>
      <c r="BA124" s="421"/>
      <c r="BB124" s="422">
        <v>6</v>
      </c>
      <c r="BC124" s="423"/>
      <c r="BD124" s="424"/>
      <c r="BE124" s="424"/>
      <c r="BF124" s="425"/>
      <c r="BG124" s="426"/>
      <c r="BH124" s="427"/>
      <c r="BI124" s="428"/>
      <c r="BJ124" s="429"/>
      <c r="BK124" s="430"/>
      <c r="BL124" s="430"/>
      <c r="BM124" s="430"/>
      <c r="BN124" s="430"/>
      <c r="BO124" s="431"/>
      <c r="BP124" s="429"/>
      <c r="BQ124" s="430"/>
      <c r="BR124" s="430"/>
      <c r="BS124" s="430"/>
      <c r="BT124" s="430"/>
      <c r="BU124" s="431"/>
      <c r="BV124" s="429"/>
      <c r="BW124" s="430"/>
      <c r="BX124" s="430"/>
      <c r="BY124" s="430"/>
      <c r="BZ124" s="430"/>
      <c r="CA124" s="431"/>
      <c r="CB124" s="423"/>
      <c r="CC124" s="424"/>
      <c r="CD124" s="424"/>
      <c r="CE124" s="425"/>
      <c r="CF124" s="407"/>
      <c r="CG124" s="408"/>
      <c r="CH124" s="408"/>
      <c r="CI124" s="408"/>
      <c r="CJ124" s="409"/>
      <c r="CK124" s="407"/>
      <c r="CL124" s="408"/>
      <c r="CM124" s="408"/>
      <c r="CN124" s="408"/>
      <c r="CO124" s="409"/>
      <c r="CP124" s="407"/>
      <c r="CQ124" s="408"/>
      <c r="CR124" s="408"/>
      <c r="CS124" s="408"/>
      <c r="CT124" s="409"/>
      <c r="CU124" s="379"/>
      <c r="CV124" s="380"/>
      <c r="CW124" s="380"/>
      <c r="CX124" s="380"/>
      <c r="CY124" s="381"/>
    </row>
    <row r="125" spans="1:105" ht="16.5">
      <c r="A125" s="351">
        <v>20</v>
      </c>
      <c r="B125" s="352"/>
      <c r="C125" s="353" t="str">
        <f t="shared" ca="1" si="3"/>
        <v/>
      </c>
      <c r="D125" s="354"/>
      <c r="E125" s="355"/>
      <c r="F125" s="355"/>
      <c r="G125" s="355"/>
      <c r="H125" s="355"/>
      <c r="I125" s="355"/>
      <c r="J125" s="355"/>
      <c r="K125" s="356" t="s">
        <v>389</v>
      </c>
      <c r="L125" s="357"/>
      <c r="M125" s="357"/>
      <c r="N125" s="357"/>
      <c r="O125" s="357"/>
      <c r="P125" s="357"/>
      <c r="Q125" s="357"/>
      <c r="R125" s="358" t="s">
        <v>369</v>
      </c>
      <c r="S125" s="359"/>
      <c r="T125" s="358"/>
      <c r="U125" s="359"/>
      <c r="V125" s="356"/>
      <c r="W125" s="357"/>
      <c r="X125" s="357"/>
      <c r="Y125" s="357"/>
      <c r="Z125" s="357"/>
      <c r="AA125" s="357"/>
      <c r="AB125" s="357"/>
      <c r="AC125" s="357"/>
      <c r="AD125" s="356"/>
      <c r="AE125" s="357"/>
      <c r="AF125" s="357"/>
      <c r="AG125" s="357"/>
      <c r="AH125" s="357"/>
      <c r="AI125" s="357"/>
      <c r="AJ125" s="357"/>
      <c r="AK125" s="360"/>
      <c r="AL125" s="356"/>
      <c r="AM125" s="357"/>
      <c r="AN125" s="357"/>
      <c r="AO125" s="357"/>
      <c r="AP125" s="357"/>
      <c r="AQ125" s="357"/>
      <c r="AR125" s="360"/>
      <c r="AS125" s="361"/>
      <c r="AT125" s="362"/>
      <c r="AU125" s="362"/>
      <c r="AV125" s="362"/>
      <c r="AW125" s="362"/>
      <c r="AX125" s="362"/>
      <c r="AY125" s="363"/>
      <c r="AZ125" s="364"/>
      <c r="BA125" s="365"/>
      <c r="BB125" s="366">
        <v>1</v>
      </c>
      <c r="BC125" s="367"/>
      <c r="BD125" s="368"/>
      <c r="BE125" s="368"/>
      <c r="BF125" s="369"/>
      <c r="BG125" s="370"/>
      <c r="BH125" s="371"/>
      <c r="BI125" s="372"/>
      <c r="BJ125" s="373"/>
      <c r="BK125" s="374"/>
      <c r="BL125" s="374"/>
      <c r="BM125" s="374"/>
      <c r="BN125" s="374"/>
      <c r="BO125" s="375"/>
      <c r="BP125" s="373"/>
      <c r="BQ125" s="374"/>
      <c r="BR125" s="374"/>
      <c r="BS125" s="374"/>
      <c r="BT125" s="374"/>
      <c r="BU125" s="375"/>
      <c r="BV125" s="373"/>
      <c r="BW125" s="374"/>
      <c r="BX125" s="374"/>
      <c r="BY125" s="374"/>
      <c r="BZ125" s="374"/>
      <c r="CA125" s="375"/>
      <c r="CB125" s="367"/>
      <c r="CC125" s="368"/>
      <c r="CD125" s="368"/>
      <c r="CE125" s="369"/>
      <c r="CF125" s="376"/>
      <c r="CG125" s="377"/>
      <c r="CH125" s="377"/>
      <c r="CI125" s="377"/>
      <c r="CJ125" s="378"/>
      <c r="CK125" s="376"/>
      <c r="CL125" s="377"/>
      <c r="CM125" s="377"/>
      <c r="CN125" s="377"/>
      <c r="CO125" s="378"/>
      <c r="CP125" s="376"/>
      <c r="CQ125" s="377"/>
      <c r="CR125" s="377"/>
      <c r="CS125" s="377"/>
      <c r="CT125" s="378"/>
      <c r="CU125" s="379"/>
      <c r="CV125" s="380"/>
      <c r="CW125" s="380"/>
      <c r="CX125" s="380"/>
      <c r="CY125" s="381"/>
    </row>
    <row r="126" spans="1:105" ht="16.5">
      <c r="A126" s="383"/>
      <c r="B126" s="352"/>
      <c r="C126" s="384" t="str">
        <f t="shared" ca="1" si="3"/>
        <v/>
      </c>
      <c r="D126" s="385"/>
      <c r="E126" s="386"/>
      <c r="F126" s="386"/>
      <c r="G126" s="386"/>
      <c r="H126" s="386"/>
      <c r="I126" s="386"/>
      <c r="J126" s="386"/>
      <c r="K126" s="387"/>
      <c r="L126" s="388"/>
      <c r="M126" s="388"/>
      <c r="N126" s="388"/>
      <c r="O126" s="388"/>
      <c r="P126" s="388"/>
      <c r="Q126" s="388"/>
      <c r="R126" s="389"/>
      <c r="S126" s="390"/>
      <c r="T126" s="389"/>
      <c r="U126" s="390"/>
      <c r="V126" s="387"/>
      <c r="W126" s="388"/>
      <c r="X126" s="388"/>
      <c r="Y126" s="388"/>
      <c r="Z126" s="388"/>
      <c r="AA126" s="388"/>
      <c r="AB126" s="388"/>
      <c r="AC126" s="388"/>
      <c r="AD126" s="387"/>
      <c r="AE126" s="388"/>
      <c r="AF126" s="388"/>
      <c r="AG126" s="388"/>
      <c r="AH126" s="388"/>
      <c r="AI126" s="388"/>
      <c r="AJ126" s="388"/>
      <c r="AK126" s="391"/>
      <c r="AL126" s="387"/>
      <c r="AM126" s="388"/>
      <c r="AN126" s="388"/>
      <c r="AO126" s="388"/>
      <c r="AP126" s="388"/>
      <c r="AQ126" s="388"/>
      <c r="AR126" s="391"/>
      <c r="AS126" s="392"/>
      <c r="AT126" s="393"/>
      <c r="AU126" s="393"/>
      <c r="AV126" s="393"/>
      <c r="AW126" s="393"/>
      <c r="AX126" s="393"/>
      <c r="AY126" s="394"/>
      <c r="AZ126" s="395"/>
      <c r="BA126" s="396"/>
      <c r="BB126" s="397">
        <v>2</v>
      </c>
      <c r="BC126" s="398"/>
      <c r="BD126" s="399"/>
      <c r="BE126" s="399"/>
      <c r="BF126" s="400"/>
      <c r="BG126" s="401"/>
      <c r="BH126" s="402"/>
      <c r="BI126" s="403"/>
      <c r="BJ126" s="404"/>
      <c r="BK126" s="405"/>
      <c r="BL126" s="405"/>
      <c r="BM126" s="405"/>
      <c r="BN126" s="405"/>
      <c r="BO126" s="406"/>
      <c r="BP126" s="404"/>
      <c r="BQ126" s="405"/>
      <c r="BR126" s="405"/>
      <c r="BS126" s="405"/>
      <c r="BT126" s="405"/>
      <c r="BU126" s="406"/>
      <c r="BV126" s="404"/>
      <c r="BW126" s="405"/>
      <c r="BX126" s="405"/>
      <c r="BY126" s="405"/>
      <c r="BZ126" s="405"/>
      <c r="CA126" s="406"/>
      <c r="CB126" s="398"/>
      <c r="CC126" s="399"/>
      <c r="CD126" s="399"/>
      <c r="CE126" s="400"/>
      <c r="CF126" s="407"/>
      <c r="CG126" s="408"/>
      <c r="CH126" s="408"/>
      <c r="CI126" s="408"/>
      <c r="CJ126" s="409"/>
      <c r="CK126" s="407"/>
      <c r="CL126" s="408"/>
      <c r="CM126" s="408"/>
      <c r="CN126" s="408"/>
      <c r="CO126" s="409"/>
      <c r="CP126" s="407"/>
      <c r="CQ126" s="408"/>
      <c r="CR126" s="408"/>
      <c r="CS126" s="408"/>
      <c r="CT126" s="409"/>
      <c r="CU126" s="379"/>
      <c r="CV126" s="380"/>
      <c r="CW126" s="380"/>
      <c r="CX126" s="380"/>
      <c r="CY126" s="381"/>
    </row>
    <row r="127" spans="1:105" ht="16.5">
      <c r="A127" s="383"/>
      <c r="B127" s="352"/>
      <c r="C127" s="384" t="str">
        <f t="shared" ca="1" si="3"/>
        <v/>
      </c>
      <c r="D127" s="385"/>
      <c r="E127" s="386"/>
      <c r="F127" s="386"/>
      <c r="G127" s="386"/>
      <c r="H127" s="386"/>
      <c r="I127" s="386"/>
      <c r="J127" s="386"/>
      <c r="K127" s="387"/>
      <c r="L127" s="388"/>
      <c r="M127" s="388"/>
      <c r="N127" s="388"/>
      <c r="O127" s="388"/>
      <c r="P127" s="388"/>
      <c r="Q127" s="388"/>
      <c r="R127" s="389"/>
      <c r="S127" s="390"/>
      <c r="T127" s="389"/>
      <c r="U127" s="390"/>
      <c r="V127" s="387"/>
      <c r="W127" s="388"/>
      <c r="X127" s="388"/>
      <c r="Y127" s="388"/>
      <c r="Z127" s="388"/>
      <c r="AA127" s="388"/>
      <c r="AB127" s="388"/>
      <c r="AC127" s="388"/>
      <c r="AD127" s="387"/>
      <c r="AE127" s="388"/>
      <c r="AF127" s="388"/>
      <c r="AG127" s="388"/>
      <c r="AH127" s="388"/>
      <c r="AI127" s="388"/>
      <c r="AJ127" s="388"/>
      <c r="AK127" s="391"/>
      <c r="AL127" s="387"/>
      <c r="AM127" s="388"/>
      <c r="AN127" s="388"/>
      <c r="AO127" s="388"/>
      <c r="AP127" s="388"/>
      <c r="AQ127" s="388"/>
      <c r="AR127" s="391"/>
      <c r="AS127" s="392"/>
      <c r="AT127" s="393"/>
      <c r="AU127" s="393"/>
      <c r="AV127" s="393"/>
      <c r="AW127" s="393"/>
      <c r="AX127" s="393"/>
      <c r="AY127" s="394"/>
      <c r="AZ127" s="395"/>
      <c r="BA127" s="396"/>
      <c r="BB127" s="397">
        <v>3</v>
      </c>
      <c r="BC127" s="398"/>
      <c r="BD127" s="399"/>
      <c r="BE127" s="399"/>
      <c r="BF127" s="400"/>
      <c r="BG127" s="401"/>
      <c r="BH127" s="402"/>
      <c r="BI127" s="403"/>
      <c r="BJ127" s="404"/>
      <c r="BK127" s="405"/>
      <c r="BL127" s="405"/>
      <c r="BM127" s="405"/>
      <c r="BN127" s="405"/>
      <c r="BO127" s="406"/>
      <c r="BP127" s="404"/>
      <c r="BQ127" s="405"/>
      <c r="BR127" s="405"/>
      <c r="BS127" s="405"/>
      <c r="BT127" s="405"/>
      <c r="BU127" s="406"/>
      <c r="BV127" s="404"/>
      <c r="BW127" s="405"/>
      <c r="BX127" s="405"/>
      <c r="BY127" s="405"/>
      <c r="BZ127" s="405"/>
      <c r="CA127" s="406"/>
      <c r="CB127" s="398"/>
      <c r="CC127" s="399"/>
      <c r="CD127" s="399"/>
      <c r="CE127" s="400"/>
      <c r="CF127" s="407"/>
      <c r="CG127" s="408"/>
      <c r="CH127" s="408"/>
      <c r="CI127" s="408"/>
      <c r="CJ127" s="409"/>
      <c r="CK127" s="407"/>
      <c r="CL127" s="408"/>
      <c r="CM127" s="408"/>
      <c r="CN127" s="408"/>
      <c r="CO127" s="409"/>
      <c r="CP127" s="407"/>
      <c r="CQ127" s="408"/>
      <c r="CR127" s="408"/>
      <c r="CS127" s="408"/>
      <c r="CT127" s="409"/>
      <c r="CU127" s="379"/>
      <c r="CV127" s="380"/>
      <c r="CW127" s="380"/>
      <c r="CX127" s="380"/>
      <c r="CY127" s="381"/>
    </row>
    <row r="128" spans="1:105" ht="16.5">
      <c r="A128" s="383"/>
      <c r="B128" s="352"/>
      <c r="C128" s="384" t="str">
        <f t="shared" ca="1" si="3"/>
        <v/>
      </c>
      <c r="D128" s="385"/>
      <c r="E128" s="386"/>
      <c r="F128" s="386"/>
      <c r="G128" s="386"/>
      <c r="H128" s="386"/>
      <c r="I128" s="386"/>
      <c r="J128" s="386"/>
      <c r="K128" s="387"/>
      <c r="L128" s="388"/>
      <c r="M128" s="388"/>
      <c r="N128" s="388"/>
      <c r="O128" s="388"/>
      <c r="P128" s="388"/>
      <c r="Q128" s="388"/>
      <c r="R128" s="389"/>
      <c r="S128" s="390"/>
      <c r="T128" s="389"/>
      <c r="U128" s="390"/>
      <c r="V128" s="387"/>
      <c r="W128" s="388"/>
      <c r="X128" s="388"/>
      <c r="Y128" s="388"/>
      <c r="Z128" s="388"/>
      <c r="AA128" s="388"/>
      <c r="AB128" s="388"/>
      <c r="AC128" s="388"/>
      <c r="AD128" s="387"/>
      <c r="AE128" s="388"/>
      <c r="AF128" s="388"/>
      <c r="AG128" s="388"/>
      <c r="AH128" s="388"/>
      <c r="AI128" s="388"/>
      <c r="AJ128" s="388"/>
      <c r="AK128" s="391"/>
      <c r="AL128" s="387"/>
      <c r="AM128" s="388"/>
      <c r="AN128" s="388"/>
      <c r="AO128" s="388"/>
      <c r="AP128" s="388"/>
      <c r="AQ128" s="388"/>
      <c r="AR128" s="391"/>
      <c r="AS128" s="392"/>
      <c r="AT128" s="393"/>
      <c r="AU128" s="393"/>
      <c r="AV128" s="393"/>
      <c r="AW128" s="393"/>
      <c r="AX128" s="393"/>
      <c r="AY128" s="394"/>
      <c r="AZ128" s="395"/>
      <c r="BA128" s="396"/>
      <c r="BB128" s="397">
        <v>4</v>
      </c>
      <c r="BC128" s="398"/>
      <c r="BD128" s="399"/>
      <c r="BE128" s="399"/>
      <c r="BF128" s="400"/>
      <c r="BG128" s="401"/>
      <c r="BH128" s="402"/>
      <c r="BI128" s="403"/>
      <c r="BJ128" s="404"/>
      <c r="BK128" s="405"/>
      <c r="BL128" s="405"/>
      <c r="BM128" s="405"/>
      <c r="BN128" s="405"/>
      <c r="BO128" s="406"/>
      <c r="BP128" s="404"/>
      <c r="BQ128" s="405"/>
      <c r="BR128" s="405"/>
      <c r="BS128" s="405"/>
      <c r="BT128" s="405"/>
      <c r="BU128" s="406"/>
      <c r="BV128" s="404"/>
      <c r="BW128" s="405"/>
      <c r="BX128" s="405"/>
      <c r="BY128" s="405"/>
      <c r="BZ128" s="405"/>
      <c r="CA128" s="406"/>
      <c r="CB128" s="398"/>
      <c r="CC128" s="399"/>
      <c r="CD128" s="399"/>
      <c r="CE128" s="400"/>
      <c r="CF128" s="407"/>
      <c r="CG128" s="408"/>
      <c r="CH128" s="408"/>
      <c r="CI128" s="408"/>
      <c r="CJ128" s="409"/>
      <c r="CK128" s="407"/>
      <c r="CL128" s="408"/>
      <c r="CM128" s="408"/>
      <c r="CN128" s="408"/>
      <c r="CO128" s="409"/>
      <c r="CP128" s="407"/>
      <c r="CQ128" s="408"/>
      <c r="CR128" s="408"/>
      <c r="CS128" s="408"/>
      <c r="CT128" s="409"/>
      <c r="CU128" s="379"/>
      <c r="CV128" s="380"/>
      <c r="CW128" s="380"/>
      <c r="CX128" s="380"/>
      <c r="CY128" s="381"/>
    </row>
    <row r="129" spans="1:103" ht="16.5">
      <c r="A129" s="383"/>
      <c r="B129" s="352"/>
      <c r="C129" s="384" t="str">
        <f t="shared" ca="1" si="3"/>
        <v/>
      </c>
      <c r="D129" s="385"/>
      <c r="E129" s="386"/>
      <c r="F129" s="386"/>
      <c r="G129" s="386"/>
      <c r="H129" s="386"/>
      <c r="I129" s="386"/>
      <c r="J129" s="386"/>
      <c r="K129" s="387"/>
      <c r="L129" s="388"/>
      <c r="M129" s="388"/>
      <c r="N129" s="388"/>
      <c r="O129" s="388"/>
      <c r="P129" s="388"/>
      <c r="Q129" s="388"/>
      <c r="R129" s="389"/>
      <c r="S129" s="390"/>
      <c r="T129" s="389"/>
      <c r="U129" s="390"/>
      <c r="V129" s="387"/>
      <c r="W129" s="388"/>
      <c r="X129" s="388"/>
      <c r="Y129" s="388"/>
      <c r="Z129" s="388"/>
      <c r="AA129" s="388"/>
      <c r="AB129" s="388"/>
      <c r="AC129" s="388"/>
      <c r="AD129" s="387"/>
      <c r="AE129" s="388"/>
      <c r="AF129" s="388"/>
      <c r="AG129" s="388"/>
      <c r="AH129" s="388"/>
      <c r="AI129" s="388"/>
      <c r="AJ129" s="388"/>
      <c r="AK129" s="391"/>
      <c r="AL129" s="387"/>
      <c r="AM129" s="388"/>
      <c r="AN129" s="388"/>
      <c r="AO129" s="388"/>
      <c r="AP129" s="388"/>
      <c r="AQ129" s="388"/>
      <c r="AR129" s="391"/>
      <c r="AS129" s="392"/>
      <c r="AT129" s="393"/>
      <c r="AU129" s="393"/>
      <c r="AV129" s="393"/>
      <c r="AW129" s="393"/>
      <c r="AX129" s="393"/>
      <c r="AY129" s="394"/>
      <c r="AZ129" s="395"/>
      <c r="BA129" s="396"/>
      <c r="BB129" s="397">
        <v>5</v>
      </c>
      <c r="BC129" s="398"/>
      <c r="BD129" s="399"/>
      <c r="BE129" s="399"/>
      <c r="BF129" s="400"/>
      <c r="BG129" s="401"/>
      <c r="BH129" s="402"/>
      <c r="BI129" s="403"/>
      <c r="BJ129" s="404"/>
      <c r="BK129" s="405"/>
      <c r="BL129" s="405"/>
      <c r="BM129" s="405"/>
      <c r="BN129" s="405"/>
      <c r="BO129" s="406"/>
      <c r="BP129" s="404"/>
      <c r="BQ129" s="405"/>
      <c r="BR129" s="405"/>
      <c r="BS129" s="405"/>
      <c r="BT129" s="405"/>
      <c r="BU129" s="406"/>
      <c r="BV129" s="404"/>
      <c r="BW129" s="405"/>
      <c r="BX129" s="405"/>
      <c r="BY129" s="405"/>
      <c r="BZ129" s="405"/>
      <c r="CA129" s="406"/>
      <c r="CB129" s="398"/>
      <c r="CC129" s="399"/>
      <c r="CD129" s="399"/>
      <c r="CE129" s="400"/>
      <c r="CF129" s="407"/>
      <c r="CG129" s="408"/>
      <c r="CH129" s="408"/>
      <c r="CI129" s="408"/>
      <c r="CJ129" s="409"/>
      <c r="CK129" s="407"/>
      <c r="CL129" s="408"/>
      <c r="CM129" s="408"/>
      <c r="CN129" s="408"/>
      <c r="CO129" s="409"/>
      <c r="CP129" s="407"/>
      <c r="CQ129" s="408"/>
      <c r="CR129" s="408"/>
      <c r="CS129" s="408"/>
      <c r="CT129" s="409"/>
      <c r="CU129" s="379"/>
      <c r="CV129" s="380"/>
      <c r="CW129" s="380"/>
      <c r="CX129" s="380"/>
      <c r="CY129" s="381"/>
    </row>
    <row r="130" spans="1:103" ht="16.5">
      <c r="A130" s="410"/>
      <c r="B130" s="411"/>
      <c r="C130" s="412" t="str">
        <f t="shared" ca="1" si="3"/>
        <v/>
      </c>
      <c r="D130" s="413"/>
      <c r="E130" s="414"/>
      <c r="F130" s="414"/>
      <c r="G130" s="414"/>
      <c r="H130" s="414"/>
      <c r="I130" s="414"/>
      <c r="J130" s="414"/>
      <c r="K130" s="376"/>
      <c r="L130" s="377"/>
      <c r="M130" s="377"/>
      <c r="N130" s="377"/>
      <c r="O130" s="377"/>
      <c r="P130" s="377"/>
      <c r="Q130" s="377"/>
      <c r="R130" s="415"/>
      <c r="S130" s="416"/>
      <c r="T130" s="415"/>
      <c r="U130" s="416"/>
      <c r="V130" s="376"/>
      <c r="W130" s="377"/>
      <c r="X130" s="377"/>
      <c r="Y130" s="377"/>
      <c r="Z130" s="377"/>
      <c r="AA130" s="377"/>
      <c r="AB130" s="377"/>
      <c r="AC130" s="377"/>
      <c r="AD130" s="376"/>
      <c r="AE130" s="377"/>
      <c r="AF130" s="377"/>
      <c r="AG130" s="377"/>
      <c r="AH130" s="377"/>
      <c r="AI130" s="377"/>
      <c r="AJ130" s="377"/>
      <c r="AK130" s="378"/>
      <c r="AL130" s="376"/>
      <c r="AM130" s="377"/>
      <c r="AN130" s="377"/>
      <c r="AO130" s="377"/>
      <c r="AP130" s="377"/>
      <c r="AQ130" s="377"/>
      <c r="AR130" s="378"/>
      <c r="AS130" s="417"/>
      <c r="AT130" s="418"/>
      <c r="AU130" s="418"/>
      <c r="AV130" s="418"/>
      <c r="AW130" s="418"/>
      <c r="AX130" s="418"/>
      <c r="AY130" s="419"/>
      <c r="AZ130" s="420"/>
      <c r="BA130" s="421"/>
      <c r="BB130" s="422">
        <v>6</v>
      </c>
      <c r="BC130" s="423"/>
      <c r="BD130" s="424"/>
      <c r="BE130" s="424"/>
      <c r="BF130" s="425"/>
      <c r="BG130" s="426"/>
      <c r="BH130" s="427"/>
      <c r="BI130" s="428"/>
      <c r="BJ130" s="429"/>
      <c r="BK130" s="430"/>
      <c r="BL130" s="430"/>
      <c r="BM130" s="430"/>
      <c r="BN130" s="430"/>
      <c r="BO130" s="431"/>
      <c r="BP130" s="429"/>
      <c r="BQ130" s="430"/>
      <c r="BR130" s="430"/>
      <c r="BS130" s="430"/>
      <c r="BT130" s="430"/>
      <c r="BU130" s="431"/>
      <c r="BV130" s="429"/>
      <c r="BW130" s="430"/>
      <c r="BX130" s="430"/>
      <c r="BY130" s="430"/>
      <c r="BZ130" s="430"/>
      <c r="CA130" s="431"/>
      <c r="CB130" s="423"/>
      <c r="CC130" s="424"/>
      <c r="CD130" s="424"/>
      <c r="CE130" s="425"/>
      <c r="CF130" s="407"/>
      <c r="CG130" s="408"/>
      <c r="CH130" s="408"/>
      <c r="CI130" s="408"/>
      <c r="CJ130" s="409"/>
      <c r="CK130" s="407"/>
      <c r="CL130" s="408"/>
      <c r="CM130" s="408"/>
      <c r="CN130" s="408"/>
      <c r="CO130" s="409"/>
      <c r="CP130" s="407"/>
      <c r="CQ130" s="408"/>
      <c r="CR130" s="408"/>
      <c r="CS130" s="408"/>
      <c r="CT130" s="409"/>
      <c r="CU130" s="379"/>
      <c r="CV130" s="380"/>
      <c r="CW130" s="380"/>
      <c r="CX130" s="380"/>
      <c r="CY130" s="381"/>
    </row>
    <row r="131" spans="1:103" ht="16.5">
      <c r="A131" s="351">
        <v>21</v>
      </c>
      <c r="B131" s="352"/>
      <c r="C131" s="353" t="str">
        <f t="shared" ca="1" si="3"/>
        <v>●</v>
      </c>
      <c r="D131" s="354" t="s">
        <v>390</v>
      </c>
      <c r="E131" s="355"/>
      <c r="F131" s="355"/>
      <c r="G131" s="355"/>
      <c r="H131" s="355"/>
      <c r="I131" s="355"/>
      <c r="J131" s="355"/>
      <c r="K131" s="356" t="s">
        <v>391</v>
      </c>
      <c r="L131" s="357"/>
      <c r="M131" s="357"/>
      <c r="N131" s="357"/>
      <c r="O131" s="357"/>
      <c r="P131" s="357"/>
      <c r="Q131" s="357"/>
      <c r="R131" s="358"/>
      <c r="S131" s="359"/>
      <c r="T131" s="358"/>
      <c r="U131" s="359"/>
      <c r="V131" s="356"/>
      <c r="W131" s="357"/>
      <c r="X131" s="357"/>
      <c r="Y131" s="357"/>
      <c r="Z131" s="357"/>
      <c r="AA131" s="357"/>
      <c r="AB131" s="357"/>
      <c r="AC131" s="357"/>
      <c r="AD131" s="356"/>
      <c r="AE131" s="357"/>
      <c r="AF131" s="357"/>
      <c r="AG131" s="357"/>
      <c r="AH131" s="357"/>
      <c r="AI131" s="357"/>
      <c r="AJ131" s="357"/>
      <c r="AK131" s="360"/>
      <c r="AL131" s="356"/>
      <c r="AM131" s="357"/>
      <c r="AN131" s="357"/>
      <c r="AO131" s="357"/>
      <c r="AP131" s="357"/>
      <c r="AQ131" s="357"/>
      <c r="AR131" s="360"/>
      <c r="AS131" s="361"/>
      <c r="AT131" s="362"/>
      <c r="AU131" s="362"/>
      <c r="AV131" s="362"/>
      <c r="AW131" s="362"/>
      <c r="AX131" s="362"/>
      <c r="AY131" s="363"/>
      <c r="AZ131" s="364"/>
      <c r="BA131" s="365"/>
      <c r="BB131" s="366">
        <v>1</v>
      </c>
      <c r="BC131" s="367"/>
      <c r="BD131" s="368"/>
      <c r="BE131" s="368"/>
      <c r="BF131" s="369"/>
      <c r="BG131" s="370"/>
      <c r="BH131" s="371"/>
      <c r="BI131" s="372"/>
      <c r="BJ131" s="373"/>
      <c r="BK131" s="374"/>
      <c r="BL131" s="374"/>
      <c r="BM131" s="374"/>
      <c r="BN131" s="374"/>
      <c r="BO131" s="375"/>
      <c r="BP131" s="373"/>
      <c r="BQ131" s="374"/>
      <c r="BR131" s="374"/>
      <c r="BS131" s="374"/>
      <c r="BT131" s="374"/>
      <c r="BU131" s="375"/>
      <c r="BV131" s="373"/>
      <c r="BW131" s="374"/>
      <c r="BX131" s="374"/>
      <c r="BY131" s="374"/>
      <c r="BZ131" s="374"/>
      <c r="CA131" s="375"/>
      <c r="CB131" s="367"/>
      <c r="CC131" s="368"/>
      <c r="CD131" s="368"/>
      <c r="CE131" s="369"/>
      <c r="CF131" s="376"/>
      <c r="CG131" s="377"/>
      <c r="CH131" s="377"/>
      <c r="CI131" s="377"/>
      <c r="CJ131" s="378"/>
      <c r="CK131" s="376"/>
      <c r="CL131" s="377"/>
      <c r="CM131" s="377"/>
      <c r="CN131" s="377"/>
      <c r="CO131" s="378"/>
      <c r="CP131" s="376"/>
      <c r="CQ131" s="377"/>
      <c r="CR131" s="377"/>
      <c r="CS131" s="377"/>
      <c r="CT131" s="378"/>
      <c r="CU131" s="379"/>
      <c r="CV131" s="380"/>
      <c r="CW131" s="380"/>
      <c r="CX131" s="380"/>
      <c r="CY131" s="381"/>
    </row>
    <row r="132" spans="1:103" ht="16.5">
      <c r="A132" s="383"/>
      <c r="B132" s="352"/>
      <c r="C132" s="384" t="str">
        <f t="shared" ca="1" si="3"/>
        <v>●</v>
      </c>
      <c r="D132" s="385"/>
      <c r="E132" s="386"/>
      <c r="F132" s="386"/>
      <c r="G132" s="386"/>
      <c r="H132" s="386"/>
      <c r="I132" s="386"/>
      <c r="J132" s="386"/>
      <c r="K132" s="387"/>
      <c r="L132" s="388"/>
      <c r="M132" s="388"/>
      <c r="N132" s="388"/>
      <c r="O132" s="388"/>
      <c r="P132" s="388"/>
      <c r="Q132" s="388"/>
      <c r="R132" s="389"/>
      <c r="S132" s="390"/>
      <c r="T132" s="389"/>
      <c r="U132" s="390"/>
      <c r="V132" s="387"/>
      <c r="W132" s="388"/>
      <c r="X132" s="388"/>
      <c r="Y132" s="388"/>
      <c r="Z132" s="388"/>
      <c r="AA132" s="388"/>
      <c r="AB132" s="388"/>
      <c r="AC132" s="388"/>
      <c r="AD132" s="387"/>
      <c r="AE132" s="388"/>
      <c r="AF132" s="388"/>
      <c r="AG132" s="388"/>
      <c r="AH132" s="388"/>
      <c r="AI132" s="388"/>
      <c r="AJ132" s="388"/>
      <c r="AK132" s="391"/>
      <c r="AL132" s="387"/>
      <c r="AM132" s="388"/>
      <c r="AN132" s="388"/>
      <c r="AO132" s="388"/>
      <c r="AP132" s="388"/>
      <c r="AQ132" s="388"/>
      <c r="AR132" s="391"/>
      <c r="AS132" s="392"/>
      <c r="AT132" s="393"/>
      <c r="AU132" s="393"/>
      <c r="AV132" s="393"/>
      <c r="AW132" s="393"/>
      <c r="AX132" s="393"/>
      <c r="AY132" s="394"/>
      <c r="AZ132" s="395"/>
      <c r="BA132" s="396"/>
      <c r="BB132" s="397">
        <v>2</v>
      </c>
      <c r="BC132" s="398"/>
      <c r="BD132" s="399"/>
      <c r="BE132" s="399"/>
      <c r="BF132" s="400"/>
      <c r="BG132" s="401"/>
      <c r="BH132" s="402"/>
      <c r="BI132" s="403"/>
      <c r="BJ132" s="404"/>
      <c r="BK132" s="405"/>
      <c r="BL132" s="405"/>
      <c r="BM132" s="405"/>
      <c r="BN132" s="405"/>
      <c r="BO132" s="406"/>
      <c r="BP132" s="404"/>
      <c r="BQ132" s="405"/>
      <c r="BR132" s="405"/>
      <c r="BS132" s="405"/>
      <c r="BT132" s="405"/>
      <c r="BU132" s="406"/>
      <c r="BV132" s="404"/>
      <c r="BW132" s="405"/>
      <c r="BX132" s="405"/>
      <c r="BY132" s="405"/>
      <c r="BZ132" s="405"/>
      <c r="CA132" s="406"/>
      <c r="CB132" s="398"/>
      <c r="CC132" s="399"/>
      <c r="CD132" s="399"/>
      <c r="CE132" s="400"/>
      <c r="CF132" s="407"/>
      <c r="CG132" s="408"/>
      <c r="CH132" s="408"/>
      <c r="CI132" s="408"/>
      <c r="CJ132" s="409"/>
      <c r="CK132" s="407"/>
      <c r="CL132" s="408"/>
      <c r="CM132" s="408"/>
      <c r="CN132" s="408"/>
      <c r="CO132" s="409"/>
      <c r="CP132" s="407"/>
      <c r="CQ132" s="408"/>
      <c r="CR132" s="408"/>
      <c r="CS132" s="408"/>
      <c r="CT132" s="409"/>
      <c r="CU132" s="379"/>
      <c r="CV132" s="380"/>
      <c r="CW132" s="380"/>
      <c r="CX132" s="380"/>
      <c r="CY132" s="381"/>
    </row>
    <row r="133" spans="1:103" ht="16.5">
      <c r="A133" s="383"/>
      <c r="B133" s="352"/>
      <c r="C133" s="384" t="str">
        <f t="shared" ca="1" si="3"/>
        <v>●</v>
      </c>
      <c r="D133" s="385"/>
      <c r="E133" s="386"/>
      <c r="F133" s="386"/>
      <c r="G133" s="386"/>
      <c r="H133" s="386"/>
      <c r="I133" s="386"/>
      <c r="J133" s="386"/>
      <c r="K133" s="387"/>
      <c r="L133" s="388"/>
      <c r="M133" s="388"/>
      <c r="N133" s="388"/>
      <c r="O133" s="388"/>
      <c r="P133" s="388"/>
      <c r="Q133" s="388"/>
      <c r="R133" s="389"/>
      <c r="S133" s="390"/>
      <c r="T133" s="389"/>
      <c r="U133" s="390"/>
      <c r="V133" s="387"/>
      <c r="W133" s="388"/>
      <c r="X133" s="388"/>
      <c r="Y133" s="388"/>
      <c r="Z133" s="388"/>
      <c r="AA133" s="388"/>
      <c r="AB133" s="388"/>
      <c r="AC133" s="388"/>
      <c r="AD133" s="387"/>
      <c r="AE133" s="388"/>
      <c r="AF133" s="388"/>
      <c r="AG133" s="388"/>
      <c r="AH133" s="388"/>
      <c r="AI133" s="388"/>
      <c r="AJ133" s="388"/>
      <c r="AK133" s="391"/>
      <c r="AL133" s="387"/>
      <c r="AM133" s="388"/>
      <c r="AN133" s="388"/>
      <c r="AO133" s="388"/>
      <c r="AP133" s="388"/>
      <c r="AQ133" s="388"/>
      <c r="AR133" s="391"/>
      <c r="AS133" s="392"/>
      <c r="AT133" s="393"/>
      <c r="AU133" s="393"/>
      <c r="AV133" s="393"/>
      <c r="AW133" s="393"/>
      <c r="AX133" s="393"/>
      <c r="AY133" s="394"/>
      <c r="AZ133" s="395"/>
      <c r="BA133" s="396"/>
      <c r="BB133" s="397">
        <v>3</v>
      </c>
      <c r="BC133" s="398"/>
      <c r="BD133" s="399"/>
      <c r="BE133" s="399"/>
      <c r="BF133" s="400"/>
      <c r="BG133" s="401"/>
      <c r="BH133" s="402"/>
      <c r="BI133" s="403"/>
      <c r="BJ133" s="404"/>
      <c r="BK133" s="405"/>
      <c r="BL133" s="405"/>
      <c r="BM133" s="405"/>
      <c r="BN133" s="405"/>
      <c r="BO133" s="406"/>
      <c r="BP133" s="404"/>
      <c r="BQ133" s="405"/>
      <c r="BR133" s="405"/>
      <c r="BS133" s="405"/>
      <c r="BT133" s="405"/>
      <c r="BU133" s="406"/>
      <c r="BV133" s="404"/>
      <c r="BW133" s="405"/>
      <c r="BX133" s="405"/>
      <c r="BY133" s="405"/>
      <c r="BZ133" s="405"/>
      <c r="CA133" s="406"/>
      <c r="CB133" s="398"/>
      <c r="CC133" s="399"/>
      <c r="CD133" s="399"/>
      <c r="CE133" s="400"/>
      <c r="CF133" s="407"/>
      <c r="CG133" s="408"/>
      <c r="CH133" s="408"/>
      <c r="CI133" s="408"/>
      <c r="CJ133" s="409"/>
      <c r="CK133" s="407"/>
      <c r="CL133" s="408"/>
      <c r="CM133" s="408"/>
      <c r="CN133" s="408"/>
      <c r="CO133" s="409"/>
      <c r="CP133" s="407"/>
      <c r="CQ133" s="408"/>
      <c r="CR133" s="408"/>
      <c r="CS133" s="408"/>
      <c r="CT133" s="409"/>
      <c r="CU133" s="379"/>
      <c r="CV133" s="380"/>
      <c r="CW133" s="380"/>
      <c r="CX133" s="380"/>
      <c r="CY133" s="381"/>
    </row>
    <row r="134" spans="1:103" ht="16.5">
      <c r="A134" s="383"/>
      <c r="B134" s="352"/>
      <c r="C134" s="384" t="str">
        <f t="shared" ca="1" si="3"/>
        <v>●</v>
      </c>
      <c r="D134" s="385"/>
      <c r="E134" s="386"/>
      <c r="F134" s="386"/>
      <c r="G134" s="386"/>
      <c r="H134" s="386"/>
      <c r="I134" s="386"/>
      <c r="J134" s="386"/>
      <c r="K134" s="387"/>
      <c r="L134" s="388"/>
      <c r="M134" s="388"/>
      <c r="N134" s="388"/>
      <c r="O134" s="388"/>
      <c r="P134" s="388"/>
      <c r="Q134" s="388"/>
      <c r="R134" s="389"/>
      <c r="S134" s="390"/>
      <c r="T134" s="389"/>
      <c r="U134" s="390"/>
      <c r="V134" s="387"/>
      <c r="W134" s="388"/>
      <c r="X134" s="388"/>
      <c r="Y134" s="388"/>
      <c r="Z134" s="388"/>
      <c r="AA134" s="388"/>
      <c r="AB134" s="388"/>
      <c r="AC134" s="388"/>
      <c r="AD134" s="387"/>
      <c r="AE134" s="388"/>
      <c r="AF134" s="388"/>
      <c r="AG134" s="388"/>
      <c r="AH134" s="388"/>
      <c r="AI134" s="388"/>
      <c r="AJ134" s="388"/>
      <c r="AK134" s="391"/>
      <c r="AL134" s="387"/>
      <c r="AM134" s="388"/>
      <c r="AN134" s="388"/>
      <c r="AO134" s="388"/>
      <c r="AP134" s="388"/>
      <c r="AQ134" s="388"/>
      <c r="AR134" s="391"/>
      <c r="AS134" s="392"/>
      <c r="AT134" s="393"/>
      <c r="AU134" s="393"/>
      <c r="AV134" s="393"/>
      <c r="AW134" s="393"/>
      <c r="AX134" s="393"/>
      <c r="AY134" s="394"/>
      <c r="AZ134" s="395"/>
      <c r="BA134" s="396"/>
      <c r="BB134" s="397">
        <v>4</v>
      </c>
      <c r="BC134" s="398"/>
      <c r="BD134" s="399"/>
      <c r="BE134" s="399"/>
      <c r="BF134" s="400"/>
      <c r="BG134" s="401"/>
      <c r="BH134" s="402"/>
      <c r="BI134" s="403"/>
      <c r="BJ134" s="404"/>
      <c r="BK134" s="405"/>
      <c r="BL134" s="405"/>
      <c r="BM134" s="405"/>
      <c r="BN134" s="405"/>
      <c r="BO134" s="406"/>
      <c r="BP134" s="404"/>
      <c r="BQ134" s="405"/>
      <c r="BR134" s="405"/>
      <c r="BS134" s="405"/>
      <c r="BT134" s="405"/>
      <c r="BU134" s="406"/>
      <c r="BV134" s="404"/>
      <c r="BW134" s="405"/>
      <c r="BX134" s="405"/>
      <c r="BY134" s="405"/>
      <c r="BZ134" s="405"/>
      <c r="CA134" s="406"/>
      <c r="CB134" s="398"/>
      <c r="CC134" s="399"/>
      <c r="CD134" s="399"/>
      <c r="CE134" s="400"/>
      <c r="CF134" s="407"/>
      <c r="CG134" s="408"/>
      <c r="CH134" s="408"/>
      <c r="CI134" s="408"/>
      <c r="CJ134" s="409"/>
      <c r="CK134" s="407"/>
      <c r="CL134" s="408"/>
      <c r="CM134" s="408"/>
      <c r="CN134" s="408"/>
      <c r="CO134" s="409"/>
      <c r="CP134" s="407"/>
      <c r="CQ134" s="408"/>
      <c r="CR134" s="408"/>
      <c r="CS134" s="408"/>
      <c r="CT134" s="409"/>
      <c r="CU134" s="379"/>
      <c r="CV134" s="380"/>
      <c r="CW134" s="380"/>
      <c r="CX134" s="380"/>
      <c r="CY134" s="381"/>
    </row>
    <row r="135" spans="1:103" ht="16.5">
      <c r="A135" s="383"/>
      <c r="B135" s="352"/>
      <c r="C135" s="384" t="str">
        <f t="shared" ca="1" si="3"/>
        <v>●</v>
      </c>
      <c r="D135" s="385"/>
      <c r="E135" s="386"/>
      <c r="F135" s="386"/>
      <c r="G135" s="386"/>
      <c r="H135" s="386"/>
      <c r="I135" s="386"/>
      <c r="J135" s="386"/>
      <c r="K135" s="387"/>
      <c r="L135" s="388"/>
      <c r="M135" s="388"/>
      <c r="N135" s="388"/>
      <c r="O135" s="388"/>
      <c r="P135" s="388"/>
      <c r="Q135" s="388"/>
      <c r="R135" s="389"/>
      <c r="S135" s="390"/>
      <c r="T135" s="389"/>
      <c r="U135" s="390"/>
      <c r="V135" s="387"/>
      <c r="W135" s="388"/>
      <c r="X135" s="388"/>
      <c r="Y135" s="388"/>
      <c r="Z135" s="388"/>
      <c r="AA135" s="388"/>
      <c r="AB135" s="388"/>
      <c r="AC135" s="388"/>
      <c r="AD135" s="387"/>
      <c r="AE135" s="388"/>
      <c r="AF135" s="388"/>
      <c r="AG135" s="388"/>
      <c r="AH135" s="388"/>
      <c r="AI135" s="388"/>
      <c r="AJ135" s="388"/>
      <c r="AK135" s="391"/>
      <c r="AL135" s="387"/>
      <c r="AM135" s="388"/>
      <c r="AN135" s="388"/>
      <c r="AO135" s="388"/>
      <c r="AP135" s="388"/>
      <c r="AQ135" s="388"/>
      <c r="AR135" s="391"/>
      <c r="AS135" s="392"/>
      <c r="AT135" s="393"/>
      <c r="AU135" s="393"/>
      <c r="AV135" s="393"/>
      <c r="AW135" s="393"/>
      <c r="AX135" s="393"/>
      <c r="AY135" s="394"/>
      <c r="AZ135" s="395"/>
      <c r="BA135" s="396"/>
      <c r="BB135" s="397">
        <v>5</v>
      </c>
      <c r="BC135" s="398"/>
      <c r="BD135" s="399"/>
      <c r="BE135" s="399"/>
      <c r="BF135" s="400"/>
      <c r="BG135" s="401"/>
      <c r="BH135" s="402"/>
      <c r="BI135" s="403"/>
      <c r="BJ135" s="404"/>
      <c r="BK135" s="405"/>
      <c r="BL135" s="405"/>
      <c r="BM135" s="405"/>
      <c r="BN135" s="405"/>
      <c r="BO135" s="406"/>
      <c r="BP135" s="404"/>
      <c r="BQ135" s="405"/>
      <c r="BR135" s="405"/>
      <c r="BS135" s="405"/>
      <c r="BT135" s="405"/>
      <c r="BU135" s="406"/>
      <c r="BV135" s="404"/>
      <c r="BW135" s="405"/>
      <c r="BX135" s="405"/>
      <c r="BY135" s="405"/>
      <c r="BZ135" s="405"/>
      <c r="CA135" s="406"/>
      <c r="CB135" s="398"/>
      <c r="CC135" s="399"/>
      <c r="CD135" s="399"/>
      <c r="CE135" s="400"/>
      <c r="CF135" s="407"/>
      <c r="CG135" s="408"/>
      <c r="CH135" s="408"/>
      <c r="CI135" s="408"/>
      <c r="CJ135" s="409"/>
      <c r="CK135" s="407"/>
      <c r="CL135" s="408"/>
      <c r="CM135" s="408"/>
      <c r="CN135" s="408"/>
      <c r="CO135" s="409"/>
      <c r="CP135" s="407"/>
      <c r="CQ135" s="408"/>
      <c r="CR135" s="408"/>
      <c r="CS135" s="408"/>
      <c r="CT135" s="409"/>
      <c r="CU135" s="379"/>
      <c r="CV135" s="380"/>
      <c r="CW135" s="380"/>
      <c r="CX135" s="380"/>
      <c r="CY135" s="381"/>
    </row>
    <row r="136" spans="1:103" ht="16.5">
      <c r="A136" s="410"/>
      <c r="B136" s="411"/>
      <c r="C136" s="412" t="str">
        <f t="shared" ca="1" si="3"/>
        <v>●</v>
      </c>
      <c r="D136" s="413"/>
      <c r="E136" s="414"/>
      <c r="F136" s="414"/>
      <c r="G136" s="414"/>
      <c r="H136" s="414"/>
      <c r="I136" s="414"/>
      <c r="J136" s="414"/>
      <c r="K136" s="376"/>
      <c r="L136" s="377"/>
      <c r="M136" s="377"/>
      <c r="N136" s="377"/>
      <c r="O136" s="377"/>
      <c r="P136" s="377"/>
      <c r="Q136" s="377"/>
      <c r="R136" s="415"/>
      <c r="S136" s="416"/>
      <c r="T136" s="415"/>
      <c r="U136" s="416"/>
      <c r="V136" s="376"/>
      <c r="W136" s="377"/>
      <c r="X136" s="377"/>
      <c r="Y136" s="377"/>
      <c r="Z136" s="377"/>
      <c r="AA136" s="377"/>
      <c r="AB136" s="377"/>
      <c r="AC136" s="377"/>
      <c r="AD136" s="376"/>
      <c r="AE136" s="377"/>
      <c r="AF136" s="377"/>
      <c r="AG136" s="377"/>
      <c r="AH136" s="377"/>
      <c r="AI136" s="377"/>
      <c r="AJ136" s="377"/>
      <c r="AK136" s="378"/>
      <c r="AL136" s="376"/>
      <c r="AM136" s="377"/>
      <c r="AN136" s="377"/>
      <c r="AO136" s="377"/>
      <c r="AP136" s="377"/>
      <c r="AQ136" s="377"/>
      <c r="AR136" s="378"/>
      <c r="AS136" s="417"/>
      <c r="AT136" s="418"/>
      <c r="AU136" s="418"/>
      <c r="AV136" s="418"/>
      <c r="AW136" s="418"/>
      <c r="AX136" s="418"/>
      <c r="AY136" s="419"/>
      <c r="AZ136" s="420"/>
      <c r="BA136" s="421"/>
      <c r="BB136" s="422">
        <v>6</v>
      </c>
      <c r="BC136" s="423"/>
      <c r="BD136" s="424"/>
      <c r="BE136" s="424"/>
      <c r="BF136" s="425"/>
      <c r="BG136" s="426"/>
      <c r="BH136" s="427"/>
      <c r="BI136" s="428"/>
      <c r="BJ136" s="429"/>
      <c r="BK136" s="430"/>
      <c r="BL136" s="430"/>
      <c r="BM136" s="430"/>
      <c r="BN136" s="430"/>
      <c r="BO136" s="431"/>
      <c r="BP136" s="429"/>
      <c r="BQ136" s="430"/>
      <c r="BR136" s="430"/>
      <c r="BS136" s="430"/>
      <c r="BT136" s="430"/>
      <c r="BU136" s="431"/>
      <c r="BV136" s="429"/>
      <c r="BW136" s="430"/>
      <c r="BX136" s="430"/>
      <c r="BY136" s="430"/>
      <c r="BZ136" s="430"/>
      <c r="CA136" s="431"/>
      <c r="CB136" s="423"/>
      <c r="CC136" s="424"/>
      <c r="CD136" s="424"/>
      <c r="CE136" s="425"/>
      <c r="CF136" s="407"/>
      <c r="CG136" s="408"/>
      <c r="CH136" s="408"/>
      <c r="CI136" s="408"/>
      <c r="CJ136" s="409"/>
      <c r="CK136" s="407"/>
      <c r="CL136" s="408"/>
      <c r="CM136" s="408"/>
      <c r="CN136" s="408"/>
      <c r="CO136" s="409"/>
      <c r="CP136" s="407"/>
      <c r="CQ136" s="408"/>
      <c r="CR136" s="408"/>
      <c r="CS136" s="408"/>
      <c r="CT136" s="409"/>
      <c r="CU136" s="379"/>
      <c r="CV136" s="380"/>
      <c r="CW136" s="380"/>
      <c r="CX136" s="380"/>
      <c r="CY136" s="381"/>
    </row>
    <row r="137" spans="1:103" ht="16.5">
      <c r="A137" s="351">
        <v>22</v>
      </c>
      <c r="B137" s="352"/>
      <c r="C137" s="353" t="str">
        <f t="shared" ca="1" si="3"/>
        <v>●</v>
      </c>
      <c r="D137" s="354"/>
      <c r="E137" s="355"/>
      <c r="F137" s="355"/>
      <c r="G137" s="355"/>
      <c r="H137" s="355"/>
      <c r="I137" s="355"/>
      <c r="J137" s="355"/>
      <c r="K137" s="356" t="s">
        <v>392</v>
      </c>
      <c r="L137" s="357"/>
      <c r="M137" s="357"/>
      <c r="N137" s="357"/>
      <c r="O137" s="357"/>
      <c r="P137" s="357"/>
      <c r="Q137" s="357"/>
      <c r="R137" s="358"/>
      <c r="S137" s="359"/>
      <c r="T137" s="358"/>
      <c r="U137" s="359"/>
      <c r="V137" s="356"/>
      <c r="W137" s="357"/>
      <c r="X137" s="357"/>
      <c r="Y137" s="357"/>
      <c r="Z137" s="357"/>
      <c r="AA137" s="357"/>
      <c r="AB137" s="357"/>
      <c r="AC137" s="357"/>
      <c r="AD137" s="356"/>
      <c r="AE137" s="357"/>
      <c r="AF137" s="357"/>
      <c r="AG137" s="357"/>
      <c r="AH137" s="357"/>
      <c r="AI137" s="357"/>
      <c r="AJ137" s="357"/>
      <c r="AK137" s="360"/>
      <c r="AL137" s="356"/>
      <c r="AM137" s="357"/>
      <c r="AN137" s="357"/>
      <c r="AO137" s="357"/>
      <c r="AP137" s="357"/>
      <c r="AQ137" s="357"/>
      <c r="AR137" s="360"/>
      <c r="AS137" s="361"/>
      <c r="AT137" s="362"/>
      <c r="AU137" s="362"/>
      <c r="AV137" s="362"/>
      <c r="AW137" s="362"/>
      <c r="AX137" s="362"/>
      <c r="AY137" s="363"/>
      <c r="AZ137" s="364"/>
      <c r="BA137" s="365"/>
      <c r="BB137" s="366">
        <v>1</v>
      </c>
      <c r="BC137" s="367"/>
      <c r="BD137" s="368"/>
      <c r="BE137" s="368"/>
      <c r="BF137" s="369"/>
      <c r="BG137" s="370"/>
      <c r="BH137" s="371"/>
      <c r="BI137" s="372"/>
      <c r="BJ137" s="373"/>
      <c r="BK137" s="374"/>
      <c r="BL137" s="374"/>
      <c r="BM137" s="374"/>
      <c r="BN137" s="374"/>
      <c r="BO137" s="375"/>
      <c r="BP137" s="373"/>
      <c r="BQ137" s="374"/>
      <c r="BR137" s="374"/>
      <c r="BS137" s="374"/>
      <c r="BT137" s="374"/>
      <c r="BU137" s="375"/>
      <c r="BV137" s="373"/>
      <c r="BW137" s="374"/>
      <c r="BX137" s="374"/>
      <c r="BY137" s="374"/>
      <c r="BZ137" s="374"/>
      <c r="CA137" s="375"/>
      <c r="CB137" s="367"/>
      <c r="CC137" s="368"/>
      <c r="CD137" s="368"/>
      <c r="CE137" s="369"/>
      <c r="CF137" s="376"/>
      <c r="CG137" s="377"/>
      <c r="CH137" s="377"/>
      <c r="CI137" s="377"/>
      <c r="CJ137" s="378"/>
      <c r="CK137" s="376"/>
      <c r="CL137" s="377"/>
      <c r="CM137" s="377"/>
      <c r="CN137" s="377"/>
      <c r="CO137" s="378"/>
      <c r="CP137" s="376"/>
      <c r="CQ137" s="377"/>
      <c r="CR137" s="377"/>
      <c r="CS137" s="377"/>
      <c r="CT137" s="378"/>
      <c r="CU137" s="379"/>
      <c r="CV137" s="380"/>
      <c r="CW137" s="380"/>
      <c r="CX137" s="380"/>
      <c r="CY137" s="381"/>
    </row>
    <row r="138" spans="1:103" ht="16.5">
      <c r="A138" s="383"/>
      <c r="B138" s="352"/>
      <c r="C138" s="384" t="str">
        <f t="shared" ca="1" si="3"/>
        <v>●</v>
      </c>
      <c r="D138" s="385"/>
      <c r="E138" s="386"/>
      <c r="F138" s="386"/>
      <c r="G138" s="386"/>
      <c r="H138" s="386"/>
      <c r="I138" s="386"/>
      <c r="J138" s="386"/>
      <c r="K138" s="387"/>
      <c r="L138" s="388"/>
      <c r="M138" s="388"/>
      <c r="N138" s="388"/>
      <c r="O138" s="388"/>
      <c r="P138" s="388"/>
      <c r="Q138" s="388"/>
      <c r="R138" s="389"/>
      <c r="S138" s="390"/>
      <c r="T138" s="389"/>
      <c r="U138" s="390"/>
      <c r="V138" s="387"/>
      <c r="W138" s="388"/>
      <c r="X138" s="388"/>
      <c r="Y138" s="388"/>
      <c r="Z138" s="388"/>
      <c r="AA138" s="388"/>
      <c r="AB138" s="388"/>
      <c r="AC138" s="388"/>
      <c r="AD138" s="387"/>
      <c r="AE138" s="388"/>
      <c r="AF138" s="388"/>
      <c r="AG138" s="388"/>
      <c r="AH138" s="388"/>
      <c r="AI138" s="388"/>
      <c r="AJ138" s="388"/>
      <c r="AK138" s="391"/>
      <c r="AL138" s="387"/>
      <c r="AM138" s="388"/>
      <c r="AN138" s="388"/>
      <c r="AO138" s="388"/>
      <c r="AP138" s="388"/>
      <c r="AQ138" s="388"/>
      <c r="AR138" s="391"/>
      <c r="AS138" s="392"/>
      <c r="AT138" s="393"/>
      <c r="AU138" s="393"/>
      <c r="AV138" s="393"/>
      <c r="AW138" s="393"/>
      <c r="AX138" s="393"/>
      <c r="AY138" s="394"/>
      <c r="AZ138" s="395"/>
      <c r="BA138" s="396"/>
      <c r="BB138" s="397">
        <v>2</v>
      </c>
      <c r="BC138" s="398"/>
      <c r="BD138" s="399"/>
      <c r="BE138" s="399"/>
      <c r="BF138" s="400"/>
      <c r="BG138" s="401"/>
      <c r="BH138" s="402"/>
      <c r="BI138" s="403"/>
      <c r="BJ138" s="404"/>
      <c r="BK138" s="405"/>
      <c r="BL138" s="405"/>
      <c r="BM138" s="405"/>
      <c r="BN138" s="405"/>
      <c r="BO138" s="406"/>
      <c r="BP138" s="404"/>
      <c r="BQ138" s="405"/>
      <c r="BR138" s="405"/>
      <c r="BS138" s="405"/>
      <c r="BT138" s="405"/>
      <c r="BU138" s="406"/>
      <c r="BV138" s="404"/>
      <c r="BW138" s="405"/>
      <c r="BX138" s="405"/>
      <c r="BY138" s="405"/>
      <c r="BZ138" s="405"/>
      <c r="CA138" s="406"/>
      <c r="CB138" s="398"/>
      <c r="CC138" s="399"/>
      <c r="CD138" s="399"/>
      <c r="CE138" s="400"/>
      <c r="CF138" s="407"/>
      <c r="CG138" s="408"/>
      <c r="CH138" s="408"/>
      <c r="CI138" s="408"/>
      <c r="CJ138" s="409"/>
      <c r="CK138" s="407"/>
      <c r="CL138" s="408"/>
      <c r="CM138" s="408"/>
      <c r="CN138" s="408"/>
      <c r="CO138" s="409"/>
      <c r="CP138" s="407"/>
      <c r="CQ138" s="408"/>
      <c r="CR138" s="408"/>
      <c r="CS138" s="408"/>
      <c r="CT138" s="409"/>
      <c r="CU138" s="379"/>
      <c r="CV138" s="380"/>
      <c r="CW138" s="380"/>
      <c r="CX138" s="380"/>
      <c r="CY138" s="381"/>
    </row>
    <row r="139" spans="1:103" ht="16.5">
      <c r="A139" s="383"/>
      <c r="B139" s="352"/>
      <c r="C139" s="384" t="str">
        <f t="shared" ca="1" si="3"/>
        <v>●</v>
      </c>
      <c r="D139" s="385"/>
      <c r="E139" s="386"/>
      <c r="F139" s="386"/>
      <c r="G139" s="386"/>
      <c r="H139" s="386"/>
      <c r="I139" s="386"/>
      <c r="J139" s="386"/>
      <c r="K139" s="387"/>
      <c r="L139" s="388"/>
      <c r="M139" s="388"/>
      <c r="N139" s="388"/>
      <c r="O139" s="388"/>
      <c r="P139" s="388"/>
      <c r="Q139" s="388"/>
      <c r="R139" s="389"/>
      <c r="S139" s="390"/>
      <c r="T139" s="389"/>
      <c r="U139" s="390"/>
      <c r="V139" s="387"/>
      <c r="W139" s="388"/>
      <c r="X139" s="388"/>
      <c r="Y139" s="388"/>
      <c r="Z139" s="388"/>
      <c r="AA139" s="388"/>
      <c r="AB139" s="388"/>
      <c r="AC139" s="388"/>
      <c r="AD139" s="387"/>
      <c r="AE139" s="388"/>
      <c r="AF139" s="388"/>
      <c r="AG139" s="388"/>
      <c r="AH139" s="388"/>
      <c r="AI139" s="388"/>
      <c r="AJ139" s="388"/>
      <c r="AK139" s="391"/>
      <c r="AL139" s="387"/>
      <c r="AM139" s="388"/>
      <c r="AN139" s="388"/>
      <c r="AO139" s="388"/>
      <c r="AP139" s="388"/>
      <c r="AQ139" s="388"/>
      <c r="AR139" s="391"/>
      <c r="AS139" s="392"/>
      <c r="AT139" s="393"/>
      <c r="AU139" s="393"/>
      <c r="AV139" s="393"/>
      <c r="AW139" s="393"/>
      <c r="AX139" s="393"/>
      <c r="AY139" s="394"/>
      <c r="AZ139" s="395"/>
      <c r="BA139" s="396"/>
      <c r="BB139" s="397">
        <v>3</v>
      </c>
      <c r="BC139" s="398"/>
      <c r="BD139" s="399"/>
      <c r="BE139" s="399"/>
      <c r="BF139" s="400"/>
      <c r="BG139" s="401"/>
      <c r="BH139" s="402"/>
      <c r="BI139" s="403"/>
      <c r="BJ139" s="404"/>
      <c r="BK139" s="405"/>
      <c r="BL139" s="405"/>
      <c r="BM139" s="405"/>
      <c r="BN139" s="405"/>
      <c r="BO139" s="406"/>
      <c r="BP139" s="404"/>
      <c r="BQ139" s="405"/>
      <c r="BR139" s="405"/>
      <c r="BS139" s="405"/>
      <c r="BT139" s="405"/>
      <c r="BU139" s="406"/>
      <c r="BV139" s="404"/>
      <c r="BW139" s="405"/>
      <c r="BX139" s="405"/>
      <c r="BY139" s="405"/>
      <c r="BZ139" s="405"/>
      <c r="CA139" s="406"/>
      <c r="CB139" s="398"/>
      <c r="CC139" s="399"/>
      <c r="CD139" s="399"/>
      <c r="CE139" s="400"/>
      <c r="CF139" s="407"/>
      <c r="CG139" s="408"/>
      <c r="CH139" s="408"/>
      <c r="CI139" s="408"/>
      <c r="CJ139" s="409"/>
      <c r="CK139" s="407"/>
      <c r="CL139" s="408"/>
      <c r="CM139" s="408"/>
      <c r="CN139" s="408"/>
      <c r="CO139" s="409"/>
      <c r="CP139" s="407"/>
      <c r="CQ139" s="408"/>
      <c r="CR139" s="408"/>
      <c r="CS139" s="408"/>
      <c r="CT139" s="409"/>
      <c r="CU139" s="379"/>
      <c r="CV139" s="380"/>
      <c r="CW139" s="380"/>
      <c r="CX139" s="380"/>
      <c r="CY139" s="381"/>
    </row>
    <row r="140" spans="1:103" ht="16.5">
      <c r="A140" s="383"/>
      <c r="B140" s="352"/>
      <c r="C140" s="384" t="str">
        <f t="shared" ref="C140:C203" ca="1" si="4">IF(AND(OFFSET($K140,-($BB140-1),0)&lt;&gt;"",OFFSET($R140,-($BB140-1),0)&lt;&gt;"x"),"●","")</f>
        <v>●</v>
      </c>
      <c r="D140" s="385"/>
      <c r="E140" s="386"/>
      <c r="F140" s="386"/>
      <c r="G140" s="386"/>
      <c r="H140" s="386"/>
      <c r="I140" s="386"/>
      <c r="J140" s="386"/>
      <c r="K140" s="387"/>
      <c r="L140" s="388"/>
      <c r="M140" s="388"/>
      <c r="N140" s="388"/>
      <c r="O140" s="388"/>
      <c r="P140" s="388"/>
      <c r="Q140" s="388"/>
      <c r="R140" s="389"/>
      <c r="S140" s="390"/>
      <c r="T140" s="389"/>
      <c r="U140" s="390"/>
      <c r="V140" s="387"/>
      <c r="W140" s="388"/>
      <c r="X140" s="388"/>
      <c r="Y140" s="388"/>
      <c r="Z140" s="388"/>
      <c r="AA140" s="388"/>
      <c r="AB140" s="388"/>
      <c r="AC140" s="388"/>
      <c r="AD140" s="387"/>
      <c r="AE140" s="388"/>
      <c r="AF140" s="388"/>
      <c r="AG140" s="388"/>
      <c r="AH140" s="388"/>
      <c r="AI140" s="388"/>
      <c r="AJ140" s="388"/>
      <c r="AK140" s="391"/>
      <c r="AL140" s="387"/>
      <c r="AM140" s="388"/>
      <c r="AN140" s="388"/>
      <c r="AO140" s="388"/>
      <c r="AP140" s="388"/>
      <c r="AQ140" s="388"/>
      <c r="AR140" s="391"/>
      <c r="AS140" s="392"/>
      <c r="AT140" s="393"/>
      <c r="AU140" s="393"/>
      <c r="AV140" s="393"/>
      <c r="AW140" s="393"/>
      <c r="AX140" s="393"/>
      <c r="AY140" s="394"/>
      <c r="AZ140" s="395"/>
      <c r="BA140" s="396"/>
      <c r="BB140" s="397">
        <v>4</v>
      </c>
      <c r="BC140" s="398"/>
      <c r="BD140" s="399"/>
      <c r="BE140" s="399"/>
      <c r="BF140" s="400"/>
      <c r="BG140" s="401"/>
      <c r="BH140" s="402"/>
      <c r="BI140" s="403"/>
      <c r="BJ140" s="404"/>
      <c r="BK140" s="405"/>
      <c r="BL140" s="405"/>
      <c r="BM140" s="405"/>
      <c r="BN140" s="405"/>
      <c r="BO140" s="406"/>
      <c r="BP140" s="404"/>
      <c r="BQ140" s="405"/>
      <c r="BR140" s="405"/>
      <c r="BS140" s="405"/>
      <c r="BT140" s="405"/>
      <c r="BU140" s="406"/>
      <c r="BV140" s="404"/>
      <c r="BW140" s="405"/>
      <c r="BX140" s="405"/>
      <c r="BY140" s="405"/>
      <c r="BZ140" s="405"/>
      <c r="CA140" s="406"/>
      <c r="CB140" s="398"/>
      <c r="CC140" s="399"/>
      <c r="CD140" s="399"/>
      <c r="CE140" s="400"/>
      <c r="CF140" s="407"/>
      <c r="CG140" s="408"/>
      <c r="CH140" s="408"/>
      <c r="CI140" s="408"/>
      <c r="CJ140" s="409"/>
      <c r="CK140" s="407"/>
      <c r="CL140" s="408"/>
      <c r="CM140" s="408"/>
      <c r="CN140" s="408"/>
      <c r="CO140" s="409"/>
      <c r="CP140" s="407"/>
      <c r="CQ140" s="408"/>
      <c r="CR140" s="408"/>
      <c r="CS140" s="408"/>
      <c r="CT140" s="409"/>
      <c r="CU140" s="379"/>
      <c r="CV140" s="380"/>
      <c r="CW140" s="380"/>
      <c r="CX140" s="380"/>
      <c r="CY140" s="381"/>
    </row>
    <row r="141" spans="1:103" ht="16.5">
      <c r="A141" s="383"/>
      <c r="B141" s="352"/>
      <c r="C141" s="384" t="str">
        <f t="shared" ca="1" si="4"/>
        <v>●</v>
      </c>
      <c r="D141" s="385"/>
      <c r="E141" s="386"/>
      <c r="F141" s="386"/>
      <c r="G141" s="386"/>
      <c r="H141" s="386"/>
      <c r="I141" s="386"/>
      <c r="J141" s="386"/>
      <c r="K141" s="387"/>
      <c r="L141" s="388"/>
      <c r="M141" s="388"/>
      <c r="N141" s="388"/>
      <c r="O141" s="388"/>
      <c r="P141" s="388"/>
      <c r="Q141" s="388"/>
      <c r="R141" s="389"/>
      <c r="S141" s="390"/>
      <c r="T141" s="389"/>
      <c r="U141" s="390"/>
      <c r="V141" s="387"/>
      <c r="W141" s="388"/>
      <c r="X141" s="388"/>
      <c r="Y141" s="388"/>
      <c r="Z141" s="388"/>
      <c r="AA141" s="388"/>
      <c r="AB141" s="388"/>
      <c r="AC141" s="388"/>
      <c r="AD141" s="387"/>
      <c r="AE141" s="388"/>
      <c r="AF141" s="388"/>
      <c r="AG141" s="388"/>
      <c r="AH141" s="388"/>
      <c r="AI141" s="388"/>
      <c r="AJ141" s="388"/>
      <c r="AK141" s="391"/>
      <c r="AL141" s="387"/>
      <c r="AM141" s="388"/>
      <c r="AN141" s="388"/>
      <c r="AO141" s="388"/>
      <c r="AP141" s="388"/>
      <c r="AQ141" s="388"/>
      <c r="AR141" s="391"/>
      <c r="AS141" s="392"/>
      <c r="AT141" s="393"/>
      <c r="AU141" s="393"/>
      <c r="AV141" s="393"/>
      <c r="AW141" s="393"/>
      <c r="AX141" s="393"/>
      <c r="AY141" s="394"/>
      <c r="AZ141" s="395"/>
      <c r="BA141" s="396"/>
      <c r="BB141" s="397">
        <v>5</v>
      </c>
      <c r="BC141" s="398"/>
      <c r="BD141" s="399"/>
      <c r="BE141" s="399"/>
      <c r="BF141" s="400"/>
      <c r="BG141" s="401"/>
      <c r="BH141" s="402"/>
      <c r="BI141" s="403"/>
      <c r="BJ141" s="404"/>
      <c r="BK141" s="405"/>
      <c r="BL141" s="405"/>
      <c r="BM141" s="405"/>
      <c r="BN141" s="405"/>
      <c r="BO141" s="406"/>
      <c r="BP141" s="404"/>
      <c r="BQ141" s="405"/>
      <c r="BR141" s="405"/>
      <c r="BS141" s="405"/>
      <c r="BT141" s="405"/>
      <c r="BU141" s="406"/>
      <c r="BV141" s="404"/>
      <c r="BW141" s="405"/>
      <c r="BX141" s="405"/>
      <c r="BY141" s="405"/>
      <c r="BZ141" s="405"/>
      <c r="CA141" s="406"/>
      <c r="CB141" s="398"/>
      <c r="CC141" s="399"/>
      <c r="CD141" s="399"/>
      <c r="CE141" s="400"/>
      <c r="CF141" s="407"/>
      <c r="CG141" s="408"/>
      <c r="CH141" s="408"/>
      <c r="CI141" s="408"/>
      <c r="CJ141" s="409"/>
      <c r="CK141" s="407"/>
      <c r="CL141" s="408"/>
      <c r="CM141" s="408"/>
      <c r="CN141" s="408"/>
      <c r="CO141" s="409"/>
      <c r="CP141" s="407"/>
      <c r="CQ141" s="408"/>
      <c r="CR141" s="408"/>
      <c r="CS141" s="408"/>
      <c r="CT141" s="409"/>
      <c r="CU141" s="379"/>
      <c r="CV141" s="380"/>
      <c r="CW141" s="380"/>
      <c r="CX141" s="380"/>
      <c r="CY141" s="381"/>
    </row>
    <row r="142" spans="1:103" ht="16.5">
      <c r="A142" s="410"/>
      <c r="B142" s="411"/>
      <c r="C142" s="412" t="str">
        <f t="shared" ca="1" si="4"/>
        <v>●</v>
      </c>
      <c r="D142" s="413"/>
      <c r="E142" s="414"/>
      <c r="F142" s="414"/>
      <c r="G142" s="414"/>
      <c r="H142" s="414"/>
      <c r="I142" s="414"/>
      <c r="J142" s="414"/>
      <c r="K142" s="376"/>
      <c r="L142" s="377"/>
      <c r="M142" s="377"/>
      <c r="N142" s="377"/>
      <c r="O142" s="377"/>
      <c r="P142" s="377"/>
      <c r="Q142" s="377"/>
      <c r="R142" s="415"/>
      <c r="S142" s="416"/>
      <c r="T142" s="415"/>
      <c r="U142" s="416"/>
      <c r="V142" s="376"/>
      <c r="W142" s="377"/>
      <c r="X142" s="377"/>
      <c r="Y142" s="377"/>
      <c r="Z142" s="377"/>
      <c r="AA142" s="377"/>
      <c r="AB142" s="377"/>
      <c r="AC142" s="377"/>
      <c r="AD142" s="376"/>
      <c r="AE142" s="377"/>
      <c r="AF142" s="377"/>
      <c r="AG142" s="377"/>
      <c r="AH142" s="377"/>
      <c r="AI142" s="377"/>
      <c r="AJ142" s="377"/>
      <c r="AK142" s="378"/>
      <c r="AL142" s="376"/>
      <c r="AM142" s="377"/>
      <c r="AN142" s="377"/>
      <c r="AO142" s="377"/>
      <c r="AP142" s="377"/>
      <c r="AQ142" s="377"/>
      <c r="AR142" s="378"/>
      <c r="AS142" s="417"/>
      <c r="AT142" s="418"/>
      <c r="AU142" s="418"/>
      <c r="AV142" s="418"/>
      <c r="AW142" s="418"/>
      <c r="AX142" s="418"/>
      <c r="AY142" s="419"/>
      <c r="AZ142" s="420"/>
      <c r="BA142" s="421"/>
      <c r="BB142" s="422">
        <v>6</v>
      </c>
      <c r="BC142" s="423"/>
      <c r="BD142" s="424"/>
      <c r="BE142" s="424"/>
      <c r="BF142" s="425"/>
      <c r="BG142" s="426"/>
      <c r="BH142" s="427"/>
      <c r="BI142" s="428"/>
      <c r="BJ142" s="429"/>
      <c r="BK142" s="430"/>
      <c r="BL142" s="430"/>
      <c r="BM142" s="430"/>
      <c r="BN142" s="430"/>
      <c r="BO142" s="431"/>
      <c r="BP142" s="429"/>
      <c r="BQ142" s="430"/>
      <c r="BR142" s="430"/>
      <c r="BS142" s="430"/>
      <c r="BT142" s="430"/>
      <c r="BU142" s="431"/>
      <c r="BV142" s="429"/>
      <c r="BW142" s="430"/>
      <c r="BX142" s="430"/>
      <c r="BY142" s="430"/>
      <c r="BZ142" s="430"/>
      <c r="CA142" s="431"/>
      <c r="CB142" s="423"/>
      <c r="CC142" s="424"/>
      <c r="CD142" s="424"/>
      <c r="CE142" s="425"/>
      <c r="CF142" s="407"/>
      <c r="CG142" s="408"/>
      <c r="CH142" s="408"/>
      <c r="CI142" s="408"/>
      <c r="CJ142" s="409"/>
      <c r="CK142" s="407"/>
      <c r="CL142" s="408"/>
      <c r="CM142" s="408"/>
      <c r="CN142" s="408"/>
      <c r="CO142" s="409"/>
      <c r="CP142" s="407"/>
      <c r="CQ142" s="408"/>
      <c r="CR142" s="408"/>
      <c r="CS142" s="408"/>
      <c r="CT142" s="409"/>
      <c r="CU142" s="379"/>
      <c r="CV142" s="380"/>
      <c r="CW142" s="380"/>
      <c r="CX142" s="380"/>
      <c r="CY142" s="381"/>
    </row>
    <row r="143" spans="1:103" ht="16.5">
      <c r="A143" s="351">
        <v>23</v>
      </c>
      <c r="B143" s="352"/>
      <c r="C143" s="353" t="str">
        <f t="shared" ca="1" si="4"/>
        <v/>
      </c>
      <c r="D143" s="354"/>
      <c r="E143" s="355"/>
      <c r="F143" s="355"/>
      <c r="G143" s="355"/>
      <c r="H143" s="355"/>
      <c r="I143" s="355"/>
      <c r="J143" s="355"/>
      <c r="K143" s="356" t="s">
        <v>393</v>
      </c>
      <c r="L143" s="357"/>
      <c r="M143" s="357"/>
      <c r="N143" s="357"/>
      <c r="O143" s="357"/>
      <c r="P143" s="357"/>
      <c r="Q143" s="357"/>
      <c r="R143" s="358" t="s">
        <v>369</v>
      </c>
      <c r="S143" s="359"/>
      <c r="T143" s="358"/>
      <c r="U143" s="359"/>
      <c r="V143" s="356"/>
      <c r="W143" s="357"/>
      <c r="X143" s="357"/>
      <c r="Y143" s="357"/>
      <c r="Z143" s="357"/>
      <c r="AA143" s="357"/>
      <c r="AB143" s="357"/>
      <c r="AC143" s="357"/>
      <c r="AD143" s="356"/>
      <c r="AE143" s="357"/>
      <c r="AF143" s="357"/>
      <c r="AG143" s="357"/>
      <c r="AH143" s="357"/>
      <c r="AI143" s="357"/>
      <c r="AJ143" s="357"/>
      <c r="AK143" s="360"/>
      <c r="AL143" s="356"/>
      <c r="AM143" s="357"/>
      <c r="AN143" s="357"/>
      <c r="AO143" s="357"/>
      <c r="AP143" s="357"/>
      <c r="AQ143" s="357"/>
      <c r="AR143" s="360"/>
      <c r="AS143" s="361"/>
      <c r="AT143" s="362"/>
      <c r="AU143" s="362"/>
      <c r="AV143" s="362"/>
      <c r="AW143" s="362"/>
      <c r="AX143" s="362"/>
      <c r="AY143" s="363"/>
      <c r="AZ143" s="364"/>
      <c r="BA143" s="365"/>
      <c r="BB143" s="366">
        <v>1</v>
      </c>
      <c r="BC143" s="367"/>
      <c r="BD143" s="368"/>
      <c r="BE143" s="368"/>
      <c r="BF143" s="369"/>
      <c r="BG143" s="370"/>
      <c r="BH143" s="371"/>
      <c r="BI143" s="372"/>
      <c r="BJ143" s="373"/>
      <c r="BK143" s="374"/>
      <c r="BL143" s="374"/>
      <c r="BM143" s="374"/>
      <c r="BN143" s="374"/>
      <c r="BO143" s="375"/>
      <c r="BP143" s="373"/>
      <c r="BQ143" s="374"/>
      <c r="BR143" s="374"/>
      <c r="BS143" s="374"/>
      <c r="BT143" s="374"/>
      <c r="BU143" s="375"/>
      <c r="BV143" s="373"/>
      <c r="BW143" s="374"/>
      <c r="BX143" s="374"/>
      <c r="BY143" s="374"/>
      <c r="BZ143" s="374"/>
      <c r="CA143" s="375"/>
      <c r="CB143" s="367"/>
      <c r="CC143" s="368"/>
      <c r="CD143" s="368"/>
      <c r="CE143" s="369"/>
      <c r="CF143" s="376"/>
      <c r="CG143" s="377"/>
      <c r="CH143" s="377"/>
      <c r="CI143" s="377"/>
      <c r="CJ143" s="378"/>
      <c r="CK143" s="376"/>
      <c r="CL143" s="377"/>
      <c r="CM143" s="377"/>
      <c r="CN143" s="377"/>
      <c r="CO143" s="378"/>
      <c r="CP143" s="376"/>
      <c r="CQ143" s="377"/>
      <c r="CR143" s="377"/>
      <c r="CS143" s="377"/>
      <c r="CT143" s="378"/>
      <c r="CU143" s="379"/>
      <c r="CV143" s="380"/>
      <c r="CW143" s="380"/>
      <c r="CX143" s="380"/>
      <c r="CY143" s="381"/>
    </row>
    <row r="144" spans="1:103" ht="16.5">
      <c r="A144" s="383"/>
      <c r="B144" s="352"/>
      <c r="C144" s="384" t="str">
        <f t="shared" ca="1" si="4"/>
        <v/>
      </c>
      <c r="D144" s="385"/>
      <c r="E144" s="386"/>
      <c r="F144" s="386"/>
      <c r="G144" s="386"/>
      <c r="H144" s="386"/>
      <c r="I144" s="386"/>
      <c r="J144" s="386"/>
      <c r="K144" s="387"/>
      <c r="L144" s="388"/>
      <c r="M144" s="388"/>
      <c r="N144" s="388"/>
      <c r="O144" s="388"/>
      <c r="P144" s="388"/>
      <c r="Q144" s="388"/>
      <c r="R144" s="389"/>
      <c r="S144" s="390"/>
      <c r="T144" s="389"/>
      <c r="U144" s="390"/>
      <c r="V144" s="387"/>
      <c r="W144" s="388"/>
      <c r="X144" s="388"/>
      <c r="Y144" s="388"/>
      <c r="Z144" s="388"/>
      <c r="AA144" s="388"/>
      <c r="AB144" s="388"/>
      <c r="AC144" s="388"/>
      <c r="AD144" s="387"/>
      <c r="AE144" s="388"/>
      <c r="AF144" s="388"/>
      <c r="AG144" s="388"/>
      <c r="AH144" s="388"/>
      <c r="AI144" s="388"/>
      <c r="AJ144" s="388"/>
      <c r="AK144" s="391"/>
      <c r="AL144" s="387"/>
      <c r="AM144" s="388"/>
      <c r="AN144" s="388"/>
      <c r="AO144" s="388"/>
      <c r="AP144" s="388"/>
      <c r="AQ144" s="388"/>
      <c r="AR144" s="391"/>
      <c r="AS144" s="392"/>
      <c r="AT144" s="393"/>
      <c r="AU144" s="393"/>
      <c r="AV144" s="393"/>
      <c r="AW144" s="393"/>
      <c r="AX144" s="393"/>
      <c r="AY144" s="394"/>
      <c r="AZ144" s="395"/>
      <c r="BA144" s="396"/>
      <c r="BB144" s="397">
        <v>2</v>
      </c>
      <c r="BC144" s="398"/>
      <c r="BD144" s="399"/>
      <c r="BE144" s="399"/>
      <c r="BF144" s="400"/>
      <c r="BG144" s="401"/>
      <c r="BH144" s="402"/>
      <c r="BI144" s="403"/>
      <c r="BJ144" s="404"/>
      <c r="BK144" s="405"/>
      <c r="BL144" s="405"/>
      <c r="BM144" s="405"/>
      <c r="BN144" s="405"/>
      <c r="BO144" s="406"/>
      <c r="BP144" s="404"/>
      <c r="BQ144" s="405"/>
      <c r="BR144" s="405"/>
      <c r="BS144" s="405"/>
      <c r="BT144" s="405"/>
      <c r="BU144" s="406"/>
      <c r="BV144" s="404"/>
      <c r="BW144" s="405"/>
      <c r="BX144" s="405"/>
      <c r="BY144" s="405"/>
      <c r="BZ144" s="405"/>
      <c r="CA144" s="406"/>
      <c r="CB144" s="398"/>
      <c r="CC144" s="399"/>
      <c r="CD144" s="399"/>
      <c r="CE144" s="400"/>
      <c r="CF144" s="407"/>
      <c r="CG144" s="408"/>
      <c r="CH144" s="408"/>
      <c r="CI144" s="408"/>
      <c r="CJ144" s="409"/>
      <c r="CK144" s="407"/>
      <c r="CL144" s="408"/>
      <c r="CM144" s="408"/>
      <c r="CN144" s="408"/>
      <c r="CO144" s="409"/>
      <c r="CP144" s="407"/>
      <c r="CQ144" s="408"/>
      <c r="CR144" s="408"/>
      <c r="CS144" s="408"/>
      <c r="CT144" s="409"/>
      <c r="CU144" s="379"/>
      <c r="CV144" s="380"/>
      <c r="CW144" s="380"/>
      <c r="CX144" s="380"/>
      <c r="CY144" s="381"/>
    </row>
    <row r="145" spans="1:103" ht="16.5">
      <c r="A145" s="383"/>
      <c r="B145" s="352"/>
      <c r="C145" s="384" t="str">
        <f t="shared" ca="1" si="4"/>
        <v/>
      </c>
      <c r="D145" s="385"/>
      <c r="E145" s="386"/>
      <c r="F145" s="386"/>
      <c r="G145" s="386"/>
      <c r="H145" s="386"/>
      <c r="I145" s="386"/>
      <c r="J145" s="386"/>
      <c r="K145" s="387"/>
      <c r="L145" s="388"/>
      <c r="M145" s="388"/>
      <c r="N145" s="388"/>
      <c r="O145" s="388"/>
      <c r="P145" s="388"/>
      <c r="Q145" s="388"/>
      <c r="R145" s="389"/>
      <c r="S145" s="390"/>
      <c r="T145" s="389"/>
      <c r="U145" s="390"/>
      <c r="V145" s="387"/>
      <c r="W145" s="388"/>
      <c r="X145" s="388"/>
      <c r="Y145" s="388"/>
      <c r="Z145" s="388"/>
      <c r="AA145" s="388"/>
      <c r="AB145" s="388"/>
      <c r="AC145" s="388"/>
      <c r="AD145" s="387"/>
      <c r="AE145" s="388"/>
      <c r="AF145" s="388"/>
      <c r="AG145" s="388"/>
      <c r="AH145" s="388"/>
      <c r="AI145" s="388"/>
      <c r="AJ145" s="388"/>
      <c r="AK145" s="391"/>
      <c r="AL145" s="387"/>
      <c r="AM145" s="388"/>
      <c r="AN145" s="388"/>
      <c r="AO145" s="388"/>
      <c r="AP145" s="388"/>
      <c r="AQ145" s="388"/>
      <c r="AR145" s="391"/>
      <c r="AS145" s="392"/>
      <c r="AT145" s="393"/>
      <c r="AU145" s="393"/>
      <c r="AV145" s="393"/>
      <c r="AW145" s="393"/>
      <c r="AX145" s="393"/>
      <c r="AY145" s="394"/>
      <c r="AZ145" s="395"/>
      <c r="BA145" s="396"/>
      <c r="BB145" s="397">
        <v>3</v>
      </c>
      <c r="BC145" s="398"/>
      <c r="BD145" s="399"/>
      <c r="BE145" s="399"/>
      <c r="BF145" s="400"/>
      <c r="BG145" s="401"/>
      <c r="BH145" s="402"/>
      <c r="BI145" s="403"/>
      <c r="BJ145" s="404"/>
      <c r="BK145" s="405"/>
      <c r="BL145" s="405"/>
      <c r="BM145" s="405"/>
      <c r="BN145" s="405"/>
      <c r="BO145" s="406"/>
      <c r="BP145" s="404"/>
      <c r="BQ145" s="405"/>
      <c r="BR145" s="405"/>
      <c r="BS145" s="405"/>
      <c r="BT145" s="405"/>
      <c r="BU145" s="406"/>
      <c r="BV145" s="404"/>
      <c r="BW145" s="405"/>
      <c r="BX145" s="405"/>
      <c r="BY145" s="405"/>
      <c r="BZ145" s="405"/>
      <c r="CA145" s="406"/>
      <c r="CB145" s="398"/>
      <c r="CC145" s="399"/>
      <c r="CD145" s="399"/>
      <c r="CE145" s="400"/>
      <c r="CF145" s="407"/>
      <c r="CG145" s="408"/>
      <c r="CH145" s="408"/>
      <c r="CI145" s="408"/>
      <c r="CJ145" s="409"/>
      <c r="CK145" s="407"/>
      <c r="CL145" s="408"/>
      <c r="CM145" s="408"/>
      <c r="CN145" s="408"/>
      <c r="CO145" s="409"/>
      <c r="CP145" s="407"/>
      <c r="CQ145" s="408"/>
      <c r="CR145" s="408"/>
      <c r="CS145" s="408"/>
      <c r="CT145" s="409"/>
      <c r="CU145" s="379"/>
      <c r="CV145" s="380"/>
      <c r="CW145" s="380"/>
      <c r="CX145" s="380"/>
      <c r="CY145" s="381"/>
    </row>
    <row r="146" spans="1:103" ht="16.5">
      <c r="A146" s="383"/>
      <c r="B146" s="352"/>
      <c r="C146" s="384" t="str">
        <f t="shared" ca="1" si="4"/>
        <v/>
      </c>
      <c r="D146" s="385"/>
      <c r="E146" s="386"/>
      <c r="F146" s="386"/>
      <c r="G146" s="386"/>
      <c r="H146" s="386"/>
      <c r="I146" s="386"/>
      <c r="J146" s="386"/>
      <c r="K146" s="387"/>
      <c r="L146" s="388"/>
      <c r="M146" s="388"/>
      <c r="N146" s="388"/>
      <c r="O146" s="388"/>
      <c r="P146" s="388"/>
      <c r="Q146" s="388"/>
      <c r="R146" s="389"/>
      <c r="S146" s="390"/>
      <c r="T146" s="389"/>
      <c r="U146" s="390"/>
      <c r="V146" s="387"/>
      <c r="W146" s="388"/>
      <c r="X146" s="388"/>
      <c r="Y146" s="388"/>
      <c r="Z146" s="388"/>
      <c r="AA146" s="388"/>
      <c r="AB146" s="388"/>
      <c r="AC146" s="388"/>
      <c r="AD146" s="387"/>
      <c r="AE146" s="388"/>
      <c r="AF146" s="388"/>
      <c r="AG146" s="388"/>
      <c r="AH146" s="388"/>
      <c r="AI146" s="388"/>
      <c r="AJ146" s="388"/>
      <c r="AK146" s="391"/>
      <c r="AL146" s="387"/>
      <c r="AM146" s="388"/>
      <c r="AN146" s="388"/>
      <c r="AO146" s="388"/>
      <c r="AP146" s="388"/>
      <c r="AQ146" s="388"/>
      <c r="AR146" s="391"/>
      <c r="AS146" s="392"/>
      <c r="AT146" s="393"/>
      <c r="AU146" s="393"/>
      <c r="AV146" s="393"/>
      <c r="AW146" s="393"/>
      <c r="AX146" s="393"/>
      <c r="AY146" s="394"/>
      <c r="AZ146" s="395"/>
      <c r="BA146" s="396"/>
      <c r="BB146" s="397">
        <v>4</v>
      </c>
      <c r="BC146" s="398"/>
      <c r="BD146" s="399"/>
      <c r="BE146" s="399"/>
      <c r="BF146" s="400"/>
      <c r="BG146" s="401"/>
      <c r="BH146" s="402"/>
      <c r="BI146" s="403"/>
      <c r="BJ146" s="404"/>
      <c r="BK146" s="405"/>
      <c r="BL146" s="405"/>
      <c r="BM146" s="405"/>
      <c r="BN146" s="405"/>
      <c r="BO146" s="406"/>
      <c r="BP146" s="404"/>
      <c r="BQ146" s="405"/>
      <c r="BR146" s="405"/>
      <c r="BS146" s="405"/>
      <c r="BT146" s="405"/>
      <c r="BU146" s="406"/>
      <c r="BV146" s="404"/>
      <c r="BW146" s="405"/>
      <c r="BX146" s="405"/>
      <c r="BY146" s="405"/>
      <c r="BZ146" s="405"/>
      <c r="CA146" s="406"/>
      <c r="CB146" s="398"/>
      <c r="CC146" s="399"/>
      <c r="CD146" s="399"/>
      <c r="CE146" s="400"/>
      <c r="CF146" s="407"/>
      <c r="CG146" s="408"/>
      <c r="CH146" s="408"/>
      <c r="CI146" s="408"/>
      <c r="CJ146" s="409"/>
      <c r="CK146" s="407"/>
      <c r="CL146" s="408"/>
      <c r="CM146" s="408"/>
      <c r="CN146" s="408"/>
      <c r="CO146" s="409"/>
      <c r="CP146" s="407"/>
      <c r="CQ146" s="408"/>
      <c r="CR146" s="408"/>
      <c r="CS146" s="408"/>
      <c r="CT146" s="409"/>
      <c r="CU146" s="379"/>
      <c r="CV146" s="380"/>
      <c r="CW146" s="380"/>
      <c r="CX146" s="380"/>
      <c r="CY146" s="381"/>
    </row>
    <row r="147" spans="1:103" ht="16.5">
      <c r="A147" s="383"/>
      <c r="B147" s="352"/>
      <c r="C147" s="384" t="str">
        <f t="shared" ca="1" si="4"/>
        <v/>
      </c>
      <c r="D147" s="385"/>
      <c r="E147" s="386"/>
      <c r="F147" s="386"/>
      <c r="G147" s="386"/>
      <c r="H147" s="386"/>
      <c r="I147" s="386"/>
      <c r="J147" s="386"/>
      <c r="K147" s="387"/>
      <c r="L147" s="388"/>
      <c r="M147" s="388"/>
      <c r="N147" s="388"/>
      <c r="O147" s="388"/>
      <c r="P147" s="388"/>
      <c r="Q147" s="388"/>
      <c r="R147" s="389"/>
      <c r="S147" s="390"/>
      <c r="T147" s="389"/>
      <c r="U147" s="390"/>
      <c r="V147" s="387"/>
      <c r="W147" s="388"/>
      <c r="X147" s="388"/>
      <c r="Y147" s="388"/>
      <c r="Z147" s="388"/>
      <c r="AA147" s="388"/>
      <c r="AB147" s="388"/>
      <c r="AC147" s="388"/>
      <c r="AD147" s="387"/>
      <c r="AE147" s="388"/>
      <c r="AF147" s="388"/>
      <c r="AG147" s="388"/>
      <c r="AH147" s="388"/>
      <c r="AI147" s="388"/>
      <c r="AJ147" s="388"/>
      <c r="AK147" s="391"/>
      <c r="AL147" s="387"/>
      <c r="AM147" s="388"/>
      <c r="AN147" s="388"/>
      <c r="AO147" s="388"/>
      <c r="AP147" s="388"/>
      <c r="AQ147" s="388"/>
      <c r="AR147" s="391"/>
      <c r="AS147" s="392"/>
      <c r="AT147" s="393"/>
      <c r="AU147" s="393"/>
      <c r="AV147" s="393"/>
      <c r="AW147" s="393"/>
      <c r="AX147" s="393"/>
      <c r="AY147" s="394"/>
      <c r="AZ147" s="395"/>
      <c r="BA147" s="396"/>
      <c r="BB147" s="397">
        <v>5</v>
      </c>
      <c r="BC147" s="398"/>
      <c r="BD147" s="399"/>
      <c r="BE147" s="399"/>
      <c r="BF147" s="400"/>
      <c r="BG147" s="401"/>
      <c r="BH147" s="402"/>
      <c r="BI147" s="403"/>
      <c r="BJ147" s="404"/>
      <c r="BK147" s="405"/>
      <c r="BL147" s="405"/>
      <c r="BM147" s="405"/>
      <c r="BN147" s="405"/>
      <c r="BO147" s="406"/>
      <c r="BP147" s="404"/>
      <c r="BQ147" s="405"/>
      <c r="BR147" s="405"/>
      <c r="BS147" s="405"/>
      <c r="BT147" s="405"/>
      <c r="BU147" s="406"/>
      <c r="BV147" s="404"/>
      <c r="BW147" s="405"/>
      <c r="BX147" s="405"/>
      <c r="BY147" s="405"/>
      <c r="BZ147" s="405"/>
      <c r="CA147" s="406"/>
      <c r="CB147" s="398"/>
      <c r="CC147" s="399"/>
      <c r="CD147" s="399"/>
      <c r="CE147" s="400"/>
      <c r="CF147" s="407"/>
      <c r="CG147" s="408"/>
      <c r="CH147" s="408"/>
      <c r="CI147" s="408"/>
      <c r="CJ147" s="409"/>
      <c r="CK147" s="407"/>
      <c r="CL147" s="408"/>
      <c r="CM147" s="408"/>
      <c r="CN147" s="408"/>
      <c r="CO147" s="409"/>
      <c r="CP147" s="407"/>
      <c r="CQ147" s="408"/>
      <c r="CR147" s="408"/>
      <c r="CS147" s="408"/>
      <c r="CT147" s="409"/>
      <c r="CU147" s="379"/>
      <c r="CV147" s="380"/>
      <c r="CW147" s="380"/>
      <c r="CX147" s="380"/>
      <c r="CY147" s="381"/>
    </row>
    <row r="148" spans="1:103" ht="16.5">
      <c r="A148" s="410"/>
      <c r="B148" s="411"/>
      <c r="C148" s="412" t="str">
        <f t="shared" ca="1" si="4"/>
        <v/>
      </c>
      <c r="D148" s="413"/>
      <c r="E148" s="414"/>
      <c r="F148" s="414"/>
      <c r="G148" s="414"/>
      <c r="H148" s="414"/>
      <c r="I148" s="414"/>
      <c r="J148" s="414"/>
      <c r="K148" s="376"/>
      <c r="L148" s="377"/>
      <c r="M148" s="377"/>
      <c r="N148" s="377"/>
      <c r="O148" s="377"/>
      <c r="P148" s="377"/>
      <c r="Q148" s="377"/>
      <c r="R148" s="415"/>
      <c r="S148" s="416"/>
      <c r="T148" s="415"/>
      <c r="U148" s="416"/>
      <c r="V148" s="376"/>
      <c r="W148" s="377"/>
      <c r="X148" s="377"/>
      <c r="Y148" s="377"/>
      <c r="Z148" s="377"/>
      <c r="AA148" s="377"/>
      <c r="AB148" s="377"/>
      <c r="AC148" s="377"/>
      <c r="AD148" s="376"/>
      <c r="AE148" s="377"/>
      <c r="AF148" s="377"/>
      <c r="AG148" s="377"/>
      <c r="AH148" s="377"/>
      <c r="AI148" s="377"/>
      <c r="AJ148" s="377"/>
      <c r="AK148" s="378"/>
      <c r="AL148" s="376"/>
      <c r="AM148" s="377"/>
      <c r="AN148" s="377"/>
      <c r="AO148" s="377"/>
      <c r="AP148" s="377"/>
      <c r="AQ148" s="377"/>
      <c r="AR148" s="378"/>
      <c r="AS148" s="417"/>
      <c r="AT148" s="418"/>
      <c r="AU148" s="418"/>
      <c r="AV148" s="418"/>
      <c r="AW148" s="418"/>
      <c r="AX148" s="418"/>
      <c r="AY148" s="419"/>
      <c r="AZ148" s="420"/>
      <c r="BA148" s="421"/>
      <c r="BB148" s="422">
        <v>6</v>
      </c>
      <c r="BC148" s="423"/>
      <c r="BD148" s="424"/>
      <c r="BE148" s="424"/>
      <c r="BF148" s="425"/>
      <c r="BG148" s="426"/>
      <c r="BH148" s="427"/>
      <c r="BI148" s="428"/>
      <c r="BJ148" s="429"/>
      <c r="BK148" s="430"/>
      <c r="BL148" s="430"/>
      <c r="BM148" s="430"/>
      <c r="BN148" s="430"/>
      <c r="BO148" s="431"/>
      <c r="BP148" s="429"/>
      <c r="BQ148" s="430"/>
      <c r="BR148" s="430"/>
      <c r="BS148" s="430"/>
      <c r="BT148" s="430"/>
      <c r="BU148" s="431"/>
      <c r="BV148" s="429"/>
      <c r="BW148" s="430"/>
      <c r="BX148" s="430"/>
      <c r="BY148" s="430"/>
      <c r="BZ148" s="430"/>
      <c r="CA148" s="431"/>
      <c r="CB148" s="423"/>
      <c r="CC148" s="424"/>
      <c r="CD148" s="424"/>
      <c r="CE148" s="425"/>
      <c r="CF148" s="407"/>
      <c r="CG148" s="408"/>
      <c r="CH148" s="408"/>
      <c r="CI148" s="408"/>
      <c r="CJ148" s="409"/>
      <c r="CK148" s="407"/>
      <c r="CL148" s="408"/>
      <c r="CM148" s="408"/>
      <c r="CN148" s="408"/>
      <c r="CO148" s="409"/>
      <c r="CP148" s="407"/>
      <c r="CQ148" s="408"/>
      <c r="CR148" s="408"/>
      <c r="CS148" s="408"/>
      <c r="CT148" s="409"/>
      <c r="CU148" s="379"/>
      <c r="CV148" s="380"/>
      <c r="CW148" s="380"/>
      <c r="CX148" s="380"/>
      <c r="CY148" s="381"/>
    </row>
    <row r="149" spans="1:103" ht="16.5">
      <c r="A149" s="351">
        <v>24</v>
      </c>
      <c r="B149" s="352"/>
      <c r="C149" s="353" t="str">
        <f t="shared" ca="1" si="4"/>
        <v>●</v>
      </c>
      <c r="D149" s="354" t="s">
        <v>394</v>
      </c>
      <c r="E149" s="355"/>
      <c r="F149" s="355"/>
      <c r="G149" s="355"/>
      <c r="H149" s="355"/>
      <c r="I149" s="355"/>
      <c r="J149" s="355"/>
      <c r="K149" s="356" t="s">
        <v>395</v>
      </c>
      <c r="L149" s="357"/>
      <c r="M149" s="357"/>
      <c r="N149" s="357"/>
      <c r="O149" s="357"/>
      <c r="P149" s="357"/>
      <c r="Q149" s="357"/>
      <c r="R149" s="358"/>
      <c r="S149" s="359"/>
      <c r="T149" s="358"/>
      <c r="U149" s="359"/>
      <c r="V149" s="356"/>
      <c r="W149" s="357"/>
      <c r="X149" s="357"/>
      <c r="Y149" s="357"/>
      <c r="Z149" s="357"/>
      <c r="AA149" s="357"/>
      <c r="AB149" s="357"/>
      <c r="AC149" s="357"/>
      <c r="AD149" s="356"/>
      <c r="AE149" s="357"/>
      <c r="AF149" s="357"/>
      <c r="AG149" s="357"/>
      <c r="AH149" s="357"/>
      <c r="AI149" s="357"/>
      <c r="AJ149" s="357"/>
      <c r="AK149" s="360"/>
      <c r="AL149" s="356"/>
      <c r="AM149" s="357"/>
      <c r="AN149" s="357"/>
      <c r="AO149" s="357"/>
      <c r="AP149" s="357"/>
      <c r="AQ149" s="357"/>
      <c r="AR149" s="360"/>
      <c r="AS149" s="361"/>
      <c r="AT149" s="362"/>
      <c r="AU149" s="362"/>
      <c r="AV149" s="362"/>
      <c r="AW149" s="362"/>
      <c r="AX149" s="362"/>
      <c r="AY149" s="363"/>
      <c r="AZ149" s="364"/>
      <c r="BA149" s="365"/>
      <c r="BB149" s="366">
        <v>1</v>
      </c>
      <c r="BC149" s="367"/>
      <c r="BD149" s="368"/>
      <c r="BE149" s="368"/>
      <c r="BF149" s="369"/>
      <c r="BG149" s="370"/>
      <c r="BH149" s="371"/>
      <c r="BI149" s="372"/>
      <c r="BJ149" s="373"/>
      <c r="BK149" s="374"/>
      <c r="BL149" s="374"/>
      <c r="BM149" s="374"/>
      <c r="BN149" s="374"/>
      <c r="BO149" s="375"/>
      <c r="BP149" s="373"/>
      <c r="BQ149" s="374"/>
      <c r="BR149" s="374"/>
      <c r="BS149" s="374"/>
      <c r="BT149" s="374"/>
      <c r="BU149" s="375"/>
      <c r="BV149" s="373"/>
      <c r="BW149" s="374"/>
      <c r="BX149" s="374"/>
      <c r="BY149" s="374"/>
      <c r="BZ149" s="374"/>
      <c r="CA149" s="375"/>
      <c r="CB149" s="367"/>
      <c r="CC149" s="368"/>
      <c r="CD149" s="368"/>
      <c r="CE149" s="369"/>
      <c r="CF149" s="376"/>
      <c r="CG149" s="377"/>
      <c r="CH149" s="377"/>
      <c r="CI149" s="377"/>
      <c r="CJ149" s="378"/>
      <c r="CK149" s="376"/>
      <c r="CL149" s="377"/>
      <c r="CM149" s="377"/>
      <c r="CN149" s="377"/>
      <c r="CO149" s="378"/>
      <c r="CP149" s="376"/>
      <c r="CQ149" s="377"/>
      <c r="CR149" s="377"/>
      <c r="CS149" s="377"/>
      <c r="CT149" s="378"/>
      <c r="CU149" s="379"/>
      <c r="CV149" s="380"/>
      <c r="CW149" s="380"/>
      <c r="CX149" s="380"/>
      <c r="CY149" s="381"/>
    </row>
    <row r="150" spans="1:103" ht="16.5">
      <c r="A150" s="383"/>
      <c r="B150" s="352"/>
      <c r="C150" s="384" t="str">
        <f t="shared" ca="1" si="4"/>
        <v>●</v>
      </c>
      <c r="D150" s="385"/>
      <c r="E150" s="386"/>
      <c r="F150" s="386"/>
      <c r="G150" s="386"/>
      <c r="H150" s="386"/>
      <c r="I150" s="386"/>
      <c r="J150" s="386"/>
      <c r="K150" s="387"/>
      <c r="L150" s="388"/>
      <c r="M150" s="388"/>
      <c r="N150" s="388"/>
      <c r="O150" s="388"/>
      <c r="P150" s="388"/>
      <c r="Q150" s="388"/>
      <c r="R150" s="389"/>
      <c r="S150" s="390"/>
      <c r="T150" s="389"/>
      <c r="U150" s="390"/>
      <c r="V150" s="387"/>
      <c r="W150" s="388"/>
      <c r="X150" s="388"/>
      <c r="Y150" s="388"/>
      <c r="Z150" s="388"/>
      <c r="AA150" s="388"/>
      <c r="AB150" s="388"/>
      <c r="AC150" s="388"/>
      <c r="AD150" s="387"/>
      <c r="AE150" s="388"/>
      <c r="AF150" s="388"/>
      <c r="AG150" s="388"/>
      <c r="AH150" s="388"/>
      <c r="AI150" s="388"/>
      <c r="AJ150" s="388"/>
      <c r="AK150" s="391"/>
      <c r="AL150" s="387"/>
      <c r="AM150" s="388"/>
      <c r="AN150" s="388"/>
      <c r="AO150" s="388"/>
      <c r="AP150" s="388"/>
      <c r="AQ150" s="388"/>
      <c r="AR150" s="391"/>
      <c r="AS150" s="392"/>
      <c r="AT150" s="393"/>
      <c r="AU150" s="393"/>
      <c r="AV150" s="393"/>
      <c r="AW150" s="393"/>
      <c r="AX150" s="393"/>
      <c r="AY150" s="394"/>
      <c r="AZ150" s="395"/>
      <c r="BA150" s="396"/>
      <c r="BB150" s="397">
        <v>2</v>
      </c>
      <c r="BC150" s="398"/>
      <c r="BD150" s="399"/>
      <c r="BE150" s="399"/>
      <c r="BF150" s="400"/>
      <c r="BG150" s="401"/>
      <c r="BH150" s="402"/>
      <c r="BI150" s="403"/>
      <c r="BJ150" s="404"/>
      <c r="BK150" s="405"/>
      <c r="BL150" s="405"/>
      <c r="BM150" s="405"/>
      <c r="BN150" s="405"/>
      <c r="BO150" s="406"/>
      <c r="BP150" s="404"/>
      <c r="BQ150" s="405"/>
      <c r="BR150" s="405"/>
      <c r="BS150" s="405"/>
      <c r="BT150" s="405"/>
      <c r="BU150" s="406"/>
      <c r="BV150" s="404"/>
      <c r="BW150" s="405"/>
      <c r="BX150" s="405"/>
      <c r="BY150" s="405"/>
      <c r="BZ150" s="405"/>
      <c r="CA150" s="406"/>
      <c r="CB150" s="398"/>
      <c r="CC150" s="399"/>
      <c r="CD150" s="399"/>
      <c r="CE150" s="400"/>
      <c r="CF150" s="407"/>
      <c r="CG150" s="408"/>
      <c r="CH150" s="408"/>
      <c r="CI150" s="408"/>
      <c r="CJ150" s="409"/>
      <c r="CK150" s="407"/>
      <c r="CL150" s="408"/>
      <c r="CM150" s="408"/>
      <c r="CN150" s="408"/>
      <c r="CO150" s="409"/>
      <c r="CP150" s="407"/>
      <c r="CQ150" s="408"/>
      <c r="CR150" s="408"/>
      <c r="CS150" s="408"/>
      <c r="CT150" s="409"/>
      <c r="CU150" s="379"/>
      <c r="CV150" s="380"/>
      <c r="CW150" s="380"/>
      <c r="CX150" s="380"/>
      <c r="CY150" s="381"/>
    </row>
    <row r="151" spans="1:103" ht="16.5">
      <c r="A151" s="383"/>
      <c r="B151" s="352"/>
      <c r="C151" s="384" t="str">
        <f t="shared" ca="1" si="4"/>
        <v>●</v>
      </c>
      <c r="D151" s="385"/>
      <c r="E151" s="386"/>
      <c r="F151" s="386"/>
      <c r="G151" s="386"/>
      <c r="H151" s="386"/>
      <c r="I151" s="386"/>
      <c r="J151" s="386"/>
      <c r="K151" s="387"/>
      <c r="L151" s="388"/>
      <c r="M151" s="388"/>
      <c r="N151" s="388"/>
      <c r="O151" s="388"/>
      <c r="P151" s="388"/>
      <c r="Q151" s="388"/>
      <c r="R151" s="389"/>
      <c r="S151" s="390"/>
      <c r="T151" s="389"/>
      <c r="U151" s="390"/>
      <c r="V151" s="387"/>
      <c r="W151" s="388"/>
      <c r="X151" s="388"/>
      <c r="Y151" s="388"/>
      <c r="Z151" s="388"/>
      <c r="AA151" s="388"/>
      <c r="AB151" s="388"/>
      <c r="AC151" s="388"/>
      <c r="AD151" s="387"/>
      <c r="AE151" s="388"/>
      <c r="AF151" s="388"/>
      <c r="AG151" s="388"/>
      <c r="AH151" s="388"/>
      <c r="AI151" s="388"/>
      <c r="AJ151" s="388"/>
      <c r="AK151" s="391"/>
      <c r="AL151" s="387"/>
      <c r="AM151" s="388"/>
      <c r="AN151" s="388"/>
      <c r="AO151" s="388"/>
      <c r="AP151" s="388"/>
      <c r="AQ151" s="388"/>
      <c r="AR151" s="391"/>
      <c r="AS151" s="392"/>
      <c r="AT151" s="393"/>
      <c r="AU151" s="393"/>
      <c r="AV151" s="393"/>
      <c r="AW151" s="393"/>
      <c r="AX151" s="393"/>
      <c r="AY151" s="394"/>
      <c r="AZ151" s="395"/>
      <c r="BA151" s="396"/>
      <c r="BB151" s="397">
        <v>3</v>
      </c>
      <c r="BC151" s="398"/>
      <c r="BD151" s="399"/>
      <c r="BE151" s="399"/>
      <c r="BF151" s="400"/>
      <c r="BG151" s="401"/>
      <c r="BH151" s="402"/>
      <c r="BI151" s="403"/>
      <c r="BJ151" s="404"/>
      <c r="BK151" s="405"/>
      <c r="BL151" s="405"/>
      <c r="BM151" s="405"/>
      <c r="BN151" s="405"/>
      <c r="BO151" s="406"/>
      <c r="BP151" s="404"/>
      <c r="BQ151" s="405"/>
      <c r="BR151" s="405"/>
      <c r="BS151" s="405"/>
      <c r="BT151" s="405"/>
      <c r="BU151" s="406"/>
      <c r="BV151" s="404"/>
      <c r="BW151" s="405"/>
      <c r="BX151" s="405"/>
      <c r="BY151" s="405"/>
      <c r="BZ151" s="405"/>
      <c r="CA151" s="406"/>
      <c r="CB151" s="398"/>
      <c r="CC151" s="399"/>
      <c r="CD151" s="399"/>
      <c r="CE151" s="400"/>
      <c r="CF151" s="407"/>
      <c r="CG151" s="408"/>
      <c r="CH151" s="408"/>
      <c r="CI151" s="408"/>
      <c r="CJ151" s="409"/>
      <c r="CK151" s="407"/>
      <c r="CL151" s="408"/>
      <c r="CM151" s="408"/>
      <c r="CN151" s="408"/>
      <c r="CO151" s="409"/>
      <c r="CP151" s="407"/>
      <c r="CQ151" s="408"/>
      <c r="CR151" s="408"/>
      <c r="CS151" s="408"/>
      <c r="CT151" s="409"/>
      <c r="CU151" s="379"/>
      <c r="CV151" s="380"/>
      <c r="CW151" s="380"/>
      <c r="CX151" s="380"/>
      <c r="CY151" s="381"/>
    </row>
    <row r="152" spans="1:103" ht="16.5">
      <c r="A152" s="383"/>
      <c r="B152" s="352"/>
      <c r="C152" s="384" t="str">
        <f t="shared" ca="1" si="4"/>
        <v>●</v>
      </c>
      <c r="D152" s="385"/>
      <c r="E152" s="386"/>
      <c r="F152" s="386"/>
      <c r="G152" s="386"/>
      <c r="H152" s="386"/>
      <c r="I152" s="386"/>
      <c r="J152" s="386"/>
      <c r="K152" s="387"/>
      <c r="L152" s="388"/>
      <c r="M152" s="388"/>
      <c r="N152" s="388"/>
      <c r="O152" s="388"/>
      <c r="P152" s="388"/>
      <c r="Q152" s="388"/>
      <c r="R152" s="389"/>
      <c r="S152" s="390"/>
      <c r="T152" s="389"/>
      <c r="U152" s="390"/>
      <c r="V152" s="387"/>
      <c r="W152" s="388"/>
      <c r="X152" s="388"/>
      <c r="Y152" s="388"/>
      <c r="Z152" s="388"/>
      <c r="AA152" s="388"/>
      <c r="AB152" s="388"/>
      <c r="AC152" s="388"/>
      <c r="AD152" s="387"/>
      <c r="AE152" s="388"/>
      <c r="AF152" s="388"/>
      <c r="AG152" s="388"/>
      <c r="AH152" s="388"/>
      <c r="AI152" s="388"/>
      <c r="AJ152" s="388"/>
      <c r="AK152" s="391"/>
      <c r="AL152" s="387"/>
      <c r="AM152" s="388"/>
      <c r="AN152" s="388"/>
      <c r="AO152" s="388"/>
      <c r="AP152" s="388"/>
      <c r="AQ152" s="388"/>
      <c r="AR152" s="391"/>
      <c r="AS152" s="392"/>
      <c r="AT152" s="393"/>
      <c r="AU152" s="393"/>
      <c r="AV152" s="393"/>
      <c r="AW152" s="393"/>
      <c r="AX152" s="393"/>
      <c r="AY152" s="394"/>
      <c r="AZ152" s="395"/>
      <c r="BA152" s="396"/>
      <c r="BB152" s="397">
        <v>4</v>
      </c>
      <c r="BC152" s="398"/>
      <c r="BD152" s="399"/>
      <c r="BE152" s="399"/>
      <c r="BF152" s="400"/>
      <c r="BG152" s="401"/>
      <c r="BH152" s="402"/>
      <c r="BI152" s="403"/>
      <c r="BJ152" s="404"/>
      <c r="BK152" s="405"/>
      <c r="BL152" s="405"/>
      <c r="BM152" s="405"/>
      <c r="BN152" s="405"/>
      <c r="BO152" s="406"/>
      <c r="BP152" s="404"/>
      <c r="BQ152" s="405"/>
      <c r="BR152" s="405"/>
      <c r="BS152" s="405"/>
      <c r="BT152" s="405"/>
      <c r="BU152" s="406"/>
      <c r="BV152" s="404"/>
      <c r="BW152" s="405"/>
      <c r="BX152" s="405"/>
      <c r="BY152" s="405"/>
      <c r="BZ152" s="405"/>
      <c r="CA152" s="406"/>
      <c r="CB152" s="398"/>
      <c r="CC152" s="399"/>
      <c r="CD152" s="399"/>
      <c r="CE152" s="400"/>
      <c r="CF152" s="407"/>
      <c r="CG152" s="408"/>
      <c r="CH152" s="408"/>
      <c r="CI152" s="408"/>
      <c r="CJ152" s="409"/>
      <c r="CK152" s="407"/>
      <c r="CL152" s="408"/>
      <c r="CM152" s="408"/>
      <c r="CN152" s="408"/>
      <c r="CO152" s="409"/>
      <c r="CP152" s="407"/>
      <c r="CQ152" s="408"/>
      <c r="CR152" s="408"/>
      <c r="CS152" s="408"/>
      <c r="CT152" s="409"/>
      <c r="CU152" s="379"/>
      <c r="CV152" s="380"/>
      <c r="CW152" s="380"/>
      <c r="CX152" s="380"/>
      <c r="CY152" s="381"/>
    </row>
    <row r="153" spans="1:103" ht="16.5">
      <c r="A153" s="383"/>
      <c r="B153" s="352"/>
      <c r="C153" s="384" t="str">
        <f t="shared" ca="1" si="4"/>
        <v>●</v>
      </c>
      <c r="D153" s="385"/>
      <c r="E153" s="386"/>
      <c r="F153" s="386"/>
      <c r="G153" s="386"/>
      <c r="H153" s="386"/>
      <c r="I153" s="386"/>
      <c r="J153" s="386"/>
      <c r="K153" s="387"/>
      <c r="L153" s="388"/>
      <c r="M153" s="388"/>
      <c r="N153" s="388"/>
      <c r="O153" s="388"/>
      <c r="P153" s="388"/>
      <c r="Q153" s="388"/>
      <c r="R153" s="389"/>
      <c r="S153" s="390"/>
      <c r="T153" s="389"/>
      <c r="U153" s="390"/>
      <c r="V153" s="387"/>
      <c r="W153" s="388"/>
      <c r="X153" s="388"/>
      <c r="Y153" s="388"/>
      <c r="Z153" s="388"/>
      <c r="AA153" s="388"/>
      <c r="AB153" s="388"/>
      <c r="AC153" s="388"/>
      <c r="AD153" s="387"/>
      <c r="AE153" s="388"/>
      <c r="AF153" s="388"/>
      <c r="AG153" s="388"/>
      <c r="AH153" s="388"/>
      <c r="AI153" s="388"/>
      <c r="AJ153" s="388"/>
      <c r="AK153" s="391"/>
      <c r="AL153" s="387"/>
      <c r="AM153" s="388"/>
      <c r="AN153" s="388"/>
      <c r="AO153" s="388"/>
      <c r="AP153" s="388"/>
      <c r="AQ153" s="388"/>
      <c r="AR153" s="391"/>
      <c r="AS153" s="392"/>
      <c r="AT153" s="393"/>
      <c r="AU153" s="393"/>
      <c r="AV153" s="393"/>
      <c r="AW153" s="393"/>
      <c r="AX153" s="393"/>
      <c r="AY153" s="394"/>
      <c r="AZ153" s="395"/>
      <c r="BA153" s="396"/>
      <c r="BB153" s="397">
        <v>5</v>
      </c>
      <c r="BC153" s="398"/>
      <c r="BD153" s="399"/>
      <c r="BE153" s="399"/>
      <c r="BF153" s="400"/>
      <c r="BG153" s="401"/>
      <c r="BH153" s="402"/>
      <c r="BI153" s="403"/>
      <c r="BJ153" s="404"/>
      <c r="BK153" s="405"/>
      <c r="BL153" s="405"/>
      <c r="BM153" s="405"/>
      <c r="BN153" s="405"/>
      <c r="BO153" s="406"/>
      <c r="BP153" s="404"/>
      <c r="BQ153" s="405"/>
      <c r="BR153" s="405"/>
      <c r="BS153" s="405"/>
      <c r="BT153" s="405"/>
      <c r="BU153" s="406"/>
      <c r="BV153" s="404"/>
      <c r="BW153" s="405"/>
      <c r="BX153" s="405"/>
      <c r="BY153" s="405"/>
      <c r="BZ153" s="405"/>
      <c r="CA153" s="406"/>
      <c r="CB153" s="398"/>
      <c r="CC153" s="399"/>
      <c r="CD153" s="399"/>
      <c r="CE153" s="400"/>
      <c r="CF153" s="407"/>
      <c r="CG153" s="408"/>
      <c r="CH153" s="408"/>
      <c r="CI153" s="408"/>
      <c r="CJ153" s="409"/>
      <c r="CK153" s="407"/>
      <c r="CL153" s="408"/>
      <c r="CM153" s="408"/>
      <c r="CN153" s="408"/>
      <c r="CO153" s="409"/>
      <c r="CP153" s="407"/>
      <c r="CQ153" s="408"/>
      <c r="CR153" s="408"/>
      <c r="CS153" s="408"/>
      <c r="CT153" s="409"/>
      <c r="CU153" s="379"/>
      <c r="CV153" s="380"/>
      <c r="CW153" s="380"/>
      <c r="CX153" s="380"/>
      <c r="CY153" s="381"/>
    </row>
    <row r="154" spans="1:103" ht="16.5">
      <c r="A154" s="410"/>
      <c r="B154" s="411"/>
      <c r="C154" s="412" t="str">
        <f t="shared" ca="1" si="4"/>
        <v>●</v>
      </c>
      <c r="D154" s="413"/>
      <c r="E154" s="414"/>
      <c r="F154" s="414"/>
      <c r="G154" s="414"/>
      <c r="H154" s="414"/>
      <c r="I154" s="414"/>
      <c r="J154" s="414"/>
      <c r="K154" s="376"/>
      <c r="L154" s="377"/>
      <c r="M154" s="377"/>
      <c r="N154" s="377"/>
      <c r="O154" s="377"/>
      <c r="P154" s="377"/>
      <c r="Q154" s="377"/>
      <c r="R154" s="415"/>
      <c r="S154" s="416"/>
      <c r="T154" s="415"/>
      <c r="U154" s="416"/>
      <c r="V154" s="376"/>
      <c r="W154" s="377"/>
      <c r="X154" s="377"/>
      <c r="Y154" s="377"/>
      <c r="Z154" s="377"/>
      <c r="AA154" s="377"/>
      <c r="AB154" s="377"/>
      <c r="AC154" s="377"/>
      <c r="AD154" s="376"/>
      <c r="AE154" s="377"/>
      <c r="AF154" s="377"/>
      <c r="AG154" s="377"/>
      <c r="AH154" s="377"/>
      <c r="AI154" s="377"/>
      <c r="AJ154" s="377"/>
      <c r="AK154" s="378"/>
      <c r="AL154" s="376"/>
      <c r="AM154" s="377"/>
      <c r="AN154" s="377"/>
      <c r="AO154" s="377"/>
      <c r="AP154" s="377"/>
      <c r="AQ154" s="377"/>
      <c r="AR154" s="378"/>
      <c r="AS154" s="417"/>
      <c r="AT154" s="418"/>
      <c r="AU154" s="418"/>
      <c r="AV154" s="418"/>
      <c r="AW154" s="418"/>
      <c r="AX154" s="418"/>
      <c r="AY154" s="419"/>
      <c r="AZ154" s="420"/>
      <c r="BA154" s="421"/>
      <c r="BB154" s="422">
        <v>6</v>
      </c>
      <c r="BC154" s="423"/>
      <c r="BD154" s="424"/>
      <c r="BE154" s="424"/>
      <c r="BF154" s="425"/>
      <c r="BG154" s="426"/>
      <c r="BH154" s="427"/>
      <c r="BI154" s="428"/>
      <c r="BJ154" s="429"/>
      <c r="BK154" s="430"/>
      <c r="BL154" s="430"/>
      <c r="BM154" s="430"/>
      <c r="BN154" s="430"/>
      <c r="BO154" s="431"/>
      <c r="BP154" s="429"/>
      <c r="BQ154" s="430"/>
      <c r="BR154" s="430"/>
      <c r="BS154" s="430"/>
      <c r="BT154" s="430"/>
      <c r="BU154" s="431"/>
      <c r="BV154" s="429"/>
      <c r="BW154" s="430"/>
      <c r="BX154" s="430"/>
      <c r="BY154" s="430"/>
      <c r="BZ154" s="430"/>
      <c r="CA154" s="431"/>
      <c r="CB154" s="423"/>
      <c r="CC154" s="424"/>
      <c r="CD154" s="424"/>
      <c r="CE154" s="425"/>
      <c r="CF154" s="407"/>
      <c r="CG154" s="408"/>
      <c r="CH154" s="408"/>
      <c r="CI154" s="408"/>
      <c r="CJ154" s="409"/>
      <c r="CK154" s="407"/>
      <c r="CL154" s="408"/>
      <c r="CM154" s="408"/>
      <c r="CN154" s="408"/>
      <c r="CO154" s="409"/>
      <c r="CP154" s="407"/>
      <c r="CQ154" s="408"/>
      <c r="CR154" s="408"/>
      <c r="CS154" s="408"/>
      <c r="CT154" s="409"/>
      <c r="CU154" s="379"/>
      <c r="CV154" s="380"/>
      <c r="CW154" s="380"/>
      <c r="CX154" s="380"/>
      <c r="CY154" s="381"/>
    </row>
    <row r="155" spans="1:103" ht="16.5">
      <c r="A155" s="351">
        <v>25</v>
      </c>
      <c r="B155" s="352"/>
      <c r="C155" s="353" t="str">
        <f t="shared" ca="1" si="4"/>
        <v>●</v>
      </c>
      <c r="D155" s="354"/>
      <c r="E155" s="355"/>
      <c r="F155" s="355"/>
      <c r="G155" s="355"/>
      <c r="H155" s="355"/>
      <c r="I155" s="355"/>
      <c r="J155" s="355"/>
      <c r="K155" s="356" t="s">
        <v>396</v>
      </c>
      <c r="L155" s="357"/>
      <c r="M155" s="357"/>
      <c r="N155" s="357"/>
      <c r="O155" s="357"/>
      <c r="P155" s="357"/>
      <c r="Q155" s="357"/>
      <c r="R155" s="358"/>
      <c r="S155" s="359"/>
      <c r="T155" s="358"/>
      <c r="U155" s="359"/>
      <c r="V155" s="356"/>
      <c r="W155" s="357"/>
      <c r="X155" s="357"/>
      <c r="Y155" s="357"/>
      <c r="Z155" s="357"/>
      <c r="AA155" s="357"/>
      <c r="AB155" s="357"/>
      <c r="AC155" s="357"/>
      <c r="AD155" s="356"/>
      <c r="AE155" s="357"/>
      <c r="AF155" s="357"/>
      <c r="AG155" s="357"/>
      <c r="AH155" s="357"/>
      <c r="AI155" s="357"/>
      <c r="AJ155" s="357"/>
      <c r="AK155" s="360"/>
      <c r="AL155" s="356"/>
      <c r="AM155" s="357"/>
      <c r="AN155" s="357"/>
      <c r="AO155" s="357"/>
      <c r="AP155" s="357"/>
      <c r="AQ155" s="357"/>
      <c r="AR155" s="360"/>
      <c r="AS155" s="361"/>
      <c r="AT155" s="362"/>
      <c r="AU155" s="362"/>
      <c r="AV155" s="362"/>
      <c r="AW155" s="362"/>
      <c r="AX155" s="362"/>
      <c r="AY155" s="363"/>
      <c r="AZ155" s="364"/>
      <c r="BA155" s="365"/>
      <c r="BB155" s="366">
        <v>1</v>
      </c>
      <c r="BC155" s="367"/>
      <c r="BD155" s="368"/>
      <c r="BE155" s="368"/>
      <c r="BF155" s="369"/>
      <c r="BG155" s="370"/>
      <c r="BH155" s="371"/>
      <c r="BI155" s="372"/>
      <c r="BJ155" s="373"/>
      <c r="BK155" s="374"/>
      <c r="BL155" s="374"/>
      <c r="BM155" s="374"/>
      <c r="BN155" s="374"/>
      <c r="BO155" s="375"/>
      <c r="BP155" s="373"/>
      <c r="BQ155" s="374"/>
      <c r="BR155" s="374"/>
      <c r="BS155" s="374"/>
      <c r="BT155" s="374"/>
      <c r="BU155" s="375"/>
      <c r="BV155" s="373"/>
      <c r="BW155" s="374"/>
      <c r="BX155" s="374"/>
      <c r="BY155" s="374"/>
      <c r="BZ155" s="374"/>
      <c r="CA155" s="375"/>
      <c r="CB155" s="367"/>
      <c r="CC155" s="368"/>
      <c r="CD155" s="368"/>
      <c r="CE155" s="369"/>
      <c r="CF155" s="376"/>
      <c r="CG155" s="377"/>
      <c r="CH155" s="377"/>
      <c r="CI155" s="377"/>
      <c r="CJ155" s="378"/>
      <c r="CK155" s="376"/>
      <c r="CL155" s="377"/>
      <c r="CM155" s="377"/>
      <c r="CN155" s="377"/>
      <c r="CO155" s="378"/>
      <c r="CP155" s="376"/>
      <c r="CQ155" s="377"/>
      <c r="CR155" s="377"/>
      <c r="CS155" s="377"/>
      <c r="CT155" s="378"/>
      <c r="CU155" s="379"/>
      <c r="CV155" s="380"/>
      <c r="CW155" s="380"/>
      <c r="CX155" s="380"/>
      <c r="CY155" s="381"/>
    </row>
    <row r="156" spans="1:103" ht="16.5">
      <c r="A156" s="383"/>
      <c r="B156" s="352"/>
      <c r="C156" s="384" t="str">
        <f t="shared" ca="1" si="4"/>
        <v>●</v>
      </c>
      <c r="D156" s="385"/>
      <c r="E156" s="386"/>
      <c r="F156" s="386"/>
      <c r="G156" s="386"/>
      <c r="H156" s="386"/>
      <c r="I156" s="386"/>
      <c r="J156" s="386"/>
      <c r="K156" s="387"/>
      <c r="L156" s="388"/>
      <c r="M156" s="388"/>
      <c r="N156" s="388"/>
      <c r="O156" s="388"/>
      <c r="P156" s="388"/>
      <c r="Q156" s="388"/>
      <c r="R156" s="389"/>
      <c r="S156" s="390"/>
      <c r="T156" s="389"/>
      <c r="U156" s="390"/>
      <c r="V156" s="387"/>
      <c r="W156" s="388"/>
      <c r="X156" s="388"/>
      <c r="Y156" s="388"/>
      <c r="Z156" s="388"/>
      <c r="AA156" s="388"/>
      <c r="AB156" s="388"/>
      <c r="AC156" s="388"/>
      <c r="AD156" s="387"/>
      <c r="AE156" s="388"/>
      <c r="AF156" s="388"/>
      <c r="AG156" s="388"/>
      <c r="AH156" s="388"/>
      <c r="AI156" s="388"/>
      <c r="AJ156" s="388"/>
      <c r="AK156" s="391"/>
      <c r="AL156" s="387"/>
      <c r="AM156" s="388"/>
      <c r="AN156" s="388"/>
      <c r="AO156" s="388"/>
      <c r="AP156" s="388"/>
      <c r="AQ156" s="388"/>
      <c r="AR156" s="391"/>
      <c r="AS156" s="392"/>
      <c r="AT156" s="393"/>
      <c r="AU156" s="393"/>
      <c r="AV156" s="393"/>
      <c r="AW156" s="393"/>
      <c r="AX156" s="393"/>
      <c r="AY156" s="394"/>
      <c r="AZ156" s="395"/>
      <c r="BA156" s="396"/>
      <c r="BB156" s="397">
        <v>2</v>
      </c>
      <c r="BC156" s="398"/>
      <c r="BD156" s="399"/>
      <c r="BE156" s="399"/>
      <c r="BF156" s="400"/>
      <c r="BG156" s="401"/>
      <c r="BH156" s="402"/>
      <c r="BI156" s="403"/>
      <c r="BJ156" s="404"/>
      <c r="BK156" s="405"/>
      <c r="BL156" s="405"/>
      <c r="BM156" s="405"/>
      <c r="BN156" s="405"/>
      <c r="BO156" s="406"/>
      <c r="BP156" s="404"/>
      <c r="BQ156" s="405"/>
      <c r="BR156" s="405"/>
      <c r="BS156" s="405"/>
      <c r="BT156" s="405"/>
      <c r="BU156" s="406"/>
      <c r="BV156" s="404"/>
      <c r="BW156" s="405"/>
      <c r="BX156" s="405"/>
      <c r="BY156" s="405"/>
      <c r="BZ156" s="405"/>
      <c r="CA156" s="406"/>
      <c r="CB156" s="398"/>
      <c r="CC156" s="399"/>
      <c r="CD156" s="399"/>
      <c r="CE156" s="400"/>
      <c r="CF156" s="407"/>
      <c r="CG156" s="408"/>
      <c r="CH156" s="408"/>
      <c r="CI156" s="408"/>
      <c r="CJ156" s="409"/>
      <c r="CK156" s="407"/>
      <c r="CL156" s="408"/>
      <c r="CM156" s="408"/>
      <c r="CN156" s="408"/>
      <c r="CO156" s="409"/>
      <c r="CP156" s="407"/>
      <c r="CQ156" s="408"/>
      <c r="CR156" s="408"/>
      <c r="CS156" s="408"/>
      <c r="CT156" s="409"/>
      <c r="CU156" s="379"/>
      <c r="CV156" s="380"/>
      <c r="CW156" s="380"/>
      <c r="CX156" s="380"/>
      <c r="CY156" s="381"/>
    </row>
    <row r="157" spans="1:103" ht="16.5">
      <c r="A157" s="383"/>
      <c r="B157" s="352"/>
      <c r="C157" s="384" t="str">
        <f t="shared" ca="1" si="4"/>
        <v>●</v>
      </c>
      <c r="D157" s="385"/>
      <c r="E157" s="386"/>
      <c r="F157" s="386"/>
      <c r="G157" s="386"/>
      <c r="H157" s="386"/>
      <c r="I157" s="386"/>
      <c r="J157" s="386"/>
      <c r="K157" s="387"/>
      <c r="L157" s="388"/>
      <c r="M157" s="388"/>
      <c r="N157" s="388"/>
      <c r="O157" s="388"/>
      <c r="P157" s="388"/>
      <c r="Q157" s="388"/>
      <c r="R157" s="389"/>
      <c r="S157" s="390"/>
      <c r="T157" s="389"/>
      <c r="U157" s="390"/>
      <c r="V157" s="387"/>
      <c r="W157" s="388"/>
      <c r="X157" s="388"/>
      <c r="Y157" s="388"/>
      <c r="Z157" s="388"/>
      <c r="AA157" s="388"/>
      <c r="AB157" s="388"/>
      <c r="AC157" s="388"/>
      <c r="AD157" s="387"/>
      <c r="AE157" s="388"/>
      <c r="AF157" s="388"/>
      <c r="AG157" s="388"/>
      <c r="AH157" s="388"/>
      <c r="AI157" s="388"/>
      <c r="AJ157" s="388"/>
      <c r="AK157" s="391"/>
      <c r="AL157" s="387"/>
      <c r="AM157" s="388"/>
      <c r="AN157" s="388"/>
      <c r="AO157" s="388"/>
      <c r="AP157" s="388"/>
      <c r="AQ157" s="388"/>
      <c r="AR157" s="391"/>
      <c r="AS157" s="392"/>
      <c r="AT157" s="393"/>
      <c r="AU157" s="393"/>
      <c r="AV157" s="393"/>
      <c r="AW157" s="393"/>
      <c r="AX157" s="393"/>
      <c r="AY157" s="394"/>
      <c r="AZ157" s="395"/>
      <c r="BA157" s="396"/>
      <c r="BB157" s="397">
        <v>3</v>
      </c>
      <c r="BC157" s="398"/>
      <c r="BD157" s="399"/>
      <c r="BE157" s="399"/>
      <c r="BF157" s="400"/>
      <c r="BG157" s="401"/>
      <c r="BH157" s="402"/>
      <c r="BI157" s="403"/>
      <c r="BJ157" s="404"/>
      <c r="BK157" s="405"/>
      <c r="BL157" s="405"/>
      <c r="BM157" s="405"/>
      <c r="BN157" s="405"/>
      <c r="BO157" s="406"/>
      <c r="BP157" s="404"/>
      <c r="BQ157" s="405"/>
      <c r="BR157" s="405"/>
      <c r="BS157" s="405"/>
      <c r="BT157" s="405"/>
      <c r="BU157" s="406"/>
      <c r="BV157" s="404"/>
      <c r="BW157" s="405"/>
      <c r="BX157" s="405"/>
      <c r="BY157" s="405"/>
      <c r="BZ157" s="405"/>
      <c r="CA157" s="406"/>
      <c r="CB157" s="398"/>
      <c r="CC157" s="399"/>
      <c r="CD157" s="399"/>
      <c r="CE157" s="400"/>
      <c r="CF157" s="407"/>
      <c r="CG157" s="408"/>
      <c r="CH157" s="408"/>
      <c r="CI157" s="408"/>
      <c r="CJ157" s="409"/>
      <c r="CK157" s="407"/>
      <c r="CL157" s="408"/>
      <c r="CM157" s="408"/>
      <c r="CN157" s="408"/>
      <c r="CO157" s="409"/>
      <c r="CP157" s="407"/>
      <c r="CQ157" s="408"/>
      <c r="CR157" s="408"/>
      <c r="CS157" s="408"/>
      <c r="CT157" s="409"/>
      <c r="CU157" s="379"/>
      <c r="CV157" s="380"/>
      <c r="CW157" s="380"/>
      <c r="CX157" s="380"/>
      <c r="CY157" s="381"/>
    </row>
    <row r="158" spans="1:103" ht="16.5">
      <c r="A158" s="383"/>
      <c r="B158" s="352"/>
      <c r="C158" s="384" t="str">
        <f t="shared" ca="1" si="4"/>
        <v>●</v>
      </c>
      <c r="D158" s="385"/>
      <c r="E158" s="386"/>
      <c r="F158" s="386"/>
      <c r="G158" s="386"/>
      <c r="H158" s="386"/>
      <c r="I158" s="386"/>
      <c r="J158" s="386"/>
      <c r="K158" s="387"/>
      <c r="L158" s="388"/>
      <c r="M158" s="388"/>
      <c r="N158" s="388"/>
      <c r="O158" s="388"/>
      <c r="P158" s="388"/>
      <c r="Q158" s="388"/>
      <c r="R158" s="389"/>
      <c r="S158" s="390"/>
      <c r="T158" s="389"/>
      <c r="U158" s="390"/>
      <c r="V158" s="387"/>
      <c r="W158" s="388"/>
      <c r="X158" s="388"/>
      <c r="Y158" s="388"/>
      <c r="Z158" s="388"/>
      <c r="AA158" s="388"/>
      <c r="AB158" s="388"/>
      <c r="AC158" s="388"/>
      <c r="AD158" s="387"/>
      <c r="AE158" s="388"/>
      <c r="AF158" s="388"/>
      <c r="AG158" s="388"/>
      <c r="AH158" s="388"/>
      <c r="AI158" s="388"/>
      <c r="AJ158" s="388"/>
      <c r="AK158" s="391"/>
      <c r="AL158" s="387"/>
      <c r="AM158" s="388"/>
      <c r="AN158" s="388"/>
      <c r="AO158" s="388"/>
      <c r="AP158" s="388"/>
      <c r="AQ158" s="388"/>
      <c r="AR158" s="391"/>
      <c r="AS158" s="392"/>
      <c r="AT158" s="393"/>
      <c r="AU158" s="393"/>
      <c r="AV158" s="393"/>
      <c r="AW158" s="393"/>
      <c r="AX158" s="393"/>
      <c r="AY158" s="394"/>
      <c r="AZ158" s="395"/>
      <c r="BA158" s="396"/>
      <c r="BB158" s="397">
        <v>4</v>
      </c>
      <c r="BC158" s="398"/>
      <c r="BD158" s="399"/>
      <c r="BE158" s="399"/>
      <c r="BF158" s="400"/>
      <c r="BG158" s="401"/>
      <c r="BH158" s="402"/>
      <c r="BI158" s="403"/>
      <c r="BJ158" s="404"/>
      <c r="BK158" s="405"/>
      <c r="BL158" s="405"/>
      <c r="BM158" s="405"/>
      <c r="BN158" s="405"/>
      <c r="BO158" s="406"/>
      <c r="BP158" s="404"/>
      <c r="BQ158" s="405"/>
      <c r="BR158" s="405"/>
      <c r="BS158" s="405"/>
      <c r="BT158" s="405"/>
      <c r="BU158" s="406"/>
      <c r="BV158" s="404"/>
      <c r="BW158" s="405"/>
      <c r="BX158" s="405"/>
      <c r="BY158" s="405"/>
      <c r="BZ158" s="405"/>
      <c r="CA158" s="406"/>
      <c r="CB158" s="398"/>
      <c r="CC158" s="399"/>
      <c r="CD158" s="399"/>
      <c r="CE158" s="400"/>
      <c r="CF158" s="407"/>
      <c r="CG158" s="408"/>
      <c r="CH158" s="408"/>
      <c r="CI158" s="408"/>
      <c r="CJ158" s="409"/>
      <c r="CK158" s="407"/>
      <c r="CL158" s="408"/>
      <c r="CM158" s="408"/>
      <c r="CN158" s="408"/>
      <c r="CO158" s="409"/>
      <c r="CP158" s="407"/>
      <c r="CQ158" s="408"/>
      <c r="CR158" s="408"/>
      <c r="CS158" s="408"/>
      <c r="CT158" s="409"/>
      <c r="CU158" s="379"/>
      <c r="CV158" s="380"/>
      <c r="CW158" s="380"/>
      <c r="CX158" s="380"/>
      <c r="CY158" s="381"/>
    </row>
    <row r="159" spans="1:103" ht="16.5">
      <c r="A159" s="383"/>
      <c r="B159" s="352"/>
      <c r="C159" s="384" t="str">
        <f t="shared" ca="1" si="4"/>
        <v>●</v>
      </c>
      <c r="D159" s="385"/>
      <c r="E159" s="386"/>
      <c r="F159" s="386"/>
      <c r="G159" s="386"/>
      <c r="H159" s="386"/>
      <c r="I159" s="386"/>
      <c r="J159" s="386"/>
      <c r="K159" s="387"/>
      <c r="L159" s="388"/>
      <c r="M159" s="388"/>
      <c r="N159" s="388"/>
      <c r="O159" s="388"/>
      <c r="P159" s="388"/>
      <c r="Q159" s="388"/>
      <c r="R159" s="389"/>
      <c r="S159" s="390"/>
      <c r="T159" s="389"/>
      <c r="U159" s="390"/>
      <c r="V159" s="387"/>
      <c r="W159" s="388"/>
      <c r="X159" s="388"/>
      <c r="Y159" s="388"/>
      <c r="Z159" s="388"/>
      <c r="AA159" s="388"/>
      <c r="AB159" s="388"/>
      <c r="AC159" s="388"/>
      <c r="AD159" s="387"/>
      <c r="AE159" s="388"/>
      <c r="AF159" s="388"/>
      <c r="AG159" s="388"/>
      <c r="AH159" s="388"/>
      <c r="AI159" s="388"/>
      <c r="AJ159" s="388"/>
      <c r="AK159" s="391"/>
      <c r="AL159" s="387"/>
      <c r="AM159" s="388"/>
      <c r="AN159" s="388"/>
      <c r="AO159" s="388"/>
      <c r="AP159" s="388"/>
      <c r="AQ159" s="388"/>
      <c r="AR159" s="391"/>
      <c r="AS159" s="392"/>
      <c r="AT159" s="393"/>
      <c r="AU159" s="393"/>
      <c r="AV159" s="393"/>
      <c r="AW159" s="393"/>
      <c r="AX159" s="393"/>
      <c r="AY159" s="394"/>
      <c r="AZ159" s="395"/>
      <c r="BA159" s="396"/>
      <c r="BB159" s="397">
        <v>5</v>
      </c>
      <c r="BC159" s="398"/>
      <c r="BD159" s="399"/>
      <c r="BE159" s="399"/>
      <c r="BF159" s="400"/>
      <c r="BG159" s="401"/>
      <c r="BH159" s="402"/>
      <c r="BI159" s="403"/>
      <c r="BJ159" s="404"/>
      <c r="BK159" s="405"/>
      <c r="BL159" s="405"/>
      <c r="BM159" s="405"/>
      <c r="BN159" s="405"/>
      <c r="BO159" s="406"/>
      <c r="BP159" s="404"/>
      <c r="BQ159" s="405"/>
      <c r="BR159" s="405"/>
      <c r="BS159" s="405"/>
      <c r="BT159" s="405"/>
      <c r="BU159" s="406"/>
      <c r="BV159" s="404"/>
      <c r="BW159" s="405"/>
      <c r="BX159" s="405"/>
      <c r="BY159" s="405"/>
      <c r="BZ159" s="405"/>
      <c r="CA159" s="406"/>
      <c r="CB159" s="398"/>
      <c r="CC159" s="399"/>
      <c r="CD159" s="399"/>
      <c r="CE159" s="400"/>
      <c r="CF159" s="407"/>
      <c r="CG159" s="408"/>
      <c r="CH159" s="408"/>
      <c r="CI159" s="408"/>
      <c r="CJ159" s="409"/>
      <c r="CK159" s="407"/>
      <c r="CL159" s="408"/>
      <c r="CM159" s="408"/>
      <c r="CN159" s="408"/>
      <c r="CO159" s="409"/>
      <c r="CP159" s="407"/>
      <c r="CQ159" s="408"/>
      <c r="CR159" s="408"/>
      <c r="CS159" s="408"/>
      <c r="CT159" s="409"/>
      <c r="CU159" s="379"/>
      <c r="CV159" s="380"/>
      <c r="CW159" s="380"/>
      <c r="CX159" s="380"/>
      <c r="CY159" s="381"/>
    </row>
    <row r="160" spans="1:103" ht="16.5">
      <c r="A160" s="410"/>
      <c r="B160" s="411"/>
      <c r="C160" s="412" t="str">
        <f t="shared" ca="1" si="4"/>
        <v>●</v>
      </c>
      <c r="D160" s="413"/>
      <c r="E160" s="414"/>
      <c r="F160" s="414"/>
      <c r="G160" s="414"/>
      <c r="H160" s="414"/>
      <c r="I160" s="414"/>
      <c r="J160" s="414"/>
      <c r="K160" s="376"/>
      <c r="L160" s="377"/>
      <c r="M160" s="377"/>
      <c r="N160" s="377"/>
      <c r="O160" s="377"/>
      <c r="P160" s="377"/>
      <c r="Q160" s="377"/>
      <c r="R160" s="415"/>
      <c r="S160" s="416"/>
      <c r="T160" s="415"/>
      <c r="U160" s="416"/>
      <c r="V160" s="376"/>
      <c r="W160" s="377"/>
      <c r="X160" s="377"/>
      <c r="Y160" s="377"/>
      <c r="Z160" s="377"/>
      <c r="AA160" s="377"/>
      <c r="AB160" s="377"/>
      <c r="AC160" s="377"/>
      <c r="AD160" s="376"/>
      <c r="AE160" s="377"/>
      <c r="AF160" s="377"/>
      <c r="AG160" s="377"/>
      <c r="AH160" s="377"/>
      <c r="AI160" s="377"/>
      <c r="AJ160" s="377"/>
      <c r="AK160" s="378"/>
      <c r="AL160" s="376"/>
      <c r="AM160" s="377"/>
      <c r="AN160" s="377"/>
      <c r="AO160" s="377"/>
      <c r="AP160" s="377"/>
      <c r="AQ160" s="377"/>
      <c r="AR160" s="378"/>
      <c r="AS160" s="417"/>
      <c r="AT160" s="418"/>
      <c r="AU160" s="418"/>
      <c r="AV160" s="418"/>
      <c r="AW160" s="418"/>
      <c r="AX160" s="418"/>
      <c r="AY160" s="419"/>
      <c r="AZ160" s="420"/>
      <c r="BA160" s="421"/>
      <c r="BB160" s="422">
        <v>6</v>
      </c>
      <c r="BC160" s="423"/>
      <c r="BD160" s="424"/>
      <c r="BE160" s="424"/>
      <c r="BF160" s="425"/>
      <c r="BG160" s="426"/>
      <c r="BH160" s="427"/>
      <c r="BI160" s="428"/>
      <c r="BJ160" s="429"/>
      <c r="BK160" s="430"/>
      <c r="BL160" s="430"/>
      <c r="BM160" s="430"/>
      <c r="BN160" s="430"/>
      <c r="BO160" s="431"/>
      <c r="BP160" s="429"/>
      <c r="BQ160" s="430"/>
      <c r="BR160" s="430"/>
      <c r="BS160" s="430"/>
      <c r="BT160" s="430"/>
      <c r="BU160" s="431"/>
      <c r="BV160" s="429"/>
      <c r="BW160" s="430"/>
      <c r="BX160" s="430"/>
      <c r="BY160" s="430"/>
      <c r="BZ160" s="430"/>
      <c r="CA160" s="431"/>
      <c r="CB160" s="423"/>
      <c r="CC160" s="424"/>
      <c r="CD160" s="424"/>
      <c r="CE160" s="425"/>
      <c r="CF160" s="407"/>
      <c r="CG160" s="408"/>
      <c r="CH160" s="408"/>
      <c r="CI160" s="408"/>
      <c r="CJ160" s="409"/>
      <c r="CK160" s="407"/>
      <c r="CL160" s="408"/>
      <c r="CM160" s="408"/>
      <c r="CN160" s="408"/>
      <c r="CO160" s="409"/>
      <c r="CP160" s="407"/>
      <c r="CQ160" s="408"/>
      <c r="CR160" s="408"/>
      <c r="CS160" s="408"/>
      <c r="CT160" s="409"/>
      <c r="CU160" s="379"/>
      <c r="CV160" s="380"/>
      <c r="CW160" s="380"/>
      <c r="CX160" s="380"/>
      <c r="CY160" s="381"/>
    </row>
    <row r="161" spans="1:103" ht="16.5">
      <c r="A161" s="351">
        <v>26</v>
      </c>
      <c r="B161" s="352"/>
      <c r="C161" s="353" t="str">
        <f t="shared" ca="1" si="4"/>
        <v>●</v>
      </c>
      <c r="D161" s="354"/>
      <c r="E161" s="355"/>
      <c r="F161" s="355"/>
      <c r="G161" s="355"/>
      <c r="H161" s="355"/>
      <c r="I161" s="355"/>
      <c r="J161" s="355"/>
      <c r="K161" s="356" t="s">
        <v>397</v>
      </c>
      <c r="L161" s="357"/>
      <c r="M161" s="357"/>
      <c r="N161" s="357"/>
      <c r="O161" s="357"/>
      <c r="P161" s="357"/>
      <c r="Q161" s="357"/>
      <c r="R161" s="358"/>
      <c r="S161" s="359"/>
      <c r="T161" s="358"/>
      <c r="U161" s="359"/>
      <c r="V161" s="356"/>
      <c r="W161" s="357"/>
      <c r="X161" s="357"/>
      <c r="Y161" s="357"/>
      <c r="Z161" s="357"/>
      <c r="AA161" s="357"/>
      <c r="AB161" s="357"/>
      <c r="AC161" s="357"/>
      <c r="AD161" s="356"/>
      <c r="AE161" s="357"/>
      <c r="AF161" s="357"/>
      <c r="AG161" s="357"/>
      <c r="AH161" s="357"/>
      <c r="AI161" s="357"/>
      <c r="AJ161" s="357"/>
      <c r="AK161" s="360"/>
      <c r="AL161" s="356"/>
      <c r="AM161" s="357"/>
      <c r="AN161" s="357"/>
      <c r="AO161" s="357"/>
      <c r="AP161" s="357"/>
      <c r="AQ161" s="357"/>
      <c r="AR161" s="360"/>
      <c r="AS161" s="361"/>
      <c r="AT161" s="362"/>
      <c r="AU161" s="362"/>
      <c r="AV161" s="362"/>
      <c r="AW161" s="362"/>
      <c r="AX161" s="362"/>
      <c r="AY161" s="363"/>
      <c r="AZ161" s="364"/>
      <c r="BA161" s="365"/>
      <c r="BB161" s="366">
        <v>1</v>
      </c>
      <c r="BC161" s="367"/>
      <c r="BD161" s="368"/>
      <c r="BE161" s="368"/>
      <c r="BF161" s="369"/>
      <c r="BG161" s="370"/>
      <c r="BH161" s="371"/>
      <c r="BI161" s="372"/>
      <c r="BJ161" s="373"/>
      <c r="BK161" s="374"/>
      <c r="BL161" s="374"/>
      <c r="BM161" s="374"/>
      <c r="BN161" s="374"/>
      <c r="BO161" s="375"/>
      <c r="BP161" s="373"/>
      <c r="BQ161" s="374"/>
      <c r="BR161" s="374"/>
      <c r="BS161" s="374"/>
      <c r="BT161" s="374"/>
      <c r="BU161" s="375"/>
      <c r="BV161" s="373"/>
      <c r="BW161" s="374"/>
      <c r="BX161" s="374"/>
      <c r="BY161" s="374"/>
      <c r="BZ161" s="374"/>
      <c r="CA161" s="375"/>
      <c r="CB161" s="367"/>
      <c r="CC161" s="368"/>
      <c r="CD161" s="368"/>
      <c r="CE161" s="369"/>
      <c r="CF161" s="376"/>
      <c r="CG161" s="377"/>
      <c r="CH161" s="377"/>
      <c r="CI161" s="377"/>
      <c r="CJ161" s="378"/>
      <c r="CK161" s="376"/>
      <c r="CL161" s="377"/>
      <c r="CM161" s="377"/>
      <c r="CN161" s="377"/>
      <c r="CO161" s="378"/>
      <c r="CP161" s="376"/>
      <c r="CQ161" s="377"/>
      <c r="CR161" s="377"/>
      <c r="CS161" s="377"/>
      <c r="CT161" s="378"/>
      <c r="CU161" s="379"/>
      <c r="CV161" s="380"/>
      <c r="CW161" s="380"/>
      <c r="CX161" s="380"/>
      <c r="CY161" s="381"/>
    </row>
    <row r="162" spans="1:103" ht="16.5">
      <c r="A162" s="383"/>
      <c r="B162" s="352"/>
      <c r="C162" s="384" t="str">
        <f t="shared" ca="1" si="4"/>
        <v>●</v>
      </c>
      <c r="D162" s="385"/>
      <c r="E162" s="386"/>
      <c r="F162" s="386"/>
      <c r="G162" s="386"/>
      <c r="H162" s="386"/>
      <c r="I162" s="386"/>
      <c r="J162" s="386"/>
      <c r="K162" s="387"/>
      <c r="L162" s="388"/>
      <c r="M162" s="388"/>
      <c r="N162" s="388"/>
      <c r="O162" s="388"/>
      <c r="P162" s="388"/>
      <c r="Q162" s="388"/>
      <c r="R162" s="389"/>
      <c r="S162" s="390"/>
      <c r="T162" s="389"/>
      <c r="U162" s="390"/>
      <c r="V162" s="387"/>
      <c r="W162" s="388"/>
      <c r="X162" s="388"/>
      <c r="Y162" s="388"/>
      <c r="Z162" s="388"/>
      <c r="AA162" s="388"/>
      <c r="AB162" s="388"/>
      <c r="AC162" s="388"/>
      <c r="AD162" s="387"/>
      <c r="AE162" s="388"/>
      <c r="AF162" s="388"/>
      <c r="AG162" s="388"/>
      <c r="AH162" s="388"/>
      <c r="AI162" s="388"/>
      <c r="AJ162" s="388"/>
      <c r="AK162" s="391"/>
      <c r="AL162" s="387"/>
      <c r="AM162" s="388"/>
      <c r="AN162" s="388"/>
      <c r="AO162" s="388"/>
      <c r="AP162" s="388"/>
      <c r="AQ162" s="388"/>
      <c r="AR162" s="391"/>
      <c r="AS162" s="392"/>
      <c r="AT162" s="393"/>
      <c r="AU162" s="393"/>
      <c r="AV162" s="393"/>
      <c r="AW162" s="393"/>
      <c r="AX162" s="393"/>
      <c r="AY162" s="394"/>
      <c r="AZ162" s="395"/>
      <c r="BA162" s="396"/>
      <c r="BB162" s="397">
        <v>2</v>
      </c>
      <c r="BC162" s="398"/>
      <c r="BD162" s="399"/>
      <c r="BE162" s="399"/>
      <c r="BF162" s="400"/>
      <c r="BG162" s="401"/>
      <c r="BH162" s="402"/>
      <c r="BI162" s="403"/>
      <c r="BJ162" s="404"/>
      <c r="BK162" s="405"/>
      <c r="BL162" s="405"/>
      <c r="BM162" s="405"/>
      <c r="BN162" s="405"/>
      <c r="BO162" s="406"/>
      <c r="BP162" s="404"/>
      <c r="BQ162" s="405"/>
      <c r="BR162" s="405"/>
      <c r="BS162" s="405"/>
      <c r="BT162" s="405"/>
      <c r="BU162" s="406"/>
      <c r="BV162" s="404"/>
      <c r="BW162" s="405"/>
      <c r="BX162" s="405"/>
      <c r="BY162" s="405"/>
      <c r="BZ162" s="405"/>
      <c r="CA162" s="406"/>
      <c r="CB162" s="398"/>
      <c r="CC162" s="399"/>
      <c r="CD162" s="399"/>
      <c r="CE162" s="400"/>
      <c r="CF162" s="407"/>
      <c r="CG162" s="408"/>
      <c r="CH162" s="408"/>
      <c r="CI162" s="408"/>
      <c r="CJ162" s="409"/>
      <c r="CK162" s="407"/>
      <c r="CL162" s="408"/>
      <c r="CM162" s="408"/>
      <c r="CN162" s="408"/>
      <c r="CO162" s="409"/>
      <c r="CP162" s="407"/>
      <c r="CQ162" s="408"/>
      <c r="CR162" s="408"/>
      <c r="CS162" s="408"/>
      <c r="CT162" s="409"/>
      <c r="CU162" s="379"/>
      <c r="CV162" s="380"/>
      <c r="CW162" s="380"/>
      <c r="CX162" s="380"/>
      <c r="CY162" s="381"/>
    </row>
    <row r="163" spans="1:103" ht="16.5">
      <c r="A163" s="383"/>
      <c r="B163" s="352"/>
      <c r="C163" s="384" t="str">
        <f t="shared" ca="1" si="4"/>
        <v>●</v>
      </c>
      <c r="D163" s="385"/>
      <c r="E163" s="386"/>
      <c r="F163" s="386"/>
      <c r="G163" s="386"/>
      <c r="H163" s="386"/>
      <c r="I163" s="386"/>
      <c r="J163" s="386"/>
      <c r="K163" s="387"/>
      <c r="L163" s="388"/>
      <c r="M163" s="388"/>
      <c r="N163" s="388"/>
      <c r="O163" s="388"/>
      <c r="P163" s="388"/>
      <c r="Q163" s="388"/>
      <c r="R163" s="389"/>
      <c r="S163" s="390"/>
      <c r="T163" s="389"/>
      <c r="U163" s="390"/>
      <c r="V163" s="387"/>
      <c r="W163" s="388"/>
      <c r="X163" s="388"/>
      <c r="Y163" s="388"/>
      <c r="Z163" s="388"/>
      <c r="AA163" s="388"/>
      <c r="AB163" s="388"/>
      <c r="AC163" s="388"/>
      <c r="AD163" s="387"/>
      <c r="AE163" s="388"/>
      <c r="AF163" s="388"/>
      <c r="AG163" s="388"/>
      <c r="AH163" s="388"/>
      <c r="AI163" s="388"/>
      <c r="AJ163" s="388"/>
      <c r="AK163" s="391"/>
      <c r="AL163" s="387"/>
      <c r="AM163" s="388"/>
      <c r="AN163" s="388"/>
      <c r="AO163" s="388"/>
      <c r="AP163" s="388"/>
      <c r="AQ163" s="388"/>
      <c r="AR163" s="391"/>
      <c r="AS163" s="392"/>
      <c r="AT163" s="393"/>
      <c r="AU163" s="393"/>
      <c r="AV163" s="393"/>
      <c r="AW163" s="393"/>
      <c r="AX163" s="393"/>
      <c r="AY163" s="394"/>
      <c r="AZ163" s="395"/>
      <c r="BA163" s="396"/>
      <c r="BB163" s="397">
        <v>3</v>
      </c>
      <c r="BC163" s="398"/>
      <c r="BD163" s="399"/>
      <c r="BE163" s="399"/>
      <c r="BF163" s="400"/>
      <c r="BG163" s="401"/>
      <c r="BH163" s="402"/>
      <c r="BI163" s="403"/>
      <c r="BJ163" s="404"/>
      <c r="BK163" s="405"/>
      <c r="BL163" s="405"/>
      <c r="BM163" s="405"/>
      <c r="BN163" s="405"/>
      <c r="BO163" s="406"/>
      <c r="BP163" s="404"/>
      <c r="BQ163" s="405"/>
      <c r="BR163" s="405"/>
      <c r="BS163" s="405"/>
      <c r="BT163" s="405"/>
      <c r="BU163" s="406"/>
      <c r="BV163" s="404"/>
      <c r="BW163" s="405"/>
      <c r="BX163" s="405"/>
      <c r="BY163" s="405"/>
      <c r="BZ163" s="405"/>
      <c r="CA163" s="406"/>
      <c r="CB163" s="398"/>
      <c r="CC163" s="399"/>
      <c r="CD163" s="399"/>
      <c r="CE163" s="400"/>
      <c r="CF163" s="407"/>
      <c r="CG163" s="408"/>
      <c r="CH163" s="408"/>
      <c r="CI163" s="408"/>
      <c r="CJ163" s="409"/>
      <c r="CK163" s="407"/>
      <c r="CL163" s="408"/>
      <c r="CM163" s="408"/>
      <c r="CN163" s="408"/>
      <c r="CO163" s="409"/>
      <c r="CP163" s="407"/>
      <c r="CQ163" s="408"/>
      <c r="CR163" s="408"/>
      <c r="CS163" s="408"/>
      <c r="CT163" s="409"/>
      <c r="CU163" s="379"/>
      <c r="CV163" s="380"/>
      <c r="CW163" s="380"/>
      <c r="CX163" s="380"/>
      <c r="CY163" s="381"/>
    </row>
    <row r="164" spans="1:103" ht="16.5">
      <c r="A164" s="383"/>
      <c r="B164" s="352"/>
      <c r="C164" s="384" t="str">
        <f t="shared" ca="1" si="4"/>
        <v>●</v>
      </c>
      <c r="D164" s="385"/>
      <c r="E164" s="386"/>
      <c r="F164" s="386"/>
      <c r="G164" s="386"/>
      <c r="H164" s="386"/>
      <c r="I164" s="386"/>
      <c r="J164" s="386"/>
      <c r="K164" s="387"/>
      <c r="L164" s="388"/>
      <c r="M164" s="388"/>
      <c r="N164" s="388"/>
      <c r="O164" s="388"/>
      <c r="P164" s="388"/>
      <c r="Q164" s="388"/>
      <c r="R164" s="389"/>
      <c r="S164" s="390"/>
      <c r="T164" s="389"/>
      <c r="U164" s="390"/>
      <c r="V164" s="387"/>
      <c r="W164" s="388"/>
      <c r="X164" s="388"/>
      <c r="Y164" s="388"/>
      <c r="Z164" s="388"/>
      <c r="AA164" s="388"/>
      <c r="AB164" s="388"/>
      <c r="AC164" s="388"/>
      <c r="AD164" s="387"/>
      <c r="AE164" s="388"/>
      <c r="AF164" s="388"/>
      <c r="AG164" s="388"/>
      <c r="AH164" s="388"/>
      <c r="AI164" s="388"/>
      <c r="AJ164" s="388"/>
      <c r="AK164" s="391"/>
      <c r="AL164" s="387"/>
      <c r="AM164" s="388"/>
      <c r="AN164" s="388"/>
      <c r="AO164" s="388"/>
      <c r="AP164" s="388"/>
      <c r="AQ164" s="388"/>
      <c r="AR164" s="391"/>
      <c r="AS164" s="392"/>
      <c r="AT164" s="393"/>
      <c r="AU164" s="393"/>
      <c r="AV164" s="393"/>
      <c r="AW164" s="393"/>
      <c r="AX164" s="393"/>
      <c r="AY164" s="394"/>
      <c r="AZ164" s="395"/>
      <c r="BA164" s="396"/>
      <c r="BB164" s="397">
        <v>4</v>
      </c>
      <c r="BC164" s="398"/>
      <c r="BD164" s="399"/>
      <c r="BE164" s="399"/>
      <c r="BF164" s="400"/>
      <c r="BG164" s="401"/>
      <c r="BH164" s="402"/>
      <c r="BI164" s="403"/>
      <c r="BJ164" s="404"/>
      <c r="BK164" s="405"/>
      <c r="BL164" s="405"/>
      <c r="BM164" s="405"/>
      <c r="BN164" s="405"/>
      <c r="BO164" s="406"/>
      <c r="BP164" s="404"/>
      <c r="BQ164" s="405"/>
      <c r="BR164" s="405"/>
      <c r="BS164" s="405"/>
      <c r="BT164" s="405"/>
      <c r="BU164" s="406"/>
      <c r="BV164" s="404"/>
      <c r="BW164" s="405"/>
      <c r="BX164" s="405"/>
      <c r="BY164" s="405"/>
      <c r="BZ164" s="405"/>
      <c r="CA164" s="406"/>
      <c r="CB164" s="398"/>
      <c r="CC164" s="399"/>
      <c r="CD164" s="399"/>
      <c r="CE164" s="400"/>
      <c r="CF164" s="407"/>
      <c r="CG164" s="408"/>
      <c r="CH164" s="408"/>
      <c r="CI164" s="408"/>
      <c r="CJ164" s="409"/>
      <c r="CK164" s="407"/>
      <c r="CL164" s="408"/>
      <c r="CM164" s="408"/>
      <c r="CN164" s="408"/>
      <c r="CO164" s="409"/>
      <c r="CP164" s="407"/>
      <c r="CQ164" s="408"/>
      <c r="CR164" s="408"/>
      <c r="CS164" s="408"/>
      <c r="CT164" s="409"/>
      <c r="CU164" s="379"/>
      <c r="CV164" s="380"/>
      <c r="CW164" s="380"/>
      <c r="CX164" s="380"/>
      <c r="CY164" s="381"/>
    </row>
    <row r="165" spans="1:103" ht="16.5">
      <c r="A165" s="383"/>
      <c r="B165" s="352"/>
      <c r="C165" s="384" t="str">
        <f t="shared" ca="1" si="4"/>
        <v>●</v>
      </c>
      <c r="D165" s="385"/>
      <c r="E165" s="386"/>
      <c r="F165" s="386"/>
      <c r="G165" s="386"/>
      <c r="H165" s="386"/>
      <c r="I165" s="386"/>
      <c r="J165" s="386"/>
      <c r="K165" s="387"/>
      <c r="L165" s="388"/>
      <c r="M165" s="388"/>
      <c r="N165" s="388"/>
      <c r="O165" s="388"/>
      <c r="P165" s="388"/>
      <c r="Q165" s="388"/>
      <c r="R165" s="389"/>
      <c r="S165" s="390"/>
      <c r="T165" s="389"/>
      <c r="U165" s="390"/>
      <c r="V165" s="387"/>
      <c r="W165" s="388"/>
      <c r="X165" s="388"/>
      <c r="Y165" s="388"/>
      <c r="Z165" s="388"/>
      <c r="AA165" s="388"/>
      <c r="AB165" s="388"/>
      <c r="AC165" s="388"/>
      <c r="AD165" s="387"/>
      <c r="AE165" s="388"/>
      <c r="AF165" s="388"/>
      <c r="AG165" s="388"/>
      <c r="AH165" s="388"/>
      <c r="AI165" s="388"/>
      <c r="AJ165" s="388"/>
      <c r="AK165" s="391"/>
      <c r="AL165" s="387"/>
      <c r="AM165" s="388"/>
      <c r="AN165" s="388"/>
      <c r="AO165" s="388"/>
      <c r="AP165" s="388"/>
      <c r="AQ165" s="388"/>
      <c r="AR165" s="391"/>
      <c r="AS165" s="392"/>
      <c r="AT165" s="393"/>
      <c r="AU165" s="393"/>
      <c r="AV165" s="393"/>
      <c r="AW165" s="393"/>
      <c r="AX165" s="393"/>
      <c r="AY165" s="394"/>
      <c r="AZ165" s="395"/>
      <c r="BA165" s="396"/>
      <c r="BB165" s="397">
        <v>5</v>
      </c>
      <c r="BC165" s="398"/>
      <c r="BD165" s="399"/>
      <c r="BE165" s="399"/>
      <c r="BF165" s="400"/>
      <c r="BG165" s="401"/>
      <c r="BH165" s="402"/>
      <c r="BI165" s="403"/>
      <c r="BJ165" s="404"/>
      <c r="BK165" s="405"/>
      <c r="BL165" s="405"/>
      <c r="BM165" s="405"/>
      <c r="BN165" s="405"/>
      <c r="BO165" s="406"/>
      <c r="BP165" s="404"/>
      <c r="BQ165" s="405"/>
      <c r="BR165" s="405"/>
      <c r="BS165" s="405"/>
      <c r="BT165" s="405"/>
      <c r="BU165" s="406"/>
      <c r="BV165" s="404"/>
      <c r="BW165" s="405"/>
      <c r="BX165" s="405"/>
      <c r="BY165" s="405"/>
      <c r="BZ165" s="405"/>
      <c r="CA165" s="406"/>
      <c r="CB165" s="398"/>
      <c r="CC165" s="399"/>
      <c r="CD165" s="399"/>
      <c r="CE165" s="400"/>
      <c r="CF165" s="407"/>
      <c r="CG165" s="408"/>
      <c r="CH165" s="408"/>
      <c r="CI165" s="408"/>
      <c r="CJ165" s="409"/>
      <c r="CK165" s="407"/>
      <c r="CL165" s="408"/>
      <c r="CM165" s="408"/>
      <c r="CN165" s="408"/>
      <c r="CO165" s="409"/>
      <c r="CP165" s="407"/>
      <c r="CQ165" s="408"/>
      <c r="CR165" s="408"/>
      <c r="CS165" s="408"/>
      <c r="CT165" s="409"/>
      <c r="CU165" s="379"/>
      <c r="CV165" s="380"/>
      <c r="CW165" s="380"/>
      <c r="CX165" s="380"/>
      <c r="CY165" s="381"/>
    </row>
    <row r="166" spans="1:103" ht="16.5">
      <c r="A166" s="410"/>
      <c r="B166" s="411"/>
      <c r="C166" s="412" t="str">
        <f t="shared" ca="1" si="4"/>
        <v>●</v>
      </c>
      <c r="D166" s="413"/>
      <c r="E166" s="414"/>
      <c r="F166" s="414"/>
      <c r="G166" s="414"/>
      <c r="H166" s="414"/>
      <c r="I166" s="414"/>
      <c r="J166" s="414"/>
      <c r="K166" s="376"/>
      <c r="L166" s="377"/>
      <c r="M166" s="377"/>
      <c r="N166" s="377"/>
      <c r="O166" s="377"/>
      <c r="P166" s="377"/>
      <c r="Q166" s="377"/>
      <c r="R166" s="415"/>
      <c r="S166" s="416"/>
      <c r="T166" s="415"/>
      <c r="U166" s="416"/>
      <c r="V166" s="376"/>
      <c r="W166" s="377"/>
      <c r="X166" s="377"/>
      <c r="Y166" s="377"/>
      <c r="Z166" s="377"/>
      <c r="AA166" s="377"/>
      <c r="AB166" s="377"/>
      <c r="AC166" s="377"/>
      <c r="AD166" s="376"/>
      <c r="AE166" s="377"/>
      <c r="AF166" s="377"/>
      <c r="AG166" s="377"/>
      <c r="AH166" s="377"/>
      <c r="AI166" s="377"/>
      <c r="AJ166" s="377"/>
      <c r="AK166" s="378"/>
      <c r="AL166" s="376"/>
      <c r="AM166" s="377"/>
      <c r="AN166" s="377"/>
      <c r="AO166" s="377"/>
      <c r="AP166" s="377"/>
      <c r="AQ166" s="377"/>
      <c r="AR166" s="378"/>
      <c r="AS166" s="417"/>
      <c r="AT166" s="418"/>
      <c r="AU166" s="418"/>
      <c r="AV166" s="418"/>
      <c r="AW166" s="418"/>
      <c r="AX166" s="418"/>
      <c r="AY166" s="419"/>
      <c r="AZ166" s="420"/>
      <c r="BA166" s="421"/>
      <c r="BB166" s="422">
        <v>6</v>
      </c>
      <c r="BC166" s="423"/>
      <c r="BD166" s="424"/>
      <c r="BE166" s="424"/>
      <c r="BF166" s="425"/>
      <c r="BG166" s="426"/>
      <c r="BH166" s="427"/>
      <c r="BI166" s="428"/>
      <c r="BJ166" s="429"/>
      <c r="BK166" s="430"/>
      <c r="BL166" s="430"/>
      <c r="BM166" s="430"/>
      <c r="BN166" s="430"/>
      <c r="BO166" s="431"/>
      <c r="BP166" s="429"/>
      <c r="BQ166" s="430"/>
      <c r="BR166" s="430"/>
      <c r="BS166" s="430"/>
      <c r="BT166" s="430"/>
      <c r="BU166" s="431"/>
      <c r="BV166" s="429"/>
      <c r="BW166" s="430"/>
      <c r="BX166" s="430"/>
      <c r="BY166" s="430"/>
      <c r="BZ166" s="430"/>
      <c r="CA166" s="431"/>
      <c r="CB166" s="423"/>
      <c r="CC166" s="424"/>
      <c r="CD166" s="424"/>
      <c r="CE166" s="425"/>
      <c r="CF166" s="407"/>
      <c r="CG166" s="408"/>
      <c r="CH166" s="408"/>
      <c r="CI166" s="408"/>
      <c r="CJ166" s="409"/>
      <c r="CK166" s="407"/>
      <c r="CL166" s="408"/>
      <c r="CM166" s="408"/>
      <c r="CN166" s="408"/>
      <c r="CO166" s="409"/>
      <c r="CP166" s="407"/>
      <c r="CQ166" s="408"/>
      <c r="CR166" s="408"/>
      <c r="CS166" s="408"/>
      <c r="CT166" s="409"/>
      <c r="CU166" s="379"/>
      <c r="CV166" s="380"/>
      <c r="CW166" s="380"/>
      <c r="CX166" s="380"/>
      <c r="CY166" s="381"/>
    </row>
    <row r="167" spans="1:103" ht="16.5">
      <c r="A167" s="351">
        <v>27</v>
      </c>
      <c r="B167" s="352"/>
      <c r="C167" s="353" t="str">
        <f t="shared" ca="1" si="4"/>
        <v>●</v>
      </c>
      <c r="D167" s="354"/>
      <c r="E167" s="355"/>
      <c r="F167" s="355"/>
      <c r="G167" s="355"/>
      <c r="H167" s="355"/>
      <c r="I167" s="355"/>
      <c r="J167" s="355"/>
      <c r="K167" s="356" t="s">
        <v>398</v>
      </c>
      <c r="L167" s="357"/>
      <c r="M167" s="357"/>
      <c r="N167" s="357"/>
      <c r="O167" s="357"/>
      <c r="P167" s="357"/>
      <c r="Q167" s="357"/>
      <c r="R167" s="358"/>
      <c r="S167" s="359"/>
      <c r="T167" s="358"/>
      <c r="U167" s="359"/>
      <c r="V167" s="356"/>
      <c r="W167" s="357"/>
      <c r="X167" s="357"/>
      <c r="Y167" s="357"/>
      <c r="Z167" s="357"/>
      <c r="AA167" s="357"/>
      <c r="AB167" s="357"/>
      <c r="AC167" s="357"/>
      <c r="AD167" s="356"/>
      <c r="AE167" s="357"/>
      <c r="AF167" s="357"/>
      <c r="AG167" s="357"/>
      <c r="AH167" s="357"/>
      <c r="AI167" s="357"/>
      <c r="AJ167" s="357"/>
      <c r="AK167" s="360"/>
      <c r="AL167" s="356"/>
      <c r="AM167" s="357"/>
      <c r="AN167" s="357"/>
      <c r="AO167" s="357"/>
      <c r="AP167" s="357"/>
      <c r="AQ167" s="357"/>
      <c r="AR167" s="360"/>
      <c r="AS167" s="361"/>
      <c r="AT167" s="362"/>
      <c r="AU167" s="362"/>
      <c r="AV167" s="362"/>
      <c r="AW167" s="362"/>
      <c r="AX167" s="362"/>
      <c r="AY167" s="363"/>
      <c r="AZ167" s="364"/>
      <c r="BA167" s="365"/>
      <c r="BB167" s="366">
        <v>1</v>
      </c>
      <c r="BC167" s="367"/>
      <c r="BD167" s="368"/>
      <c r="BE167" s="368"/>
      <c r="BF167" s="369"/>
      <c r="BG167" s="370"/>
      <c r="BH167" s="371"/>
      <c r="BI167" s="372"/>
      <c r="BJ167" s="373"/>
      <c r="BK167" s="374"/>
      <c r="BL167" s="374"/>
      <c r="BM167" s="374"/>
      <c r="BN167" s="374"/>
      <c r="BO167" s="375"/>
      <c r="BP167" s="373"/>
      <c r="BQ167" s="374"/>
      <c r="BR167" s="374"/>
      <c r="BS167" s="374"/>
      <c r="BT167" s="374"/>
      <c r="BU167" s="375"/>
      <c r="BV167" s="373"/>
      <c r="BW167" s="374"/>
      <c r="BX167" s="374"/>
      <c r="BY167" s="374"/>
      <c r="BZ167" s="374"/>
      <c r="CA167" s="375"/>
      <c r="CB167" s="367"/>
      <c r="CC167" s="368"/>
      <c r="CD167" s="368"/>
      <c r="CE167" s="369"/>
      <c r="CF167" s="376"/>
      <c r="CG167" s="377"/>
      <c r="CH167" s="377"/>
      <c r="CI167" s="377"/>
      <c r="CJ167" s="378"/>
      <c r="CK167" s="376"/>
      <c r="CL167" s="377"/>
      <c r="CM167" s="377"/>
      <c r="CN167" s="377"/>
      <c r="CO167" s="378"/>
      <c r="CP167" s="376"/>
      <c r="CQ167" s="377"/>
      <c r="CR167" s="377"/>
      <c r="CS167" s="377"/>
      <c r="CT167" s="378"/>
      <c r="CU167" s="379"/>
      <c r="CV167" s="380"/>
      <c r="CW167" s="380"/>
      <c r="CX167" s="380"/>
      <c r="CY167" s="381"/>
    </row>
    <row r="168" spans="1:103" ht="16.5">
      <c r="A168" s="383"/>
      <c r="B168" s="352"/>
      <c r="C168" s="384" t="str">
        <f t="shared" ca="1" si="4"/>
        <v>●</v>
      </c>
      <c r="D168" s="385"/>
      <c r="E168" s="386"/>
      <c r="F168" s="386"/>
      <c r="G168" s="386"/>
      <c r="H168" s="386"/>
      <c r="I168" s="386"/>
      <c r="J168" s="386"/>
      <c r="K168" s="387"/>
      <c r="L168" s="388"/>
      <c r="M168" s="388"/>
      <c r="N168" s="388"/>
      <c r="O168" s="388"/>
      <c r="P168" s="388"/>
      <c r="Q168" s="388"/>
      <c r="R168" s="389"/>
      <c r="S168" s="390"/>
      <c r="T168" s="389"/>
      <c r="U168" s="390"/>
      <c r="V168" s="387"/>
      <c r="W168" s="388"/>
      <c r="X168" s="388"/>
      <c r="Y168" s="388"/>
      <c r="Z168" s="388"/>
      <c r="AA168" s="388"/>
      <c r="AB168" s="388"/>
      <c r="AC168" s="388"/>
      <c r="AD168" s="387"/>
      <c r="AE168" s="388"/>
      <c r="AF168" s="388"/>
      <c r="AG168" s="388"/>
      <c r="AH168" s="388"/>
      <c r="AI168" s="388"/>
      <c r="AJ168" s="388"/>
      <c r="AK168" s="391"/>
      <c r="AL168" s="387"/>
      <c r="AM168" s="388"/>
      <c r="AN168" s="388"/>
      <c r="AO168" s="388"/>
      <c r="AP168" s="388"/>
      <c r="AQ168" s="388"/>
      <c r="AR168" s="391"/>
      <c r="AS168" s="392"/>
      <c r="AT168" s="393"/>
      <c r="AU168" s="393"/>
      <c r="AV168" s="393"/>
      <c r="AW168" s="393"/>
      <c r="AX168" s="393"/>
      <c r="AY168" s="394"/>
      <c r="AZ168" s="395"/>
      <c r="BA168" s="396"/>
      <c r="BB168" s="397">
        <v>2</v>
      </c>
      <c r="BC168" s="398"/>
      <c r="BD168" s="399"/>
      <c r="BE168" s="399"/>
      <c r="BF168" s="400"/>
      <c r="BG168" s="401"/>
      <c r="BH168" s="402"/>
      <c r="BI168" s="403"/>
      <c r="BJ168" s="404"/>
      <c r="BK168" s="405"/>
      <c r="BL168" s="405"/>
      <c r="BM168" s="405"/>
      <c r="BN168" s="405"/>
      <c r="BO168" s="406"/>
      <c r="BP168" s="404"/>
      <c r="BQ168" s="405"/>
      <c r="BR168" s="405"/>
      <c r="BS168" s="405"/>
      <c r="BT168" s="405"/>
      <c r="BU168" s="406"/>
      <c r="BV168" s="404"/>
      <c r="BW168" s="405"/>
      <c r="BX168" s="405"/>
      <c r="BY168" s="405"/>
      <c r="BZ168" s="405"/>
      <c r="CA168" s="406"/>
      <c r="CB168" s="398"/>
      <c r="CC168" s="399"/>
      <c r="CD168" s="399"/>
      <c r="CE168" s="400"/>
      <c r="CF168" s="407"/>
      <c r="CG168" s="408"/>
      <c r="CH168" s="408"/>
      <c r="CI168" s="408"/>
      <c r="CJ168" s="409"/>
      <c r="CK168" s="407"/>
      <c r="CL168" s="408"/>
      <c r="CM168" s="408"/>
      <c r="CN168" s="408"/>
      <c r="CO168" s="409"/>
      <c r="CP168" s="407"/>
      <c r="CQ168" s="408"/>
      <c r="CR168" s="408"/>
      <c r="CS168" s="408"/>
      <c r="CT168" s="409"/>
      <c r="CU168" s="379"/>
      <c r="CV168" s="380"/>
      <c r="CW168" s="380"/>
      <c r="CX168" s="380"/>
      <c r="CY168" s="381"/>
    </row>
    <row r="169" spans="1:103" ht="16.5">
      <c r="A169" s="383"/>
      <c r="B169" s="352"/>
      <c r="C169" s="384" t="str">
        <f t="shared" ca="1" si="4"/>
        <v>●</v>
      </c>
      <c r="D169" s="385"/>
      <c r="E169" s="386"/>
      <c r="F169" s="386"/>
      <c r="G169" s="386"/>
      <c r="H169" s="386"/>
      <c r="I169" s="386"/>
      <c r="J169" s="386"/>
      <c r="K169" s="387"/>
      <c r="L169" s="388"/>
      <c r="M169" s="388"/>
      <c r="N169" s="388"/>
      <c r="O169" s="388"/>
      <c r="P169" s="388"/>
      <c r="Q169" s="388"/>
      <c r="R169" s="389"/>
      <c r="S169" s="390"/>
      <c r="T169" s="389"/>
      <c r="U169" s="390"/>
      <c r="V169" s="387"/>
      <c r="W169" s="388"/>
      <c r="X169" s="388"/>
      <c r="Y169" s="388"/>
      <c r="Z169" s="388"/>
      <c r="AA169" s="388"/>
      <c r="AB169" s="388"/>
      <c r="AC169" s="388"/>
      <c r="AD169" s="387"/>
      <c r="AE169" s="388"/>
      <c r="AF169" s="388"/>
      <c r="AG169" s="388"/>
      <c r="AH169" s="388"/>
      <c r="AI169" s="388"/>
      <c r="AJ169" s="388"/>
      <c r="AK169" s="391"/>
      <c r="AL169" s="387"/>
      <c r="AM169" s="388"/>
      <c r="AN169" s="388"/>
      <c r="AO169" s="388"/>
      <c r="AP169" s="388"/>
      <c r="AQ169" s="388"/>
      <c r="AR169" s="391"/>
      <c r="AS169" s="392"/>
      <c r="AT169" s="393"/>
      <c r="AU169" s="393"/>
      <c r="AV169" s="393"/>
      <c r="AW169" s="393"/>
      <c r="AX169" s="393"/>
      <c r="AY169" s="394"/>
      <c r="AZ169" s="395"/>
      <c r="BA169" s="396"/>
      <c r="BB169" s="397">
        <v>3</v>
      </c>
      <c r="BC169" s="398"/>
      <c r="BD169" s="399"/>
      <c r="BE169" s="399"/>
      <c r="BF169" s="400"/>
      <c r="BG169" s="401"/>
      <c r="BH169" s="402"/>
      <c r="BI169" s="403"/>
      <c r="BJ169" s="404"/>
      <c r="BK169" s="405"/>
      <c r="BL169" s="405"/>
      <c r="BM169" s="405"/>
      <c r="BN169" s="405"/>
      <c r="BO169" s="406"/>
      <c r="BP169" s="404"/>
      <c r="BQ169" s="405"/>
      <c r="BR169" s="405"/>
      <c r="BS169" s="405"/>
      <c r="BT169" s="405"/>
      <c r="BU169" s="406"/>
      <c r="BV169" s="404"/>
      <c r="BW169" s="405"/>
      <c r="BX169" s="405"/>
      <c r="BY169" s="405"/>
      <c r="BZ169" s="405"/>
      <c r="CA169" s="406"/>
      <c r="CB169" s="398"/>
      <c r="CC169" s="399"/>
      <c r="CD169" s="399"/>
      <c r="CE169" s="400"/>
      <c r="CF169" s="407"/>
      <c r="CG169" s="408"/>
      <c r="CH169" s="408"/>
      <c r="CI169" s="408"/>
      <c r="CJ169" s="409"/>
      <c r="CK169" s="407"/>
      <c r="CL169" s="408"/>
      <c r="CM169" s="408"/>
      <c r="CN169" s="408"/>
      <c r="CO169" s="409"/>
      <c r="CP169" s="407"/>
      <c r="CQ169" s="408"/>
      <c r="CR169" s="408"/>
      <c r="CS169" s="408"/>
      <c r="CT169" s="409"/>
      <c r="CU169" s="379"/>
      <c r="CV169" s="380"/>
      <c r="CW169" s="380"/>
      <c r="CX169" s="380"/>
      <c r="CY169" s="381"/>
    </row>
    <row r="170" spans="1:103" ht="16.5">
      <c r="A170" s="383"/>
      <c r="B170" s="352"/>
      <c r="C170" s="384" t="str">
        <f t="shared" ca="1" si="4"/>
        <v>●</v>
      </c>
      <c r="D170" s="385"/>
      <c r="E170" s="386"/>
      <c r="F170" s="386"/>
      <c r="G170" s="386"/>
      <c r="H170" s="386"/>
      <c r="I170" s="386"/>
      <c r="J170" s="386"/>
      <c r="K170" s="387"/>
      <c r="L170" s="388"/>
      <c r="M170" s="388"/>
      <c r="N170" s="388"/>
      <c r="O170" s="388"/>
      <c r="P170" s="388"/>
      <c r="Q170" s="388"/>
      <c r="R170" s="389"/>
      <c r="S170" s="390"/>
      <c r="T170" s="389"/>
      <c r="U170" s="390"/>
      <c r="V170" s="387"/>
      <c r="W170" s="388"/>
      <c r="X170" s="388"/>
      <c r="Y170" s="388"/>
      <c r="Z170" s="388"/>
      <c r="AA170" s="388"/>
      <c r="AB170" s="388"/>
      <c r="AC170" s="388"/>
      <c r="AD170" s="387"/>
      <c r="AE170" s="388"/>
      <c r="AF170" s="388"/>
      <c r="AG170" s="388"/>
      <c r="AH170" s="388"/>
      <c r="AI170" s="388"/>
      <c r="AJ170" s="388"/>
      <c r="AK170" s="391"/>
      <c r="AL170" s="387"/>
      <c r="AM170" s="388"/>
      <c r="AN170" s="388"/>
      <c r="AO170" s="388"/>
      <c r="AP170" s="388"/>
      <c r="AQ170" s="388"/>
      <c r="AR170" s="391"/>
      <c r="AS170" s="392"/>
      <c r="AT170" s="393"/>
      <c r="AU170" s="393"/>
      <c r="AV170" s="393"/>
      <c r="AW170" s="393"/>
      <c r="AX170" s="393"/>
      <c r="AY170" s="394"/>
      <c r="AZ170" s="395"/>
      <c r="BA170" s="396"/>
      <c r="BB170" s="397">
        <v>4</v>
      </c>
      <c r="BC170" s="398"/>
      <c r="BD170" s="399"/>
      <c r="BE170" s="399"/>
      <c r="BF170" s="400"/>
      <c r="BG170" s="401"/>
      <c r="BH170" s="402"/>
      <c r="BI170" s="403"/>
      <c r="BJ170" s="404"/>
      <c r="BK170" s="405"/>
      <c r="BL170" s="405"/>
      <c r="BM170" s="405"/>
      <c r="BN170" s="405"/>
      <c r="BO170" s="406"/>
      <c r="BP170" s="404"/>
      <c r="BQ170" s="405"/>
      <c r="BR170" s="405"/>
      <c r="BS170" s="405"/>
      <c r="BT170" s="405"/>
      <c r="BU170" s="406"/>
      <c r="BV170" s="404"/>
      <c r="BW170" s="405"/>
      <c r="BX170" s="405"/>
      <c r="BY170" s="405"/>
      <c r="BZ170" s="405"/>
      <c r="CA170" s="406"/>
      <c r="CB170" s="398"/>
      <c r="CC170" s="399"/>
      <c r="CD170" s="399"/>
      <c r="CE170" s="400"/>
      <c r="CF170" s="407"/>
      <c r="CG170" s="408"/>
      <c r="CH170" s="408"/>
      <c r="CI170" s="408"/>
      <c r="CJ170" s="409"/>
      <c r="CK170" s="407"/>
      <c r="CL170" s="408"/>
      <c r="CM170" s="408"/>
      <c r="CN170" s="408"/>
      <c r="CO170" s="409"/>
      <c r="CP170" s="407"/>
      <c r="CQ170" s="408"/>
      <c r="CR170" s="408"/>
      <c r="CS170" s="408"/>
      <c r="CT170" s="409"/>
      <c r="CU170" s="379"/>
      <c r="CV170" s="380"/>
      <c r="CW170" s="380"/>
      <c r="CX170" s="380"/>
      <c r="CY170" s="381"/>
    </row>
    <row r="171" spans="1:103" ht="16.5">
      <c r="A171" s="383"/>
      <c r="B171" s="352"/>
      <c r="C171" s="384" t="str">
        <f t="shared" ca="1" si="4"/>
        <v>●</v>
      </c>
      <c r="D171" s="385"/>
      <c r="E171" s="386"/>
      <c r="F171" s="386"/>
      <c r="G171" s="386"/>
      <c r="H171" s="386"/>
      <c r="I171" s="386"/>
      <c r="J171" s="386"/>
      <c r="K171" s="387"/>
      <c r="L171" s="388"/>
      <c r="M171" s="388"/>
      <c r="N171" s="388"/>
      <c r="O171" s="388"/>
      <c r="P171" s="388"/>
      <c r="Q171" s="388"/>
      <c r="R171" s="389"/>
      <c r="S171" s="390"/>
      <c r="T171" s="389"/>
      <c r="U171" s="390"/>
      <c r="V171" s="387"/>
      <c r="W171" s="388"/>
      <c r="X171" s="388"/>
      <c r="Y171" s="388"/>
      <c r="Z171" s="388"/>
      <c r="AA171" s="388"/>
      <c r="AB171" s="388"/>
      <c r="AC171" s="388"/>
      <c r="AD171" s="387"/>
      <c r="AE171" s="388"/>
      <c r="AF171" s="388"/>
      <c r="AG171" s="388"/>
      <c r="AH171" s="388"/>
      <c r="AI171" s="388"/>
      <c r="AJ171" s="388"/>
      <c r="AK171" s="391"/>
      <c r="AL171" s="387"/>
      <c r="AM171" s="388"/>
      <c r="AN171" s="388"/>
      <c r="AO171" s="388"/>
      <c r="AP171" s="388"/>
      <c r="AQ171" s="388"/>
      <c r="AR171" s="391"/>
      <c r="AS171" s="392"/>
      <c r="AT171" s="393"/>
      <c r="AU171" s="393"/>
      <c r="AV171" s="393"/>
      <c r="AW171" s="393"/>
      <c r="AX171" s="393"/>
      <c r="AY171" s="394"/>
      <c r="AZ171" s="395"/>
      <c r="BA171" s="396"/>
      <c r="BB171" s="397">
        <v>5</v>
      </c>
      <c r="BC171" s="398"/>
      <c r="BD171" s="399"/>
      <c r="BE171" s="399"/>
      <c r="BF171" s="400"/>
      <c r="BG171" s="401"/>
      <c r="BH171" s="402"/>
      <c r="BI171" s="403"/>
      <c r="BJ171" s="404"/>
      <c r="BK171" s="405"/>
      <c r="BL171" s="405"/>
      <c r="BM171" s="405"/>
      <c r="BN171" s="405"/>
      <c r="BO171" s="406"/>
      <c r="BP171" s="404"/>
      <c r="BQ171" s="405"/>
      <c r="BR171" s="405"/>
      <c r="BS171" s="405"/>
      <c r="BT171" s="405"/>
      <c r="BU171" s="406"/>
      <c r="BV171" s="404"/>
      <c r="BW171" s="405"/>
      <c r="BX171" s="405"/>
      <c r="BY171" s="405"/>
      <c r="BZ171" s="405"/>
      <c r="CA171" s="406"/>
      <c r="CB171" s="398"/>
      <c r="CC171" s="399"/>
      <c r="CD171" s="399"/>
      <c r="CE171" s="400"/>
      <c r="CF171" s="407"/>
      <c r="CG171" s="408"/>
      <c r="CH171" s="408"/>
      <c r="CI171" s="408"/>
      <c r="CJ171" s="409"/>
      <c r="CK171" s="407"/>
      <c r="CL171" s="408"/>
      <c r="CM171" s="408"/>
      <c r="CN171" s="408"/>
      <c r="CO171" s="409"/>
      <c r="CP171" s="407"/>
      <c r="CQ171" s="408"/>
      <c r="CR171" s="408"/>
      <c r="CS171" s="408"/>
      <c r="CT171" s="409"/>
      <c r="CU171" s="379"/>
      <c r="CV171" s="380"/>
      <c r="CW171" s="380"/>
      <c r="CX171" s="380"/>
      <c r="CY171" s="381"/>
    </row>
    <row r="172" spans="1:103" ht="16.5">
      <c r="A172" s="410"/>
      <c r="B172" s="411"/>
      <c r="C172" s="412" t="str">
        <f t="shared" ca="1" si="4"/>
        <v>●</v>
      </c>
      <c r="D172" s="413"/>
      <c r="E172" s="414"/>
      <c r="F172" s="414"/>
      <c r="G172" s="414"/>
      <c r="H172" s="414"/>
      <c r="I172" s="414"/>
      <c r="J172" s="414"/>
      <c r="K172" s="376"/>
      <c r="L172" s="377"/>
      <c r="M172" s="377"/>
      <c r="N172" s="377"/>
      <c r="O172" s="377"/>
      <c r="P172" s="377"/>
      <c r="Q172" s="377"/>
      <c r="R172" s="415"/>
      <c r="S172" s="416"/>
      <c r="T172" s="415"/>
      <c r="U172" s="416"/>
      <c r="V172" s="376"/>
      <c r="W172" s="377"/>
      <c r="X172" s="377"/>
      <c r="Y172" s="377"/>
      <c r="Z172" s="377"/>
      <c r="AA172" s="377"/>
      <c r="AB172" s="377"/>
      <c r="AC172" s="377"/>
      <c r="AD172" s="376"/>
      <c r="AE172" s="377"/>
      <c r="AF172" s="377"/>
      <c r="AG172" s="377"/>
      <c r="AH172" s="377"/>
      <c r="AI172" s="377"/>
      <c r="AJ172" s="377"/>
      <c r="AK172" s="378"/>
      <c r="AL172" s="376"/>
      <c r="AM172" s="377"/>
      <c r="AN172" s="377"/>
      <c r="AO172" s="377"/>
      <c r="AP172" s="377"/>
      <c r="AQ172" s="377"/>
      <c r="AR172" s="378"/>
      <c r="AS172" s="417"/>
      <c r="AT172" s="418"/>
      <c r="AU172" s="418"/>
      <c r="AV172" s="418"/>
      <c r="AW172" s="418"/>
      <c r="AX172" s="418"/>
      <c r="AY172" s="419"/>
      <c r="AZ172" s="420"/>
      <c r="BA172" s="421"/>
      <c r="BB172" s="422">
        <v>6</v>
      </c>
      <c r="BC172" s="423"/>
      <c r="BD172" s="424"/>
      <c r="BE172" s="424"/>
      <c r="BF172" s="425"/>
      <c r="BG172" s="426"/>
      <c r="BH172" s="427"/>
      <c r="BI172" s="428"/>
      <c r="BJ172" s="429"/>
      <c r="BK172" s="430"/>
      <c r="BL172" s="430"/>
      <c r="BM172" s="430"/>
      <c r="BN172" s="430"/>
      <c r="BO172" s="431"/>
      <c r="BP172" s="429"/>
      <c r="BQ172" s="430"/>
      <c r="BR172" s="430"/>
      <c r="BS172" s="430"/>
      <c r="BT172" s="430"/>
      <c r="BU172" s="431"/>
      <c r="BV172" s="429"/>
      <c r="BW172" s="430"/>
      <c r="BX172" s="430"/>
      <c r="BY172" s="430"/>
      <c r="BZ172" s="430"/>
      <c r="CA172" s="431"/>
      <c r="CB172" s="423"/>
      <c r="CC172" s="424"/>
      <c r="CD172" s="424"/>
      <c r="CE172" s="425"/>
      <c r="CF172" s="407"/>
      <c r="CG172" s="408"/>
      <c r="CH172" s="408"/>
      <c r="CI172" s="408"/>
      <c r="CJ172" s="409"/>
      <c r="CK172" s="407"/>
      <c r="CL172" s="408"/>
      <c r="CM172" s="408"/>
      <c r="CN172" s="408"/>
      <c r="CO172" s="409"/>
      <c r="CP172" s="407"/>
      <c r="CQ172" s="408"/>
      <c r="CR172" s="408"/>
      <c r="CS172" s="408"/>
      <c r="CT172" s="409"/>
      <c r="CU172" s="379"/>
      <c r="CV172" s="380"/>
      <c r="CW172" s="380"/>
      <c r="CX172" s="380"/>
      <c r="CY172" s="381"/>
    </row>
    <row r="173" spans="1:103" ht="16.5">
      <c r="A173" s="351">
        <v>28</v>
      </c>
      <c r="B173" s="352"/>
      <c r="C173" s="353" t="str">
        <f t="shared" ca="1" si="4"/>
        <v/>
      </c>
      <c r="D173" s="354"/>
      <c r="E173" s="355"/>
      <c r="F173" s="355"/>
      <c r="G173" s="355"/>
      <c r="H173" s="355"/>
      <c r="I173" s="355"/>
      <c r="J173" s="355"/>
      <c r="K173" s="356" t="s">
        <v>399</v>
      </c>
      <c r="L173" s="357"/>
      <c r="M173" s="357"/>
      <c r="N173" s="357"/>
      <c r="O173" s="357"/>
      <c r="P173" s="357"/>
      <c r="Q173" s="357"/>
      <c r="R173" s="358" t="s">
        <v>369</v>
      </c>
      <c r="S173" s="359"/>
      <c r="T173" s="358"/>
      <c r="U173" s="359"/>
      <c r="V173" s="356"/>
      <c r="W173" s="357"/>
      <c r="X173" s="357"/>
      <c r="Y173" s="357"/>
      <c r="Z173" s="357"/>
      <c r="AA173" s="357"/>
      <c r="AB173" s="357"/>
      <c r="AC173" s="357"/>
      <c r="AD173" s="356"/>
      <c r="AE173" s="357"/>
      <c r="AF173" s="357"/>
      <c r="AG173" s="357"/>
      <c r="AH173" s="357"/>
      <c r="AI173" s="357"/>
      <c r="AJ173" s="357"/>
      <c r="AK173" s="360"/>
      <c r="AL173" s="356"/>
      <c r="AM173" s="357"/>
      <c r="AN173" s="357"/>
      <c r="AO173" s="357"/>
      <c r="AP173" s="357"/>
      <c r="AQ173" s="357"/>
      <c r="AR173" s="360"/>
      <c r="AS173" s="361"/>
      <c r="AT173" s="362"/>
      <c r="AU173" s="362"/>
      <c r="AV173" s="362"/>
      <c r="AW173" s="362"/>
      <c r="AX173" s="362"/>
      <c r="AY173" s="363"/>
      <c r="AZ173" s="364"/>
      <c r="BA173" s="365"/>
      <c r="BB173" s="366">
        <v>1</v>
      </c>
      <c r="BC173" s="367"/>
      <c r="BD173" s="368"/>
      <c r="BE173" s="368"/>
      <c r="BF173" s="369"/>
      <c r="BG173" s="370"/>
      <c r="BH173" s="371"/>
      <c r="BI173" s="372"/>
      <c r="BJ173" s="373"/>
      <c r="BK173" s="374"/>
      <c r="BL173" s="374"/>
      <c r="BM173" s="374"/>
      <c r="BN173" s="374"/>
      <c r="BO173" s="375"/>
      <c r="BP173" s="373"/>
      <c r="BQ173" s="374"/>
      <c r="BR173" s="374"/>
      <c r="BS173" s="374"/>
      <c r="BT173" s="374"/>
      <c r="BU173" s="375"/>
      <c r="BV173" s="373"/>
      <c r="BW173" s="374"/>
      <c r="BX173" s="374"/>
      <c r="BY173" s="374"/>
      <c r="BZ173" s="374"/>
      <c r="CA173" s="375"/>
      <c r="CB173" s="367"/>
      <c r="CC173" s="368"/>
      <c r="CD173" s="368"/>
      <c r="CE173" s="369"/>
      <c r="CF173" s="376"/>
      <c r="CG173" s="377"/>
      <c r="CH173" s="377"/>
      <c r="CI173" s="377"/>
      <c r="CJ173" s="378"/>
      <c r="CK173" s="376"/>
      <c r="CL173" s="377"/>
      <c r="CM173" s="377"/>
      <c r="CN173" s="377"/>
      <c r="CO173" s="378"/>
      <c r="CP173" s="376"/>
      <c r="CQ173" s="377"/>
      <c r="CR173" s="377"/>
      <c r="CS173" s="377"/>
      <c r="CT173" s="378"/>
      <c r="CU173" s="379"/>
      <c r="CV173" s="380"/>
      <c r="CW173" s="380"/>
      <c r="CX173" s="380"/>
      <c r="CY173" s="381"/>
    </row>
    <row r="174" spans="1:103" ht="16.5">
      <c r="A174" s="383"/>
      <c r="B174" s="352"/>
      <c r="C174" s="384" t="str">
        <f t="shared" ca="1" si="4"/>
        <v/>
      </c>
      <c r="D174" s="385"/>
      <c r="E174" s="386"/>
      <c r="F174" s="386"/>
      <c r="G174" s="386"/>
      <c r="H174" s="386"/>
      <c r="I174" s="386"/>
      <c r="J174" s="386"/>
      <c r="K174" s="387"/>
      <c r="L174" s="388"/>
      <c r="M174" s="388"/>
      <c r="N174" s="388"/>
      <c r="O174" s="388"/>
      <c r="P174" s="388"/>
      <c r="Q174" s="388"/>
      <c r="R174" s="389"/>
      <c r="S174" s="390"/>
      <c r="T174" s="389"/>
      <c r="U174" s="390"/>
      <c r="V174" s="387"/>
      <c r="W174" s="388"/>
      <c r="X174" s="388"/>
      <c r="Y174" s="388"/>
      <c r="Z174" s="388"/>
      <c r="AA174" s="388"/>
      <c r="AB174" s="388"/>
      <c r="AC174" s="388"/>
      <c r="AD174" s="387"/>
      <c r="AE174" s="388"/>
      <c r="AF174" s="388"/>
      <c r="AG174" s="388"/>
      <c r="AH174" s="388"/>
      <c r="AI174" s="388"/>
      <c r="AJ174" s="388"/>
      <c r="AK174" s="391"/>
      <c r="AL174" s="387"/>
      <c r="AM174" s="388"/>
      <c r="AN174" s="388"/>
      <c r="AO174" s="388"/>
      <c r="AP174" s="388"/>
      <c r="AQ174" s="388"/>
      <c r="AR174" s="391"/>
      <c r="AS174" s="392"/>
      <c r="AT174" s="393"/>
      <c r="AU174" s="393"/>
      <c r="AV174" s="393"/>
      <c r="AW174" s="393"/>
      <c r="AX174" s="393"/>
      <c r="AY174" s="394"/>
      <c r="AZ174" s="395"/>
      <c r="BA174" s="396"/>
      <c r="BB174" s="397">
        <v>2</v>
      </c>
      <c r="BC174" s="398"/>
      <c r="BD174" s="399"/>
      <c r="BE174" s="399"/>
      <c r="BF174" s="400"/>
      <c r="BG174" s="401"/>
      <c r="BH174" s="402"/>
      <c r="BI174" s="403"/>
      <c r="BJ174" s="404"/>
      <c r="BK174" s="405"/>
      <c r="BL174" s="405"/>
      <c r="BM174" s="405"/>
      <c r="BN174" s="405"/>
      <c r="BO174" s="406"/>
      <c r="BP174" s="404"/>
      <c r="BQ174" s="405"/>
      <c r="BR174" s="405"/>
      <c r="BS174" s="405"/>
      <c r="BT174" s="405"/>
      <c r="BU174" s="406"/>
      <c r="BV174" s="404"/>
      <c r="BW174" s="405"/>
      <c r="BX174" s="405"/>
      <c r="BY174" s="405"/>
      <c r="BZ174" s="405"/>
      <c r="CA174" s="406"/>
      <c r="CB174" s="398"/>
      <c r="CC174" s="399"/>
      <c r="CD174" s="399"/>
      <c r="CE174" s="400"/>
      <c r="CF174" s="407"/>
      <c r="CG174" s="408"/>
      <c r="CH174" s="408"/>
      <c r="CI174" s="408"/>
      <c r="CJ174" s="409"/>
      <c r="CK174" s="407"/>
      <c r="CL174" s="408"/>
      <c r="CM174" s="408"/>
      <c r="CN174" s="408"/>
      <c r="CO174" s="409"/>
      <c r="CP174" s="407"/>
      <c r="CQ174" s="408"/>
      <c r="CR174" s="408"/>
      <c r="CS174" s="408"/>
      <c r="CT174" s="409"/>
      <c r="CU174" s="379"/>
      <c r="CV174" s="380"/>
      <c r="CW174" s="380"/>
      <c r="CX174" s="380"/>
      <c r="CY174" s="381"/>
    </row>
    <row r="175" spans="1:103" ht="16.5">
      <c r="A175" s="383"/>
      <c r="B175" s="352"/>
      <c r="C175" s="384" t="str">
        <f t="shared" ca="1" si="4"/>
        <v/>
      </c>
      <c r="D175" s="385"/>
      <c r="E175" s="386"/>
      <c r="F175" s="386"/>
      <c r="G175" s="386"/>
      <c r="H175" s="386"/>
      <c r="I175" s="386"/>
      <c r="J175" s="386"/>
      <c r="K175" s="387"/>
      <c r="L175" s="388"/>
      <c r="M175" s="388"/>
      <c r="N175" s="388"/>
      <c r="O175" s="388"/>
      <c r="P175" s="388"/>
      <c r="Q175" s="388"/>
      <c r="R175" s="389"/>
      <c r="S175" s="390"/>
      <c r="T175" s="389"/>
      <c r="U175" s="390"/>
      <c r="V175" s="387"/>
      <c r="W175" s="388"/>
      <c r="X175" s="388"/>
      <c r="Y175" s="388"/>
      <c r="Z175" s="388"/>
      <c r="AA175" s="388"/>
      <c r="AB175" s="388"/>
      <c r="AC175" s="388"/>
      <c r="AD175" s="387"/>
      <c r="AE175" s="388"/>
      <c r="AF175" s="388"/>
      <c r="AG175" s="388"/>
      <c r="AH175" s="388"/>
      <c r="AI175" s="388"/>
      <c r="AJ175" s="388"/>
      <c r="AK175" s="391"/>
      <c r="AL175" s="387"/>
      <c r="AM175" s="388"/>
      <c r="AN175" s="388"/>
      <c r="AO175" s="388"/>
      <c r="AP175" s="388"/>
      <c r="AQ175" s="388"/>
      <c r="AR175" s="391"/>
      <c r="AS175" s="392"/>
      <c r="AT175" s="393"/>
      <c r="AU175" s="393"/>
      <c r="AV175" s="393"/>
      <c r="AW175" s="393"/>
      <c r="AX175" s="393"/>
      <c r="AY175" s="394"/>
      <c r="AZ175" s="395"/>
      <c r="BA175" s="396"/>
      <c r="BB175" s="397">
        <v>3</v>
      </c>
      <c r="BC175" s="398"/>
      <c r="BD175" s="399"/>
      <c r="BE175" s="399"/>
      <c r="BF175" s="400"/>
      <c r="BG175" s="401"/>
      <c r="BH175" s="402"/>
      <c r="BI175" s="403"/>
      <c r="BJ175" s="404"/>
      <c r="BK175" s="405"/>
      <c r="BL175" s="405"/>
      <c r="BM175" s="405"/>
      <c r="BN175" s="405"/>
      <c r="BO175" s="406"/>
      <c r="BP175" s="404"/>
      <c r="BQ175" s="405"/>
      <c r="BR175" s="405"/>
      <c r="BS175" s="405"/>
      <c r="BT175" s="405"/>
      <c r="BU175" s="406"/>
      <c r="BV175" s="404"/>
      <c r="BW175" s="405"/>
      <c r="BX175" s="405"/>
      <c r="BY175" s="405"/>
      <c r="BZ175" s="405"/>
      <c r="CA175" s="406"/>
      <c r="CB175" s="398"/>
      <c r="CC175" s="399"/>
      <c r="CD175" s="399"/>
      <c r="CE175" s="400"/>
      <c r="CF175" s="407"/>
      <c r="CG175" s="408"/>
      <c r="CH175" s="408"/>
      <c r="CI175" s="408"/>
      <c r="CJ175" s="409"/>
      <c r="CK175" s="407"/>
      <c r="CL175" s="408"/>
      <c r="CM175" s="408"/>
      <c r="CN175" s="408"/>
      <c r="CO175" s="409"/>
      <c r="CP175" s="407"/>
      <c r="CQ175" s="408"/>
      <c r="CR175" s="408"/>
      <c r="CS175" s="408"/>
      <c r="CT175" s="409"/>
      <c r="CU175" s="379"/>
      <c r="CV175" s="380"/>
      <c r="CW175" s="380"/>
      <c r="CX175" s="380"/>
      <c r="CY175" s="381"/>
    </row>
    <row r="176" spans="1:103" ht="16.5">
      <c r="A176" s="383"/>
      <c r="B176" s="352"/>
      <c r="C176" s="384" t="str">
        <f t="shared" ca="1" si="4"/>
        <v/>
      </c>
      <c r="D176" s="385"/>
      <c r="E176" s="386"/>
      <c r="F176" s="386"/>
      <c r="G176" s="386"/>
      <c r="H176" s="386"/>
      <c r="I176" s="386"/>
      <c r="J176" s="386"/>
      <c r="K176" s="387"/>
      <c r="L176" s="388"/>
      <c r="M176" s="388"/>
      <c r="N176" s="388"/>
      <c r="O176" s="388"/>
      <c r="P176" s="388"/>
      <c r="Q176" s="388"/>
      <c r="R176" s="389"/>
      <c r="S176" s="390"/>
      <c r="T176" s="389"/>
      <c r="U176" s="390"/>
      <c r="V176" s="387"/>
      <c r="W176" s="388"/>
      <c r="X176" s="388"/>
      <c r="Y176" s="388"/>
      <c r="Z176" s="388"/>
      <c r="AA176" s="388"/>
      <c r="AB176" s="388"/>
      <c r="AC176" s="388"/>
      <c r="AD176" s="387"/>
      <c r="AE176" s="388"/>
      <c r="AF176" s="388"/>
      <c r="AG176" s="388"/>
      <c r="AH176" s="388"/>
      <c r="AI176" s="388"/>
      <c r="AJ176" s="388"/>
      <c r="AK176" s="391"/>
      <c r="AL176" s="387"/>
      <c r="AM176" s="388"/>
      <c r="AN176" s="388"/>
      <c r="AO176" s="388"/>
      <c r="AP176" s="388"/>
      <c r="AQ176" s="388"/>
      <c r="AR176" s="391"/>
      <c r="AS176" s="392"/>
      <c r="AT176" s="393"/>
      <c r="AU176" s="393"/>
      <c r="AV176" s="393"/>
      <c r="AW176" s="393"/>
      <c r="AX176" s="393"/>
      <c r="AY176" s="394"/>
      <c r="AZ176" s="395"/>
      <c r="BA176" s="396"/>
      <c r="BB176" s="397">
        <v>4</v>
      </c>
      <c r="BC176" s="398"/>
      <c r="BD176" s="399"/>
      <c r="BE176" s="399"/>
      <c r="BF176" s="400"/>
      <c r="BG176" s="401"/>
      <c r="BH176" s="402"/>
      <c r="BI176" s="403"/>
      <c r="BJ176" s="404"/>
      <c r="BK176" s="405"/>
      <c r="BL176" s="405"/>
      <c r="BM176" s="405"/>
      <c r="BN176" s="405"/>
      <c r="BO176" s="406"/>
      <c r="BP176" s="404"/>
      <c r="BQ176" s="405"/>
      <c r="BR176" s="405"/>
      <c r="BS176" s="405"/>
      <c r="BT176" s="405"/>
      <c r="BU176" s="406"/>
      <c r="BV176" s="404"/>
      <c r="BW176" s="405"/>
      <c r="BX176" s="405"/>
      <c r="BY176" s="405"/>
      <c r="BZ176" s="405"/>
      <c r="CA176" s="406"/>
      <c r="CB176" s="398"/>
      <c r="CC176" s="399"/>
      <c r="CD176" s="399"/>
      <c r="CE176" s="400"/>
      <c r="CF176" s="407"/>
      <c r="CG176" s="408"/>
      <c r="CH176" s="408"/>
      <c r="CI176" s="408"/>
      <c r="CJ176" s="409"/>
      <c r="CK176" s="407"/>
      <c r="CL176" s="408"/>
      <c r="CM176" s="408"/>
      <c r="CN176" s="408"/>
      <c r="CO176" s="409"/>
      <c r="CP176" s="407"/>
      <c r="CQ176" s="408"/>
      <c r="CR176" s="408"/>
      <c r="CS176" s="408"/>
      <c r="CT176" s="409"/>
      <c r="CU176" s="379"/>
      <c r="CV176" s="380"/>
      <c r="CW176" s="380"/>
      <c r="CX176" s="380"/>
      <c r="CY176" s="381"/>
    </row>
    <row r="177" spans="1:103" ht="16.5">
      <c r="A177" s="383"/>
      <c r="B177" s="352"/>
      <c r="C177" s="384" t="str">
        <f t="shared" ca="1" si="4"/>
        <v/>
      </c>
      <c r="D177" s="385"/>
      <c r="E177" s="386"/>
      <c r="F177" s="386"/>
      <c r="G177" s="386"/>
      <c r="H177" s="386"/>
      <c r="I177" s="386"/>
      <c r="J177" s="386"/>
      <c r="K177" s="387"/>
      <c r="L177" s="388"/>
      <c r="M177" s="388"/>
      <c r="N177" s="388"/>
      <c r="O177" s="388"/>
      <c r="P177" s="388"/>
      <c r="Q177" s="388"/>
      <c r="R177" s="389"/>
      <c r="S177" s="390"/>
      <c r="T177" s="389"/>
      <c r="U177" s="390"/>
      <c r="V177" s="387"/>
      <c r="W177" s="388"/>
      <c r="X177" s="388"/>
      <c r="Y177" s="388"/>
      <c r="Z177" s="388"/>
      <c r="AA177" s="388"/>
      <c r="AB177" s="388"/>
      <c r="AC177" s="388"/>
      <c r="AD177" s="387"/>
      <c r="AE177" s="388"/>
      <c r="AF177" s="388"/>
      <c r="AG177" s="388"/>
      <c r="AH177" s="388"/>
      <c r="AI177" s="388"/>
      <c r="AJ177" s="388"/>
      <c r="AK177" s="391"/>
      <c r="AL177" s="387"/>
      <c r="AM177" s="388"/>
      <c r="AN177" s="388"/>
      <c r="AO177" s="388"/>
      <c r="AP177" s="388"/>
      <c r="AQ177" s="388"/>
      <c r="AR177" s="391"/>
      <c r="AS177" s="392"/>
      <c r="AT177" s="393"/>
      <c r="AU177" s="393"/>
      <c r="AV177" s="393"/>
      <c r="AW177" s="393"/>
      <c r="AX177" s="393"/>
      <c r="AY177" s="394"/>
      <c r="AZ177" s="395"/>
      <c r="BA177" s="396"/>
      <c r="BB177" s="397">
        <v>5</v>
      </c>
      <c r="BC177" s="398"/>
      <c r="BD177" s="399"/>
      <c r="BE177" s="399"/>
      <c r="BF177" s="400"/>
      <c r="BG177" s="401"/>
      <c r="BH177" s="402"/>
      <c r="BI177" s="403"/>
      <c r="BJ177" s="404"/>
      <c r="BK177" s="405"/>
      <c r="BL177" s="405"/>
      <c r="BM177" s="405"/>
      <c r="BN177" s="405"/>
      <c r="BO177" s="406"/>
      <c r="BP177" s="404"/>
      <c r="BQ177" s="405"/>
      <c r="BR177" s="405"/>
      <c r="BS177" s="405"/>
      <c r="BT177" s="405"/>
      <c r="BU177" s="406"/>
      <c r="BV177" s="404"/>
      <c r="BW177" s="405"/>
      <c r="BX177" s="405"/>
      <c r="BY177" s="405"/>
      <c r="BZ177" s="405"/>
      <c r="CA177" s="406"/>
      <c r="CB177" s="398"/>
      <c r="CC177" s="399"/>
      <c r="CD177" s="399"/>
      <c r="CE177" s="400"/>
      <c r="CF177" s="407"/>
      <c r="CG177" s="408"/>
      <c r="CH177" s="408"/>
      <c r="CI177" s="408"/>
      <c r="CJ177" s="409"/>
      <c r="CK177" s="407"/>
      <c r="CL177" s="408"/>
      <c r="CM177" s="408"/>
      <c r="CN177" s="408"/>
      <c r="CO177" s="409"/>
      <c r="CP177" s="407"/>
      <c r="CQ177" s="408"/>
      <c r="CR177" s="408"/>
      <c r="CS177" s="408"/>
      <c r="CT177" s="409"/>
      <c r="CU177" s="379"/>
      <c r="CV177" s="380"/>
      <c r="CW177" s="380"/>
      <c r="CX177" s="380"/>
      <c r="CY177" s="381"/>
    </row>
    <row r="178" spans="1:103" ht="16.5">
      <c r="A178" s="410"/>
      <c r="B178" s="411"/>
      <c r="C178" s="412" t="str">
        <f t="shared" ca="1" si="4"/>
        <v/>
      </c>
      <c r="D178" s="413"/>
      <c r="E178" s="414"/>
      <c r="F178" s="414"/>
      <c r="G178" s="414"/>
      <c r="H178" s="414"/>
      <c r="I178" s="414"/>
      <c r="J178" s="414"/>
      <c r="K178" s="376"/>
      <c r="L178" s="377"/>
      <c r="M178" s="377"/>
      <c r="N178" s="377"/>
      <c r="O178" s="377"/>
      <c r="P178" s="377"/>
      <c r="Q178" s="377"/>
      <c r="R178" s="415"/>
      <c r="S178" s="416"/>
      <c r="T178" s="415"/>
      <c r="U178" s="416"/>
      <c r="V178" s="376"/>
      <c r="W178" s="377"/>
      <c r="X178" s="377"/>
      <c r="Y178" s="377"/>
      <c r="Z178" s="377"/>
      <c r="AA178" s="377"/>
      <c r="AB178" s="377"/>
      <c r="AC178" s="377"/>
      <c r="AD178" s="376"/>
      <c r="AE178" s="377"/>
      <c r="AF178" s="377"/>
      <c r="AG178" s="377"/>
      <c r="AH178" s="377"/>
      <c r="AI178" s="377"/>
      <c r="AJ178" s="377"/>
      <c r="AK178" s="378"/>
      <c r="AL178" s="376"/>
      <c r="AM178" s="377"/>
      <c r="AN178" s="377"/>
      <c r="AO178" s="377"/>
      <c r="AP178" s="377"/>
      <c r="AQ178" s="377"/>
      <c r="AR178" s="378"/>
      <c r="AS178" s="417"/>
      <c r="AT178" s="418"/>
      <c r="AU178" s="418"/>
      <c r="AV178" s="418"/>
      <c r="AW178" s="418"/>
      <c r="AX178" s="418"/>
      <c r="AY178" s="419"/>
      <c r="AZ178" s="420"/>
      <c r="BA178" s="421"/>
      <c r="BB178" s="422">
        <v>6</v>
      </c>
      <c r="BC178" s="423"/>
      <c r="BD178" s="424"/>
      <c r="BE178" s="424"/>
      <c r="BF178" s="425"/>
      <c r="BG178" s="426"/>
      <c r="BH178" s="427"/>
      <c r="BI178" s="428"/>
      <c r="BJ178" s="429"/>
      <c r="BK178" s="430"/>
      <c r="BL178" s="430"/>
      <c r="BM178" s="430"/>
      <c r="BN178" s="430"/>
      <c r="BO178" s="431"/>
      <c r="BP178" s="429"/>
      <c r="BQ178" s="430"/>
      <c r="BR178" s="430"/>
      <c r="BS178" s="430"/>
      <c r="BT178" s="430"/>
      <c r="BU178" s="431"/>
      <c r="BV178" s="429"/>
      <c r="BW178" s="430"/>
      <c r="BX178" s="430"/>
      <c r="BY178" s="430"/>
      <c r="BZ178" s="430"/>
      <c r="CA178" s="431"/>
      <c r="CB178" s="423"/>
      <c r="CC178" s="424"/>
      <c r="CD178" s="424"/>
      <c r="CE178" s="425"/>
      <c r="CF178" s="407"/>
      <c r="CG178" s="408"/>
      <c r="CH178" s="408"/>
      <c r="CI178" s="408"/>
      <c r="CJ178" s="409"/>
      <c r="CK178" s="407"/>
      <c r="CL178" s="408"/>
      <c r="CM178" s="408"/>
      <c r="CN178" s="408"/>
      <c r="CO178" s="409"/>
      <c r="CP178" s="407"/>
      <c r="CQ178" s="408"/>
      <c r="CR178" s="408"/>
      <c r="CS178" s="408"/>
      <c r="CT178" s="409"/>
      <c r="CU178" s="379"/>
      <c r="CV178" s="380"/>
      <c r="CW178" s="380"/>
      <c r="CX178" s="380"/>
      <c r="CY178" s="381"/>
    </row>
    <row r="179" spans="1:103" ht="16.5">
      <c r="A179" s="351">
        <v>29</v>
      </c>
      <c r="B179" s="352"/>
      <c r="C179" s="353" t="str">
        <f t="shared" ca="1" si="4"/>
        <v>●</v>
      </c>
      <c r="D179" s="354"/>
      <c r="E179" s="355"/>
      <c r="F179" s="355"/>
      <c r="G179" s="355"/>
      <c r="H179" s="355"/>
      <c r="I179" s="355"/>
      <c r="J179" s="355"/>
      <c r="K179" s="356" t="s">
        <v>400</v>
      </c>
      <c r="L179" s="357"/>
      <c r="M179" s="357"/>
      <c r="N179" s="357"/>
      <c r="O179" s="357"/>
      <c r="P179" s="357"/>
      <c r="Q179" s="357"/>
      <c r="R179" s="358"/>
      <c r="S179" s="359"/>
      <c r="T179" s="358"/>
      <c r="U179" s="359"/>
      <c r="V179" s="356"/>
      <c r="W179" s="357"/>
      <c r="X179" s="357"/>
      <c r="Y179" s="357"/>
      <c r="Z179" s="357"/>
      <c r="AA179" s="357"/>
      <c r="AB179" s="357"/>
      <c r="AC179" s="357"/>
      <c r="AD179" s="356"/>
      <c r="AE179" s="357"/>
      <c r="AF179" s="357"/>
      <c r="AG179" s="357"/>
      <c r="AH179" s="357"/>
      <c r="AI179" s="357"/>
      <c r="AJ179" s="357"/>
      <c r="AK179" s="360"/>
      <c r="AL179" s="356"/>
      <c r="AM179" s="357"/>
      <c r="AN179" s="357"/>
      <c r="AO179" s="357"/>
      <c r="AP179" s="357"/>
      <c r="AQ179" s="357"/>
      <c r="AR179" s="360"/>
      <c r="AS179" s="361"/>
      <c r="AT179" s="362"/>
      <c r="AU179" s="362"/>
      <c r="AV179" s="362"/>
      <c r="AW179" s="362"/>
      <c r="AX179" s="362"/>
      <c r="AY179" s="363"/>
      <c r="AZ179" s="364"/>
      <c r="BA179" s="365"/>
      <c r="BB179" s="366">
        <v>1</v>
      </c>
      <c r="BC179" s="367"/>
      <c r="BD179" s="368"/>
      <c r="BE179" s="368"/>
      <c r="BF179" s="369"/>
      <c r="BG179" s="370"/>
      <c r="BH179" s="371"/>
      <c r="BI179" s="372"/>
      <c r="BJ179" s="373"/>
      <c r="BK179" s="374"/>
      <c r="BL179" s="374"/>
      <c r="BM179" s="374"/>
      <c r="BN179" s="374"/>
      <c r="BO179" s="375"/>
      <c r="BP179" s="373"/>
      <c r="BQ179" s="374"/>
      <c r="BR179" s="374"/>
      <c r="BS179" s="374"/>
      <c r="BT179" s="374"/>
      <c r="BU179" s="375"/>
      <c r="BV179" s="373"/>
      <c r="BW179" s="374"/>
      <c r="BX179" s="374"/>
      <c r="BY179" s="374"/>
      <c r="BZ179" s="374"/>
      <c r="CA179" s="375"/>
      <c r="CB179" s="367"/>
      <c r="CC179" s="368"/>
      <c r="CD179" s="368"/>
      <c r="CE179" s="369"/>
      <c r="CF179" s="376"/>
      <c r="CG179" s="377"/>
      <c r="CH179" s="377"/>
      <c r="CI179" s="377"/>
      <c r="CJ179" s="378"/>
      <c r="CK179" s="376"/>
      <c r="CL179" s="377"/>
      <c r="CM179" s="377"/>
      <c r="CN179" s="377"/>
      <c r="CO179" s="378"/>
      <c r="CP179" s="376"/>
      <c r="CQ179" s="377"/>
      <c r="CR179" s="377"/>
      <c r="CS179" s="377"/>
      <c r="CT179" s="378"/>
      <c r="CU179" s="379"/>
      <c r="CV179" s="380"/>
      <c r="CW179" s="380"/>
      <c r="CX179" s="380"/>
      <c r="CY179" s="381"/>
    </row>
    <row r="180" spans="1:103" ht="16.5">
      <c r="A180" s="383"/>
      <c r="B180" s="352"/>
      <c r="C180" s="384" t="str">
        <f t="shared" ca="1" si="4"/>
        <v>●</v>
      </c>
      <c r="D180" s="385"/>
      <c r="E180" s="386"/>
      <c r="F180" s="386"/>
      <c r="G180" s="386"/>
      <c r="H180" s="386"/>
      <c r="I180" s="386"/>
      <c r="J180" s="386"/>
      <c r="K180" s="387"/>
      <c r="L180" s="388"/>
      <c r="M180" s="388"/>
      <c r="N180" s="388"/>
      <c r="O180" s="388"/>
      <c r="P180" s="388"/>
      <c r="Q180" s="388"/>
      <c r="R180" s="389"/>
      <c r="S180" s="390"/>
      <c r="T180" s="389"/>
      <c r="U180" s="390"/>
      <c r="V180" s="387"/>
      <c r="W180" s="388"/>
      <c r="X180" s="388"/>
      <c r="Y180" s="388"/>
      <c r="Z180" s="388"/>
      <c r="AA180" s="388"/>
      <c r="AB180" s="388"/>
      <c r="AC180" s="388"/>
      <c r="AD180" s="387"/>
      <c r="AE180" s="388"/>
      <c r="AF180" s="388"/>
      <c r="AG180" s="388"/>
      <c r="AH180" s="388"/>
      <c r="AI180" s="388"/>
      <c r="AJ180" s="388"/>
      <c r="AK180" s="391"/>
      <c r="AL180" s="387"/>
      <c r="AM180" s="388"/>
      <c r="AN180" s="388"/>
      <c r="AO180" s="388"/>
      <c r="AP180" s="388"/>
      <c r="AQ180" s="388"/>
      <c r="AR180" s="391"/>
      <c r="AS180" s="392"/>
      <c r="AT180" s="393"/>
      <c r="AU180" s="393"/>
      <c r="AV180" s="393"/>
      <c r="AW180" s="393"/>
      <c r="AX180" s="393"/>
      <c r="AY180" s="394"/>
      <c r="AZ180" s="395"/>
      <c r="BA180" s="396"/>
      <c r="BB180" s="397">
        <v>2</v>
      </c>
      <c r="BC180" s="398"/>
      <c r="BD180" s="399"/>
      <c r="BE180" s="399"/>
      <c r="BF180" s="400"/>
      <c r="BG180" s="401"/>
      <c r="BH180" s="402"/>
      <c r="BI180" s="403"/>
      <c r="BJ180" s="404"/>
      <c r="BK180" s="405"/>
      <c r="BL180" s="405"/>
      <c r="BM180" s="405"/>
      <c r="BN180" s="405"/>
      <c r="BO180" s="406"/>
      <c r="BP180" s="404"/>
      <c r="BQ180" s="405"/>
      <c r="BR180" s="405"/>
      <c r="BS180" s="405"/>
      <c r="BT180" s="405"/>
      <c r="BU180" s="406"/>
      <c r="BV180" s="404"/>
      <c r="BW180" s="405"/>
      <c r="BX180" s="405"/>
      <c r="BY180" s="405"/>
      <c r="BZ180" s="405"/>
      <c r="CA180" s="406"/>
      <c r="CB180" s="398"/>
      <c r="CC180" s="399"/>
      <c r="CD180" s="399"/>
      <c r="CE180" s="400"/>
      <c r="CF180" s="407"/>
      <c r="CG180" s="408"/>
      <c r="CH180" s="408"/>
      <c r="CI180" s="408"/>
      <c r="CJ180" s="409"/>
      <c r="CK180" s="407"/>
      <c r="CL180" s="408"/>
      <c r="CM180" s="408"/>
      <c r="CN180" s="408"/>
      <c r="CO180" s="409"/>
      <c r="CP180" s="407"/>
      <c r="CQ180" s="408"/>
      <c r="CR180" s="408"/>
      <c r="CS180" s="408"/>
      <c r="CT180" s="409"/>
      <c r="CU180" s="379"/>
      <c r="CV180" s="380"/>
      <c r="CW180" s="380"/>
      <c r="CX180" s="380"/>
      <c r="CY180" s="381"/>
    </row>
    <row r="181" spans="1:103" ht="16.5">
      <c r="A181" s="383"/>
      <c r="B181" s="352"/>
      <c r="C181" s="384" t="str">
        <f t="shared" ca="1" si="4"/>
        <v>●</v>
      </c>
      <c r="D181" s="385"/>
      <c r="E181" s="386"/>
      <c r="F181" s="386"/>
      <c r="G181" s="386"/>
      <c r="H181" s="386"/>
      <c r="I181" s="386"/>
      <c r="J181" s="386"/>
      <c r="K181" s="387"/>
      <c r="L181" s="388"/>
      <c r="M181" s="388"/>
      <c r="N181" s="388"/>
      <c r="O181" s="388"/>
      <c r="P181" s="388"/>
      <c r="Q181" s="388"/>
      <c r="R181" s="389"/>
      <c r="S181" s="390"/>
      <c r="T181" s="389"/>
      <c r="U181" s="390"/>
      <c r="V181" s="387"/>
      <c r="W181" s="388"/>
      <c r="X181" s="388"/>
      <c r="Y181" s="388"/>
      <c r="Z181" s="388"/>
      <c r="AA181" s="388"/>
      <c r="AB181" s="388"/>
      <c r="AC181" s="388"/>
      <c r="AD181" s="387"/>
      <c r="AE181" s="388"/>
      <c r="AF181" s="388"/>
      <c r="AG181" s="388"/>
      <c r="AH181" s="388"/>
      <c r="AI181" s="388"/>
      <c r="AJ181" s="388"/>
      <c r="AK181" s="391"/>
      <c r="AL181" s="387"/>
      <c r="AM181" s="388"/>
      <c r="AN181" s="388"/>
      <c r="AO181" s="388"/>
      <c r="AP181" s="388"/>
      <c r="AQ181" s="388"/>
      <c r="AR181" s="391"/>
      <c r="AS181" s="392"/>
      <c r="AT181" s="393"/>
      <c r="AU181" s="393"/>
      <c r="AV181" s="393"/>
      <c r="AW181" s="393"/>
      <c r="AX181" s="393"/>
      <c r="AY181" s="394"/>
      <c r="AZ181" s="395"/>
      <c r="BA181" s="396"/>
      <c r="BB181" s="397">
        <v>3</v>
      </c>
      <c r="BC181" s="398"/>
      <c r="BD181" s="399"/>
      <c r="BE181" s="399"/>
      <c r="BF181" s="400"/>
      <c r="BG181" s="401"/>
      <c r="BH181" s="402"/>
      <c r="BI181" s="403"/>
      <c r="BJ181" s="404"/>
      <c r="BK181" s="405"/>
      <c r="BL181" s="405"/>
      <c r="BM181" s="405"/>
      <c r="BN181" s="405"/>
      <c r="BO181" s="406"/>
      <c r="BP181" s="404"/>
      <c r="BQ181" s="405"/>
      <c r="BR181" s="405"/>
      <c r="BS181" s="405"/>
      <c r="BT181" s="405"/>
      <c r="BU181" s="406"/>
      <c r="BV181" s="404"/>
      <c r="BW181" s="405"/>
      <c r="BX181" s="405"/>
      <c r="BY181" s="405"/>
      <c r="BZ181" s="405"/>
      <c r="CA181" s="406"/>
      <c r="CB181" s="398"/>
      <c r="CC181" s="399"/>
      <c r="CD181" s="399"/>
      <c r="CE181" s="400"/>
      <c r="CF181" s="407"/>
      <c r="CG181" s="408"/>
      <c r="CH181" s="408"/>
      <c r="CI181" s="408"/>
      <c r="CJ181" s="409"/>
      <c r="CK181" s="407"/>
      <c r="CL181" s="408"/>
      <c r="CM181" s="408"/>
      <c r="CN181" s="408"/>
      <c r="CO181" s="409"/>
      <c r="CP181" s="407"/>
      <c r="CQ181" s="408"/>
      <c r="CR181" s="408"/>
      <c r="CS181" s="408"/>
      <c r="CT181" s="409"/>
      <c r="CU181" s="379"/>
      <c r="CV181" s="380"/>
      <c r="CW181" s="380"/>
      <c r="CX181" s="380"/>
      <c r="CY181" s="381"/>
    </row>
    <row r="182" spans="1:103" ht="16.5">
      <c r="A182" s="383"/>
      <c r="B182" s="352"/>
      <c r="C182" s="384" t="str">
        <f t="shared" ca="1" si="4"/>
        <v>●</v>
      </c>
      <c r="D182" s="385"/>
      <c r="E182" s="386"/>
      <c r="F182" s="386"/>
      <c r="G182" s="386"/>
      <c r="H182" s="386"/>
      <c r="I182" s="386"/>
      <c r="J182" s="386"/>
      <c r="K182" s="387"/>
      <c r="L182" s="388"/>
      <c r="M182" s="388"/>
      <c r="N182" s="388"/>
      <c r="O182" s="388"/>
      <c r="P182" s="388"/>
      <c r="Q182" s="388"/>
      <c r="R182" s="389"/>
      <c r="S182" s="390"/>
      <c r="T182" s="389"/>
      <c r="U182" s="390"/>
      <c r="V182" s="387"/>
      <c r="W182" s="388"/>
      <c r="X182" s="388"/>
      <c r="Y182" s="388"/>
      <c r="Z182" s="388"/>
      <c r="AA182" s="388"/>
      <c r="AB182" s="388"/>
      <c r="AC182" s="388"/>
      <c r="AD182" s="387"/>
      <c r="AE182" s="388"/>
      <c r="AF182" s="388"/>
      <c r="AG182" s="388"/>
      <c r="AH182" s="388"/>
      <c r="AI182" s="388"/>
      <c r="AJ182" s="388"/>
      <c r="AK182" s="391"/>
      <c r="AL182" s="387"/>
      <c r="AM182" s="388"/>
      <c r="AN182" s="388"/>
      <c r="AO182" s="388"/>
      <c r="AP182" s="388"/>
      <c r="AQ182" s="388"/>
      <c r="AR182" s="391"/>
      <c r="AS182" s="392"/>
      <c r="AT182" s="393"/>
      <c r="AU182" s="393"/>
      <c r="AV182" s="393"/>
      <c r="AW182" s="393"/>
      <c r="AX182" s="393"/>
      <c r="AY182" s="394"/>
      <c r="AZ182" s="395"/>
      <c r="BA182" s="396"/>
      <c r="BB182" s="397">
        <v>4</v>
      </c>
      <c r="BC182" s="398"/>
      <c r="BD182" s="399"/>
      <c r="BE182" s="399"/>
      <c r="BF182" s="400"/>
      <c r="BG182" s="401"/>
      <c r="BH182" s="402"/>
      <c r="BI182" s="403"/>
      <c r="BJ182" s="404"/>
      <c r="BK182" s="405"/>
      <c r="BL182" s="405"/>
      <c r="BM182" s="405"/>
      <c r="BN182" s="405"/>
      <c r="BO182" s="406"/>
      <c r="BP182" s="404"/>
      <c r="BQ182" s="405"/>
      <c r="BR182" s="405"/>
      <c r="BS182" s="405"/>
      <c r="BT182" s="405"/>
      <c r="BU182" s="406"/>
      <c r="BV182" s="404"/>
      <c r="BW182" s="405"/>
      <c r="BX182" s="405"/>
      <c r="BY182" s="405"/>
      <c r="BZ182" s="405"/>
      <c r="CA182" s="406"/>
      <c r="CB182" s="398"/>
      <c r="CC182" s="399"/>
      <c r="CD182" s="399"/>
      <c r="CE182" s="400"/>
      <c r="CF182" s="407"/>
      <c r="CG182" s="408"/>
      <c r="CH182" s="408"/>
      <c r="CI182" s="408"/>
      <c r="CJ182" s="409"/>
      <c r="CK182" s="407"/>
      <c r="CL182" s="408"/>
      <c r="CM182" s="408"/>
      <c r="CN182" s="408"/>
      <c r="CO182" s="409"/>
      <c r="CP182" s="407"/>
      <c r="CQ182" s="408"/>
      <c r="CR182" s="408"/>
      <c r="CS182" s="408"/>
      <c r="CT182" s="409"/>
      <c r="CU182" s="379"/>
      <c r="CV182" s="380"/>
      <c r="CW182" s="380"/>
      <c r="CX182" s="380"/>
      <c r="CY182" s="381"/>
    </row>
    <row r="183" spans="1:103" ht="16.5">
      <c r="A183" s="383"/>
      <c r="B183" s="352"/>
      <c r="C183" s="384" t="str">
        <f t="shared" ca="1" si="4"/>
        <v>●</v>
      </c>
      <c r="D183" s="385"/>
      <c r="E183" s="386"/>
      <c r="F183" s="386"/>
      <c r="G183" s="386"/>
      <c r="H183" s="386"/>
      <c r="I183" s="386"/>
      <c r="J183" s="386"/>
      <c r="K183" s="387"/>
      <c r="L183" s="388"/>
      <c r="M183" s="388"/>
      <c r="N183" s="388"/>
      <c r="O183" s="388"/>
      <c r="P183" s="388"/>
      <c r="Q183" s="388"/>
      <c r="R183" s="389"/>
      <c r="S183" s="390"/>
      <c r="T183" s="389"/>
      <c r="U183" s="390"/>
      <c r="V183" s="387"/>
      <c r="W183" s="388"/>
      <c r="X183" s="388"/>
      <c r="Y183" s="388"/>
      <c r="Z183" s="388"/>
      <c r="AA183" s="388"/>
      <c r="AB183" s="388"/>
      <c r="AC183" s="388"/>
      <c r="AD183" s="387"/>
      <c r="AE183" s="388"/>
      <c r="AF183" s="388"/>
      <c r="AG183" s="388"/>
      <c r="AH183" s="388"/>
      <c r="AI183" s="388"/>
      <c r="AJ183" s="388"/>
      <c r="AK183" s="391"/>
      <c r="AL183" s="387"/>
      <c r="AM183" s="388"/>
      <c r="AN183" s="388"/>
      <c r="AO183" s="388"/>
      <c r="AP183" s="388"/>
      <c r="AQ183" s="388"/>
      <c r="AR183" s="391"/>
      <c r="AS183" s="392"/>
      <c r="AT183" s="393"/>
      <c r="AU183" s="393"/>
      <c r="AV183" s="393"/>
      <c r="AW183" s="393"/>
      <c r="AX183" s="393"/>
      <c r="AY183" s="394"/>
      <c r="AZ183" s="395"/>
      <c r="BA183" s="396"/>
      <c r="BB183" s="397">
        <v>5</v>
      </c>
      <c r="BC183" s="398"/>
      <c r="BD183" s="399"/>
      <c r="BE183" s="399"/>
      <c r="BF183" s="400"/>
      <c r="BG183" s="401"/>
      <c r="BH183" s="402"/>
      <c r="BI183" s="403"/>
      <c r="BJ183" s="404"/>
      <c r="BK183" s="405"/>
      <c r="BL183" s="405"/>
      <c r="BM183" s="405"/>
      <c r="BN183" s="405"/>
      <c r="BO183" s="406"/>
      <c r="BP183" s="404"/>
      <c r="BQ183" s="405"/>
      <c r="BR183" s="405"/>
      <c r="BS183" s="405"/>
      <c r="BT183" s="405"/>
      <c r="BU183" s="406"/>
      <c r="BV183" s="404"/>
      <c r="BW183" s="405"/>
      <c r="BX183" s="405"/>
      <c r="BY183" s="405"/>
      <c r="BZ183" s="405"/>
      <c r="CA183" s="406"/>
      <c r="CB183" s="398"/>
      <c r="CC183" s="399"/>
      <c r="CD183" s="399"/>
      <c r="CE183" s="400"/>
      <c r="CF183" s="407"/>
      <c r="CG183" s="408"/>
      <c r="CH183" s="408"/>
      <c r="CI183" s="408"/>
      <c r="CJ183" s="409"/>
      <c r="CK183" s="407"/>
      <c r="CL183" s="408"/>
      <c r="CM183" s="408"/>
      <c r="CN183" s="408"/>
      <c r="CO183" s="409"/>
      <c r="CP183" s="407"/>
      <c r="CQ183" s="408"/>
      <c r="CR183" s="408"/>
      <c r="CS183" s="408"/>
      <c r="CT183" s="409"/>
      <c r="CU183" s="379"/>
      <c r="CV183" s="380"/>
      <c r="CW183" s="380"/>
      <c r="CX183" s="380"/>
      <c r="CY183" s="381"/>
    </row>
    <row r="184" spans="1:103" ht="16.5">
      <c r="A184" s="410"/>
      <c r="B184" s="411"/>
      <c r="C184" s="412" t="str">
        <f t="shared" ca="1" si="4"/>
        <v>●</v>
      </c>
      <c r="D184" s="413"/>
      <c r="E184" s="414"/>
      <c r="F184" s="414"/>
      <c r="G184" s="414"/>
      <c r="H184" s="414"/>
      <c r="I184" s="414"/>
      <c r="J184" s="414"/>
      <c r="K184" s="376"/>
      <c r="L184" s="377"/>
      <c r="M184" s="377"/>
      <c r="N184" s="377"/>
      <c r="O184" s="377"/>
      <c r="P184" s="377"/>
      <c r="Q184" s="377"/>
      <c r="R184" s="415"/>
      <c r="S184" s="416"/>
      <c r="T184" s="415"/>
      <c r="U184" s="416"/>
      <c r="V184" s="376"/>
      <c r="W184" s="377"/>
      <c r="X184" s="377"/>
      <c r="Y184" s="377"/>
      <c r="Z184" s="377"/>
      <c r="AA184" s="377"/>
      <c r="AB184" s="377"/>
      <c r="AC184" s="377"/>
      <c r="AD184" s="376"/>
      <c r="AE184" s="377"/>
      <c r="AF184" s="377"/>
      <c r="AG184" s="377"/>
      <c r="AH184" s="377"/>
      <c r="AI184" s="377"/>
      <c r="AJ184" s="377"/>
      <c r="AK184" s="378"/>
      <c r="AL184" s="376"/>
      <c r="AM184" s="377"/>
      <c r="AN184" s="377"/>
      <c r="AO184" s="377"/>
      <c r="AP184" s="377"/>
      <c r="AQ184" s="377"/>
      <c r="AR184" s="378"/>
      <c r="AS184" s="417"/>
      <c r="AT184" s="418"/>
      <c r="AU184" s="418"/>
      <c r="AV184" s="418"/>
      <c r="AW184" s="418"/>
      <c r="AX184" s="418"/>
      <c r="AY184" s="419"/>
      <c r="AZ184" s="420"/>
      <c r="BA184" s="421"/>
      <c r="BB184" s="422">
        <v>6</v>
      </c>
      <c r="BC184" s="423"/>
      <c r="BD184" s="424"/>
      <c r="BE184" s="424"/>
      <c r="BF184" s="425"/>
      <c r="BG184" s="426"/>
      <c r="BH184" s="427"/>
      <c r="BI184" s="428"/>
      <c r="BJ184" s="429"/>
      <c r="BK184" s="430"/>
      <c r="BL184" s="430"/>
      <c r="BM184" s="430"/>
      <c r="BN184" s="430"/>
      <c r="BO184" s="431"/>
      <c r="BP184" s="429"/>
      <c r="BQ184" s="430"/>
      <c r="BR184" s="430"/>
      <c r="BS184" s="430"/>
      <c r="BT184" s="430"/>
      <c r="BU184" s="431"/>
      <c r="BV184" s="429"/>
      <c r="BW184" s="430"/>
      <c r="BX184" s="430"/>
      <c r="BY184" s="430"/>
      <c r="BZ184" s="430"/>
      <c r="CA184" s="431"/>
      <c r="CB184" s="423"/>
      <c r="CC184" s="424"/>
      <c r="CD184" s="424"/>
      <c r="CE184" s="425"/>
      <c r="CF184" s="407"/>
      <c r="CG184" s="408"/>
      <c r="CH184" s="408"/>
      <c r="CI184" s="408"/>
      <c r="CJ184" s="409"/>
      <c r="CK184" s="407"/>
      <c r="CL184" s="408"/>
      <c r="CM184" s="408"/>
      <c r="CN184" s="408"/>
      <c r="CO184" s="409"/>
      <c r="CP184" s="407"/>
      <c r="CQ184" s="408"/>
      <c r="CR184" s="408"/>
      <c r="CS184" s="408"/>
      <c r="CT184" s="409"/>
      <c r="CU184" s="379"/>
      <c r="CV184" s="380"/>
      <c r="CW184" s="380"/>
      <c r="CX184" s="380"/>
      <c r="CY184" s="381"/>
    </row>
    <row r="185" spans="1:103" ht="16.5">
      <c r="A185" s="351">
        <v>30</v>
      </c>
      <c r="B185" s="352"/>
      <c r="C185" s="353" t="str">
        <f t="shared" ca="1" si="4"/>
        <v>●</v>
      </c>
      <c r="D185" s="354"/>
      <c r="E185" s="355"/>
      <c r="F185" s="355"/>
      <c r="G185" s="355"/>
      <c r="H185" s="355"/>
      <c r="I185" s="355"/>
      <c r="J185" s="355"/>
      <c r="K185" s="356" t="s">
        <v>401</v>
      </c>
      <c r="L185" s="357"/>
      <c r="M185" s="357"/>
      <c r="N185" s="357"/>
      <c r="O185" s="357"/>
      <c r="P185" s="357"/>
      <c r="Q185" s="357"/>
      <c r="R185" s="358"/>
      <c r="S185" s="359"/>
      <c r="T185" s="358"/>
      <c r="U185" s="359"/>
      <c r="V185" s="356"/>
      <c r="W185" s="357"/>
      <c r="X185" s="357"/>
      <c r="Y185" s="357"/>
      <c r="Z185" s="357"/>
      <c r="AA185" s="357"/>
      <c r="AB185" s="357"/>
      <c r="AC185" s="357"/>
      <c r="AD185" s="356"/>
      <c r="AE185" s="357"/>
      <c r="AF185" s="357"/>
      <c r="AG185" s="357"/>
      <c r="AH185" s="357"/>
      <c r="AI185" s="357"/>
      <c r="AJ185" s="357"/>
      <c r="AK185" s="360"/>
      <c r="AL185" s="356"/>
      <c r="AM185" s="357"/>
      <c r="AN185" s="357"/>
      <c r="AO185" s="357"/>
      <c r="AP185" s="357"/>
      <c r="AQ185" s="357"/>
      <c r="AR185" s="360"/>
      <c r="AS185" s="361"/>
      <c r="AT185" s="362"/>
      <c r="AU185" s="362"/>
      <c r="AV185" s="362"/>
      <c r="AW185" s="362"/>
      <c r="AX185" s="362"/>
      <c r="AY185" s="363"/>
      <c r="AZ185" s="364"/>
      <c r="BA185" s="365"/>
      <c r="BB185" s="366">
        <v>1</v>
      </c>
      <c r="BC185" s="367"/>
      <c r="BD185" s="368"/>
      <c r="BE185" s="368"/>
      <c r="BF185" s="369"/>
      <c r="BG185" s="370"/>
      <c r="BH185" s="371"/>
      <c r="BI185" s="372"/>
      <c r="BJ185" s="373"/>
      <c r="BK185" s="374"/>
      <c r="BL185" s="374"/>
      <c r="BM185" s="374"/>
      <c r="BN185" s="374"/>
      <c r="BO185" s="375"/>
      <c r="BP185" s="373"/>
      <c r="BQ185" s="374"/>
      <c r="BR185" s="374"/>
      <c r="BS185" s="374"/>
      <c r="BT185" s="374"/>
      <c r="BU185" s="375"/>
      <c r="BV185" s="373"/>
      <c r="BW185" s="374"/>
      <c r="BX185" s="374"/>
      <c r="BY185" s="374"/>
      <c r="BZ185" s="374"/>
      <c r="CA185" s="375"/>
      <c r="CB185" s="367"/>
      <c r="CC185" s="368"/>
      <c r="CD185" s="368"/>
      <c r="CE185" s="369"/>
      <c r="CF185" s="376"/>
      <c r="CG185" s="377"/>
      <c r="CH185" s="377"/>
      <c r="CI185" s="377"/>
      <c r="CJ185" s="378"/>
      <c r="CK185" s="376"/>
      <c r="CL185" s="377"/>
      <c r="CM185" s="377"/>
      <c r="CN185" s="377"/>
      <c r="CO185" s="378"/>
      <c r="CP185" s="376"/>
      <c r="CQ185" s="377"/>
      <c r="CR185" s="377"/>
      <c r="CS185" s="377"/>
      <c r="CT185" s="378"/>
      <c r="CU185" s="379"/>
      <c r="CV185" s="380"/>
      <c r="CW185" s="380"/>
      <c r="CX185" s="380"/>
      <c r="CY185" s="381"/>
    </row>
    <row r="186" spans="1:103" ht="16.5">
      <c r="A186" s="383"/>
      <c r="B186" s="352"/>
      <c r="C186" s="384" t="str">
        <f t="shared" ca="1" si="4"/>
        <v>●</v>
      </c>
      <c r="D186" s="385"/>
      <c r="E186" s="386"/>
      <c r="F186" s="386"/>
      <c r="G186" s="386"/>
      <c r="H186" s="386"/>
      <c r="I186" s="386"/>
      <c r="J186" s="386"/>
      <c r="K186" s="387"/>
      <c r="L186" s="388"/>
      <c r="M186" s="388"/>
      <c r="N186" s="388"/>
      <c r="O186" s="388"/>
      <c r="P186" s="388"/>
      <c r="Q186" s="388"/>
      <c r="R186" s="389"/>
      <c r="S186" s="390"/>
      <c r="T186" s="389"/>
      <c r="U186" s="390"/>
      <c r="V186" s="387"/>
      <c r="W186" s="388"/>
      <c r="X186" s="388"/>
      <c r="Y186" s="388"/>
      <c r="Z186" s="388"/>
      <c r="AA186" s="388"/>
      <c r="AB186" s="388"/>
      <c r="AC186" s="388"/>
      <c r="AD186" s="387"/>
      <c r="AE186" s="388"/>
      <c r="AF186" s="388"/>
      <c r="AG186" s="388"/>
      <c r="AH186" s="388"/>
      <c r="AI186" s="388"/>
      <c r="AJ186" s="388"/>
      <c r="AK186" s="391"/>
      <c r="AL186" s="387"/>
      <c r="AM186" s="388"/>
      <c r="AN186" s="388"/>
      <c r="AO186" s="388"/>
      <c r="AP186" s="388"/>
      <c r="AQ186" s="388"/>
      <c r="AR186" s="391"/>
      <c r="AS186" s="392"/>
      <c r="AT186" s="393"/>
      <c r="AU186" s="393"/>
      <c r="AV186" s="393"/>
      <c r="AW186" s="393"/>
      <c r="AX186" s="393"/>
      <c r="AY186" s="394"/>
      <c r="AZ186" s="395"/>
      <c r="BA186" s="396"/>
      <c r="BB186" s="397">
        <v>2</v>
      </c>
      <c r="BC186" s="398"/>
      <c r="BD186" s="399"/>
      <c r="BE186" s="399"/>
      <c r="BF186" s="400"/>
      <c r="BG186" s="401"/>
      <c r="BH186" s="402"/>
      <c r="BI186" s="403"/>
      <c r="BJ186" s="404"/>
      <c r="BK186" s="405"/>
      <c r="BL186" s="405"/>
      <c r="BM186" s="405"/>
      <c r="BN186" s="405"/>
      <c r="BO186" s="406"/>
      <c r="BP186" s="404"/>
      <c r="BQ186" s="405"/>
      <c r="BR186" s="405"/>
      <c r="BS186" s="405"/>
      <c r="BT186" s="405"/>
      <c r="BU186" s="406"/>
      <c r="BV186" s="404"/>
      <c r="BW186" s="405"/>
      <c r="BX186" s="405"/>
      <c r="BY186" s="405"/>
      <c r="BZ186" s="405"/>
      <c r="CA186" s="406"/>
      <c r="CB186" s="398"/>
      <c r="CC186" s="399"/>
      <c r="CD186" s="399"/>
      <c r="CE186" s="400"/>
      <c r="CF186" s="407"/>
      <c r="CG186" s="408"/>
      <c r="CH186" s="408"/>
      <c r="CI186" s="408"/>
      <c r="CJ186" s="409"/>
      <c r="CK186" s="407"/>
      <c r="CL186" s="408"/>
      <c r="CM186" s="408"/>
      <c r="CN186" s="408"/>
      <c r="CO186" s="409"/>
      <c r="CP186" s="407"/>
      <c r="CQ186" s="408"/>
      <c r="CR186" s="408"/>
      <c r="CS186" s="408"/>
      <c r="CT186" s="409"/>
      <c r="CU186" s="379"/>
      <c r="CV186" s="380"/>
      <c r="CW186" s="380"/>
      <c r="CX186" s="380"/>
      <c r="CY186" s="381"/>
    </row>
    <row r="187" spans="1:103" ht="16.5">
      <c r="A187" s="383"/>
      <c r="B187" s="352"/>
      <c r="C187" s="384" t="str">
        <f t="shared" ca="1" si="4"/>
        <v>●</v>
      </c>
      <c r="D187" s="385"/>
      <c r="E187" s="386"/>
      <c r="F187" s="386"/>
      <c r="G187" s="386"/>
      <c r="H187" s="386"/>
      <c r="I187" s="386"/>
      <c r="J187" s="386"/>
      <c r="K187" s="387"/>
      <c r="L187" s="388"/>
      <c r="M187" s="388"/>
      <c r="N187" s="388"/>
      <c r="O187" s="388"/>
      <c r="P187" s="388"/>
      <c r="Q187" s="388"/>
      <c r="R187" s="389"/>
      <c r="S187" s="390"/>
      <c r="T187" s="389"/>
      <c r="U187" s="390"/>
      <c r="V187" s="387"/>
      <c r="W187" s="388"/>
      <c r="X187" s="388"/>
      <c r="Y187" s="388"/>
      <c r="Z187" s="388"/>
      <c r="AA187" s="388"/>
      <c r="AB187" s="388"/>
      <c r="AC187" s="388"/>
      <c r="AD187" s="387"/>
      <c r="AE187" s="388"/>
      <c r="AF187" s="388"/>
      <c r="AG187" s="388"/>
      <c r="AH187" s="388"/>
      <c r="AI187" s="388"/>
      <c r="AJ187" s="388"/>
      <c r="AK187" s="391"/>
      <c r="AL187" s="387"/>
      <c r="AM187" s="388"/>
      <c r="AN187" s="388"/>
      <c r="AO187" s="388"/>
      <c r="AP187" s="388"/>
      <c r="AQ187" s="388"/>
      <c r="AR187" s="391"/>
      <c r="AS187" s="392"/>
      <c r="AT187" s="393"/>
      <c r="AU187" s="393"/>
      <c r="AV187" s="393"/>
      <c r="AW187" s="393"/>
      <c r="AX187" s="393"/>
      <c r="AY187" s="394"/>
      <c r="AZ187" s="395"/>
      <c r="BA187" s="396"/>
      <c r="BB187" s="397">
        <v>3</v>
      </c>
      <c r="BC187" s="398"/>
      <c r="BD187" s="399"/>
      <c r="BE187" s="399"/>
      <c r="BF187" s="400"/>
      <c r="BG187" s="401"/>
      <c r="BH187" s="402"/>
      <c r="BI187" s="403"/>
      <c r="BJ187" s="404"/>
      <c r="BK187" s="405"/>
      <c r="BL187" s="405"/>
      <c r="BM187" s="405"/>
      <c r="BN187" s="405"/>
      <c r="BO187" s="406"/>
      <c r="BP187" s="404"/>
      <c r="BQ187" s="405"/>
      <c r="BR187" s="405"/>
      <c r="BS187" s="405"/>
      <c r="BT187" s="405"/>
      <c r="BU187" s="406"/>
      <c r="BV187" s="404"/>
      <c r="BW187" s="405"/>
      <c r="BX187" s="405"/>
      <c r="BY187" s="405"/>
      <c r="BZ187" s="405"/>
      <c r="CA187" s="406"/>
      <c r="CB187" s="398"/>
      <c r="CC187" s="399"/>
      <c r="CD187" s="399"/>
      <c r="CE187" s="400"/>
      <c r="CF187" s="407"/>
      <c r="CG187" s="408"/>
      <c r="CH187" s="408"/>
      <c r="CI187" s="408"/>
      <c r="CJ187" s="409"/>
      <c r="CK187" s="407"/>
      <c r="CL187" s="408"/>
      <c r="CM187" s="408"/>
      <c r="CN187" s="408"/>
      <c r="CO187" s="409"/>
      <c r="CP187" s="407"/>
      <c r="CQ187" s="408"/>
      <c r="CR187" s="408"/>
      <c r="CS187" s="408"/>
      <c r="CT187" s="409"/>
      <c r="CU187" s="379"/>
      <c r="CV187" s="380"/>
      <c r="CW187" s="380"/>
      <c r="CX187" s="380"/>
      <c r="CY187" s="381"/>
    </row>
    <row r="188" spans="1:103" ht="16.5">
      <c r="A188" s="383"/>
      <c r="B188" s="352"/>
      <c r="C188" s="384" t="str">
        <f t="shared" ca="1" si="4"/>
        <v>●</v>
      </c>
      <c r="D188" s="385"/>
      <c r="E188" s="386"/>
      <c r="F188" s="386"/>
      <c r="G188" s="386"/>
      <c r="H188" s="386"/>
      <c r="I188" s="386"/>
      <c r="J188" s="386"/>
      <c r="K188" s="387"/>
      <c r="L188" s="388"/>
      <c r="M188" s="388"/>
      <c r="N188" s="388"/>
      <c r="O188" s="388"/>
      <c r="P188" s="388"/>
      <c r="Q188" s="388"/>
      <c r="R188" s="389"/>
      <c r="S188" s="390"/>
      <c r="T188" s="389"/>
      <c r="U188" s="390"/>
      <c r="V188" s="387"/>
      <c r="W188" s="388"/>
      <c r="X188" s="388"/>
      <c r="Y188" s="388"/>
      <c r="Z188" s="388"/>
      <c r="AA188" s="388"/>
      <c r="AB188" s="388"/>
      <c r="AC188" s="388"/>
      <c r="AD188" s="387"/>
      <c r="AE188" s="388"/>
      <c r="AF188" s="388"/>
      <c r="AG188" s="388"/>
      <c r="AH188" s="388"/>
      <c r="AI188" s="388"/>
      <c r="AJ188" s="388"/>
      <c r="AK188" s="391"/>
      <c r="AL188" s="387"/>
      <c r="AM188" s="388"/>
      <c r="AN188" s="388"/>
      <c r="AO188" s="388"/>
      <c r="AP188" s="388"/>
      <c r="AQ188" s="388"/>
      <c r="AR188" s="391"/>
      <c r="AS188" s="392"/>
      <c r="AT188" s="393"/>
      <c r="AU188" s="393"/>
      <c r="AV188" s="393"/>
      <c r="AW188" s="393"/>
      <c r="AX188" s="393"/>
      <c r="AY188" s="394"/>
      <c r="AZ188" s="395"/>
      <c r="BA188" s="396"/>
      <c r="BB188" s="397">
        <v>4</v>
      </c>
      <c r="BC188" s="398"/>
      <c r="BD188" s="399"/>
      <c r="BE188" s="399"/>
      <c r="BF188" s="400"/>
      <c r="BG188" s="401"/>
      <c r="BH188" s="402"/>
      <c r="BI188" s="403"/>
      <c r="BJ188" s="404"/>
      <c r="BK188" s="405"/>
      <c r="BL188" s="405"/>
      <c r="BM188" s="405"/>
      <c r="BN188" s="405"/>
      <c r="BO188" s="406"/>
      <c r="BP188" s="404"/>
      <c r="BQ188" s="405"/>
      <c r="BR188" s="405"/>
      <c r="BS188" s="405"/>
      <c r="BT188" s="405"/>
      <c r="BU188" s="406"/>
      <c r="BV188" s="404"/>
      <c r="BW188" s="405"/>
      <c r="BX188" s="405"/>
      <c r="BY188" s="405"/>
      <c r="BZ188" s="405"/>
      <c r="CA188" s="406"/>
      <c r="CB188" s="398"/>
      <c r="CC188" s="399"/>
      <c r="CD188" s="399"/>
      <c r="CE188" s="400"/>
      <c r="CF188" s="407"/>
      <c r="CG188" s="408"/>
      <c r="CH188" s="408"/>
      <c r="CI188" s="408"/>
      <c r="CJ188" s="409"/>
      <c r="CK188" s="407"/>
      <c r="CL188" s="408"/>
      <c r="CM188" s="408"/>
      <c r="CN188" s="408"/>
      <c r="CO188" s="409"/>
      <c r="CP188" s="407"/>
      <c r="CQ188" s="408"/>
      <c r="CR188" s="408"/>
      <c r="CS188" s="408"/>
      <c r="CT188" s="409"/>
      <c r="CU188" s="379"/>
      <c r="CV188" s="380"/>
      <c r="CW188" s="380"/>
      <c r="CX188" s="380"/>
      <c r="CY188" s="381"/>
    </row>
    <row r="189" spans="1:103" ht="16.5">
      <c r="A189" s="383"/>
      <c r="B189" s="352"/>
      <c r="C189" s="384" t="str">
        <f t="shared" ca="1" si="4"/>
        <v>●</v>
      </c>
      <c r="D189" s="385"/>
      <c r="E189" s="386"/>
      <c r="F189" s="386"/>
      <c r="G189" s="386"/>
      <c r="H189" s="386"/>
      <c r="I189" s="386"/>
      <c r="J189" s="386"/>
      <c r="K189" s="387"/>
      <c r="L189" s="388"/>
      <c r="M189" s="388"/>
      <c r="N189" s="388"/>
      <c r="O189" s="388"/>
      <c r="P189" s="388"/>
      <c r="Q189" s="388"/>
      <c r="R189" s="389"/>
      <c r="S189" s="390"/>
      <c r="T189" s="389"/>
      <c r="U189" s="390"/>
      <c r="V189" s="387"/>
      <c r="W189" s="388"/>
      <c r="X189" s="388"/>
      <c r="Y189" s="388"/>
      <c r="Z189" s="388"/>
      <c r="AA189" s="388"/>
      <c r="AB189" s="388"/>
      <c r="AC189" s="388"/>
      <c r="AD189" s="387"/>
      <c r="AE189" s="388"/>
      <c r="AF189" s="388"/>
      <c r="AG189" s="388"/>
      <c r="AH189" s="388"/>
      <c r="AI189" s="388"/>
      <c r="AJ189" s="388"/>
      <c r="AK189" s="391"/>
      <c r="AL189" s="387"/>
      <c r="AM189" s="388"/>
      <c r="AN189" s="388"/>
      <c r="AO189" s="388"/>
      <c r="AP189" s="388"/>
      <c r="AQ189" s="388"/>
      <c r="AR189" s="391"/>
      <c r="AS189" s="392"/>
      <c r="AT189" s="393"/>
      <c r="AU189" s="393"/>
      <c r="AV189" s="393"/>
      <c r="AW189" s="393"/>
      <c r="AX189" s="393"/>
      <c r="AY189" s="394"/>
      <c r="AZ189" s="395"/>
      <c r="BA189" s="396"/>
      <c r="BB189" s="397">
        <v>5</v>
      </c>
      <c r="BC189" s="398"/>
      <c r="BD189" s="399"/>
      <c r="BE189" s="399"/>
      <c r="BF189" s="400"/>
      <c r="BG189" s="401"/>
      <c r="BH189" s="402"/>
      <c r="BI189" s="403"/>
      <c r="BJ189" s="404"/>
      <c r="BK189" s="405"/>
      <c r="BL189" s="405"/>
      <c r="BM189" s="405"/>
      <c r="BN189" s="405"/>
      <c r="BO189" s="406"/>
      <c r="BP189" s="404"/>
      <c r="BQ189" s="405"/>
      <c r="BR189" s="405"/>
      <c r="BS189" s="405"/>
      <c r="BT189" s="405"/>
      <c r="BU189" s="406"/>
      <c r="BV189" s="404"/>
      <c r="BW189" s="405"/>
      <c r="BX189" s="405"/>
      <c r="BY189" s="405"/>
      <c r="BZ189" s="405"/>
      <c r="CA189" s="406"/>
      <c r="CB189" s="398"/>
      <c r="CC189" s="399"/>
      <c r="CD189" s="399"/>
      <c r="CE189" s="400"/>
      <c r="CF189" s="407"/>
      <c r="CG189" s="408"/>
      <c r="CH189" s="408"/>
      <c r="CI189" s="408"/>
      <c r="CJ189" s="409"/>
      <c r="CK189" s="407"/>
      <c r="CL189" s="408"/>
      <c r="CM189" s="408"/>
      <c r="CN189" s="408"/>
      <c r="CO189" s="409"/>
      <c r="CP189" s="407"/>
      <c r="CQ189" s="408"/>
      <c r="CR189" s="408"/>
      <c r="CS189" s="408"/>
      <c r="CT189" s="409"/>
      <c r="CU189" s="379"/>
      <c r="CV189" s="380"/>
      <c r="CW189" s="380"/>
      <c r="CX189" s="380"/>
      <c r="CY189" s="381"/>
    </row>
    <row r="190" spans="1:103" ht="16.5">
      <c r="A190" s="410"/>
      <c r="B190" s="411"/>
      <c r="C190" s="412" t="str">
        <f t="shared" ca="1" si="4"/>
        <v>●</v>
      </c>
      <c r="D190" s="413"/>
      <c r="E190" s="414"/>
      <c r="F190" s="414"/>
      <c r="G190" s="414"/>
      <c r="H190" s="414"/>
      <c r="I190" s="414"/>
      <c r="J190" s="414"/>
      <c r="K190" s="376"/>
      <c r="L190" s="377"/>
      <c r="M190" s="377"/>
      <c r="N190" s="377"/>
      <c r="O190" s="377"/>
      <c r="P190" s="377"/>
      <c r="Q190" s="377"/>
      <c r="R190" s="415"/>
      <c r="S190" s="416"/>
      <c r="T190" s="415"/>
      <c r="U190" s="416"/>
      <c r="V190" s="376"/>
      <c r="W190" s="377"/>
      <c r="X190" s="377"/>
      <c r="Y190" s="377"/>
      <c r="Z190" s="377"/>
      <c r="AA190" s="377"/>
      <c r="AB190" s="377"/>
      <c r="AC190" s="377"/>
      <c r="AD190" s="376"/>
      <c r="AE190" s="377"/>
      <c r="AF190" s="377"/>
      <c r="AG190" s="377"/>
      <c r="AH190" s="377"/>
      <c r="AI190" s="377"/>
      <c r="AJ190" s="377"/>
      <c r="AK190" s="378"/>
      <c r="AL190" s="376"/>
      <c r="AM190" s="377"/>
      <c r="AN190" s="377"/>
      <c r="AO190" s="377"/>
      <c r="AP190" s="377"/>
      <c r="AQ190" s="377"/>
      <c r="AR190" s="378"/>
      <c r="AS190" s="417"/>
      <c r="AT190" s="418"/>
      <c r="AU190" s="418"/>
      <c r="AV190" s="418"/>
      <c r="AW190" s="418"/>
      <c r="AX190" s="418"/>
      <c r="AY190" s="419"/>
      <c r="AZ190" s="420"/>
      <c r="BA190" s="421"/>
      <c r="BB190" s="422">
        <v>6</v>
      </c>
      <c r="BC190" s="423"/>
      <c r="BD190" s="424"/>
      <c r="BE190" s="424"/>
      <c r="BF190" s="425"/>
      <c r="BG190" s="426"/>
      <c r="BH190" s="427"/>
      <c r="BI190" s="428"/>
      <c r="BJ190" s="429"/>
      <c r="BK190" s="430"/>
      <c r="BL190" s="430"/>
      <c r="BM190" s="430"/>
      <c r="BN190" s="430"/>
      <c r="BO190" s="431"/>
      <c r="BP190" s="429"/>
      <c r="BQ190" s="430"/>
      <c r="BR190" s="430"/>
      <c r="BS190" s="430"/>
      <c r="BT190" s="430"/>
      <c r="BU190" s="431"/>
      <c r="BV190" s="429"/>
      <c r="BW190" s="430"/>
      <c r="BX190" s="430"/>
      <c r="BY190" s="430"/>
      <c r="BZ190" s="430"/>
      <c r="CA190" s="431"/>
      <c r="CB190" s="423"/>
      <c r="CC190" s="424"/>
      <c r="CD190" s="424"/>
      <c r="CE190" s="425"/>
      <c r="CF190" s="407"/>
      <c r="CG190" s="408"/>
      <c r="CH190" s="408"/>
      <c r="CI190" s="408"/>
      <c r="CJ190" s="409"/>
      <c r="CK190" s="407"/>
      <c r="CL190" s="408"/>
      <c r="CM190" s="408"/>
      <c r="CN190" s="408"/>
      <c r="CO190" s="409"/>
      <c r="CP190" s="407"/>
      <c r="CQ190" s="408"/>
      <c r="CR190" s="408"/>
      <c r="CS190" s="408"/>
      <c r="CT190" s="409"/>
      <c r="CU190" s="379"/>
      <c r="CV190" s="380"/>
      <c r="CW190" s="380"/>
      <c r="CX190" s="380"/>
      <c r="CY190" s="381"/>
    </row>
    <row r="191" spans="1:103" ht="16.5">
      <c r="A191" s="351">
        <v>31</v>
      </c>
      <c r="B191" s="352"/>
      <c r="C191" s="353" t="str">
        <f t="shared" ca="1" si="4"/>
        <v>●</v>
      </c>
      <c r="D191" s="354" t="s">
        <v>402</v>
      </c>
      <c r="E191" s="355"/>
      <c r="F191" s="355"/>
      <c r="G191" s="355"/>
      <c r="H191" s="355"/>
      <c r="I191" s="355"/>
      <c r="J191" s="355"/>
      <c r="K191" s="356" t="s">
        <v>403</v>
      </c>
      <c r="L191" s="357"/>
      <c r="M191" s="357"/>
      <c r="N191" s="357"/>
      <c r="O191" s="357"/>
      <c r="P191" s="357"/>
      <c r="Q191" s="357"/>
      <c r="R191" s="358"/>
      <c r="S191" s="359"/>
      <c r="T191" s="358"/>
      <c r="U191" s="359"/>
      <c r="V191" s="356"/>
      <c r="W191" s="357"/>
      <c r="X191" s="357"/>
      <c r="Y191" s="357"/>
      <c r="Z191" s="357"/>
      <c r="AA191" s="357"/>
      <c r="AB191" s="357"/>
      <c r="AC191" s="357"/>
      <c r="AD191" s="356"/>
      <c r="AE191" s="357"/>
      <c r="AF191" s="357"/>
      <c r="AG191" s="357"/>
      <c r="AH191" s="357"/>
      <c r="AI191" s="357"/>
      <c r="AJ191" s="357"/>
      <c r="AK191" s="360"/>
      <c r="AL191" s="356"/>
      <c r="AM191" s="357"/>
      <c r="AN191" s="357"/>
      <c r="AO191" s="357"/>
      <c r="AP191" s="357"/>
      <c r="AQ191" s="357"/>
      <c r="AR191" s="360"/>
      <c r="AS191" s="361"/>
      <c r="AT191" s="362"/>
      <c r="AU191" s="362"/>
      <c r="AV191" s="362"/>
      <c r="AW191" s="362"/>
      <c r="AX191" s="362"/>
      <c r="AY191" s="363"/>
      <c r="AZ191" s="364"/>
      <c r="BA191" s="365"/>
      <c r="BB191" s="366">
        <v>1</v>
      </c>
      <c r="BC191" s="367"/>
      <c r="BD191" s="368"/>
      <c r="BE191" s="368"/>
      <c r="BF191" s="369"/>
      <c r="BG191" s="370"/>
      <c r="BH191" s="371"/>
      <c r="BI191" s="372"/>
      <c r="BJ191" s="373"/>
      <c r="BK191" s="374"/>
      <c r="BL191" s="374"/>
      <c r="BM191" s="374"/>
      <c r="BN191" s="374"/>
      <c r="BO191" s="375"/>
      <c r="BP191" s="373"/>
      <c r="BQ191" s="374"/>
      <c r="BR191" s="374"/>
      <c r="BS191" s="374"/>
      <c r="BT191" s="374"/>
      <c r="BU191" s="375"/>
      <c r="BV191" s="373"/>
      <c r="BW191" s="374"/>
      <c r="BX191" s="374"/>
      <c r="BY191" s="374"/>
      <c r="BZ191" s="374"/>
      <c r="CA191" s="375"/>
      <c r="CB191" s="367"/>
      <c r="CC191" s="368"/>
      <c r="CD191" s="368"/>
      <c r="CE191" s="369"/>
      <c r="CF191" s="376"/>
      <c r="CG191" s="377"/>
      <c r="CH191" s="377"/>
      <c r="CI191" s="377"/>
      <c r="CJ191" s="378"/>
      <c r="CK191" s="376"/>
      <c r="CL191" s="377"/>
      <c r="CM191" s="377"/>
      <c r="CN191" s="377"/>
      <c r="CO191" s="378"/>
      <c r="CP191" s="376"/>
      <c r="CQ191" s="377"/>
      <c r="CR191" s="377"/>
      <c r="CS191" s="377"/>
      <c r="CT191" s="378"/>
      <c r="CU191" s="379"/>
      <c r="CV191" s="380"/>
      <c r="CW191" s="380"/>
      <c r="CX191" s="380"/>
      <c r="CY191" s="381"/>
    </row>
    <row r="192" spans="1:103" ht="16.5">
      <c r="A192" s="383"/>
      <c r="B192" s="352"/>
      <c r="C192" s="384" t="str">
        <f t="shared" ca="1" si="4"/>
        <v>●</v>
      </c>
      <c r="D192" s="385"/>
      <c r="E192" s="386"/>
      <c r="F192" s="386"/>
      <c r="G192" s="386"/>
      <c r="H192" s="386"/>
      <c r="I192" s="386"/>
      <c r="J192" s="386"/>
      <c r="K192" s="387"/>
      <c r="L192" s="388"/>
      <c r="M192" s="388"/>
      <c r="N192" s="388"/>
      <c r="O192" s="388"/>
      <c r="P192" s="388"/>
      <c r="Q192" s="388"/>
      <c r="R192" s="389"/>
      <c r="S192" s="390"/>
      <c r="T192" s="389"/>
      <c r="U192" s="390"/>
      <c r="V192" s="387"/>
      <c r="W192" s="388"/>
      <c r="X192" s="388"/>
      <c r="Y192" s="388"/>
      <c r="Z192" s="388"/>
      <c r="AA192" s="388"/>
      <c r="AB192" s="388"/>
      <c r="AC192" s="388"/>
      <c r="AD192" s="387"/>
      <c r="AE192" s="388"/>
      <c r="AF192" s="388"/>
      <c r="AG192" s="388"/>
      <c r="AH192" s="388"/>
      <c r="AI192" s="388"/>
      <c r="AJ192" s="388"/>
      <c r="AK192" s="391"/>
      <c r="AL192" s="387"/>
      <c r="AM192" s="388"/>
      <c r="AN192" s="388"/>
      <c r="AO192" s="388"/>
      <c r="AP192" s="388"/>
      <c r="AQ192" s="388"/>
      <c r="AR192" s="391"/>
      <c r="AS192" s="392"/>
      <c r="AT192" s="393"/>
      <c r="AU192" s="393"/>
      <c r="AV192" s="393"/>
      <c r="AW192" s="393"/>
      <c r="AX192" s="393"/>
      <c r="AY192" s="394"/>
      <c r="AZ192" s="395"/>
      <c r="BA192" s="396"/>
      <c r="BB192" s="397">
        <v>2</v>
      </c>
      <c r="BC192" s="398"/>
      <c r="BD192" s="399"/>
      <c r="BE192" s="399"/>
      <c r="BF192" s="400"/>
      <c r="BG192" s="401"/>
      <c r="BH192" s="402"/>
      <c r="BI192" s="403"/>
      <c r="BJ192" s="404"/>
      <c r="BK192" s="405"/>
      <c r="BL192" s="405"/>
      <c r="BM192" s="405"/>
      <c r="BN192" s="405"/>
      <c r="BO192" s="406"/>
      <c r="BP192" s="404"/>
      <c r="BQ192" s="405"/>
      <c r="BR192" s="405"/>
      <c r="BS192" s="405"/>
      <c r="BT192" s="405"/>
      <c r="BU192" s="406"/>
      <c r="BV192" s="404"/>
      <c r="BW192" s="405"/>
      <c r="BX192" s="405"/>
      <c r="BY192" s="405"/>
      <c r="BZ192" s="405"/>
      <c r="CA192" s="406"/>
      <c r="CB192" s="398"/>
      <c r="CC192" s="399"/>
      <c r="CD192" s="399"/>
      <c r="CE192" s="400"/>
      <c r="CF192" s="407"/>
      <c r="CG192" s="408"/>
      <c r="CH192" s="408"/>
      <c r="CI192" s="408"/>
      <c r="CJ192" s="409"/>
      <c r="CK192" s="407"/>
      <c r="CL192" s="408"/>
      <c r="CM192" s="408"/>
      <c r="CN192" s="408"/>
      <c r="CO192" s="409"/>
      <c r="CP192" s="407"/>
      <c r="CQ192" s="408"/>
      <c r="CR192" s="408"/>
      <c r="CS192" s="408"/>
      <c r="CT192" s="409"/>
      <c r="CU192" s="379"/>
      <c r="CV192" s="380"/>
      <c r="CW192" s="380"/>
      <c r="CX192" s="380"/>
      <c r="CY192" s="381"/>
    </row>
    <row r="193" spans="1:103" ht="16.5">
      <c r="A193" s="383"/>
      <c r="B193" s="352"/>
      <c r="C193" s="384" t="str">
        <f t="shared" ca="1" si="4"/>
        <v>●</v>
      </c>
      <c r="D193" s="385"/>
      <c r="E193" s="386"/>
      <c r="F193" s="386"/>
      <c r="G193" s="386"/>
      <c r="H193" s="386"/>
      <c r="I193" s="386"/>
      <c r="J193" s="386"/>
      <c r="K193" s="387"/>
      <c r="L193" s="388"/>
      <c r="M193" s="388"/>
      <c r="N193" s="388"/>
      <c r="O193" s="388"/>
      <c r="P193" s="388"/>
      <c r="Q193" s="388"/>
      <c r="R193" s="389"/>
      <c r="S193" s="390"/>
      <c r="T193" s="389"/>
      <c r="U193" s="390"/>
      <c r="V193" s="387"/>
      <c r="W193" s="388"/>
      <c r="X193" s="388"/>
      <c r="Y193" s="388"/>
      <c r="Z193" s="388"/>
      <c r="AA193" s="388"/>
      <c r="AB193" s="388"/>
      <c r="AC193" s="388"/>
      <c r="AD193" s="387"/>
      <c r="AE193" s="388"/>
      <c r="AF193" s="388"/>
      <c r="AG193" s="388"/>
      <c r="AH193" s="388"/>
      <c r="AI193" s="388"/>
      <c r="AJ193" s="388"/>
      <c r="AK193" s="391"/>
      <c r="AL193" s="387"/>
      <c r="AM193" s="388"/>
      <c r="AN193" s="388"/>
      <c r="AO193" s="388"/>
      <c r="AP193" s="388"/>
      <c r="AQ193" s="388"/>
      <c r="AR193" s="391"/>
      <c r="AS193" s="392"/>
      <c r="AT193" s="393"/>
      <c r="AU193" s="393"/>
      <c r="AV193" s="393"/>
      <c r="AW193" s="393"/>
      <c r="AX193" s="393"/>
      <c r="AY193" s="394"/>
      <c r="AZ193" s="395"/>
      <c r="BA193" s="396"/>
      <c r="BB193" s="397">
        <v>3</v>
      </c>
      <c r="BC193" s="398"/>
      <c r="BD193" s="399"/>
      <c r="BE193" s="399"/>
      <c r="BF193" s="400"/>
      <c r="BG193" s="401"/>
      <c r="BH193" s="402"/>
      <c r="BI193" s="403"/>
      <c r="BJ193" s="404"/>
      <c r="BK193" s="405"/>
      <c r="BL193" s="405"/>
      <c r="BM193" s="405"/>
      <c r="BN193" s="405"/>
      <c r="BO193" s="406"/>
      <c r="BP193" s="404"/>
      <c r="BQ193" s="405"/>
      <c r="BR193" s="405"/>
      <c r="BS193" s="405"/>
      <c r="BT193" s="405"/>
      <c r="BU193" s="406"/>
      <c r="BV193" s="404"/>
      <c r="BW193" s="405"/>
      <c r="BX193" s="405"/>
      <c r="BY193" s="405"/>
      <c r="BZ193" s="405"/>
      <c r="CA193" s="406"/>
      <c r="CB193" s="398"/>
      <c r="CC193" s="399"/>
      <c r="CD193" s="399"/>
      <c r="CE193" s="400"/>
      <c r="CF193" s="407"/>
      <c r="CG193" s="408"/>
      <c r="CH193" s="408"/>
      <c r="CI193" s="408"/>
      <c r="CJ193" s="409"/>
      <c r="CK193" s="407"/>
      <c r="CL193" s="408"/>
      <c r="CM193" s="408"/>
      <c r="CN193" s="408"/>
      <c r="CO193" s="409"/>
      <c r="CP193" s="407"/>
      <c r="CQ193" s="408"/>
      <c r="CR193" s="408"/>
      <c r="CS193" s="408"/>
      <c r="CT193" s="409"/>
      <c r="CU193" s="379"/>
      <c r="CV193" s="380"/>
      <c r="CW193" s="380"/>
      <c r="CX193" s="380"/>
      <c r="CY193" s="381"/>
    </row>
    <row r="194" spans="1:103" ht="16.5">
      <c r="A194" s="383"/>
      <c r="B194" s="352"/>
      <c r="C194" s="384" t="str">
        <f t="shared" ca="1" si="4"/>
        <v>●</v>
      </c>
      <c r="D194" s="385"/>
      <c r="E194" s="386"/>
      <c r="F194" s="386"/>
      <c r="G194" s="386"/>
      <c r="H194" s="386"/>
      <c r="I194" s="386"/>
      <c r="J194" s="386"/>
      <c r="K194" s="387"/>
      <c r="L194" s="388"/>
      <c r="M194" s="388"/>
      <c r="N194" s="388"/>
      <c r="O194" s="388"/>
      <c r="P194" s="388"/>
      <c r="Q194" s="388"/>
      <c r="R194" s="389"/>
      <c r="S194" s="390"/>
      <c r="T194" s="389"/>
      <c r="U194" s="390"/>
      <c r="V194" s="387"/>
      <c r="W194" s="388"/>
      <c r="X194" s="388"/>
      <c r="Y194" s="388"/>
      <c r="Z194" s="388"/>
      <c r="AA194" s="388"/>
      <c r="AB194" s="388"/>
      <c r="AC194" s="388"/>
      <c r="AD194" s="387"/>
      <c r="AE194" s="388"/>
      <c r="AF194" s="388"/>
      <c r="AG194" s="388"/>
      <c r="AH194" s="388"/>
      <c r="AI194" s="388"/>
      <c r="AJ194" s="388"/>
      <c r="AK194" s="391"/>
      <c r="AL194" s="387"/>
      <c r="AM194" s="388"/>
      <c r="AN194" s="388"/>
      <c r="AO194" s="388"/>
      <c r="AP194" s="388"/>
      <c r="AQ194" s="388"/>
      <c r="AR194" s="391"/>
      <c r="AS194" s="392"/>
      <c r="AT194" s="393"/>
      <c r="AU194" s="393"/>
      <c r="AV194" s="393"/>
      <c r="AW194" s="393"/>
      <c r="AX194" s="393"/>
      <c r="AY194" s="394"/>
      <c r="AZ194" s="395"/>
      <c r="BA194" s="396"/>
      <c r="BB194" s="397">
        <v>4</v>
      </c>
      <c r="BC194" s="398"/>
      <c r="BD194" s="399"/>
      <c r="BE194" s="399"/>
      <c r="BF194" s="400"/>
      <c r="BG194" s="401"/>
      <c r="BH194" s="402"/>
      <c r="BI194" s="403"/>
      <c r="BJ194" s="404"/>
      <c r="BK194" s="405"/>
      <c r="BL194" s="405"/>
      <c r="BM194" s="405"/>
      <c r="BN194" s="405"/>
      <c r="BO194" s="406"/>
      <c r="BP194" s="404"/>
      <c r="BQ194" s="405"/>
      <c r="BR194" s="405"/>
      <c r="BS194" s="405"/>
      <c r="BT194" s="405"/>
      <c r="BU194" s="406"/>
      <c r="BV194" s="404"/>
      <c r="BW194" s="405"/>
      <c r="BX194" s="405"/>
      <c r="BY194" s="405"/>
      <c r="BZ194" s="405"/>
      <c r="CA194" s="406"/>
      <c r="CB194" s="398"/>
      <c r="CC194" s="399"/>
      <c r="CD194" s="399"/>
      <c r="CE194" s="400"/>
      <c r="CF194" s="407"/>
      <c r="CG194" s="408"/>
      <c r="CH194" s="408"/>
      <c r="CI194" s="408"/>
      <c r="CJ194" s="409"/>
      <c r="CK194" s="407"/>
      <c r="CL194" s="408"/>
      <c r="CM194" s="408"/>
      <c r="CN194" s="408"/>
      <c r="CO194" s="409"/>
      <c r="CP194" s="407"/>
      <c r="CQ194" s="408"/>
      <c r="CR194" s="408"/>
      <c r="CS194" s="408"/>
      <c r="CT194" s="409"/>
      <c r="CU194" s="379"/>
      <c r="CV194" s="380"/>
      <c r="CW194" s="380"/>
      <c r="CX194" s="380"/>
      <c r="CY194" s="381"/>
    </row>
    <row r="195" spans="1:103" ht="16.5">
      <c r="A195" s="383"/>
      <c r="B195" s="352"/>
      <c r="C195" s="384" t="str">
        <f t="shared" ca="1" si="4"/>
        <v>●</v>
      </c>
      <c r="D195" s="385"/>
      <c r="E195" s="386"/>
      <c r="F195" s="386"/>
      <c r="G195" s="386"/>
      <c r="H195" s="386"/>
      <c r="I195" s="386"/>
      <c r="J195" s="386"/>
      <c r="K195" s="387"/>
      <c r="L195" s="388"/>
      <c r="M195" s="388"/>
      <c r="N195" s="388"/>
      <c r="O195" s="388"/>
      <c r="P195" s="388"/>
      <c r="Q195" s="388"/>
      <c r="R195" s="389"/>
      <c r="S195" s="390"/>
      <c r="T195" s="389"/>
      <c r="U195" s="390"/>
      <c r="V195" s="387"/>
      <c r="W195" s="388"/>
      <c r="X195" s="388"/>
      <c r="Y195" s="388"/>
      <c r="Z195" s="388"/>
      <c r="AA195" s="388"/>
      <c r="AB195" s="388"/>
      <c r="AC195" s="388"/>
      <c r="AD195" s="387"/>
      <c r="AE195" s="388"/>
      <c r="AF195" s="388"/>
      <c r="AG195" s="388"/>
      <c r="AH195" s="388"/>
      <c r="AI195" s="388"/>
      <c r="AJ195" s="388"/>
      <c r="AK195" s="391"/>
      <c r="AL195" s="387"/>
      <c r="AM195" s="388"/>
      <c r="AN195" s="388"/>
      <c r="AO195" s="388"/>
      <c r="AP195" s="388"/>
      <c r="AQ195" s="388"/>
      <c r="AR195" s="391"/>
      <c r="AS195" s="392"/>
      <c r="AT195" s="393"/>
      <c r="AU195" s="393"/>
      <c r="AV195" s="393"/>
      <c r="AW195" s="393"/>
      <c r="AX195" s="393"/>
      <c r="AY195" s="394"/>
      <c r="AZ195" s="395"/>
      <c r="BA195" s="396"/>
      <c r="BB195" s="397">
        <v>5</v>
      </c>
      <c r="BC195" s="398"/>
      <c r="BD195" s="399"/>
      <c r="BE195" s="399"/>
      <c r="BF195" s="400"/>
      <c r="BG195" s="401"/>
      <c r="BH195" s="402"/>
      <c r="BI195" s="403"/>
      <c r="BJ195" s="404"/>
      <c r="BK195" s="405"/>
      <c r="BL195" s="405"/>
      <c r="BM195" s="405"/>
      <c r="BN195" s="405"/>
      <c r="BO195" s="406"/>
      <c r="BP195" s="404"/>
      <c r="BQ195" s="405"/>
      <c r="BR195" s="405"/>
      <c r="BS195" s="405"/>
      <c r="BT195" s="405"/>
      <c r="BU195" s="406"/>
      <c r="BV195" s="404"/>
      <c r="BW195" s="405"/>
      <c r="BX195" s="405"/>
      <c r="BY195" s="405"/>
      <c r="BZ195" s="405"/>
      <c r="CA195" s="406"/>
      <c r="CB195" s="398"/>
      <c r="CC195" s="399"/>
      <c r="CD195" s="399"/>
      <c r="CE195" s="400"/>
      <c r="CF195" s="407"/>
      <c r="CG195" s="408"/>
      <c r="CH195" s="408"/>
      <c r="CI195" s="408"/>
      <c r="CJ195" s="409"/>
      <c r="CK195" s="407"/>
      <c r="CL195" s="408"/>
      <c r="CM195" s="408"/>
      <c r="CN195" s="408"/>
      <c r="CO195" s="409"/>
      <c r="CP195" s="407"/>
      <c r="CQ195" s="408"/>
      <c r="CR195" s="408"/>
      <c r="CS195" s="408"/>
      <c r="CT195" s="409"/>
      <c r="CU195" s="379"/>
      <c r="CV195" s="380"/>
      <c r="CW195" s="380"/>
      <c r="CX195" s="380"/>
      <c r="CY195" s="381"/>
    </row>
    <row r="196" spans="1:103" ht="16.5">
      <c r="A196" s="410"/>
      <c r="B196" s="411"/>
      <c r="C196" s="412" t="str">
        <f t="shared" ca="1" si="4"/>
        <v>●</v>
      </c>
      <c r="D196" s="413"/>
      <c r="E196" s="414"/>
      <c r="F196" s="414"/>
      <c r="G196" s="414"/>
      <c r="H196" s="414"/>
      <c r="I196" s="414"/>
      <c r="J196" s="414"/>
      <c r="K196" s="376"/>
      <c r="L196" s="377"/>
      <c r="M196" s="377"/>
      <c r="N196" s="377"/>
      <c r="O196" s="377"/>
      <c r="P196" s="377"/>
      <c r="Q196" s="377"/>
      <c r="R196" s="415"/>
      <c r="S196" s="416"/>
      <c r="T196" s="415"/>
      <c r="U196" s="416"/>
      <c r="V196" s="376"/>
      <c r="W196" s="377"/>
      <c r="X196" s="377"/>
      <c r="Y196" s="377"/>
      <c r="Z196" s="377"/>
      <c r="AA196" s="377"/>
      <c r="AB196" s="377"/>
      <c r="AC196" s="377"/>
      <c r="AD196" s="376"/>
      <c r="AE196" s="377"/>
      <c r="AF196" s="377"/>
      <c r="AG196" s="377"/>
      <c r="AH196" s="377"/>
      <c r="AI196" s="377"/>
      <c r="AJ196" s="377"/>
      <c r="AK196" s="378"/>
      <c r="AL196" s="376"/>
      <c r="AM196" s="377"/>
      <c r="AN196" s="377"/>
      <c r="AO196" s="377"/>
      <c r="AP196" s="377"/>
      <c r="AQ196" s="377"/>
      <c r="AR196" s="378"/>
      <c r="AS196" s="417"/>
      <c r="AT196" s="418"/>
      <c r="AU196" s="418"/>
      <c r="AV196" s="418"/>
      <c r="AW196" s="418"/>
      <c r="AX196" s="418"/>
      <c r="AY196" s="419"/>
      <c r="AZ196" s="420"/>
      <c r="BA196" s="421"/>
      <c r="BB196" s="422">
        <v>6</v>
      </c>
      <c r="BC196" s="423"/>
      <c r="BD196" s="424"/>
      <c r="BE196" s="424"/>
      <c r="BF196" s="425"/>
      <c r="BG196" s="426"/>
      <c r="BH196" s="427"/>
      <c r="BI196" s="428"/>
      <c r="BJ196" s="429"/>
      <c r="BK196" s="430"/>
      <c r="BL196" s="430"/>
      <c r="BM196" s="430"/>
      <c r="BN196" s="430"/>
      <c r="BO196" s="431"/>
      <c r="BP196" s="429"/>
      <c r="BQ196" s="430"/>
      <c r="BR196" s="430"/>
      <c r="BS196" s="430"/>
      <c r="BT196" s="430"/>
      <c r="BU196" s="431"/>
      <c r="BV196" s="429"/>
      <c r="BW196" s="430"/>
      <c r="BX196" s="430"/>
      <c r="BY196" s="430"/>
      <c r="BZ196" s="430"/>
      <c r="CA196" s="431"/>
      <c r="CB196" s="423"/>
      <c r="CC196" s="424"/>
      <c r="CD196" s="424"/>
      <c r="CE196" s="425"/>
      <c r="CF196" s="407"/>
      <c r="CG196" s="408"/>
      <c r="CH196" s="408"/>
      <c r="CI196" s="408"/>
      <c r="CJ196" s="409"/>
      <c r="CK196" s="407"/>
      <c r="CL196" s="408"/>
      <c r="CM196" s="408"/>
      <c r="CN196" s="408"/>
      <c r="CO196" s="409"/>
      <c r="CP196" s="407"/>
      <c r="CQ196" s="408"/>
      <c r="CR196" s="408"/>
      <c r="CS196" s="408"/>
      <c r="CT196" s="409"/>
      <c r="CU196" s="379"/>
      <c r="CV196" s="380"/>
      <c r="CW196" s="380"/>
      <c r="CX196" s="380"/>
      <c r="CY196" s="381"/>
    </row>
    <row r="197" spans="1:103" ht="16.5">
      <c r="A197" s="351">
        <v>32</v>
      </c>
      <c r="B197" s="352"/>
      <c r="C197" s="353" t="str">
        <f t="shared" ca="1" si="4"/>
        <v/>
      </c>
      <c r="D197" s="354"/>
      <c r="E197" s="355"/>
      <c r="F197" s="355"/>
      <c r="G197" s="355"/>
      <c r="H197" s="355"/>
      <c r="I197" s="355"/>
      <c r="J197" s="355"/>
      <c r="K197" s="356" t="s">
        <v>404</v>
      </c>
      <c r="L197" s="357"/>
      <c r="M197" s="357"/>
      <c r="N197" s="357"/>
      <c r="O197" s="357"/>
      <c r="P197" s="357"/>
      <c r="Q197" s="357"/>
      <c r="R197" s="358" t="s">
        <v>369</v>
      </c>
      <c r="S197" s="359"/>
      <c r="T197" s="358"/>
      <c r="U197" s="359"/>
      <c r="V197" s="356"/>
      <c r="W197" s="357"/>
      <c r="X197" s="357"/>
      <c r="Y197" s="357"/>
      <c r="Z197" s="357"/>
      <c r="AA197" s="357"/>
      <c r="AB197" s="357"/>
      <c r="AC197" s="357"/>
      <c r="AD197" s="356"/>
      <c r="AE197" s="357"/>
      <c r="AF197" s="357"/>
      <c r="AG197" s="357"/>
      <c r="AH197" s="357"/>
      <c r="AI197" s="357"/>
      <c r="AJ197" s="357"/>
      <c r="AK197" s="360"/>
      <c r="AL197" s="356"/>
      <c r="AM197" s="357"/>
      <c r="AN197" s="357"/>
      <c r="AO197" s="357"/>
      <c r="AP197" s="357"/>
      <c r="AQ197" s="357"/>
      <c r="AR197" s="360"/>
      <c r="AS197" s="361"/>
      <c r="AT197" s="362"/>
      <c r="AU197" s="362"/>
      <c r="AV197" s="362"/>
      <c r="AW197" s="362"/>
      <c r="AX197" s="362"/>
      <c r="AY197" s="363"/>
      <c r="AZ197" s="364"/>
      <c r="BA197" s="365"/>
      <c r="BB197" s="366">
        <v>1</v>
      </c>
      <c r="BC197" s="367"/>
      <c r="BD197" s="368"/>
      <c r="BE197" s="368"/>
      <c r="BF197" s="369"/>
      <c r="BG197" s="370"/>
      <c r="BH197" s="371"/>
      <c r="BI197" s="372"/>
      <c r="BJ197" s="373"/>
      <c r="BK197" s="374"/>
      <c r="BL197" s="374"/>
      <c r="BM197" s="374"/>
      <c r="BN197" s="374"/>
      <c r="BO197" s="375"/>
      <c r="BP197" s="373"/>
      <c r="BQ197" s="374"/>
      <c r="BR197" s="374"/>
      <c r="BS197" s="374"/>
      <c r="BT197" s="374"/>
      <c r="BU197" s="375"/>
      <c r="BV197" s="373"/>
      <c r="BW197" s="374"/>
      <c r="BX197" s="374"/>
      <c r="BY197" s="374"/>
      <c r="BZ197" s="374"/>
      <c r="CA197" s="375"/>
      <c r="CB197" s="367"/>
      <c r="CC197" s="368"/>
      <c r="CD197" s="368"/>
      <c r="CE197" s="369"/>
      <c r="CF197" s="376"/>
      <c r="CG197" s="377"/>
      <c r="CH197" s="377"/>
      <c r="CI197" s="377"/>
      <c r="CJ197" s="378"/>
      <c r="CK197" s="376"/>
      <c r="CL197" s="377"/>
      <c r="CM197" s="377"/>
      <c r="CN197" s="377"/>
      <c r="CO197" s="378"/>
      <c r="CP197" s="376"/>
      <c r="CQ197" s="377"/>
      <c r="CR197" s="377"/>
      <c r="CS197" s="377"/>
      <c r="CT197" s="378"/>
      <c r="CU197" s="379"/>
      <c r="CV197" s="380"/>
      <c r="CW197" s="380"/>
      <c r="CX197" s="380"/>
      <c r="CY197" s="381"/>
    </row>
    <row r="198" spans="1:103" ht="16.5">
      <c r="A198" s="383"/>
      <c r="B198" s="352"/>
      <c r="C198" s="384" t="str">
        <f t="shared" ca="1" si="4"/>
        <v/>
      </c>
      <c r="D198" s="385"/>
      <c r="E198" s="386"/>
      <c r="F198" s="386"/>
      <c r="G198" s="386"/>
      <c r="H198" s="386"/>
      <c r="I198" s="386"/>
      <c r="J198" s="386"/>
      <c r="K198" s="387"/>
      <c r="L198" s="388"/>
      <c r="M198" s="388"/>
      <c r="N198" s="388"/>
      <c r="O198" s="388"/>
      <c r="P198" s="388"/>
      <c r="Q198" s="388"/>
      <c r="R198" s="389"/>
      <c r="S198" s="390"/>
      <c r="T198" s="389"/>
      <c r="U198" s="390"/>
      <c r="V198" s="387"/>
      <c r="W198" s="388"/>
      <c r="X198" s="388"/>
      <c r="Y198" s="388"/>
      <c r="Z198" s="388"/>
      <c r="AA198" s="388"/>
      <c r="AB198" s="388"/>
      <c r="AC198" s="388"/>
      <c r="AD198" s="387"/>
      <c r="AE198" s="388"/>
      <c r="AF198" s="388"/>
      <c r="AG198" s="388"/>
      <c r="AH198" s="388"/>
      <c r="AI198" s="388"/>
      <c r="AJ198" s="388"/>
      <c r="AK198" s="391"/>
      <c r="AL198" s="387"/>
      <c r="AM198" s="388"/>
      <c r="AN198" s="388"/>
      <c r="AO198" s="388"/>
      <c r="AP198" s="388"/>
      <c r="AQ198" s="388"/>
      <c r="AR198" s="391"/>
      <c r="AS198" s="392"/>
      <c r="AT198" s="393"/>
      <c r="AU198" s="393"/>
      <c r="AV198" s="393"/>
      <c r="AW198" s="393"/>
      <c r="AX198" s="393"/>
      <c r="AY198" s="394"/>
      <c r="AZ198" s="395"/>
      <c r="BA198" s="396"/>
      <c r="BB198" s="397">
        <v>2</v>
      </c>
      <c r="BC198" s="398"/>
      <c r="BD198" s="399"/>
      <c r="BE198" s="399"/>
      <c r="BF198" s="400"/>
      <c r="BG198" s="401"/>
      <c r="BH198" s="402"/>
      <c r="BI198" s="403"/>
      <c r="BJ198" s="404"/>
      <c r="BK198" s="405"/>
      <c r="BL198" s="405"/>
      <c r="BM198" s="405"/>
      <c r="BN198" s="405"/>
      <c r="BO198" s="406"/>
      <c r="BP198" s="404"/>
      <c r="BQ198" s="405"/>
      <c r="BR198" s="405"/>
      <c r="BS198" s="405"/>
      <c r="BT198" s="405"/>
      <c r="BU198" s="406"/>
      <c r="BV198" s="404"/>
      <c r="BW198" s="405"/>
      <c r="BX198" s="405"/>
      <c r="BY198" s="405"/>
      <c r="BZ198" s="405"/>
      <c r="CA198" s="406"/>
      <c r="CB198" s="398"/>
      <c r="CC198" s="399"/>
      <c r="CD198" s="399"/>
      <c r="CE198" s="400"/>
      <c r="CF198" s="407"/>
      <c r="CG198" s="408"/>
      <c r="CH198" s="408"/>
      <c r="CI198" s="408"/>
      <c r="CJ198" s="409"/>
      <c r="CK198" s="407"/>
      <c r="CL198" s="408"/>
      <c r="CM198" s="408"/>
      <c r="CN198" s="408"/>
      <c r="CO198" s="409"/>
      <c r="CP198" s="407"/>
      <c r="CQ198" s="408"/>
      <c r="CR198" s="408"/>
      <c r="CS198" s="408"/>
      <c r="CT198" s="409"/>
      <c r="CU198" s="379"/>
      <c r="CV198" s="380"/>
      <c r="CW198" s="380"/>
      <c r="CX198" s="380"/>
      <c r="CY198" s="381"/>
    </row>
    <row r="199" spans="1:103" ht="16.5">
      <c r="A199" s="383"/>
      <c r="B199" s="352"/>
      <c r="C199" s="384" t="str">
        <f t="shared" ca="1" si="4"/>
        <v/>
      </c>
      <c r="D199" s="385"/>
      <c r="E199" s="386"/>
      <c r="F199" s="386"/>
      <c r="G199" s="386"/>
      <c r="H199" s="386"/>
      <c r="I199" s="386"/>
      <c r="J199" s="386"/>
      <c r="K199" s="387"/>
      <c r="L199" s="388"/>
      <c r="M199" s="388"/>
      <c r="N199" s="388"/>
      <c r="O199" s="388"/>
      <c r="P199" s="388"/>
      <c r="Q199" s="388"/>
      <c r="R199" s="389"/>
      <c r="S199" s="390"/>
      <c r="T199" s="389"/>
      <c r="U199" s="390"/>
      <c r="V199" s="387"/>
      <c r="W199" s="388"/>
      <c r="X199" s="388"/>
      <c r="Y199" s="388"/>
      <c r="Z199" s="388"/>
      <c r="AA199" s="388"/>
      <c r="AB199" s="388"/>
      <c r="AC199" s="388"/>
      <c r="AD199" s="387"/>
      <c r="AE199" s="388"/>
      <c r="AF199" s="388"/>
      <c r="AG199" s="388"/>
      <c r="AH199" s="388"/>
      <c r="AI199" s="388"/>
      <c r="AJ199" s="388"/>
      <c r="AK199" s="391"/>
      <c r="AL199" s="387"/>
      <c r="AM199" s="388"/>
      <c r="AN199" s="388"/>
      <c r="AO199" s="388"/>
      <c r="AP199" s="388"/>
      <c r="AQ199" s="388"/>
      <c r="AR199" s="391"/>
      <c r="AS199" s="392"/>
      <c r="AT199" s="393"/>
      <c r="AU199" s="393"/>
      <c r="AV199" s="393"/>
      <c r="AW199" s="393"/>
      <c r="AX199" s="393"/>
      <c r="AY199" s="394"/>
      <c r="AZ199" s="395"/>
      <c r="BA199" s="396"/>
      <c r="BB199" s="397">
        <v>3</v>
      </c>
      <c r="BC199" s="398"/>
      <c r="BD199" s="399"/>
      <c r="BE199" s="399"/>
      <c r="BF199" s="400"/>
      <c r="BG199" s="401"/>
      <c r="BH199" s="402"/>
      <c r="BI199" s="403"/>
      <c r="BJ199" s="404"/>
      <c r="BK199" s="405"/>
      <c r="BL199" s="405"/>
      <c r="BM199" s="405"/>
      <c r="BN199" s="405"/>
      <c r="BO199" s="406"/>
      <c r="BP199" s="404"/>
      <c r="BQ199" s="405"/>
      <c r="BR199" s="405"/>
      <c r="BS199" s="405"/>
      <c r="BT199" s="405"/>
      <c r="BU199" s="406"/>
      <c r="BV199" s="404"/>
      <c r="BW199" s="405"/>
      <c r="BX199" s="405"/>
      <c r="BY199" s="405"/>
      <c r="BZ199" s="405"/>
      <c r="CA199" s="406"/>
      <c r="CB199" s="398"/>
      <c r="CC199" s="399"/>
      <c r="CD199" s="399"/>
      <c r="CE199" s="400"/>
      <c r="CF199" s="407"/>
      <c r="CG199" s="408"/>
      <c r="CH199" s="408"/>
      <c r="CI199" s="408"/>
      <c r="CJ199" s="409"/>
      <c r="CK199" s="407"/>
      <c r="CL199" s="408"/>
      <c r="CM199" s="408"/>
      <c r="CN199" s="408"/>
      <c r="CO199" s="409"/>
      <c r="CP199" s="407"/>
      <c r="CQ199" s="408"/>
      <c r="CR199" s="408"/>
      <c r="CS199" s="408"/>
      <c r="CT199" s="409"/>
      <c r="CU199" s="379"/>
      <c r="CV199" s="380"/>
      <c r="CW199" s="380"/>
      <c r="CX199" s="380"/>
      <c r="CY199" s="381"/>
    </row>
    <row r="200" spans="1:103" ht="16.5">
      <c r="A200" s="383"/>
      <c r="B200" s="352"/>
      <c r="C200" s="384" t="str">
        <f t="shared" ca="1" si="4"/>
        <v/>
      </c>
      <c r="D200" s="385"/>
      <c r="E200" s="386"/>
      <c r="F200" s="386"/>
      <c r="G200" s="386"/>
      <c r="H200" s="386"/>
      <c r="I200" s="386"/>
      <c r="J200" s="386"/>
      <c r="K200" s="387"/>
      <c r="L200" s="388"/>
      <c r="M200" s="388"/>
      <c r="N200" s="388"/>
      <c r="O200" s="388"/>
      <c r="P200" s="388"/>
      <c r="Q200" s="388"/>
      <c r="R200" s="389"/>
      <c r="S200" s="390"/>
      <c r="T200" s="389"/>
      <c r="U200" s="390"/>
      <c r="V200" s="387"/>
      <c r="W200" s="388"/>
      <c r="X200" s="388"/>
      <c r="Y200" s="388"/>
      <c r="Z200" s="388"/>
      <c r="AA200" s="388"/>
      <c r="AB200" s="388"/>
      <c r="AC200" s="388"/>
      <c r="AD200" s="387"/>
      <c r="AE200" s="388"/>
      <c r="AF200" s="388"/>
      <c r="AG200" s="388"/>
      <c r="AH200" s="388"/>
      <c r="AI200" s="388"/>
      <c r="AJ200" s="388"/>
      <c r="AK200" s="391"/>
      <c r="AL200" s="387"/>
      <c r="AM200" s="388"/>
      <c r="AN200" s="388"/>
      <c r="AO200" s="388"/>
      <c r="AP200" s="388"/>
      <c r="AQ200" s="388"/>
      <c r="AR200" s="391"/>
      <c r="AS200" s="392"/>
      <c r="AT200" s="393"/>
      <c r="AU200" s="393"/>
      <c r="AV200" s="393"/>
      <c r="AW200" s="393"/>
      <c r="AX200" s="393"/>
      <c r="AY200" s="394"/>
      <c r="AZ200" s="395"/>
      <c r="BA200" s="396"/>
      <c r="BB200" s="397">
        <v>4</v>
      </c>
      <c r="BC200" s="398"/>
      <c r="BD200" s="399"/>
      <c r="BE200" s="399"/>
      <c r="BF200" s="400"/>
      <c r="BG200" s="401"/>
      <c r="BH200" s="402"/>
      <c r="BI200" s="403"/>
      <c r="BJ200" s="404"/>
      <c r="BK200" s="405"/>
      <c r="BL200" s="405"/>
      <c r="BM200" s="405"/>
      <c r="BN200" s="405"/>
      <c r="BO200" s="406"/>
      <c r="BP200" s="404"/>
      <c r="BQ200" s="405"/>
      <c r="BR200" s="405"/>
      <c r="BS200" s="405"/>
      <c r="BT200" s="405"/>
      <c r="BU200" s="406"/>
      <c r="BV200" s="404"/>
      <c r="BW200" s="405"/>
      <c r="BX200" s="405"/>
      <c r="BY200" s="405"/>
      <c r="BZ200" s="405"/>
      <c r="CA200" s="406"/>
      <c r="CB200" s="398"/>
      <c r="CC200" s="399"/>
      <c r="CD200" s="399"/>
      <c r="CE200" s="400"/>
      <c r="CF200" s="407"/>
      <c r="CG200" s="408"/>
      <c r="CH200" s="408"/>
      <c r="CI200" s="408"/>
      <c r="CJ200" s="409"/>
      <c r="CK200" s="407"/>
      <c r="CL200" s="408"/>
      <c r="CM200" s="408"/>
      <c r="CN200" s="408"/>
      <c r="CO200" s="409"/>
      <c r="CP200" s="407"/>
      <c r="CQ200" s="408"/>
      <c r="CR200" s="408"/>
      <c r="CS200" s="408"/>
      <c r="CT200" s="409"/>
      <c r="CU200" s="379"/>
      <c r="CV200" s="380"/>
      <c r="CW200" s="380"/>
      <c r="CX200" s="380"/>
      <c r="CY200" s="381"/>
    </row>
    <row r="201" spans="1:103" ht="16.5">
      <c r="A201" s="383"/>
      <c r="B201" s="352"/>
      <c r="C201" s="384" t="str">
        <f t="shared" ca="1" si="4"/>
        <v/>
      </c>
      <c r="D201" s="385"/>
      <c r="E201" s="386"/>
      <c r="F201" s="386"/>
      <c r="G201" s="386"/>
      <c r="H201" s="386"/>
      <c r="I201" s="386"/>
      <c r="J201" s="386"/>
      <c r="K201" s="387"/>
      <c r="L201" s="388"/>
      <c r="M201" s="388"/>
      <c r="N201" s="388"/>
      <c r="O201" s="388"/>
      <c r="P201" s="388"/>
      <c r="Q201" s="388"/>
      <c r="R201" s="389"/>
      <c r="S201" s="390"/>
      <c r="T201" s="389"/>
      <c r="U201" s="390"/>
      <c r="V201" s="387"/>
      <c r="W201" s="388"/>
      <c r="X201" s="388"/>
      <c r="Y201" s="388"/>
      <c r="Z201" s="388"/>
      <c r="AA201" s="388"/>
      <c r="AB201" s="388"/>
      <c r="AC201" s="388"/>
      <c r="AD201" s="387"/>
      <c r="AE201" s="388"/>
      <c r="AF201" s="388"/>
      <c r="AG201" s="388"/>
      <c r="AH201" s="388"/>
      <c r="AI201" s="388"/>
      <c r="AJ201" s="388"/>
      <c r="AK201" s="391"/>
      <c r="AL201" s="387"/>
      <c r="AM201" s="388"/>
      <c r="AN201" s="388"/>
      <c r="AO201" s="388"/>
      <c r="AP201" s="388"/>
      <c r="AQ201" s="388"/>
      <c r="AR201" s="391"/>
      <c r="AS201" s="392"/>
      <c r="AT201" s="393"/>
      <c r="AU201" s="393"/>
      <c r="AV201" s="393"/>
      <c r="AW201" s="393"/>
      <c r="AX201" s="393"/>
      <c r="AY201" s="394"/>
      <c r="AZ201" s="395"/>
      <c r="BA201" s="396"/>
      <c r="BB201" s="397">
        <v>5</v>
      </c>
      <c r="BC201" s="398"/>
      <c r="BD201" s="399"/>
      <c r="BE201" s="399"/>
      <c r="BF201" s="400"/>
      <c r="BG201" s="401"/>
      <c r="BH201" s="402"/>
      <c r="BI201" s="403"/>
      <c r="BJ201" s="404"/>
      <c r="BK201" s="405"/>
      <c r="BL201" s="405"/>
      <c r="BM201" s="405"/>
      <c r="BN201" s="405"/>
      <c r="BO201" s="406"/>
      <c r="BP201" s="404"/>
      <c r="BQ201" s="405"/>
      <c r="BR201" s="405"/>
      <c r="BS201" s="405"/>
      <c r="BT201" s="405"/>
      <c r="BU201" s="406"/>
      <c r="BV201" s="404"/>
      <c r="BW201" s="405"/>
      <c r="BX201" s="405"/>
      <c r="BY201" s="405"/>
      <c r="BZ201" s="405"/>
      <c r="CA201" s="406"/>
      <c r="CB201" s="398"/>
      <c r="CC201" s="399"/>
      <c r="CD201" s="399"/>
      <c r="CE201" s="400"/>
      <c r="CF201" s="407"/>
      <c r="CG201" s="408"/>
      <c r="CH201" s="408"/>
      <c r="CI201" s="408"/>
      <c r="CJ201" s="409"/>
      <c r="CK201" s="407"/>
      <c r="CL201" s="408"/>
      <c r="CM201" s="408"/>
      <c r="CN201" s="408"/>
      <c r="CO201" s="409"/>
      <c r="CP201" s="407"/>
      <c r="CQ201" s="408"/>
      <c r="CR201" s="408"/>
      <c r="CS201" s="408"/>
      <c r="CT201" s="409"/>
      <c r="CU201" s="379"/>
      <c r="CV201" s="380"/>
      <c r="CW201" s="380"/>
      <c r="CX201" s="380"/>
      <c r="CY201" s="381"/>
    </row>
    <row r="202" spans="1:103" ht="16.5">
      <c r="A202" s="410"/>
      <c r="B202" s="411"/>
      <c r="C202" s="412" t="str">
        <f t="shared" ca="1" si="4"/>
        <v/>
      </c>
      <c r="D202" s="413"/>
      <c r="E202" s="414"/>
      <c r="F202" s="414"/>
      <c r="G202" s="414"/>
      <c r="H202" s="414"/>
      <c r="I202" s="414"/>
      <c r="J202" s="414"/>
      <c r="K202" s="376"/>
      <c r="L202" s="377"/>
      <c r="M202" s="377"/>
      <c r="N202" s="377"/>
      <c r="O202" s="377"/>
      <c r="P202" s="377"/>
      <c r="Q202" s="377"/>
      <c r="R202" s="415"/>
      <c r="S202" s="416"/>
      <c r="T202" s="415"/>
      <c r="U202" s="416"/>
      <c r="V202" s="376"/>
      <c r="W202" s="377"/>
      <c r="X202" s="377"/>
      <c r="Y202" s="377"/>
      <c r="Z202" s="377"/>
      <c r="AA202" s="377"/>
      <c r="AB202" s="377"/>
      <c r="AC202" s="377"/>
      <c r="AD202" s="376"/>
      <c r="AE202" s="377"/>
      <c r="AF202" s="377"/>
      <c r="AG202" s="377"/>
      <c r="AH202" s="377"/>
      <c r="AI202" s="377"/>
      <c r="AJ202" s="377"/>
      <c r="AK202" s="378"/>
      <c r="AL202" s="376"/>
      <c r="AM202" s="377"/>
      <c r="AN202" s="377"/>
      <c r="AO202" s="377"/>
      <c r="AP202" s="377"/>
      <c r="AQ202" s="377"/>
      <c r="AR202" s="378"/>
      <c r="AS202" s="417"/>
      <c r="AT202" s="418"/>
      <c r="AU202" s="418"/>
      <c r="AV202" s="418"/>
      <c r="AW202" s="418"/>
      <c r="AX202" s="418"/>
      <c r="AY202" s="419"/>
      <c r="AZ202" s="420"/>
      <c r="BA202" s="421"/>
      <c r="BB202" s="422">
        <v>6</v>
      </c>
      <c r="BC202" s="423"/>
      <c r="BD202" s="424"/>
      <c r="BE202" s="424"/>
      <c r="BF202" s="425"/>
      <c r="BG202" s="426"/>
      <c r="BH202" s="427"/>
      <c r="BI202" s="428"/>
      <c r="BJ202" s="429"/>
      <c r="BK202" s="430"/>
      <c r="BL202" s="430"/>
      <c r="BM202" s="430"/>
      <c r="BN202" s="430"/>
      <c r="BO202" s="431"/>
      <c r="BP202" s="429"/>
      <c r="BQ202" s="430"/>
      <c r="BR202" s="430"/>
      <c r="BS202" s="430"/>
      <c r="BT202" s="430"/>
      <c r="BU202" s="431"/>
      <c r="BV202" s="429"/>
      <c r="BW202" s="430"/>
      <c r="BX202" s="430"/>
      <c r="BY202" s="430"/>
      <c r="BZ202" s="430"/>
      <c r="CA202" s="431"/>
      <c r="CB202" s="423"/>
      <c r="CC202" s="424"/>
      <c r="CD202" s="424"/>
      <c r="CE202" s="425"/>
      <c r="CF202" s="407"/>
      <c r="CG202" s="408"/>
      <c r="CH202" s="408"/>
      <c r="CI202" s="408"/>
      <c r="CJ202" s="409"/>
      <c r="CK202" s="407"/>
      <c r="CL202" s="408"/>
      <c r="CM202" s="408"/>
      <c r="CN202" s="408"/>
      <c r="CO202" s="409"/>
      <c r="CP202" s="407"/>
      <c r="CQ202" s="408"/>
      <c r="CR202" s="408"/>
      <c r="CS202" s="408"/>
      <c r="CT202" s="409"/>
      <c r="CU202" s="379"/>
      <c r="CV202" s="380"/>
      <c r="CW202" s="380"/>
      <c r="CX202" s="380"/>
      <c r="CY202" s="381"/>
    </row>
    <row r="203" spans="1:103" ht="16.5">
      <c r="A203" s="351">
        <v>33</v>
      </c>
      <c r="B203" s="352"/>
      <c r="C203" s="353" t="str">
        <f t="shared" ca="1" si="4"/>
        <v>●</v>
      </c>
      <c r="D203" s="354"/>
      <c r="E203" s="355"/>
      <c r="F203" s="355"/>
      <c r="G203" s="355"/>
      <c r="H203" s="355"/>
      <c r="I203" s="355"/>
      <c r="J203" s="355"/>
      <c r="K203" s="356" t="s">
        <v>405</v>
      </c>
      <c r="L203" s="357"/>
      <c r="M203" s="357"/>
      <c r="N203" s="357"/>
      <c r="O203" s="357"/>
      <c r="P203" s="357"/>
      <c r="Q203" s="357"/>
      <c r="R203" s="358"/>
      <c r="S203" s="359"/>
      <c r="T203" s="358"/>
      <c r="U203" s="359"/>
      <c r="V203" s="356"/>
      <c r="W203" s="357"/>
      <c r="X203" s="357"/>
      <c r="Y203" s="357"/>
      <c r="Z203" s="357"/>
      <c r="AA203" s="357"/>
      <c r="AB203" s="357"/>
      <c r="AC203" s="357"/>
      <c r="AD203" s="356"/>
      <c r="AE203" s="357"/>
      <c r="AF203" s="357"/>
      <c r="AG203" s="357"/>
      <c r="AH203" s="357"/>
      <c r="AI203" s="357"/>
      <c r="AJ203" s="357"/>
      <c r="AK203" s="360"/>
      <c r="AL203" s="356"/>
      <c r="AM203" s="357"/>
      <c r="AN203" s="357"/>
      <c r="AO203" s="357"/>
      <c r="AP203" s="357"/>
      <c r="AQ203" s="357"/>
      <c r="AR203" s="360"/>
      <c r="AS203" s="361"/>
      <c r="AT203" s="362"/>
      <c r="AU203" s="362"/>
      <c r="AV203" s="362"/>
      <c r="AW203" s="362"/>
      <c r="AX203" s="362"/>
      <c r="AY203" s="363"/>
      <c r="AZ203" s="364"/>
      <c r="BA203" s="365"/>
      <c r="BB203" s="366">
        <v>1</v>
      </c>
      <c r="BC203" s="367"/>
      <c r="BD203" s="368"/>
      <c r="BE203" s="368"/>
      <c r="BF203" s="369"/>
      <c r="BG203" s="370"/>
      <c r="BH203" s="371"/>
      <c r="BI203" s="372"/>
      <c r="BJ203" s="373"/>
      <c r="BK203" s="374"/>
      <c r="BL203" s="374"/>
      <c r="BM203" s="374"/>
      <c r="BN203" s="374"/>
      <c r="BO203" s="375"/>
      <c r="BP203" s="373"/>
      <c r="BQ203" s="374"/>
      <c r="BR203" s="374"/>
      <c r="BS203" s="374"/>
      <c r="BT203" s="374"/>
      <c r="BU203" s="375"/>
      <c r="BV203" s="373"/>
      <c r="BW203" s="374"/>
      <c r="BX203" s="374"/>
      <c r="BY203" s="374"/>
      <c r="BZ203" s="374"/>
      <c r="CA203" s="375"/>
      <c r="CB203" s="367"/>
      <c r="CC203" s="368"/>
      <c r="CD203" s="368"/>
      <c r="CE203" s="369"/>
      <c r="CF203" s="376"/>
      <c r="CG203" s="377"/>
      <c r="CH203" s="377"/>
      <c r="CI203" s="377"/>
      <c r="CJ203" s="378"/>
      <c r="CK203" s="376"/>
      <c r="CL203" s="377"/>
      <c r="CM203" s="377"/>
      <c r="CN203" s="377"/>
      <c r="CO203" s="378"/>
      <c r="CP203" s="376"/>
      <c r="CQ203" s="377"/>
      <c r="CR203" s="377"/>
      <c r="CS203" s="377"/>
      <c r="CT203" s="378"/>
      <c r="CU203" s="379"/>
      <c r="CV203" s="380"/>
      <c r="CW203" s="380"/>
      <c r="CX203" s="380"/>
      <c r="CY203" s="381"/>
    </row>
    <row r="204" spans="1:103" ht="16.5">
      <c r="A204" s="383"/>
      <c r="B204" s="352"/>
      <c r="C204" s="384" t="str">
        <f t="shared" ref="C204:C273" ca="1" si="5">IF(AND(OFFSET($K204,-($BB204-1),0)&lt;&gt;"",OFFSET($R204,-($BB204-1),0)&lt;&gt;"x"),"●","")</f>
        <v>●</v>
      </c>
      <c r="D204" s="385"/>
      <c r="E204" s="386"/>
      <c r="F204" s="386"/>
      <c r="G204" s="386"/>
      <c r="H204" s="386"/>
      <c r="I204" s="386"/>
      <c r="J204" s="386"/>
      <c r="K204" s="387"/>
      <c r="L204" s="388"/>
      <c r="M204" s="388"/>
      <c r="N204" s="388"/>
      <c r="O204" s="388"/>
      <c r="P204" s="388"/>
      <c r="Q204" s="388"/>
      <c r="R204" s="389"/>
      <c r="S204" s="390"/>
      <c r="T204" s="389"/>
      <c r="U204" s="390"/>
      <c r="V204" s="387"/>
      <c r="W204" s="388"/>
      <c r="X204" s="388"/>
      <c r="Y204" s="388"/>
      <c r="Z204" s="388"/>
      <c r="AA204" s="388"/>
      <c r="AB204" s="388"/>
      <c r="AC204" s="388"/>
      <c r="AD204" s="387"/>
      <c r="AE204" s="388"/>
      <c r="AF204" s="388"/>
      <c r="AG204" s="388"/>
      <c r="AH204" s="388"/>
      <c r="AI204" s="388"/>
      <c r="AJ204" s="388"/>
      <c r="AK204" s="391"/>
      <c r="AL204" s="387"/>
      <c r="AM204" s="388"/>
      <c r="AN204" s="388"/>
      <c r="AO204" s="388"/>
      <c r="AP204" s="388"/>
      <c r="AQ204" s="388"/>
      <c r="AR204" s="391"/>
      <c r="AS204" s="392"/>
      <c r="AT204" s="393"/>
      <c r="AU204" s="393"/>
      <c r="AV204" s="393"/>
      <c r="AW204" s="393"/>
      <c r="AX204" s="393"/>
      <c r="AY204" s="394"/>
      <c r="AZ204" s="395"/>
      <c r="BA204" s="396"/>
      <c r="BB204" s="397">
        <v>2</v>
      </c>
      <c r="BC204" s="398"/>
      <c r="BD204" s="399"/>
      <c r="BE204" s="399"/>
      <c r="BF204" s="400"/>
      <c r="BG204" s="401"/>
      <c r="BH204" s="402"/>
      <c r="BI204" s="403"/>
      <c r="BJ204" s="404"/>
      <c r="BK204" s="405"/>
      <c r="BL204" s="405"/>
      <c r="BM204" s="405"/>
      <c r="BN204" s="405"/>
      <c r="BO204" s="406"/>
      <c r="BP204" s="404"/>
      <c r="BQ204" s="405"/>
      <c r="BR204" s="405"/>
      <c r="BS204" s="405"/>
      <c r="BT204" s="405"/>
      <c r="BU204" s="406"/>
      <c r="BV204" s="404"/>
      <c r="BW204" s="405"/>
      <c r="BX204" s="405"/>
      <c r="BY204" s="405"/>
      <c r="BZ204" s="405"/>
      <c r="CA204" s="406"/>
      <c r="CB204" s="398"/>
      <c r="CC204" s="399"/>
      <c r="CD204" s="399"/>
      <c r="CE204" s="400"/>
      <c r="CF204" s="407"/>
      <c r="CG204" s="408"/>
      <c r="CH204" s="408"/>
      <c r="CI204" s="408"/>
      <c r="CJ204" s="409"/>
      <c r="CK204" s="407"/>
      <c r="CL204" s="408"/>
      <c r="CM204" s="408"/>
      <c r="CN204" s="408"/>
      <c r="CO204" s="409"/>
      <c r="CP204" s="407"/>
      <c r="CQ204" s="408"/>
      <c r="CR204" s="408"/>
      <c r="CS204" s="408"/>
      <c r="CT204" s="409"/>
      <c r="CU204" s="379"/>
      <c r="CV204" s="380"/>
      <c r="CW204" s="380"/>
      <c r="CX204" s="380"/>
      <c r="CY204" s="381"/>
    </row>
    <row r="205" spans="1:103" ht="16.5">
      <c r="A205" s="383"/>
      <c r="B205" s="352"/>
      <c r="C205" s="384" t="str">
        <f t="shared" ca="1" si="5"/>
        <v>●</v>
      </c>
      <c r="D205" s="385"/>
      <c r="E205" s="386"/>
      <c r="F205" s="386"/>
      <c r="G205" s="386"/>
      <c r="H205" s="386"/>
      <c r="I205" s="386"/>
      <c r="J205" s="386"/>
      <c r="K205" s="387"/>
      <c r="L205" s="388"/>
      <c r="M205" s="388"/>
      <c r="N205" s="388"/>
      <c r="O205" s="388"/>
      <c r="P205" s="388"/>
      <c r="Q205" s="388"/>
      <c r="R205" s="389"/>
      <c r="S205" s="390"/>
      <c r="T205" s="389"/>
      <c r="U205" s="390"/>
      <c r="V205" s="387"/>
      <c r="W205" s="388"/>
      <c r="X205" s="388"/>
      <c r="Y205" s="388"/>
      <c r="Z205" s="388"/>
      <c r="AA205" s="388"/>
      <c r="AB205" s="388"/>
      <c r="AC205" s="388"/>
      <c r="AD205" s="387"/>
      <c r="AE205" s="388"/>
      <c r="AF205" s="388"/>
      <c r="AG205" s="388"/>
      <c r="AH205" s="388"/>
      <c r="AI205" s="388"/>
      <c r="AJ205" s="388"/>
      <c r="AK205" s="391"/>
      <c r="AL205" s="387"/>
      <c r="AM205" s="388"/>
      <c r="AN205" s="388"/>
      <c r="AO205" s="388"/>
      <c r="AP205" s="388"/>
      <c r="AQ205" s="388"/>
      <c r="AR205" s="391"/>
      <c r="AS205" s="392"/>
      <c r="AT205" s="393"/>
      <c r="AU205" s="393"/>
      <c r="AV205" s="393"/>
      <c r="AW205" s="393"/>
      <c r="AX205" s="393"/>
      <c r="AY205" s="394"/>
      <c r="AZ205" s="395"/>
      <c r="BA205" s="396"/>
      <c r="BB205" s="397">
        <v>3</v>
      </c>
      <c r="BC205" s="398"/>
      <c r="BD205" s="399"/>
      <c r="BE205" s="399"/>
      <c r="BF205" s="400"/>
      <c r="BG205" s="401"/>
      <c r="BH205" s="402"/>
      <c r="BI205" s="403"/>
      <c r="BJ205" s="404"/>
      <c r="BK205" s="405"/>
      <c r="BL205" s="405"/>
      <c r="BM205" s="405"/>
      <c r="BN205" s="405"/>
      <c r="BO205" s="406"/>
      <c r="BP205" s="404"/>
      <c r="BQ205" s="405"/>
      <c r="BR205" s="405"/>
      <c r="BS205" s="405"/>
      <c r="BT205" s="405"/>
      <c r="BU205" s="406"/>
      <c r="BV205" s="404"/>
      <c r="BW205" s="405"/>
      <c r="BX205" s="405"/>
      <c r="BY205" s="405"/>
      <c r="BZ205" s="405"/>
      <c r="CA205" s="406"/>
      <c r="CB205" s="398"/>
      <c r="CC205" s="399"/>
      <c r="CD205" s="399"/>
      <c r="CE205" s="400"/>
      <c r="CF205" s="407"/>
      <c r="CG205" s="408"/>
      <c r="CH205" s="408"/>
      <c r="CI205" s="408"/>
      <c r="CJ205" s="409"/>
      <c r="CK205" s="407"/>
      <c r="CL205" s="408"/>
      <c r="CM205" s="408"/>
      <c r="CN205" s="408"/>
      <c r="CO205" s="409"/>
      <c r="CP205" s="407"/>
      <c r="CQ205" s="408"/>
      <c r="CR205" s="408"/>
      <c r="CS205" s="408"/>
      <c r="CT205" s="409"/>
      <c r="CU205" s="379"/>
      <c r="CV205" s="380"/>
      <c r="CW205" s="380"/>
      <c r="CX205" s="380"/>
      <c r="CY205" s="381"/>
    </row>
    <row r="206" spans="1:103" ht="16.5">
      <c r="A206" s="383"/>
      <c r="B206" s="352"/>
      <c r="C206" s="384" t="str">
        <f t="shared" ca="1" si="5"/>
        <v>●</v>
      </c>
      <c r="D206" s="385"/>
      <c r="E206" s="386"/>
      <c r="F206" s="386"/>
      <c r="G206" s="386"/>
      <c r="H206" s="386"/>
      <c r="I206" s="386"/>
      <c r="J206" s="386"/>
      <c r="K206" s="387"/>
      <c r="L206" s="388"/>
      <c r="M206" s="388"/>
      <c r="N206" s="388"/>
      <c r="O206" s="388"/>
      <c r="P206" s="388"/>
      <c r="Q206" s="388"/>
      <c r="R206" s="389"/>
      <c r="S206" s="390"/>
      <c r="T206" s="389"/>
      <c r="U206" s="390"/>
      <c r="V206" s="387"/>
      <c r="W206" s="388"/>
      <c r="X206" s="388"/>
      <c r="Y206" s="388"/>
      <c r="Z206" s="388"/>
      <c r="AA206" s="388"/>
      <c r="AB206" s="388"/>
      <c r="AC206" s="388"/>
      <c r="AD206" s="387"/>
      <c r="AE206" s="388"/>
      <c r="AF206" s="388"/>
      <c r="AG206" s="388"/>
      <c r="AH206" s="388"/>
      <c r="AI206" s="388"/>
      <c r="AJ206" s="388"/>
      <c r="AK206" s="391"/>
      <c r="AL206" s="387"/>
      <c r="AM206" s="388"/>
      <c r="AN206" s="388"/>
      <c r="AO206" s="388"/>
      <c r="AP206" s="388"/>
      <c r="AQ206" s="388"/>
      <c r="AR206" s="391"/>
      <c r="AS206" s="392"/>
      <c r="AT206" s="393"/>
      <c r="AU206" s="393"/>
      <c r="AV206" s="393"/>
      <c r="AW206" s="393"/>
      <c r="AX206" s="393"/>
      <c r="AY206" s="394"/>
      <c r="AZ206" s="395"/>
      <c r="BA206" s="396"/>
      <c r="BB206" s="397">
        <v>4</v>
      </c>
      <c r="BC206" s="398"/>
      <c r="BD206" s="399"/>
      <c r="BE206" s="399"/>
      <c r="BF206" s="400"/>
      <c r="BG206" s="401"/>
      <c r="BH206" s="402"/>
      <c r="BI206" s="403"/>
      <c r="BJ206" s="404"/>
      <c r="BK206" s="405"/>
      <c r="BL206" s="405"/>
      <c r="BM206" s="405"/>
      <c r="BN206" s="405"/>
      <c r="BO206" s="406"/>
      <c r="BP206" s="404"/>
      <c r="BQ206" s="405"/>
      <c r="BR206" s="405"/>
      <c r="BS206" s="405"/>
      <c r="BT206" s="405"/>
      <c r="BU206" s="406"/>
      <c r="BV206" s="404"/>
      <c r="BW206" s="405"/>
      <c r="BX206" s="405"/>
      <c r="BY206" s="405"/>
      <c r="BZ206" s="405"/>
      <c r="CA206" s="406"/>
      <c r="CB206" s="398"/>
      <c r="CC206" s="399"/>
      <c r="CD206" s="399"/>
      <c r="CE206" s="400"/>
      <c r="CF206" s="407"/>
      <c r="CG206" s="408"/>
      <c r="CH206" s="408"/>
      <c r="CI206" s="408"/>
      <c r="CJ206" s="409"/>
      <c r="CK206" s="407"/>
      <c r="CL206" s="408"/>
      <c r="CM206" s="408"/>
      <c r="CN206" s="408"/>
      <c r="CO206" s="409"/>
      <c r="CP206" s="407"/>
      <c r="CQ206" s="408"/>
      <c r="CR206" s="408"/>
      <c r="CS206" s="408"/>
      <c r="CT206" s="409"/>
      <c r="CU206" s="379"/>
      <c r="CV206" s="380"/>
      <c r="CW206" s="380"/>
      <c r="CX206" s="380"/>
      <c r="CY206" s="381"/>
    </row>
    <row r="207" spans="1:103" ht="16.5">
      <c r="A207" s="383"/>
      <c r="B207" s="352"/>
      <c r="C207" s="384" t="str">
        <f t="shared" ca="1" si="5"/>
        <v>●</v>
      </c>
      <c r="D207" s="385"/>
      <c r="E207" s="386"/>
      <c r="F207" s="386"/>
      <c r="G207" s="386"/>
      <c r="H207" s="386"/>
      <c r="I207" s="386"/>
      <c r="J207" s="386"/>
      <c r="K207" s="387"/>
      <c r="L207" s="388"/>
      <c r="M207" s="388"/>
      <c r="N207" s="388"/>
      <c r="O207" s="388"/>
      <c r="P207" s="388"/>
      <c r="Q207" s="388"/>
      <c r="R207" s="389"/>
      <c r="S207" s="390"/>
      <c r="T207" s="389"/>
      <c r="U207" s="390"/>
      <c r="V207" s="387"/>
      <c r="W207" s="388"/>
      <c r="X207" s="388"/>
      <c r="Y207" s="388"/>
      <c r="Z207" s="388"/>
      <c r="AA207" s="388"/>
      <c r="AB207" s="388"/>
      <c r="AC207" s="388"/>
      <c r="AD207" s="387"/>
      <c r="AE207" s="388"/>
      <c r="AF207" s="388"/>
      <c r="AG207" s="388"/>
      <c r="AH207" s="388"/>
      <c r="AI207" s="388"/>
      <c r="AJ207" s="388"/>
      <c r="AK207" s="391"/>
      <c r="AL207" s="387"/>
      <c r="AM207" s="388"/>
      <c r="AN207" s="388"/>
      <c r="AO207" s="388"/>
      <c r="AP207" s="388"/>
      <c r="AQ207" s="388"/>
      <c r="AR207" s="391"/>
      <c r="AS207" s="392"/>
      <c r="AT207" s="393"/>
      <c r="AU207" s="393"/>
      <c r="AV207" s="393"/>
      <c r="AW207" s="393"/>
      <c r="AX207" s="393"/>
      <c r="AY207" s="394"/>
      <c r="AZ207" s="395"/>
      <c r="BA207" s="396"/>
      <c r="BB207" s="397">
        <v>5</v>
      </c>
      <c r="BC207" s="398"/>
      <c r="BD207" s="399"/>
      <c r="BE207" s="399"/>
      <c r="BF207" s="400"/>
      <c r="BG207" s="401"/>
      <c r="BH207" s="402"/>
      <c r="BI207" s="403"/>
      <c r="BJ207" s="404"/>
      <c r="BK207" s="405"/>
      <c r="BL207" s="405"/>
      <c r="BM207" s="405"/>
      <c r="BN207" s="405"/>
      <c r="BO207" s="406"/>
      <c r="BP207" s="404"/>
      <c r="BQ207" s="405"/>
      <c r="BR207" s="405"/>
      <c r="BS207" s="405"/>
      <c r="BT207" s="405"/>
      <c r="BU207" s="406"/>
      <c r="BV207" s="404"/>
      <c r="BW207" s="405"/>
      <c r="BX207" s="405"/>
      <c r="BY207" s="405"/>
      <c r="BZ207" s="405"/>
      <c r="CA207" s="406"/>
      <c r="CB207" s="398"/>
      <c r="CC207" s="399"/>
      <c r="CD207" s="399"/>
      <c r="CE207" s="400"/>
      <c r="CF207" s="407"/>
      <c r="CG207" s="408"/>
      <c r="CH207" s="408"/>
      <c r="CI207" s="408"/>
      <c r="CJ207" s="409"/>
      <c r="CK207" s="407"/>
      <c r="CL207" s="408"/>
      <c r="CM207" s="408"/>
      <c r="CN207" s="408"/>
      <c r="CO207" s="409"/>
      <c r="CP207" s="407"/>
      <c r="CQ207" s="408"/>
      <c r="CR207" s="408"/>
      <c r="CS207" s="408"/>
      <c r="CT207" s="409"/>
      <c r="CU207" s="379"/>
      <c r="CV207" s="380"/>
      <c r="CW207" s="380"/>
      <c r="CX207" s="380"/>
      <c r="CY207" s="381"/>
    </row>
    <row r="208" spans="1:103" ht="16.5">
      <c r="A208" s="410"/>
      <c r="B208" s="411"/>
      <c r="C208" s="412" t="str">
        <f t="shared" ca="1" si="5"/>
        <v>●</v>
      </c>
      <c r="D208" s="413"/>
      <c r="E208" s="414"/>
      <c r="F208" s="414"/>
      <c r="G208" s="414"/>
      <c r="H208" s="414"/>
      <c r="I208" s="414"/>
      <c r="J208" s="414"/>
      <c r="K208" s="376"/>
      <c r="L208" s="377"/>
      <c r="M208" s="377"/>
      <c r="N208" s="377"/>
      <c r="O208" s="377"/>
      <c r="P208" s="377"/>
      <c r="Q208" s="377"/>
      <c r="R208" s="415"/>
      <c r="S208" s="416"/>
      <c r="T208" s="415"/>
      <c r="U208" s="416"/>
      <c r="V208" s="376"/>
      <c r="W208" s="377"/>
      <c r="X208" s="377"/>
      <c r="Y208" s="377"/>
      <c r="Z208" s="377"/>
      <c r="AA208" s="377"/>
      <c r="AB208" s="377"/>
      <c r="AC208" s="377"/>
      <c r="AD208" s="376"/>
      <c r="AE208" s="377"/>
      <c r="AF208" s="377"/>
      <c r="AG208" s="377"/>
      <c r="AH208" s="377"/>
      <c r="AI208" s="377"/>
      <c r="AJ208" s="377"/>
      <c r="AK208" s="378"/>
      <c r="AL208" s="376"/>
      <c r="AM208" s="377"/>
      <c r="AN208" s="377"/>
      <c r="AO208" s="377"/>
      <c r="AP208" s="377"/>
      <c r="AQ208" s="377"/>
      <c r="AR208" s="378"/>
      <c r="AS208" s="417"/>
      <c r="AT208" s="418"/>
      <c r="AU208" s="418"/>
      <c r="AV208" s="418"/>
      <c r="AW208" s="418"/>
      <c r="AX208" s="418"/>
      <c r="AY208" s="419"/>
      <c r="AZ208" s="420"/>
      <c r="BA208" s="421"/>
      <c r="BB208" s="422">
        <v>6</v>
      </c>
      <c r="BC208" s="423"/>
      <c r="BD208" s="424"/>
      <c r="BE208" s="424"/>
      <c r="BF208" s="425"/>
      <c r="BG208" s="426"/>
      <c r="BH208" s="427"/>
      <c r="BI208" s="428"/>
      <c r="BJ208" s="429"/>
      <c r="BK208" s="430"/>
      <c r="BL208" s="430"/>
      <c r="BM208" s="430"/>
      <c r="BN208" s="430"/>
      <c r="BO208" s="431"/>
      <c r="BP208" s="429"/>
      <c r="BQ208" s="430"/>
      <c r="BR208" s="430"/>
      <c r="BS208" s="430"/>
      <c r="BT208" s="430"/>
      <c r="BU208" s="431"/>
      <c r="BV208" s="429"/>
      <c r="BW208" s="430"/>
      <c r="BX208" s="430"/>
      <c r="BY208" s="430"/>
      <c r="BZ208" s="430"/>
      <c r="CA208" s="431"/>
      <c r="CB208" s="423"/>
      <c r="CC208" s="424"/>
      <c r="CD208" s="424"/>
      <c r="CE208" s="425"/>
      <c r="CF208" s="407"/>
      <c r="CG208" s="408"/>
      <c r="CH208" s="408"/>
      <c r="CI208" s="408"/>
      <c r="CJ208" s="409"/>
      <c r="CK208" s="407"/>
      <c r="CL208" s="408"/>
      <c r="CM208" s="408"/>
      <c r="CN208" s="408"/>
      <c r="CO208" s="409"/>
      <c r="CP208" s="407"/>
      <c r="CQ208" s="408"/>
      <c r="CR208" s="408"/>
      <c r="CS208" s="408"/>
      <c r="CT208" s="409"/>
      <c r="CU208" s="379"/>
      <c r="CV208" s="380"/>
      <c r="CW208" s="380"/>
      <c r="CX208" s="380"/>
      <c r="CY208" s="381"/>
    </row>
    <row r="209" spans="1:103" ht="16.5">
      <c r="A209" s="351">
        <v>34</v>
      </c>
      <c r="B209" s="352"/>
      <c r="C209" s="353" t="str">
        <f t="shared" ca="1" si="5"/>
        <v>●</v>
      </c>
      <c r="D209" s="354"/>
      <c r="E209" s="355"/>
      <c r="F209" s="355"/>
      <c r="G209" s="355"/>
      <c r="H209" s="355"/>
      <c r="I209" s="355"/>
      <c r="J209" s="355"/>
      <c r="K209" s="356" t="s">
        <v>406</v>
      </c>
      <c r="L209" s="357"/>
      <c r="M209" s="357"/>
      <c r="N209" s="357"/>
      <c r="O209" s="357"/>
      <c r="P209" s="357"/>
      <c r="Q209" s="357"/>
      <c r="R209" s="358"/>
      <c r="S209" s="359"/>
      <c r="T209" s="358"/>
      <c r="U209" s="359"/>
      <c r="V209" s="356"/>
      <c r="W209" s="357"/>
      <c r="X209" s="357"/>
      <c r="Y209" s="357"/>
      <c r="Z209" s="357"/>
      <c r="AA209" s="357"/>
      <c r="AB209" s="357"/>
      <c r="AC209" s="357"/>
      <c r="AD209" s="356"/>
      <c r="AE209" s="357"/>
      <c r="AF209" s="357"/>
      <c r="AG209" s="357"/>
      <c r="AH209" s="357"/>
      <c r="AI209" s="357"/>
      <c r="AJ209" s="357"/>
      <c r="AK209" s="360"/>
      <c r="AL209" s="356"/>
      <c r="AM209" s="357"/>
      <c r="AN209" s="357"/>
      <c r="AO209" s="357"/>
      <c r="AP209" s="357"/>
      <c r="AQ209" s="357"/>
      <c r="AR209" s="360"/>
      <c r="AS209" s="361"/>
      <c r="AT209" s="362"/>
      <c r="AU209" s="362"/>
      <c r="AV209" s="362"/>
      <c r="AW209" s="362"/>
      <c r="AX209" s="362"/>
      <c r="AY209" s="363"/>
      <c r="AZ209" s="364"/>
      <c r="BA209" s="365"/>
      <c r="BB209" s="366">
        <v>1</v>
      </c>
      <c r="BC209" s="367"/>
      <c r="BD209" s="368"/>
      <c r="BE209" s="368"/>
      <c r="BF209" s="369"/>
      <c r="BG209" s="370"/>
      <c r="BH209" s="371"/>
      <c r="BI209" s="372"/>
      <c r="BJ209" s="373"/>
      <c r="BK209" s="374"/>
      <c r="BL209" s="374"/>
      <c r="BM209" s="374"/>
      <c r="BN209" s="374"/>
      <c r="BO209" s="375"/>
      <c r="BP209" s="373"/>
      <c r="BQ209" s="374"/>
      <c r="BR209" s="374"/>
      <c r="BS209" s="374"/>
      <c r="BT209" s="374"/>
      <c r="BU209" s="375"/>
      <c r="BV209" s="373"/>
      <c r="BW209" s="374"/>
      <c r="BX209" s="374"/>
      <c r="BY209" s="374"/>
      <c r="BZ209" s="374"/>
      <c r="CA209" s="375"/>
      <c r="CB209" s="367"/>
      <c r="CC209" s="368"/>
      <c r="CD209" s="368"/>
      <c r="CE209" s="369"/>
      <c r="CF209" s="376"/>
      <c r="CG209" s="377"/>
      <c r="CH209" s="377"/>
      <c r="CI209" s="377"/>
      <c r="CJ209" s="378"/>
      <c r="CK209" s="376"/>
      <c r="CL209" s="377"/>
      <c r="CM209" s="377"/>
      <c r="CN209" s="377"/>
      <c r="CO209" s="378"/>
      <c r="CP209" s="376"/>
      <c r="CQ209" s="377"/>
      <c r="CR209" s="377"/>
      <c r="CS209" s="377"/>
      <c r="CT209" s="378"/>
      <c r="CU209" s="379"/>
      <c r="CV209" s="380"/>
      <c r="CW209" s="380"/>
      <c r="CX209" s="380"/>
      <c r="CY209" s="381"/>
    </row>
    <row r="210" spans="1:103" ht="16.5">
      <c r="A210" s="383"/>
      <c r="B210" s="352"/>
      <c r="C210" s="384" t="str">
        <f t="shared" ca="1" si="5"/>
        <v>●</v>
      </c>
      <c r="D210" s="385"/>
      <c r="E210" s="386"/>
      <c r="F210" s="386"/>
      <c r="G210" s="386"/>
      <c r="H210" s="386"/>
      <c r="I210" s="386"/>
      <c r="J210" s="386"/>
      <c r="K210" s="387"/>
      <c r="L210" s="388"/>
      <c r="M210" s="388"/>
      <c r="N210" s="388"/>
      <c r="O210" s="388"/>
      <c r="P210" s="388"/>
      <c r="Q210" s="388"/>
      <c r="R210" s="389"/>
      <c r="S210" s="390"/>
      <c r="T210" s="389"/>
      <c r="U210" s="390"/>
      <c r="V210" s="387"/>
      <c r="W210" s="388"/>
      <c r="X210" s="388"/>
      <c r="Y210" s="388"/>
      <c r="Z210" s="388"/>
      <c r="AA210" s="388"/>
      <c r="AB210" s="388"/>
      <c r="AC210" s="388"/>
      <c r="AD210" s="387"/>
      <c r="AE210" s="388"/>
      <c r="AF210" s="388"/>
      <c r="AG210" s="388"/>
      <c r="AH210" s="388"/>
      <c r="AI210" s="388"/>
      <c r="AJ210" s="388"/>
      <c r="AK210" s="391"/>
      <c r="AL210" s="387"/>
      <c r="AM210" s="388"/>
      <c r="AN210" s="388"/>
      <c r="AO210" s="388"/>
      <c r="AP210" s="388"/>
      <c r="AQ210" s="388"/>
      <c r="AR210" s="391"/>
      <c r="AS210" s="392"/>
      <c r="AT210" s="393"/>
      <c r="AU210" s="393"/>
      <c r="AV210" s="393"/>
      <c r="AW210" s="393"/>
      <c r="AX210" s="393"/>
      <c r="AY210" s="394"/>
      <c r="AZ210" s="395"/>
      <c r="BA210" s="396"/>
      <c r="BB210" s="397">
        <v>2</v>
      </c>
      <c r="BC210" s="398"/>
      <c r="BD210" s="399"/>
      <c r="BE210" s="399"/>
      <c r="BF210" s="400"/>
      <c r="BG210" s="401"/>
      <c r="BH210" s="402"/>
      <c r="BI210" s="403"/>
      <c r="BJ210" s="404"/>
      <c r="BK210" s="405"/>
      <c r="BL210" s="405"/>
      <c r="BM210" s="405"/>
      <c r="BN210" s="405"/>
      <c r="BO210" s="406"/>
      <c r="BP210" s="404"/>
      <c r="BQ210" s="405"/>
      <c r="BR210" s="405"/>
      <c r="BS210" s="405"/>
      <c r="BT210" s="405"/>
      <c r="BU210" s="406"/>
      <c r="BV210" s="404"/>
      <c r="BW210" s="405"/>
      <c r="BX210" s="405"/>
      <c r="BY210" s="405"/>
      <c r="BZ210" s="405"/>
      <c r="CA210" s="406"/>
      <c r="CB210" s="398"/>
      <c r="CC210" s="399"/>
      <c r="CD210" s="399"/>
      <c r="CE210" s="400"/>
      <c r="CF210" s="407"/>
      <c r="CG210" s="408"/>
      <c r="CH210" s="408"/>
      <c r="CI210" s="408"/>
      <c r="CJ210" s="409"/>
      <c r="CK210" s="407"/>
      <c r="CL210" s="408"/>
      <c r="CM210" s="408"/>
      <c r="CN210" s="408"/>
      <c r="CO210" s="409"/>
      <c r="CP210" s="407"/>
      <c r="CQ210" s="408"/>
      <c r="CR210" s="408"/>
      <c r="CS210" s="408"/>
      <c r="CT210" s="409"/>
      <c r="CU210" s="379"/>
      <c r="CV210" s="380"/>
      <c r="CW210" s="380"/>
      <c r="CX210" s="380"/>
      <c r="CY210" s="381"/>
    </row>
    <row r="211" spans="1:103" ht="16.5">
      <c r="A211" s="383"/>
      <c r="B211" s="352"/>
      <c r="C211" s="384" t="str">
        <f t="shared" ca="1" si="5"/>
        <v>●</v>
      </c>
      <c r="D211" s="385"/>
      <c r="E211" s="386"/>
      <c r="F211" s="386"/>
      <c r="G211" s="386"/>
      <c r="H211" s="386"/>
      <c r="I211" s="386"/>
      <c r="J211" s="386"/>
      <c r="K211" s="387"/>
      <c r="L211" s="388"/>
      <c r="M211" s="388"/>
      <c r="N211" s="388"/>
      <c r="O211" s="388"/>
      <c r="P211" s="388"/>
      <c r="Q211" s="388"/>
      <c r="R211" s="389"/>
      <c r="S211" s="390"/>
      <c r="T211" s="389"/>
      <c r="U211" s="390"/>
      <c r="V211" s="387"/>
      <c r="W211" s="388"/>
      <c r="X211" s="388"/>
      <c r="Y211" s="388"/>
      <c r="Z211" s="388"/>
      <c r="AA211" s="388"/>
      <c r="AB211" s="388"/>
      <c r="AC211" s="388"/>
      <c r="AD211" s="387"/>
      <c r="AE211" s="388"/>
      <c r="AF211" s="388"/>
      <c r="AG211" s="388"/>
      <c r="AH211" s="388"/>
      <c r="AI211" s="388"/>
      <c r="AJ211" s="388"/>
      <c r="AK211" s="391"/>
      <c r="AL211" s="387"/>
      <c r="AM211" s="388"/>
      <c r="AN211" s="388"/>
      <c r="AO211" s="388"/>
      <c r="AP211" s="388"/>
      <c r="AQ211" s="388"/>
      <c r="AR211" s="391"/>
      <c r="AS211" s="392"/>
      <c r="AT211" s="393"/>
      <c r="AU211" s="393"/>
      <c r="AV211" s="393"/>
      <c r="AW211" s="393"/>
      <c r="AX211" s="393"/>
      <c r="AY211" s="394"/>
      <c r="AZ211" s="395"/>
      <c r="BA211" s="396"/>
      <c r="BB211" s="397">
        <v>3</v>
      </c>
      <c r="BC211" s="398"/>
      <c r="BD211" s="399"/>
      <c r="BE211" s="399"/>
      <c r="BF211" s="400"/>
      <c r="BG211" s="401"/>
      <c r="BH211" s="402"/>
      <c r="BI211" s="403"/>
      <c r="BJ211" s="404"/>
      <c r="BK211" s="405"/>
      <c r="BL211" s="405"/>
      <c r="BM211" s="405"/>
      <c r="BN211" s="405"/>
      <c r="BO211" s="406"/>
      <c r="BP211" s="404"/>
      <c r="BQ211" s="405"/>
      <c r="BR211" s="405"/>
      <c r="BS211" s="405"/>
      <c r="BT211" s="405"/>
      <c r="BU211" s="406"/>
      <c r="BV211" s="404"/>
      <c r="BW211" s="405"/>
      <c r="BX211" s="405"/>
      <c r="BY211" s="405"/>
      <c r="BZ211" s="405"/>
      <c r="CA211" s="406"/>
      <c r="CB211" s="398"/>
      <c r="CC211" s="399"/>
      <c r="CD211" s="399"/>
      <c r="CE211" s="400"/>
      <c r="CF211" s="407"/>
      <c r="CG211" s="408"/>
      <c r="CH211" s="408"/>
      <c r="CI211" s="408"/>
      <c r="CJ211" s="409"/>
      <c r="CK211" s="407"/>
      <c r="CL211" s="408"/>
      <c r="CM211" s="408"/>
      <c r="CN211" s="408"/>
      <c r="CO211" s="409"/>
      <c r="CP211" s="407"/>
      <c r="CQ211" s="408"/>
      <c r="CR211" s="408"/>
      <c r="CS211" s="408"/>
      <c r="CT211" s="409"/>
      <c r="CU211" s="379"/>
      <c r="CV211" s="380"/>
      <c r="CW211" s="380"/>
      <c r="CX211" s="380"/>
      <c r="CY211" s="381"/>
    </row>
    <row r="212" spans="1:103" ht="16.5">
      <c r="A212" s="383"/>
      <c r="B212" s="352"/>
      <c r="C212" s="384" t="str">
        <f t="shared" ca="1" si="5"/>
        <v>●</v>
      </c>
      <c r="D212" s="385"/>
      <c r="E212" s="386"/>
      <c r="F212" s="386"/>
      <c r="G212" s="386"/>
      <c r="H212" s="386"/>
      <c r="I212" s="386"/>
      <c r="J212" s="386"/>
      <c r="K212" s="387"/>
      <c r="L212" s="388"/>
      <c r="M212" s="388"/>
      <c r="N212" s="388"/>
      <c r="O212" s="388"/>
      <c r="P212" s="388"/>
      <c r="Q212" s="388"/>
      <c r="R212" s="389"/>
      <c r="S212" s="390"/>
      <c r="T212" s="389"/>
      <c r="U212" s="390"/>
      <c r="V212" s="387"/>
      <c r="W212" s="388"/>
      <c r="X212" s="388"/>
      <c r="Y212" s="388"/>
      <c r="Z212" s="388"/>
      <c r="AA212" s="388"/>
      <c r="AB212" s="388"/>
      <c r="AC212" s="388"/>
      <c r="AD212" s="387"/>
      <c r="AE212" s="388"/>
      <c r="AF212" s="388"/>
      <c r="AG212" s="388"/>
      <c r="AH212" s="388"/>
      <c r="AI212" s="388"/>
      <c r="AJ212" s="388"/>
      <c r="AK212" s="391"/>
      <c r="AL212" s="387"/>
      <c r="AM212" s="388"/>
      <c r="AN212" s="388"/>
      <c r="AO212" s="388"/>
      <c r="AP212" s="388"/>
      <c r="AQ212" s="388"/>
      <c r="AR212" s="391"/>
      <c r="AS212" s="392"/>
      <c r="AT212" s="393"/>
      <c r="AU212" s="393"/>
      <c r="AV212" s="393"/>
      <c r="AW212" s="393"/>
      <c r="AX212" s="393"/>
      <c r="AY212" s="394"/>
      <c r="AZ212" s="395"/>
      <c r="BA212" s="396"/>
      <c r="BB212" s="397">
        <v>4</v>
      </c>
      <c r="BC212" s="398"/>
      <c r="BD212" s="399"/>
      <c r="BE212" s="399"/>
      <c r="BF212" s="400"/>
      <c r="BG212" s="401"/>
      <c r="BH212" s="402"/>
      <c r="BI212" s="403"/>
      <c r="BJ212" s="404"/>
      <c r="BK212" s="405"/>
      <c r="BL212" s="405"/>
      <c r="BM212" s="405"/>
      <c r="BN212" s="405"/>
      <c r="BO212" s="406"/>
      <c r="BP212" s="404"/>
      <c r="BQ212" s="405"/>
      <c r="BR212" s="405"/>
      <c r="BS212" s="405"/>
      <c r="BT212" s="405"/>
      <c r="BU212" s="406"/>
      <c r="BV212" s="404"/>
      <c r="BW212" s="405"/>
      <c r="BX212" s="405"/>
      <c r="BY212" s="405"/>
      <c r="BZ212" s="405"/>
      <c r="CA212" s="406"/>
      <c r="CB212" s="398"/>
      <c r="CC212" s="399"/>
      <c r="CD212" s="399"/>
      <c r="CE212" s="400"/>
      <c r="CF212" s="407"/>
      <c r="CG212" s="408"/>
      <c r="CH212" s="408"/>
      <c r="CI212" s="408"/>
      <c r="CJ212" s="409"/>
      <c r="CK212" s="407"/>
      <c r="CL212" s="408"/>
      <c r="CM212" s="408"/>
      <c r="CN212" s="408"/>
      <c r="CO212" s="409"/>
      <c r="CP212" s="407"/>
      <c r="CQ212" s="408"/>
      <c r="CR212" s="408"/>
      <c r="CS212" s="408"/>
      <c r="CT212" s="409"/>
      <c r="CU212" s="379"/>
      <c r="CV212" s="380"/>
      <c r="CW212" s="380"/>
      <c r="CX212" s="380"/>
      <c r="CY212" s="381"/>
    </row>
    <row r="213" spans="1:103" ht="16.5">
      <c r="A213" s="383"/>
      <c r="B213" s="352"/>
      <c r="C213" s="384" t="str">
        <f t="shared" ca="1" si="5"/>
        <v>●</v>
      </c>
      <c r="D213" s="385"/>
      <c r="E213" s="386"/>
      <c r="F213" s="386"/>
      <c r="G213" s="386"/>
      <c r="H213" s="386"/>
      <c r="I213" s="386"/>
      <c r="J213" s="386"/>
      <c r="K213" s="387"/>
      <c r="L213" s="388"/>
      <c r="M213" s="388"/>
      <c r="N213" s="388"/>
      <c r="O213" s="388"/>
      <c r="P213" s="388"/>
      <c r="Q213" s="388"/>
      <c r="R213" s="389"/>
      <c r="S213" s="390"/>
      <c r="T213" s="389"/>
      <c r="U213" s="390"/>
      <c r="V213" s="387"/>
      <c r="W213" s="388"/>
      <c r="X213" s="388"/>
      <c r="Y213" s="388"/>
      <c r="Z213" s="388"/>
      <c r="AA213" s="388"/>
      <c r="AB213" s="388"/>
      <c r="AC213" s="388"/>
      <c r="AD213" s="387"/>
      <c r="AE213" s="388"/>
      <c r="AF213" s="388"/>
      <c r="AG213" s="388"/>
      <c r="AH213" s="388"/>
      <c r="AI213" s="388"/>
      <c r="AJ213" s="388"/>
      <c r="AK213" s="391"/>
      <c r="AL213" s="387"/>
      <c r="AM213" s="388"/>
      <c r="AN213" s="388"/>
      <c r="AO213" s="388"/>
      <c r="AP213" s="388"/>
      <c r="AQ213" s="388"/>
      <c r="AR213" s="391"/>
      <c r="AS213" s="392"/>
      <c r="AT213" s="393"/>
      <c r="AU213" s="393"/>
      <c r="AV213" s="393"/>
      <c r="AW213" s="393"/>
      <c r="AX213" s="393"/>
      <c r="AY213" s="394"/>
      <c r="AZ213" s="395"/>
      <c r="BA213" s="396"/>
      <c r="BB213" s="397">
        <v>5</v>
      </c>
      <c r="BC213" s="398"/>
      <c r="BD213" s="399"/>
      <c r="BE213" s="399"/>
      <c r="BF213" s="400"/>
      <c r="BG213" s="401"/>
      <c r="BH213" s="402"/>
      <c r="BI213" s="403"/>
      <c r="BJ213" s="404"/>
      <c r="BK213" s="405"/>
      <c r="BL213" s="405"/>
      <c r="BM213" s="405"/>
      <c r="BN213" s="405"/>
      <c r="BO213" s="406"/>
      <c r="BP213" s="404"/>
      <c r="BQ213" s="405"/>
      <c r="BR213" s="405"/>
      <c r="BS213" s="405"/>
      <c r="BT213" s="405"/>
      <c r="BU213" s="406"/>
      <c r="BV213" s="404"/>
      <c r="BW213" s="405"/>
      <c r="BX213" s="405"/>
      <c r="BY213" s="405"/>
      <c r="BZ213" s="405"/>
      <c r="CA213" s="406"/>
      <c r="CB213" s="398"/>
      <c r="CC213" s="399"/>
      <c r="CD213" s="399"/>
      <c r="CE213" s="400"/>
      <c r="CF213" s="407"/>
      <c r="CG213" s="408"/>
      <c r="CH213" s="408"/>
      <c r="CI213" s="408"/>
      <c r="CJ213" s="409"/>
      <c r="CK213" s="407"/>
      <c r="CL213" s="408"/>
      <c r="CM213" s="408"/>
      <c r="CN213" s="408"/>
      <c r="CO213" s="409"/>
      <c r="CP213" s="407"/>
      <c r="CQ213" s="408"/>
      <c r="CR213" s="408"/>
      <c r="CS213" s="408"/>
      <c r="CT213" s="409"/>
      <c r="CU213" s="379"/>
      <c r="CV213" s="380"/>
      <c r="CW213" s="380"/>
      <c r="CX213" s="380"/>
      <c r="CY213" s="381"/>
    </row>
    <row r="214" spans="1:103" ht="16.5">
      <c r="A214" s="410"/>
      <c r="B214" s="411"/>
      <c r="C214" s="412" t="str">
        <f t="shared" ca="1" si="5"/>
        <v>●</v>
      </c>
      <c r="D214" s="413"/>
      <c r="E214" s="414"/>
      <c r="F214" s="414"/>
      <c r="G214" s="414"/>
      <c r="H214" s="414"/>
      <c r="I214" s="414"/>
      <c r="J214" s="414"/>
      <c r="K214" s="376"/>
      <c r="L214" s="377"/>
      <c r="M214" s="377"/>
      <c r="N214" s="377"/>
      <c r="O214" s="377"/>
      <c r="P214" s="377"/>
      <c r="Q214" s="377"/>
      <c r="R214" s="415"/>
      <c r="S214" s="416"/>
      <c r="T214" s="415"/>
      <c r="U214" s="416"/>
      <c r="V214" s="376"/>
      <c r="W214" s="377"/>
      <c r="X214" s="377"/>
      <c r="Y214" s="377"/>
      <c r="Z214" s="377"/>
      <c r="AA214" s="377"/>
      <c r="AB214" s="377"/>
      <c r="AC214" s="377"/>
      <c r="AD214" s="376"/>
      <c r="AE214" s="377"/>
      <c r="AF214" s="377"/>
      <c r="AG214" s="377"/>
      <c r="AH214" s="377"/>
      <c r="AI214" s="377"/>
      <c r="AJ214" s="377"/>
      <c r="AK214" s="378"/>
      <c r="AL214" s="376"/>
      <c r="AM214" s="377"/>
      <c r="AN214" s="377"/>
      <c r="AO214" s="377"/>
      <c r="AP214" s="377"/>
      <c r="AQ214" s="377"/>
      <c r="AR214" s="378"/>
      <c r="AS214" s="417"/>
      <c r="AT214" s="418"/>
      <c r="AU214" s="418"/>
      <c r="AV214" s="418"/>
      <c r="AW214" s="418"/>
      <c r="AX214" s="418"/>
      <c r="AY214" s="419"/>
      <c r="AZ214" s="420"/>
      <c r="BA214" s="421"/>
      <c r="BB214" s="422">
        <v>6</v>
      </c>
      <c r="BC214" s="423"/>
      <c r="BD214" s="424"/>
      <c r="BE214" s="424"/>
      <c r="BF214" s="425"/>
      <c r="BG214" s="426"/>
      <c r="BH214" s="427"/>
      <c r="BI214" s="428"/>
      <c r="BJ214" s="429"/>
      <c r="BK214" s="430"/>
      <c r="BL214" s="430"/>
      <c r="BM214" s="430"/>
      <c r="BN214" s="430"/>
      <c r="BO214" s="431"/>
      <c r="BP214" s="429"/>
      <c r="BQ214" s="430"/>
      <c r="BR214" s="430"/>
      <c r="BS214" s="430"/>
      <c r="BT214" s="430"/>
      <c r="BU214" s="431"/>
      <c r="BV214" s="429"/>
      <c r="BW214" s="430"/>
      <c r="BX214" s="430"/>
      <c r="BY214" s="430"/>
      <c r="BZ214" s="430"/>
      <c r="CA214" s="431"/>
      <c r="CB214" s="423"/>
      <c r="CC214" s="424"/>
      <c r="CD214" s="424"/>
      <c r="CE214" s="425"/>
      <c r="CF214" s="407"/>
      <c r="CG214" s="408"/>
      <c r="CH214" s="408"/>
      <c r="CI214" s="408"/>
      <c r="CJ214" s="409"/>
      <c r="CK214" s="407"/>
      <c r="CL214" s="408"/>
      <c r="CM214" s="408"/>
      <c r="CN214" s="408"/>
      <c r="CO214" s="409"/>
      <c r="CP214" s="407"/>
      <c r="CQ214" s="408"/>
      <c r="CR214" s="408"/>
      <c r="CS214" s="408"/>
      <c r="CT214" s="409"/>
      <c r="CU214" s="379"/>
      <c r="CV214" s="380"/>
      <c r="CW214" s="380"/>
      <c r="CX214" s="380"/>
      <c r="CY214" s="381"/>
    </row>
    <row r="215" spans="1:103" ht="16.5">
      <c r="A215" s="351">
        <v>35</v>
      </c>
      <c r="B215" s="352"/>
      <c r="C215" s="353" t="str">
        <f t="shared" ca="1" si="5"/>
        <v/>
      </c>
      <c r="D215" s="354"/>
      <c r="E215" s="355"/>
      <c r="F215" s="355"/>
      <c r="G215" s="355"/>
      <c r="H215" s="355"/>
      <c r="I215" s="355"/>
      <c r="J215" s="355"/>
      <c r="K215" s="356" t="s">
        <v>407</v>
      </c>
      <c r="L215" s="357"/>
      <c r="M215" s="357"/>
      <c r="N215" s="357"/>
      <c r="O215" s="357"/>
      <c r="P215" s="357"/>
      <c r="Q215" s="357"/>
      <c r="R215" s="358" t="s">
        <v>369</v>
      </c>
      <c r="S215" s="359"/>
      <c r="T215" s="358"/>
      <c r="U215" s="359"/>
      <c r="V215" s="356"/>
      <c r="W215" s="357"/>
      <c r="X215" s="357"/>
      <c r="Y215" s="357"/>
      <c r="Z215" s="357"/>
      <c r="AA215" s="357"/>
      <c r="AB215" s="357"/>
      <c r="AC215" s="357"/>
      <c r="AD215" s="356"/>
      <c r="AE215" s="357"/>
      <c r="AF215" s="357"/>
      <c r="AG215" s="357"/>
      <c r="AH215" s="357"/>
      <c r="AI215" s="357"/>
      <c r="AJ215" s="357"/>
      <c r="AK215" s="360"/>
      <c r="AL215" s="356"/>
      <c r="AM215" s="357"/>
      <c r="AN215" s="357"/>
      <c r="AO215" s="357"/>
      <c r="AP215" s="357"/>
      <c r="AQ215" s="357"/>
      <c r="AR215" s="360"/>
      <c r="AS215" s="361"/>
      <c r="AT215" s="362"/>
      <c r="AU215" s="362"/>
      <c r="AV215" s="362"/>
      <c r="AW215" s="362"/>
      <c r="AX215" s="362"/>
      <c r="AY215" s="363"/>
      <c r="AZ215" s="364"/>
      <c r="BA215" s="365"/>
      <c r="BB215" s="366">
        <v>1</v>
      </c>
      <c r="BC215" s="367"/>
      <c r="BD215" s="368"/>
      <c r="BE215" s="368"/>
      <c r="BF215" s="369"/>
      <c r="BG215" s="370"/>
      <c r="BH215" s="371"/>
      <c r="BI215" s="372"/>
      <c r="BJ215" s="373"/>
      <c r="BK215" s="374"/>
      <c r="BL215" s="374"/>
      <c r="BM215" s="374"/>
      <c r="BN215" s="374"/>
      <c r="BO215" s="375"/>
      <c r="BP215" s="373"/>
      <c r="BQ215" s="374"/>
      <c r="BR215" s="374"/>
      <c r="BS215" s="374"/>
      <c r="BT215" s="374"/>
      <c r="BU215" s="375"/>
      <c r="BV215" s="373"/>
      <c r="BW215" s="374"/>
      <c r="BX215" s="374"/>
      <c r="BY215" s="374"/>
      <c r="BZ215" s="374"/>
      <c r="CA215" s="375"/>
      <c r="CB215" s="367"/>
      <c r="CC215" s="368"/>
      <c r="CD215" s="368"/>
      <c r="CE215" s="369"/>
      <c r="CF215" s="376"/>
      <c r="CG215" s="377"/>
      <c r="CH215" s="377"/>
      <c r="CI215" s="377"/>
      <c r="CJ215" s="378"/>
      <c r="CK215" s="376"/>
      <c r="CL215" s="377"/>
      <c r="CM215" s="377"/>
      <c r="CN215" s="377"/>
      <c r="CO215" s="378"/>
      <c r="CP215" s="376"/>
      <c r="CQ215" s="377"/>
      <c r="CR215" s="377"/>
      <c r="CS215" s="377"/>
      <c r="CT215" s="378"/>
      <c r="CU215" s="379"/>
      <c r="CV215" s="380"/>
      <c r="CW215" s="380"/>
      <c r="CX215" s="380"/>
      <c r="CY215" s="381"/>
    </row>
    <row r="216" spans="1:103" ht="16.5">
      <c r="A216" s="383"/>
      <c r="B216" s="352"/>
      <c r="C216" s="384" t="str">
        <f t="shared" ca="1" si="5"/>
        <v/>
      </c>
      <c r="D216" s="385"/>
      <c r="E216" s="386"/>
      <c r="F216" s="386"/>
      <c r="G216" s="386"/>
      <c r="H216" s="386"/>
      <c r="I216" s="386"/>
      <c r="J216" s="386"/>
      <c r="K216" s="387"/>
      <c r="L216" s="388"/>
      <c r="M216" s="388"/>
      <c r="N216" s="388"/>
      <c r="O216" s="388"/>
      <c r="P216" s="388"/>
      <c r="Q216" s="388"/>
      <c r="R216" s="389"/>
      <c r="S216" s="390"/>
      <c r="T216" s="389"/>
      <c r="U216" s="390"/>
      <c r="V216" s="387"/>
      <c r="W216" s="388"/>
      <c r="X216" s="388"/>
      <c r="Y216" s="388"/>
      <c r="Z216" s="388"/>
      <c r="AA216" s="388"/>
      <c r="AB216" s="388"/>
      <c r="AC216" s="388"/>
      <c r="AD216" s="387"/>
      <c r="AE216" s="388"/>
      <c r="AF216" s="388"/>
      <c r="AG216" s="388"/>
      <c r="AH216" s="388"/>
      <c r="AI216" s="388"/>
      <c r="AJ216" s="388"/>
      <c r="AK216" s="391"/>
      <c r="AL216" s="387"/>
      <c r="AM216" s="388"/>
      <c r="AN216" s="388"/>
      <c r="AO216" s="388"/>
      <c r="AP216" s="388"/>
      <c r="AQ216" s="388"/>
      <c r="AR216" s="391"/>
      <c r="AS216" s="392"/>
      <c r="AT216" s="393"/>
      <c r="AU216" s="393"/>
      <c r="AV216" s="393"/>
      <c r="AW216" s="393"/>
      <c r="AX216" s="393"/>
      <c r="AY216" s="394"/>
      <c r="AZ216" s="395"/>
      <c r="BA216" s="396"/>
      <c r="BB216" s="397">
        <v>2</v>
      </c>
      <c r="BC216" s="398"/>
      <c r="BD216" s="399"/>
      <c r="BE216" s="399"/>
      <c r="BF216" s="400"/>
      <c r="BG216" s="401"/>
      <c r="BH216" s="402"/>
      <c r="BI216" s="403"/>
      <c r="BJ216" s="404"/>
      <c r="BK216" s="405"/>
      <c r="BL216" s="405"/>
      <c r="BM216" s="405"/>
      <c r="BN216" s="405"/>
      <c r="BO216" s="406"/>
      <c r="BP216" s="404"/>
      <c r="BQ216" s="405"/>
      <c r="BR216" s="405"/>
      <c r="BS216" s="405"/>
      <c r="BT216" s="405"/>
      <c r="BU216" s="406"/>
      <c r="BV216" s="404"/>
      <c r="BW216" s="405"/>
      <c r="BX216" s="405"/>
      <c r="BY216" s="405"/>
      <c r="BZ216" s="405"/>
      <c r="CA216" s="406"/>
      <c r="CB216" s="398"/>
      <c r="CC216" s="399"/>
      <c r="CD216" s="399"/>
      <c r="CE216" s="400"/>
      <c r="CF216" s="407"/>
      <c r="CG216" s="408"/>
      <c r="CH216" s="408"/>
      <c r="CI216" s="408"/>
      <c r="CJ216" s="409"/>
      <c r="CK216" s="407"/>
      <c r="CL216" s="408"/>
      <c r="CM216" s="408"/>
      <c r="CN216" s="408"/>
      <c r="CO216" s="409"/>
      <c r="CP216" s="407"/>
      <c r="CQ216" s="408"/>
      <c r="CR216" s="408"/>
      <c r="CS216" s="408"/>
      <c r="CT216" s="409"/>
      <c r="CU216" s="379"/>
      <c r="CV216" s="380"/>
      <c r="CW216" s="380"/>
      <c r="CX216" s="380"/>
      <c r="CY216" s="381"/>
    </row>
    <row r="217" spans="1:103" ht="16.5">
      <c r="A217" s="383"/>
      <c r="B217" s="352"/>
      <c r="C217" s="384" t="str">
        <f t="shared" ca="1" si="5"/>
        <v/>
      </c>
      <c r="D217" s="385"/>
      <c r="E217" s="386"/>
      <c r="F217" s="386"/>
      <c r="G217" s="386"/>
      <c r="H217" s="386"/>
      <c r="I217" s="386"/>
      <c r="J217" s="386"/>
      <c r="K217" s="387"/>
      <c r="L217" s="388"/>
      <c r="M217" s="388"/>
      <c r="N217" s="388"/>
      <c r="O217" s="388"/>
      <c r="P217" s="388"/>
      <c r="Q217" s="388"/>
      <c r="R217" s="389"/>
      <c r="S217" s="390"/>
      <c r="T217" s="389"/>
      <c r="U217" s="390"/>
      <c r="V217" s="387"/>
      <c r="W217" s="388"/>
      <c r="X217" s="388"/>
      <c r="Y217" s="388"/>
      <c r="Z217" s="388"/>
      <c r="AA217" s="388"/>
      <c r="AB217" s="388"/>
      <c r="AC217" s="388"/>
      <c r="AD217" s="387"/>
      <c r="AE217" s="388"/>
      <c r="AF217" s="388"/>
      <c r="AG217" s="388"/>
      <c r="AH217" s="388"/>
      <c r="AI217" s="388"/>
      <c r="AJ217" s="388"/>
      <c r="AK217" s="391"/>
      <c r="AL217" s="387"/>
      <c r="AM217" s="388"/>
      <c r="AN217" s="388"/>
      <c r="AO217" s="388"/>
      <c r="AP217" s="388"/>
      <c r="AQ217" s="388"/>
      <c r="AR217" s="391"/>
      <c r="AS217" s="392"/>
      <c r="AT217" s="393"/>
      <c r="AU217" s="393"/>
      <c r="AV217" s="393"/>
      <c r="AW217" s="393"/>
      <c r="AX217" s="393"/>
      <c r="AY217" s="394"/>
      <c r="AZ217" s="395"/>
      <c r="BA217" s="396"/>
      <c r="BB217" s="397">
        <v>3</v>
      </c>
      <c r="BC217" s="398"/>
      <c r="BD217" s="399"/>
      <c r="BE217" s="399"/>
      <c r="BF217" s="400"/>
      <c r="BG217" s="401"/>
      <c r="BH217" s="402"/>
      <c r="BI217" s="403"/>
      <c r="BJ217" s="404"/>
      <c r="BK217" s="405"/>
      <c r="BL217" s="405"/>
      <c r="BM217" s="405"/>
      <c r="BN217" s="405"/>
      <c r="BO217" s="406"/>
      <c r="BP217" s="404"/>
      <c r="BQ217" s="405"/>
      <c r="BR217" s="405"/>
      <c r="BS217" s="405"/>
      <c r="BT217" s="405"/>
      <c r="BU217" s="406"/>
      <c r="BV217" s="404"/>
      <c r="BW217" s="405"/>
      <c r="BX217" s="405"/>
      <c r="BY217" s="405"/>
      <c r="BZ217" s="405"/>
      <c r="CA217" s="406"/>
      <c r="CB217" s="398"/>
      <c r="CC217" s="399"/>
      <c r="CD217" s="399"/>
      <c r="CE217" s="400"/>
      <c r="CF217" s="407"/>
      <c r="CG217" s="408"/>
      <c r="CH217" s="408"/>
      <c r="CI217" s="408"/>
      <c r="CJ217" s="409"/>
      <c r="CK217" s="407"/>
      <c r="CL217" s="408"/>
      <c r="CM217" s="408"/>
      <c r="CN217" s="408"/>
      <c r="CO217" s="409"/>
      <c r="CP217" s="407"/>
      <c r="CQ217" s="408"/>
      <c r="CR217" s="408"/>
      <c r="CS217" s="408"/>
      <c r="CT217" s="409"/>
      <c r="CU217" s="379"/>
      <c r="CV217" s="380"/>
      <c r="CW217" s="380"/>
      <c r="CX217" s="380"/>
      <c r="CY217" s="381"/>
    </row>
    <row r="218" spans="1:103" ht="16.5">
      <c r="A218" s="383"/>
      <c r="B218" s="352"/>
      <c r="C218" s="384" t="str">
        <f t="shared" ca="1" si="5"/>
        <v/>
      </c>
      <c r="D218" s="385"/>
      <c r="E218" s="386"/>
      <c r="F218" s="386"/>
      <c r="G218" s="386"/>
      <c r="H218" s="386"/>
      <c r="I218" s="386"/>
      <c r="J218" s="386"/>
      <c r="K218" s="387"/>
      <c r="L218" s="388"/>
      <c r="M218" s="388"/>
      <c r="N218" s="388"/>
      <c r="O218" s="388"/>
      <c r="P218" s="388"/>
      <c r="Q218" s="388"/>
      <c r="R218" s="389"/>
      <c r="S218" s="390"/>
      <c r="T218" s="389"/>
      <c r="U218" s="390"/>
      <c r="V218" s="387"/>
      <c r="W218" s="388"/>
      <c r="X218" s="388"/>
      <c r="Y218" s="388"/>
      <c r="Z218" s="388"/>
      <c r="AA218" s="388"/>
      <c r="AB218" s="388"/>
      <c r="AC218" s="388"/>
      <c r="AD218" s="387"/>
      <c r="AE218" s="388"/>
      <c r="AF218" s="388"/>
      <c r="AG218" s="388"/>
      <c r="AH218" s="388"/>
      <c r="AI218" s="388"/>
      <c r="AJ218" s="388"/>
      <c r="AK218" s="391"/>
      <c r="AL218" s="387"/>
      <c r="AM218" s="388"/>
      <c r="AN218" s="388"/>
      <c r="AO218" s="388"/>
      <c r="AP218" s="388"/>
      <c r="AQ218" s="388"/>
      <c r="AR218" s="391"/>
      <c r="AS218" s="392"/>
      <c r="AT218" s="393"/>
      <c r="AU218" s="393"/>
      <c r="AV218" s="393"/>
      <c r="AW218" s="393"/>
      <c r="AX218" s="393"/>
      <c r="AY218" s="394"/>
      <c r="AZ218" s="395"/>
      <c r="BA218" s="396"/>
      <c r="BB218" s="397">
        <v>4</v>
      </c>
      <c r="BC218" s="398"/>
      <c r="BD218" s="399"/>
      <c r="BE218" s="399"/>
      <c r="BF218" s="400"/>
      <c r="BG218" s="401"/>
      <c r="BH218" s="402"/>
      <c r="BI218" s="403"/>
      <c r="BJ218" s="404"/>
      <c r="BK218" s="405"/>
      <c r="BL218" s="405"/>
      <c r="BM218" s="405"/>
      <c r="BN218" s="405"/>
      <c r="BO218" s="406"/>
      <c r="BP218" s="404"/>
      <c r="BQ218" s="405"/>
      <c r="BR218" s="405"/>
      <c r="BS218" s="405"/>
      <c r="BT218" s="405"/>
      <c r="BU218" s="406"/>
      <c r="BV218" s="404"/>
      <c r="BW218" s="405"/>
      <c r="BX218" s="405"/>
      <c r="BY218" s="405"/>
      <c r="BZ218" s="405"/>
      <c r="CA218" s="406"/>
      <c r="CB218" s="398"/>
      <c r="CC218" s="399"/>
      <c r="CD218" s="399"/>
      <c r="CE218" s="400"/>
      <c r="CF218" s="407"/>
      <c r="CG218" s="408"/>
      <c r="CH218" s="408"/>
      <c r="CI218" s="408"/>
      <c r="CJ218" s="409"/>
      <c r="CK218" s="407"/>
      <c r="CL218" s="408"/>
      <c r="CM218" s="408"/>
      <c r="CN218" s="408"/>
      <c r="CO218" s="409"/>
      <c r="CP218" s="407"/>
      <c r="CQ218" s="408"/>
      <c r="CR218" s="408"/>
      <c r="CS218" s="408"/>
      <c r="CT218" s="409"/>
      <c r="CU218" s="379"/>
      <c r="CV218" s="380"/>
      <c r="CW218" s="380"/>
      <c r="CX218" s="380"/>
      <c r="CY218" s="381"/>
    </row>
    <row r="219" spans="1:103" ht="16.5">
      <c r="A219" s="383"/>
      <c r="B219" s="352"/>
      <c r="C219" s="384" t="str">
        <f t="shared" ca="1" si="5"/>
        <v/>
      </c>
      <c r="D219" s="385"/>
      <c r="E219" s="386"/>
      <c r="F219" s="386"/>
      <c r="G219" s="386"/>
      <c r="H219" s="386"/>
      <c r="I219" s="386"/>
      <c r="J219" s="386"/>
      <c r="K219" s="387"/>
      <c r="L219" s="388"/>
      <c r="M219" s="388"/>
      <c r="N219" s="388"/>
      <c r="O219" s="388"/>
      <c r="P219" s="388"/>
      <c r="Q219" s="388"/>
      <c r="R219" s="389"/>
      <c r="S219" s="390"/>
      <c r="T219" s="389"/>
      <c r="U219" s="390"/>
      <c r="V219" s="387"/>
      <c r="W219" s="388"/>
      <c r="X219" s="388"/>
      <c r="Y219" s="388"/>
      <c r="Z219" s="388"/>
      <c r="AA219" s="388"/>
      <c r="AB219" s="388"/>
      <c r="AC219" s="388"/>
      <c r="AD219" s="387"/>
      <c r="AE219" s="388"/>
      <c r="AF219" s="388"/>
      <c r="AG219" s="388"/>
      <c r="AH219" s="388"/>
      <c r="AI219" s="388"/>
      <c r="AJ219" s="388"/>
      <c r="AK219" s="391"/>
      <c r="AL219" s="387"/>
      <c r="AM219" s="388"/>
      <c r="AN219" s="388"/>
      <c r="AO219" s="388"/>
      <c r="AP219" s="388"/>
      <c r="AQ219" s="388"/>
      <c r="AR219" s="391"/>
      <c r="AS219" s="392"/>
      <c r="AT219" s="393"/>
      <c r="AU219" s="393"/>
      <c r="AV219" s="393"/>
      <c r="AW219" s="393"/>
      <c r="AX219" s="393"/>
      <c r="AY219" s="394"/>
      <c r="AZ219" s="395"/>
      <c r="BA219" s="396"/>
      <c r="BB219" s="397">
        <v>5</v>
      </c>
      <c r="BC219" s="398"/>
      <c r="BD219" s="399"/>
      <c r="BE219" s="399"/>
      <c r="BF219" s="400"/>
      <c r="BG219" s="401"/>
      <c r="BH219" s="402"/>
      <c r="BI219" s="403"/>
      <c r="BJ219" s="404"/>
      <c r="BK219" s="405"/>
      <c r="BL219" s="405"/>
      <c r="BM219" s="405"/>
      <c r="BN219" s="405"/>
      <c r="BO219" s="406"/>
      <c r="BP219" s="404"/>
      <c r="BQ219" s="405"/>
      <c r="BR219" s="405"/>
      <c r="BS219" s="405"/>
      <c r="BT219" s="405"/>
      <c r="BU219" s="406"/>
      <c r="BV219" s="404"/>
      <c r="BW219" s="405"/>
      <c r="BX219" s="405"/>
      <c r="BY219" s="405"/>
      <c r="BZ219" s="405"/>
      <c r="CA219" s="406"/>
      <c r="CB219" s="398"/>
      <c r="CC219" s="399"/>
      <c r="CD219" s="399"/>
      <c r="CE219" s="400"/>
      <c r="CF219" s="407"/>
      <c r="CG219" s="408"/>
      <c r="CH219" s="408"/>
      <c r="CI219" s="408"/>
      <c r="CJ219" s="409"/>
      <c r="CK219" s="407"/>
      <c r="CL219" s="408"/>
      <c r="CM219" s="408"/>
      <c r="CN219" s="408"/>
      <c r="CO219" s="409"/>
      <c r="CP219" s="407"/>
      <c r="CQ219" s="408"/>
      <c r="CR219" s="408"/>
      <c r="CS219" s="408"/>
      <c r="CT219" s="409"/>
      <c r="CU219" s="379"/>
      <c r="CV219" s="380"/>
      <c r="CW219" s="380"/>
      <c r="CX219" s="380"/>
      <c r="CY219" s="381"/>
    </row>
    <row r="220" spans="1:103" ht="16.5">
      <c r="A220" s="410"/>
      <c r="B220" s="411"/>
      <c r="C220" s="412" t="str">
        <f t="shared" ca="1" si="5"/>
        <v/>
      </c>
      <c r="D220" s="413"/>
      <c r="E220" s="414"/>
      <c r="F220" s="414"/>
      <c r="G220" s="414"/>
      <c r="H220" s="414"/>
      <c r="I220" s="414"/>
      <c r="J220" s="414"/>
      <c r="K220" s="376"/>
      <c r="L220" s="377"/>
      <c r="M220" s="377"/>
      <c r="N220" s="377"/>
      <c r="O220" s="377"/>
      <c r="P220" s="377"/>
      <c r="Q220" s="377"/>
      <c r="R220" s="415"/>
      <c r="S220" s="416"/>
      <c r="T220" s="415"/>
      <c r="U220" s="416"/>
      <c r="V220" s="376"/>
      <c r="W220" s="377"/>
      <c r="X220" s="377"/>
      <c r="Y220" s="377"/>
      <c r="Z220" s="377"/>
      <c r="AA220" s="377"/>
      <c r="AB220" s="377"/>
      <c r="AC220" s="377"/>
      <c r="AD220" s="376"/>
      <c r="AE220" s="377"/>
      <c r="AF220" s="377"/>
      <c r="AG220" s="377"/>
      <c r="AH220" s="377"/>
      <c r="AI220" s="377"/>
      <c r="AJ220" s="377"/>
      <c r="AK220" s="378"/>
      <c r="AL220" s="376"/>
      <c r="AM220" s="377"/>
      <c r="AN220" s="377"/>
      <c r="AO220" s="377"/>
      <c r="AP220" s="377"/>
      <c r="AQ220" s="377"/>
      <c r="AR220" s="378"/>
      <c r="AS220" s="417"/>
      <c r="AT220" s="418"/>
      <c r="AU220" s="418"/>
      <c r="AV220" s="418"/>
      <c r="AW220" s="418"/>
      <c r="AX220" s="418"/>
      <c r="AY220" s="419"/>
      <c r="AZ220" s="420"/>
      <c r="BA220" s="421"/>
      <c r="BB220" s="422">
        <v>6</v>
      </c>
      <c r="BC220" s="423"/>
      <c r="BD220" s="424"/>
      <c r="BE220" s="424"/>
      <c r="BF220" s="425"/>
      <c r="BG220" s="426"/>
      <c r="BH220" s="427"/>
      <c r="BI220" s="428"/>
      <c r="BJ220" s="429"/>
      <c r="BK220" s="430"/>
      <c r="BL220" s="430"/>
      <c r="BM220" s="430"/>
      <c r="BN220" s="430"/>
      <c r="BO220" s="431"/>
      <c r="BP220" s="429"/>
      <c r="BQ220" s="430"/>
      <c r="BR220" s="430"/>
      <c r="BS220" s="430"/>
      <c r="BT220" s="430"/>
      <c r="BU220" s="431"/>
      <c r="BV220" s="429"/>
      <c r="BW220" s="430"/>
      <c r="BX220" s="430"/>
      <c r="BY220" s="430"/>
      <c r="BZ220" s="430"/>
      <c r="CA220" s="431"/>
      <c r="CB220" s="423"/>
      <c r="CC220" s="424"/>
      <c r="CD220" s="424"/>
      <c r="CE220" s="425"/>
      <c r="CF220" s="407"/>
      <c r="CG220" s="408"/>
      <c r="CH220" s="408"/>
      <c r="CI220" s="408"/>
      <c r="CJ220" s="409"/>
      <c r="CK220" s="407"/>
      <c r="CL220" s="408"/>
      <c r="CM220" s="408"/>
      <c r="CN220" s="408"/>
      <c r="CO220" s="409"/>
      <c r="CP220" s="407"/>
      <c r="CQ220" s="408"/>
      <c r="CR220" s="408"/>
      <c r="CS220" s="408"/>
      <c r="CT220" s="409"/>
      <c r="CU220" s="379"/>
      <c r="CV220" s="380"/>
      <c r="CW220" s="380"/>
      <c r="CX220" s="380"/>
      <c r="CY220" s="381"/>
    </row>
    <row r="221" spans="1:103" ht="16.5">
      <c r="A221" s="351">
        <v>36</v>
      </c>
      <c r="B221" s="352"/>
      <c r="C221" s="353" t="str">
        <f t="shared" ca="1" si="5"/>
        <v>●</v>
      </c>
      <c r="D221" s="354" t="s">
        <v>408</v>
      </c>
      <c r="E221" s="355"/>
      <c r="F221" s="355"/>
      <c r="G221" s="355"/>
      <c r="H221" s="355"/>
      <c r="I221" s="355"/>
      <c r="J221" s="355"/>
      <c r="K221" s="356" t="s">
        <v>409</v>
      </c>
      <c r="L221" s="357"/>
      <c r="M221" s="357"/>
      <c r="N221" s="357"/>
      <c r="O221" s="357"/>
      <c r="P221" s="357"/>
      <c r="Q221" s="357"/>
      <c r="R221" s="358"/>
      <c r="S221" s="359"/>
      <c r="T221" s="358"/>
      <c r="U221" s="359"/>
      <c r="V221" s="356"/>
      <c r="W221" s="357"/>
      <c r="X221" s="357"/>
      <c r="Y221" s="357"/>
      <c r="Z221" s="357"/>
      <c r="AA221" s="357"/>
      <c r="AB221" s="357"/>
      <c r="AC221" s="357"/>
      <c r="AD221" s="356"/>
      <c r="AE221" s="357"/>
      <c r="AF221" s="357"/>
      <c r="AG221" s="357"/>
      <c r="AH221" s="357"/>
      <c r="AI221" s="357"/>
      <c r="AJ221" s="357"/>
      <c r="AK221" s="360"/>
      <c r="AL221" s="356"/>
      <c r="AM221" s="357"/>
      <c r="AN221" s="357"/>
      <c r="AO221" s="357"/>
      <c r="AP221" s="357"/>
      <c r="AQ221" s="357"/>
      <c r="AR221" s="360"/>
      <c r="AS221" s="361"/>
      <c r="AT221" s="362"/>
      <c r="AU221" s="362"/>
      <c r="AV221" s="362"/>
      <c r="AW221" s="362"/>
      <c r="AX221" s="362"/>
      <c r="AY221" s="363"/>
      <c r="AZ221" s="364"/>
      <c r="BA221" s="365"/>
      <c r="BB221" s="366">
        <v>1</v>
      </c>
      <c r="BC221" s="367"/>
      <c r="BD221" s="368"/>
      <c r="BE221" s="368"/>
      <c r="BF221" s="369"/>
      <c r="BG221" s="370"/>
      <c r="BH221" s="371"/>
      <c r="BI221" s="372"/>
      <c r="BJ221" s="373"/>
      <c r="BK221" s="374"/>
      <c r="BL221" s="374"/>
      <c r="BM221" s="374"/>
      <c r="BN221" s="374"/>
      <c r="BO221" s="375"/>
      <c r="BP221" s="373"/>
      <c r="BQ221" s="374"/>
      <c r="BR221" s="374"/>
      <c r="BS221" s="374"/>
      <c r="BT221" s="374"/>
      <c r="BU221" s="375"/>
      <c r="BV221" s="373"/>
      <c r="BW221" s="374"/>
      <c r="BX221" s="374"/>
      <c r="BY221" s="374"/>
      <c r="BZ221" s="374"/>
      <c r="CA221" s="375"/>
      <c r="CB221" s="367"/>
      <c r="CC221" s="368"/>
      <c r="CD221" s="368"/>
      <c r="CE221" s="369"/>
      <c r="CF221" s="376"/>
      <c r="CG221" s="377"/>
      <c r="CH221" s="377"/>
      <c r="CI221" s="377"/>
      <c r="CJ221" s="378"/>
      <c r="CK221" s="376"/>
      <c r="CL221" s="377"/>
      <c r="CM221" s="377"/>
      <c r="CN221" s="377"/>
      <c r="CO221" s="378"/>
      <c r="CP221" s="376"/>
      <c r="CQ221" s="377"/>
      <c r="CR221" s="377"/>
      <c r="CS221" s="377"/>
      <c r="CT221" s="378"/>
      <c r="CU221" s="379"/>
      <c r="CV221" s="380"/>
      <c r="CW221" s="380"/>
      <c r="CX221" s="380"/>
      <c r="CY221" s="381"/>
    </row>
    <row r="222" spans="1:103" ht="16.5">
      <c r="A222" s="383"/>
      <c r="B222" s="352"/>
      <c r="C222" s="384" t="str">
        <f t="shared" ca="1" si="5"/>
        <v>●</v>
      </c>
      <c r="D222" s="385"/>
      <c r="E222" s="386"/>
      <c r="F222" s="386"/>
      <c r="G222" s="386"/>
      <c r="H222" s="386"/>
      <c r="I222" s="386"/>
      <c r="J222" s="386"/>
      <c r="K222" s="387"/>
      <c r="L222" s="388"/>
      <c r="M222" s="388"/>
      <c r="N222" s="388"/>
      <c r="O222" s="388"/>
      <c r="P222" s="388"/>
      <c r="Q222" s="388"/>
      <c r="R222" s="389"/>
      <c r="S222" s="390"/>
      <c r="T222" s="389"/>
      <c r="U222" s="390"/>
      <c r="V222" s="387"/>
      <c r="W222" s="388"/>
      <c r="X222" s="388"/>
      <c r="Y222" s="388"/>
      <c r="Z222" s="388"/>
      <c r="AA222" s="388"/>
      <c r="AB222" s="388"/>
      <c r="AC222" s="388"/>
      <c r="AD222" s="387"/>
      <c r="AE222" s="388"/>
      <c r="AF222" s="388"/>
      <c r="AG222" s="388"/>
      <c r="AH222" s="388"/>
      <c r="AI222" s="388"/>
      <c r="AJ222" s="388"/>
      <c r="AK222" s="391"/>
      <c r="AL222" s="387"/>
      <c r="AM222" s="388"/>
      <c r="AN222" s="388"/>
      <c r="AO222" s="388"/>
      <c r="AP222" s="388"/>
      <c r="AQ222" s="388"/>
      <c r="AR222" s="391"/>
      <c r="AS222" s="392"/>
      <c r="AT222" s="393"/>
      <c r="AU222" s="393"/>
      <c r="AV222" s="393"/>
      <c r="AW222" s="393"/>
      <c r="AX222" s="393"/>
      <c r="AY222" s="394"/>
      <c r="AZ222" s="395"/>
      <c r="BA222" s="396"/>
      <c r="BB222" s="397">
        <v>2</v>
      </c>
      <c r="BC222" s="398"/>
      <c r="BD222" s="399"/>
      <c r="BE222" s="399"/>
      <c r="BF222" s="400"/>
      <c r="BG222" s="401"/>
      <c r="BH222" s="402"/>
      <c r="BI222" s="403"/>
      <c r="BJ222" s="404"/>
      <c r="BK222" s="405"/>
      <c r="BL222" s="405"/>
      <c r="BM222" s="405"/>
      <c r="BN222" s="405"/>
      <c r="BO222" s="406"/>
      <c r="BP222" s="404"/>
      <c r="BQ222" s="405"/>
      <c r="BR222" s="405"/>
      <c r="BS222" s="405"/>
      <c r="BT222" s="405"/>
      <c r="BU222" s="406"/>
      <c r="BV222" s="404"/>
      <c r="BW222" s="405"/>
      <c r="BX222" s="405"/>
      <c r="BY222" s="405"/>
      <c r="BZ222" s="405"/>
      <c r="CA222" s="406"/>
      <c r="CB222" s="398"/>
      <c r="CC222" s="399"/>
      <c r="CD222" s="399"/>
      <c r="CE222" s="400"/>
      <c r="CF222" s="407"/>
      <c r="CG222" s="408"/>
      <c r="CH222" s="408"/>
      <c r="CI222" s="408"/>
      <c r="CJ222" s="409"/>
      <c r="CK222" s="407"/>
      <c r="CL222" s="408"/>
      <c r="CM222" s="408"/>
      <c r="CN222" s="408"/>
      <c r="CO222" s="409"/>
      <c r="CP222" s="407"/>
      <c r="CQ222" s="408"/>
      <c r="CR222" s="408"/>
      <c r="CS222" s="408"/>
      <c r="CT222" s="409"/>
      <c r="CU222" s="379"/>
      <c r="CV222" s="380"/>
      <c r="CW222" s="380"/>
      <c r="CX222" s="380"/>
      <c r="CY222" s="381"/>
    </row>
    <row r="223" spans="1:103" ht="16.5">
      <c r="A223" s="383"/>
      <c r="B223" s="352"/>
      <c r="C223" s="384" t="str">
        <f t="shared" ca="1" si="5"/>
        <v>●</v>
      </c>
      <c r="D223" s="385"/>
      <c r="E223" s="386"/>
      <c r="F223" s="386"/>
      <c r="G223" s="386"/>
      <c r="H223" s="386"/>
      <c r="I223" s="386"/>
      <c r="J223" s="386"/>
      <c r="K223" s="387"/>
      <c r="L223" s="388"/>
      <c r="M223" s="388"/>
      <c r="N223" s="388"/>
      <c r="O223" s="388"/>
      <c r="P223" s="388"/>
      <c r="Q223" s="388"/>
      <c r="R223" s="389"/>
      <c r="S223" s="390"/>
      <c r="T223" s="389"/>
      <c r="U223" s="390"/>
      <c r="V223" s="387"/>
      <c r="W223" s="388"/>
      <c r="X223" s="388"/>
      <c r="Y223" s="388"/>
      <c r="Z223" s="388"/>
      <c r="AA223" s="388"/>
      <c r="AB223" s="388"/>
      <c r="AC223" s="388"/>
      <c r="AD223" s="387"/>
      <c r="AE223" s="388"/>
      <c r="AF223" s="388"/>
      <c r="AG223" s="388"/>
      <c r="AH223" s="388"/>
      <c r="AI223" s="388"/>
      <c r="AJ223" s="388"/>
      <c r="AK223" s="391"/>
      <c r="AL223" s="387"/>
      <c r="AM223" s="388"/>
      <c r="AN223" s="388"/>
      <c r="AO223" s="388"/>
      <c r="AP223" s="388"/>
      <c r="AQ223" s="388"/>
      <c r="AR223" s="391"/>
      <c r="AS223" s="392"/>
      <c r="AT223" s="393"/>
      <c r="AU223" s="393"/>
      <c r="AV223" s="393"/>
      <c r="AW223" s="393"/>
      <c r="AX223" s="393"/>
      <c r="AY223" s="394"/>
      <c r="AZ223" s="395"/>
      <c r="BA223" s="396"/>
      <c r="BB223" s="397">
        <v>3</v>
      </c>
      <c r="BC223" s="398"/>
      <c r="BD223" s="399"/>
      <c r="BE223" s="399"/>
      <c r="BF223" s="400"/>
      <c r="BG223" s="401"/>
      <c r="BH223" s="402"/>
      <c r="BI223" s="403"/>
      <c r="BJ223" s="404"/>
      <c r="BK223" s="405"/>
      <c r="BL223" s="405"/>
      <c r="BM223" s="405"/>
      <c r="BN223" s="405"/>
      <c r="BO223" s="406"/>
      <c r="BP223" s="404"/>
      <c r="BQ223" s="405"/>
      <c r="BR223" s="405"/>
      <c r="BS223" s="405"/>
      <c r="BT223" s="405"/>
      <c r="BU223" s="406"/>
      <c r="BV223" s="404"/>
      <c r="BW223" s="405"/>
      <c r="BX223" s="405"/>
      <c r="BY223" s="405"/>
      <c r="BZ223" s="405"/>
      <c r="CA223" s="406"/>
      <c r="CB223" s="398"/>
      <c r="CC223" s="399"/>
      <c r="CD223" s="399"/>
      <c r="CE223" s="400"/>
      <c r="CF223" s="407"/>
      <c r="CG223" s="408"/>
      <c r="CH223" s="408"/>
      <c r="CI223" s="408"/>
      <c r="CJ223" s="409"/>
      <c r="CK223" s="407"/>
      <c r="CL223" s="408"/>
      <c r="CM223" s="408"/>
      <c r="CN223" s="408"/>
      <c r="CO223" s="409"/>
      <c r="CP223" s="407"/>
      <c r="CQ223" s="408"/>
      <c r="CR223" s="408"/>
      <c r="CS223" s="408"/>
      <c r="CT223" s="409"/>
      <c r="CU223" s="379"/>
      <c r="CV223" s="380"/>
      <c r="CW223" s="380"/>
      <c r="CX223" s="380"/>
      <c r="CY223" s="381"/>
    </row>
    <row r="224" spans="1:103" ht="16.5">
      <c r="A224" s="383"/>
      <c r="B224" s="352"/>
      <c r="C224" s="384" t="str">
        <f t="shared" ca="1" si="5"/>
        <v>●</v>
      </c>
      <c r="D224" s="385"/>
      <c r="E224" s="386"/>
      <c r="F224" s="386"/>
      <c r="G224" s="386"/>
      <c r="H224" s="386"/>
      <c r="I224" s="386"/>
      <c r="J224" s="386"/>
      <c r="K224" s="387"/>
      <c r="L224" s="388"/>
      <c r="M224" s="388"/>
      <c r="N224" s="388"/>
      <c r="O224" s="388"/>
      <c r="P224" s="388"/>
      <c r="Q224" s="388"/>
      <c r="R224" s="389"/>
      <c r="S224" s="390"/>
      <c r="T224" s="389"/>
      <c r="U224" s="390"/>
      <c r="V224" s="387"/>
      <c r="W224" s="388"/>
      <c r="X224" s="388"/>
      <c r="Y224" s="388"/>
      <c r="Z224" s="388"/>
      <c r="AA224" s="388"/>
      <c r="AB224" s="388"/>
      <c r="AC224" s="388"/>
      <c r="AD224" s="387"/>
      <c r="AE224" s="388"/>
      <c r="AF224" s="388"/>
      <c r="AG224" s="388"/>
      <c r="AH224" s="388"/>
      <c r="AI224" s="388"/>
      <c r="AJ224" s="388"/>
      <c r="AK224" s="391"/>
      <c r="AL224" s="387"/>
      <c r="AM224" s="388"/>
      <c r="AN224" s="388"/>
      <c r="AO224" s="388"/>
      <c r="AP224" s="388"/>
      <c r="AQ224" s="388"/>
      <c r="AR224" s="391"/>
      <c r="AS224" s="392"/>
      <c r="AT224" s="393"/>
      <c r="AU224" s="393"/>
      <c r="AV224" s="393"/>
      <c r="AW224" s="393"/>
      <c r="AX224" s="393"/>
      <c r="AY224" s="394"/>
      <c r="AZ224" s="395"/>
      <c r="BA224" s="396"/>
      <c r="BB224" s="397">
        <v>4</v>
      </c>
      <c r="BC224" s="398"/>
      <c r="BD224" s="399"/>
      <c r="BE224" s="399"/>
      <c r="BF224" s="400"/>
      <c r="BG224" s="401"/>
      <c r="BH224" s="402"/>
      <c r="BI224" s="403"/>
      <c r="BJ224" s="404"/>
      <c r="BK224" s="405"/>
      <c r="BL224" s="405"/>
      <c r="BM224" s="405"/>
      <c r="BN224" s="405"/>
      <c r="BO224" s="406"/>
      <c r="BP224" s="404"/>
      <c r="BQ224" s="405"/>
      <c r="BR224" s="405"/>
      <c r="BS224" s="405"/>
      <c r="BT224" s="405"/>
      <c r="BU224" s="406"/>
      <c r="BV224" s="404"/>
      <c r="BW224" s="405"/>
      <c r="BX224" s="405"/>
      <c r="BY224" s="405"/>
      <c r="BZ224" s="405"/>
      <c r="CA224" s="406"/>
      <c r="CB224" s="398"/>
      <c r="CC224" s="399"/>
      <c r="CD224" s="399"/>
      <c r="CE224" s="400"/>
      <c r="CF224" s="407"/>
      <c r="CG224" s="408"/>
      <c r="CH224" s="408"/>
      <c r="CI224" s="408"/>
      <c r="CJ224" s="409"/>
      <c r="CK224" s="407"/>
      <c r="CL224" s="408"/>
      <c r="CM224" s="408"/>
      <c r="CN224" s="408"/>
      <c r="CO224" s="409"/>
      <c r="CP224" s="407"/>
      <c r="CQ224" s="408"/>
      <c r="CR224" s="408"/>
      <c r="CS224" s="408"/>
      <c r="CT224" s="409"/>
      <c r="CU224" s="379"/>
      <c r="CV224" s="380"/>
      <c r="CW224" s="380"/>
      <c r="CX224" s="380"/>
      <c r="CY224" s="381"/>
    </row>
    <row r="225" spans="1:103" ht="16.5">
      <c r="A225" s="383"/>
      <c r="B225" s="352"/>
      <c r="C225" s="384" t="str">
        <f t="shared" ca="1" si="5"/>
        <v>●</v>
      </c>
      <c r="D225" s="385"/>
      <c r="E225" s="386"/>
      <c r="F225" s="386"/>
      <c r="G225" s="386"/>
      <c r="H225" s="386"/>
      <c r="I225" s="386"/>
      <c r="J225" s="386"/>
      <c r="K225" s="387"/>
      <c r="L225" s="388"/>
      <c r="M225" s="388"/>
      <c r="N225" s="388"/>
      <c r="O225" s="388"/>
      <c r="P225" s="388"/>
      <c r="Q225" s="388"/>
      <c r="R225" s="389"/>
      <c r="S225" s="390"/>
      <c r="T225" s="389"/>
      <c r="U225" s="390"/>
      <c r="V225" s="387"/>
      <c r="W225" s="388"/>
      <c r="X225" s="388"/>
      <c r="Y225" s="388"/>
      <c r="Z225" s="388"/>
      <c r="AA225" s="388"/>
      <c r="AB225" s="388"/>
      <c r="AC225" s="388"/>
      <c r="AD225" s="387"/>
      <c r="AE225" s="388"/>
      <c r="AF225" s="388"/>
      <c r="AG225" s="388"/>
      <c r="AH225" s="388"/>
      <c r="AI225" s="388"/>
      <c r="AJ225" s="388"/>
      <c r="AK225" s="391"/>
      <c r="AL225" s="387"/>
      <c r="AM225" s="388"/>
      <c r="AN225" s="388"/>
      <c r="AO225" s="388"/>
      <c r="AP225" s="388"/>
      <c r="AQ225" s="388"/>
      <c r="AR225" s="391"/>
      <c r="AS225" s="392"/>
      <c r="AT225" s="393"/>
      <c r="AU225" s="393"/>
      <c r="AV225" s="393"/>
      <c r="AW225" s="393"/>
      <c r="AX225" s="393"/>
      <c r="AY225" s="394"/>
      <c r="AZ225" s="395"/>
      <c r="BA225" s="396"/>
      <c r="BB225" s="397">
        <v>5</v>
      </c>
      <c r="BC225" s="398"/>
      <c r="BD225" s="399"/>
      <c r="BE225" s="399"/>
      <c r="BF225" s="400"/>
      <c r="BG225" s="401"/>
      <c r="BH225" s="402"/>
      <c r="BI225" s="403"/>
      <c r="BJ225" s="404"/>
      <c r="BK225" s="405"/>
      <c r="BL225" s="405"/>
      <c r="BM225" s="405"/>
      <c r="BN225" s="405"/>
      <c r="BO225" s="406"/>
      <c r="BP225" s="404"/>
      <c r="BQ225" s="405"/>
      <c r="BR225" s="405"/>
      <c r="BS225" s="405"/>
      <c r="BT225" s="405"/>
      <c r="BU225" s="406"/>
      <c r="BV225" s="404"/>
      <c r="BW225" s="405"/>
      <c r="BX225" s="405"/>
      <c r="BY225" s="405"/>
      <c r="BZ225" s="405"/>
      <c r="CA225" s="406"/>
      <c r="CB225" s="398"/>
      <c r="CC225" s="399"/>
      <c r="CD225" s="399"/>
      <c r="CE225" s="400"/>
      <c r="CF225" s="407"/>
      <c r="CG225" s="408"/>
      <c r="CH225" s="408"/>
      <c r="CI225" s="408"/>
      <c r="CJ225" s="409"/>
      <c r="CK225" s="407"/>
      <c r="CL225" s="408"/>
      <c r="CM225" s="408"/>
      <c r="CN225" s="408"/>
      <c r="CO225" s="409"/>
      <c r="CP225" s="407"/>
      <c r="CQ225" s="408"/>
      <c r="CR225" s="408"/>
      <c r="CS225" s="408"/>
      <c r="CT225" s="409"/>
      <c r="CU225" s="379"/>
      <c r="CV225" s="380"/>
      <c r="CW225" s="380"/>
      <c r="CX225" s="380"/>
      <c r="CY225" s="381"/>
    </row>
    <row r="226" spans="1:103" ht="16.5">
      <c r="A226" s="410"/>
      <c r="B226" s="411"/>
      <c r="C226" s="412" t="str">
        <f t="shared" ca="1" si="5"/>
        <v>●</v>
      </c>
      <c r="D226" s="413"/>
      <c r="E226" s="414"/>
      <c r="F226" s="414"/>
      <c r="G226" s="414"/>
      <c r="H226" s="414"/>
      <c r="I226" s="414"/>
      <c r="J226" s="414"/>
      <c r="K226" s="376"/>
      <c r="L226" s="377"/>
      <c r="M226" s="377"/>
      <c r="N226" s="377"/>
      <c r="O226" s="377"/>
      <c r="P226" s="377"/>
      <c r="Q226" s="377"/>
      <c r="R226" s="415"/>
      <c r="S226" s="416"/>
      <c r="T226" s="415"/>
      <c r="U226" s="416"/>
      <c r="V226" s="376"/>
      <c r="W226" s="377"/>
      <c r="X226" s="377"/>
      <c r="Y226" s="377"/>
      <c r="Z226" s="377"/>
      <c r="AA226" s="377"/>
      <c r="AB226" s="377"/>
      <c r="AC226" s="377"/>
      <c r="AD226" s="376"/>
      <c r="AE226" s="377"/>
      <c r="AF226" s="377"/>
      <c r="AG226" s="377"/>
      <c r="AH226" s="377"/>
      <c r="AI226" s="377"/>
      <c r="AJ226" s="377"/>
      <c r="AK226" s="378"/>
      <c r="AL226" s="376"/>
      <c r="AM226" s="377"/>
      <c r="AN226" s="377"/>
      <c r="AO226" s="377"/>
      <c r="AP226" s="377"/>
      <c r="AQ226" s="377"/>
      <c r="AR226" s="378"/>
      <c r="AS226" s="417"/>
      <c r="AT226" s="418"/>
      <c r="AU226" s="418"/>
      <c r="AV226" s="418"/>
      <c r="AW226" s="418"/>
      <c r="AX226" s="418"/>
      <c r="AY226" s="419"/>
      <c r="AZ226" s="420"/>
      <c r="BA226" s="421"/>
      <c r="BB226" s="422">
        <v>6</v>
      </c>
      <c r="BC226" s="423"/>
      <c r="BD226" s="424"/>
      <c r="BE226" s="424"/>
      <c r="BF226" s="425"/>
      <c r="BG226" s="426"/>
      <c r="BH226" s="427"/>
      <c r="BI226" s="428"/>
      <c r="BJ226" s="429"/>
      <c r="BK226" s="430"/>
      <c r="BL226" s="430"/>
      <c r="BM226" s="430"/>
      <c r="BN226" s="430"/>
      <c r="BO226" s="431"/>
      <c r="BP226" s="429"/>
      <c r="BQ226" s="430"/>
      <c r="BR226" s="430"/>
      <c r="BS226" s="430"/>
      <c r="BT226" s="430"/>
      <c r="BU226" s="431"/>
      <c r="BV226" s="429"/>
      <c r="BW226" s="430"/>
      <c r="BX226" s="430"/>
      <c r="BY226" s="430"/>
      <c r="BZ226" s="430"/>
      <c r="CA226" s="431"/>
      <c r="CB226" s="423"/>
      <c r="CC226" s="424"/>
      <c r="CD226" s="424"/>
      <c r="CE226" s="425"/>
      <c r="CF226" s="407"/>
      <c r="CG226" s="408"/>
      <c r="CH226" s="408"/>
      <c r="CI226" s="408"/>
      <c r="CJ226" s="409"/>
      <c r="CK226" s="407"/>
      <c r="CL226" s="408"/>
      <c r="CM226" s="408"/>
      <c r="CN226" s="408"/>
      <c r="CO226" s="409"/>
      <c r="CP226" s="407"/>
      <c r="CQ226" s="408"/>
      <c r="CR226" s="408"/>
      <c r="CS226" s="408"/>
      <c r="CT226" s="409"/>
      <c r="CU226" s="379"/>
      <c r="CV226" s="380"/>
      <c r="CW226" s="380"/>
      <c r="CX226" s="380"/>
      <c r="CY226" s="381"/>
    </row>
    <row r="227" spans="1:103" ht="16.5">
      <c r="A227" s="351">
        <v>37</v>
      </c>
      <c r="B227" s="352"/>
      <c r="C227" s="353" t="str">
        <f t="shared" ca="1" si="5"/>
        <v>●</v>
      </c>
      <c r="D227" s="354"/>
      <c r="E227" s="355"/>
      <c r="F227" s="355"/>
      <c r="G227" s="355"/>
      <c r="H227" s="355"/>
      <c r="I227" s="355"/>
      <c r="J227" s="355"/>
      <c r="K227" s="356" t="s">
        <v>410</v>
      </c>
      <c r="L227" s="357"/>
      <c r="M227" s="357"/>
      <c r="N227" s="357"/>
      <c r="O227" s="357"/>
      <c r="P227" s="357"/>
      <c r="Q227" s="357"/>
      <c r="R227" s="358"/>
      <c r="S227" s="359"/>
      <c r="T227" s="358"/>
      <c r="U227" s="359"/>
      <c r="V227" s="356"/>
      <c r="W227" s="357"/>
      <c r="X227" s="357"/>
      <c r="Y227" s="357"/>
      <c r="Z227" s="357"/>
      <c r="AA227" s="357"/>
      <c r="AB227" s="357"/>
      <c r="AC227" s="357"/>
      <c r="AD227" s="356"/>
      <c r="AE227" s="357"/>
      <c r="AF227" s="357"/>
      <c r="AG227" s="357"/>
      <c r="AH227" s="357"/>
      <c r="AI227" s="357"/>
      <c r="AJ227" s="357"/>
      <c r="AK227" s="360"/>
      <c r="AL227" s="356"/>
      <c r="AM227" s="357"/>
      <c r="AN227" s="357"/>
      <c r="AO227" s="357"/>
      <c r="AP227" s="357"/>
      <c r="AQ227" s="357"/>
      <c r="AR227" s="360"/>
      <c r="AS227" s="361"/>
      <c r="AT227" s="362"/>
      <c r="AU227" s="362"/>
      <c r="AV227" s="362"/>
      <c r="AW227" s="362"/>
      <c r="AX227" s="362"/>
      <c r="AY227" s="363"/>
      <c r="AZ227" s="364"/>
      <c r="BA227" s="365"/>
      <c r="BB227" s="366">
        <v>1</v>
      </c>
      <c r="BC227" s="367"/>
      <c r="BD227" s="368"/>
      <c r="BE227" s="368"/>
      <c r="BF227" s="369"/>
      <c r="BG227" s="370"/>
      <c r="BH227" s="371"/>
      <c r="BI227" s="372"/>
      <c r="BJ227" s="373"/>
      <c r="BK227" s="374"/>
      <c r="BL227" s="374"/>
      <c r="BM227" s="374"/>
      <c r="BN227" s="374"/>
      <c r="BO227" s="375"/>
      <c r="BP227" s="373"/>
      <c r="BQ227" s="374"/>
      <c r="BR227" s="374"/>
      <c r="BS227" s="374"/>
      <c r="BT227" s="374"/>
      <c r="BU227" s="375"/>
      <c r="BV227" s="373"/>
      <c r="BW227" s="374"/>
      <c r="BX227" s="374"/>
      <c r="BY227" s="374"/>
      <c r="BZ227" s="374"/>
      <c r="CA227" s="375"/>
      <c r="CB227" s="367"/>
      <c r="CC227" s="368"/>
      <c r="CD227" s="368"/>
      <c r="CE227" s="369"/>
      <c r="CF227" s="376"/>
      <c r="CG227" s="377"/>
      <c r="CH227" s="377"/>
      <c r="CI227" s="377"/>
      <c r="CJ227" s="378"/>
      <c r="CK227" s="376"/>
      <c r="CL227" s="377"/>
      <c r="CM227" s="377"/>
      <c r="CN227" s="377"/>
      <c r="CO227" s="378"/>
      <c r="CP227" s="376"/>
      <c r="CQ227" s="377"/>
      <c r="CR227" s="377"/>
      <c r="CS227" s="377"/>
      <c r="CT227" s="378"/>
      <c r="CU227" s="379"/>
      <c r="CV227" s="380"/>
      <c r="CW227" s="380"/>
      <c r="CX227" s="380"/>
      <c r="CY227" s="381"/>
    </row>
    <row r="228" spans="1:103" ht="16.5">
      <c r="A228" s="383"/>
      <c r="B228" s="352"/>
      <c r="C228" s="384" t="str">
        <f t="shared" ca="1" si="5"/>
        <v>●</v>
      </c>
      <c r="D228" s="385"/>
      <c r="E228" s="386"/>
      <c r="F228" s="386"/>
      <c r="G228" s="386"/>
      <c r="H228" s="386"/>
      <c r="I228" s="386"/>
      <c r="J228" s="386"/>
      <c r="K228" s="387"/>
      <c r="L228" s="388"/>
      <c r="M228" s="388"/>
      <c r="N228" s="388"/>
      <c r="O228" s="388"/>
      <c r="P228" s="388"/>
      <c r="Q228" s="388"/>
      <c r="R228" s="389"/>
      <c r="S228" s="390"/>
      <c r="T228" s="389"/>
      <c r="U228" s="390"/>
      <c r="V228" s="387"/>
      <c r="W228" s="388"/>
      <c r="X228" s="388"/>
      <c r="Y228" s="388"/>
      <c r="Z228" s="388"/>
      <c r="AA228" s="388"/>
      <c r="AB228" s="388"/>
      <c r="AC228" s="388"/>
      <c r="AD228" s="387"/>
      <c r="AE228" s="388"/>
      <c r="AF228" s="388"/>
      <c r="AG228" s="388"/>
      <c r="AH228" s="388"/>
      <c r="AI228" s="388"/>
      <c r="AJ228" s="388"/>
      <c r="AK228" s="391"/>
      <c r="AL228" s="387"/>
      <c r="AM228" s="388"/>
      <c r="AN228" s="388"/>
      <c r="AO228" s="388"/>
      <c r="AP228" s="388"/>
      <c r="AQ228" s="388"/>
      <c r="AR228" s="391"/>
      <c r="AS228" s="392"/>
      <c r="AT228" s="393"/>
      <c r="AU228" s="393"/>
      <c r="AV228" s="393"/>
      <c r="AW228" s="393"/>
      <c r="AX228" s="393"/>
      <c r="AY228" s="394"/>
      <c r="AZ228" s="395"/>
      <c r="BA228" s="396"/>
      <c r="BB228" s="397">
        <v>2</v>
      </c>
      <c r="BC228" s="398"/>
      <c r="BD228" s="399"/>
      <c r="BE228" s="399"/>
      <c r="BF228" s="400"/>
      <c r="BG228" s="401"/>
      <c r="BH228" s="402"/>
      <c r="BI228" s="403"/>
      <c r="BJ228" s="404"/>
      <c r="BK228" s="405"/>
      <c r="BL228" s="405"/>
      <c r="BM228" s="405"/>
      <c r="BN228" s="405"/>
      <c r="BO228" s="406"/>
      <c r="BP228" s="404"/>
      <c r="BQ228" s="405"/>
      <c r="BR228" s="405"/>
      <c r="BS228" s="405"/>
      <c r="BT228" s="405"/>
      <c r="BU228" s="406"/>
      <c r="BV228" s="404"/>
      <c r="BW228" s="405"/>
      <c r="BX228" s="405"/>
      <c r="BY228" s="405"/>
      <c r="BZ228" s="405"/>
      <c r="CA228" s="406"/>
      <c r="CB228" s="398"/>
      <c r="CC228" s="399"/>
      <c r="CD228" s="399"/>
      <c r="CE228" s="400"/>
      <c r="CF228" s="407"/>
      <c r="CG228" s="408"/>
      <c r="CH228" s="408"/>
      <c r="CI228" s="408"/>
      <c r="CJ228" s="409"/>
      <c r="CK228" s="407"/>
      <c r="CL228" s="408"/>
      <c r="CM228" s="408"/>
      <c r="CN228" s="408"/>
      <c r="CO228" s="409"/>
      <c r="CP228" s="407"/>
      <c r="CQ228" s="408"/>
      <c r="CR228" s="408"/>
      <c r="CS228" s="408"/>
      <c r="CT228" s="409"/>
      <c r="CU228" s="379"/>
      <c r="CV228" s="380"/>
      <c r="CW228" s="380"/>
      <c r="CX228" s="380"/>
      <c r="CY228" s="381"/>
    </row>
    <row r="229" spans="1:103" ht="16.5">
      <c r="A229" s="383"/>
      <c r="B229" s="352"/>
      <c r="C229" s="384" t="str">
        <f t="shared" ca="1" si="5"/>
        <v>●</v>
      </c>
      <c r="D229" s="385"/>
      <c r="E229" s="386"/>
      <c r="F229" s="386"/>
      <c r="G229" s="386"/>
      <c r="H229" s="386"/>
      <c r="I229" s="386"/>
      <c r="J229" s="386"/>
      <c r="K229" s="387"/>
      <c r="L229" s="388"/>
      <c r="M229" s="388"/>
      <c r="N229" s="388"/>
      <c r="O229" s="388"/>
      <c r="P229" s="388"/>
      <c r="Q229" s="388"/>
      <c r="R229" s="389"/>
      <c r="S229" s="390"/>
      <c r="T229" s="389"/>
      <c r="U229" s="390"/>
      <c r="V229" s="387"/>
      <c r="W229" s="388"/>
      <c r="X229" s="388"/>
      <c r="Y229" s="388"/>
      <c r="Z229" s="388"/>
      <c r="AA229" s="388"/>
      <c r="AB229" s="388"/>
      <c r="AC229" s="388"/>
      <c r="AD229" s="387"/>
      <c r="AE229" s="388"/>
      <c r="AF229" s="388"/>
      <c r="AG229" s="388"/>
      <c r="AH229" s="388"/>
      <c r="AI229" s="388"/>
      <c r="AJ229" s="388"/>
      <c r="AK229" s="391"/>
      <c r="AL229" s="387"/>
      <c r="AM229" s="388"/>
      <c r="AN229" s="388"/>
      <c r="AO229" s="388"/>
      <c r="AP229" s="388"/>
      <c r="AQ229" s="388"/>
      <c r="AR229" s="391"/>
      <c r="AS229" s="392"/>
      <c r="AT229" s="393"/>
      <c r="AU229" s="393"/>
      <c r="AV229" s="393"/>
      <c r="AW229" s="393"/>
      <c r="AX229" s="393"/>
      <c r="AY229" s="394"/>
      <c r="AZ229" s="395"/>
      <c r="BA229" s="396"/>
      <c r="BB229" s="397">
        <v>3</v>
      </c>
      <c r="BC229" s="398"/>
      <c r="BD229" s="399"/>
      <c r="BE229" s="399"/>
      <c r="BF229" s="400"/>
      <c r="BG229" s="401"/>
      <c r="BH229" s="402"/>
      <c r="BI229" s="403"/>
      <c r="BJ229" s="404"/>
      <c r="BK229" s="405"/>
      <c r="BL229" s="405"/>
      <c r="BM229" s="405"/>
      <c r="BN229" s="405"/>
      <c r="BO229" s="406"/>
      <c r="BP229" s="404"/>
      <c r="BQ229" s="405"/>
      <c r="BR229" s="405"/>
      <c r="BS229" s="405"/>
      <c r="BT229" s="405"/>
      <c r="BU229" s="406"/>
      <c r="BV229" s="404"/>
      <c r="BW229" s="405"/>
      <c r="BX229" s="405"/>
      <c r="BY229" s="405"/>
      <c r="BZ229" s="405"/>
      <c r="CA229" s="406"/>
      <c r="CB229" s="398"/>
      <c r="CC229" s="399"/>
      <c r="CD229" s="399"/>
      <c r="CE229" s="400"/>
      <c r="CF229" s="407"/>
      <c r="CG229" s="408"/>
      <c r="CH229" s="408"/>
      <c r="CI229" s="408"/>
      <c r="CJ229" s="409"/>
      <c r="CK229" s="407"/>
      <c r="CL229" s="408"/>
      <c r="CM229" s="408"/>
      <c r="CN229" s="408"/>
      <c r="CO229" s="409"/>
      <c r="CP229" s="407"/>
      <c r="CQ229" s="408"/>
      <c r="CR229" s="408"/>
      <c r="CS229" s="408"/>
      <c r="CT229" s="409"/>
      <c r="CU229" s="379"/>
      <c r="CV229" s="380"/>
      <c r="CW229" s="380"/>
      <c r="CX229" s="380"/>
      <c r="CY229" s="381"/>
    </row>
    <row r="230" spans="1:103" ht="16.5">
      <c r="A230" s="383"/>
      <c r="B230" s="352"/>
      <c r="C230" s="384" t="str">
        <f t="shared" ca="1" si="5"/>
        <v>●</v>
      </c>
      <c r="D230" s="385"/>
      <c r="E230" s="386"/>
      <c r="F230" s="386"/>
      <c r="G230" s="386"/>
      <c r="H230" s="386"/>
      <c r="I230" s="386"/>
      <c r="J230" s="386"/>
      <c r="K230" s="387"/>
      <c r="L230" s="388"/>
      <c r="M230" s="388"/>
      <c r="N230" s="388"/>
      <c r="O230" s="388"/>
      <c r="P230" s="388"/>
      <c r="Q230" s="388"/>
      <c r="R230" s="389"/>
      <c r="S230" s="390"/>
      <c r="T230" s="389"/>
      <c r="U230" s="390"/>
      <c r="V230" s="387"/>
      <c r="W230" s="388"/>
      <c r="X230" s="388"/>
      <c r="Y230" s="388"/>
      <c r="Z230" s="388"/>
      <c r="AA230" s="388"/>
      <c r="AB230" s="388"/>
      <c r="AC230" s="388"/>
      <c r="AD230" s="387"/>
      <c r="AE230" s="388"/>
      <c r="AF230" s="388"/>
      <c r="AG230" s="388"/>
      <c r="AH230" s="388"/>
      <c r="AI230" s="388"/>
      <c r="AJ230" s="388"/>
      <c r="AK230" s="391"/>
      <c r="AL230" s="387"/>
      <c r="AM230" s="388"/>
      <c r="AN230" s="388"/>
      <c r="AO230" s="388"/>
      <c r="AP230" s="388"/>
      <c r="AQ230" s="388"/>
      <c r="AR230" s="391"/>
      <c r="AS230" s="392"/>
      <c r="AT230" s="393"/>
      <c r="AU230" s="393"/>
      <c r="AV230" s="393"/>
      <c r="AW230" s="393"/>
      <c r="AX230" s="393"/>
      <c r="AY230" s="394"/>
      <c r="AZ230" s="395"/>
      <c r="BA230" s="396"/>
      <c r="BB230" s="397">
        <v>4</v>
      </c>
      <c r="BC230" s="398"/>
      <c r="BD230" s="399"/>
      <c r="BE230" s="399"/>
      <c r="BF230" s="400"/>
      <c r="BG230" s="401"/>
      <c r="BH230" s="402"/>
      <c r="BI230" s="403"/>
      <c r="BJ230" s="404"/>
      <c r="BK230" s="405"/>
      <c r="BL230" s="405"/>
      <c r="BM230" s="405"/>
      <c r="BN230" s="405"/>
      <c r="BO230" s="406"/>
      <c r="BP230" s="404"/>
      <c r="BQ230" s="405"/>
      <c r="BR230" s="405"/>
      <c r="BS230" s="405"/>
      <c r="BT230" s="405"/>
      <c r="BU230" s="406"/>
      <c r="BV230" s="404"/>
      <c r="BW230" s="405"/>
      <c r="BX230" s="405"/>
      <c r="BY230" s="405"/>
      <c r="BZ230" s="405"/>
      <c r="CA230" s="406"/>
      <c r="CB230" s="398"/>
      <c r="CC230" s="399"/>
      <c r="CD230" s="399"/>
      <c r="CE230" s="400"/>
      <c r="CF230" s="407"/>
      <c r="CG230" s="408"/>
      <c r="CH230" s="408"/>
      <c r="CI230" s="408"/>
      <c r="CJ230" s="409"/>
      <c r="CK230" s="407"/>
      <c r="CL230" s="408"/>
      <c r="CM230" s="408"/>
      <c r="CN230" s="408"/>
      <c r="CO230" s="409"/>
      <c r="CP230" s="407"/>
      <c r="CQ230" s="408"/>
      <c r="CR230" s="408"/>
      <c r="CS230" s="408"/>
      <c r="CT230" s="409"/>
      <c r="CU230" s="379"/>
      <c r="CV230" s="380"/>
      <c r="CW230" s="380"/>
      <c r="CX230" s="380"/>
      <c r="CY230" s="381"/>
    </row>
    <row r="231" spans="1:103" ht="16.5">
      <c r="A231" s="383"/>
      <c r="B231" s="352"/>
      <c r="C231" s="384" t="str">
        <f t="shared" ca="1" si="5"/>
        <v>●</v>
      </c>
      <c r="D231" s="385"/>
      <c r="E231" s="386"/>
      <c r="F231" s="386"/>
      <c r="G231" s="386"/>
      <c r="H231" s="386"/>
      <c r="I231" s="386"/>
      <c r="J231" s="386"/>
      <c r="K231" s="387"/>
      <c r="L231" s="388"/>
      <c r="M231" s="388"/>
      <c r="N231" s="388"/>
      <c r="O231" s="388"/>
      <c r="P231" s="388"/>
      <c r="Q231" s="388"/>
      <c r="R231" s="389"/>
      <c r="S231" s="390"/>
      <c r="T231" s="389"/>
      <c r="U231" s="390"/>
      <c r="V231" s="387"/>
      <c r="W231" s="388"/>
      <c r="X231" s="388"/>
      <c r="Y231" s="388"/>
      <c r="Z231" s="388"/>
      <c r="AA231" s="388"/>
      <c r="AB231" s="388"/>
      <c r="AC231" s="388"/>
      <c r="AD231" s="387"/>
      <c r="AE231" s="388"/>
      <c r="AF231" s="388"/>
      <c r="AG231" s="388"/>
      <c r="AH231" s="388"/>
      <c r="AI231" s="388"/>
      <c r="AJ231" s="388"/>
      <c r="AK231" s="391"/>
      <c r="AL231" s="387"/>
      <c r="AM231" s="388"/>
      <c r="AN231" s="388"/>
      <c r="AO231" s="388"/>
      <c r="AP231" s="388"/>
      <c r="AQ231" s="388"/>
      <c r="AR231" s="391"/>
      <c r="AS231" s="392"/>
      <c r="AT231" s="393"/>
      <c r="AU231" s="393"/>
      <c r="AV231" s="393"/>
      <c r="AW231" s="393"/>
      <c r="AX231" s="393"/>
      <c r="AY231" s="394"/>
      <c r="AZ231" s="395"/>
      <c r="BA231" s="396"/>
      <c r="BB231" s="397">
        <v>5</v>
      </c>
      <c r="BC231" s="398"/>
      <c r="BD231" s="399"/>
      <c r="BE231" s="399"/>
      <c r="BF231" s="400"/>
      <c r="BG231" s="401"/>
      <c r="BH231" s="402"/>
      <c r="BI231" s="403"/>
      <c r="BJ231" s="404"/>
      <c r="BK231" s="405"/>
      <c r="BL231" s="405"/>
      <c r="BM231" s="405"/>
      <c r="BN231" s="405"/>
      <c r="BO231" s="406"/>
      <c r="BP231" s="404"/>
      <c r="BQ231" s="405"/>
      <c r="BR231" s="405"/>
      <c r="BS231" s="405"/>
      <c r="BT231" s="405"/>
      <c r="BU231" s="406"/>
      <c r="BV231" s="404"/>
      <c r="BW231" s="405"/>
      <c r="BX231" s="405"/>
      <c r="BY231" s="405"/>
      <c r="BZ231" s="405"/>
      <c r="CA231" s="406"/>
      <c r="CB231" s="398"/>
      <c r="CC231" s="399"/>
      <c r="CD231" s="399"/>
      <c r="CE231" s="400"/>
      <c r="CF231" s="407"/>
      <c r="CG231" s="408"/>
      <c r="CH231" s="408"/>
      <c r="CI231" s="408"/>
      <c r="CJ231" s="409"/>
      <c r="CK231" s="407"/>
      <c r="CL231" s="408"/>
      <c r="CM231" s="408"/>
      <c r="CN231" s="408"/>
      <c r="CO231" s="409"/>
      <c r="CP231" s="407"/>
      <c r="CQ231" s="408"/>
      <c r="CR231" s="408"/>
      <c r="CS231" s="408"/>
      <c r="CT231" s="409"/>
      <c r="CU231" s="379"/>
      <c r="CV231" s="380"/>
      <c r="CW231" s="380"/>
      <c r="CX231" s="380"/>
      <c r="CY231" s="381"/>
    </row>
    <row r="232" spans="1:103" ht="16.5">
      <c r="A232" s="410"/>
      <c r="B232" s="411"/>
      <c r="C232" s="412" t="str">
        <f t="shared" ca="1" si="5"/>
        <v>●</v>
      </c>
      <c r="D232" s="413"/>
      <c r="E232" s="414"/>
      <c r="F232" s="414"/>
      <c r="G232" s="414"/>
      <c r="H232" s="414"/>
      <c r="I232" s="414"/>
      <c r="J232" s="414"/>
      <c r="K232" s="376"/>
      <c r="L232" s="377"/>
      <c r="M232" s="377"/>
      <c r="N232" s="377"/>
      <c r="O232" s="377"/>
      <c r="P232" s="377"/>
      <c r="Q232" s="377"/>
      <c r="R232" s="415"/>
      <c r="S232" s="416"/>
      <c r="T232" s="415"/>
      <c r="U232" s="416"/>
      <c r="V232" s="376"/>
      <c r="W232" s="377"/>
      <c r="X232" s="377"/>
      <c r="Y232" s="377"/>
      <c r="Z232" s="377"/>
      <c r="AA232" s="377"/>
      <c r="AB232" s="377"/>
      <c r="AC232" s="377"/>
      <c r="AD232" s="376"/>
      <c r="AE232" s="377"/>
      <c r="AF232" s="377"/>
      <c r="AG232" s="377"/>
      <c r="AH232" s="377"/>
      <c r="AI232" s="377"/>
      <c r="AJ232" s="377"/>
      <c r="AK232" s="378"/>
      <c r="AL232" s="376"/>
      <c r="AM232" s="377"/>
      <c r="AN232" s="377"/>
      <c r="AO232" s="377"/>
      <c r="AP232" s="377"/>
      <c r="AQ232" s="377"/>
      <c r="AR232" s="378"/>
      <c r="AS232" s="417"/>
      <c r="AT232" s="418"/>
      <c r="AU232" s="418"/>
      <c r="AV232" s="418"/>
      <c r="AW232" s="418"/>
      <c r="AX232" s="418"/>
      <c r="AY232" s="419"/>
      <c r="AZ232" s="420"/>
      <c r="BA232" s="421"/>
      <c r="BB232" s="422">
        <v>6</v>
      </c>
      <c r="BC232" s="423"/>
      <c r="BD232" s="424"/>
      <c r="BE232" s="424"/>
      <c r="BF232" s="425"/>
      <c r="BG232" s="426"/>
      <c r="BH232" s="427"/>
      <c r="BI232" s="428"/>
      <c r="BJ232" s="429"/>
      <c r="BK232" s="430"/>
      <c r="BL232" s="430"/>
      <c r="BM232" s="430"/>
      <c r="BN232" s="430"/>
      <c r="BO232" s="431"/>
      <c r="BP232" s="429"/>
      <c r="BQ232" s="430"/>
      <c r="BR232" s="430"/>
      <c r="BS232" s="430"/>
      <c r="BT232" s="430"/>
      <c r="BU232" s="431"/>
      <c r="BV232" s="429"/>
      <c r="BW232" s="430"/>
      <c r="BX232" s="430"/>
      <c r="BY232" s="430"/>
      <c r="BZ232" s="430"/>
      <c r="CA232" s="431"/>
      <c r="CB232" s="423"/>
      <c r="CC232" s="424"/>
      <c r="CD232" s="424"/>
      <c r="CE232" s="425"/>
      <c r="CF232" s="407"/>
      <c r="CG232" s="408"/>
      <c r="CH232" s="408"/>
      <c r="CI232" s="408"/>
      <c r="CJ232" s="409"/>
      <c r="CK232" s="407"/>
      <c r="CL232" s="408"/>
      <c r="CM232" s="408"/>
      <c r="CN232" s="408"/>
      <c r="CO232" s="409"/>
      <c r="CP232" s="407"/>
      <c r="CQ232" s="408"/>
      <c r="CR232" s="408"/>
      <c r="CS232" s="408"/>
      <c r="CT232" s="409"/>
      <c r="CU232" s="379"/>
      <c r="CV232" s="380"/>
      <c r="CW232" s="380"/>
      <c r="CX232" s="380"/>
      <c r="CY232" s="381"/>
    </row>
    <row r="233" spans="1:103" ht="16.5">
      <c r="A233" s="351">
        <v>38</v>
      </c>
      <c r="B233" s="352"/>
      <c r="C233" s="353" t="str">
        <f t="shared" ca="1" si="5"/>
        <v>●</v>
      </c>
      <c r="D233" s="354" t="s">
        <v>411</v>
      </c>
      <c r="E233" s="355"/>
      <c r="F233" s="355"/>
      <c r="G233" s="355"/>
      <c r="H233" s="355"/>
      <c r="I233" s="355"/>
      <c r="J233" s="355"/>
      <c r="K233" s="356" t="s">
        <v>412</v>
      </c>
      <c r="L233" s="357"/>
      <c r="M233" s="357"/>
      <c r="N233" s="357"/>
      <c r="O233" s="357"/>
      <c r="P233" s="357"/>
      <c r="Q233" s="357"/>
      <c r="R233" s="358"/>
      <c r="S233" s="359"/>
      <c r="T233" s="358"/>
      <c r="U233" s="359"/>
      <c r="V233" s="356"/>
      <c r="W233" s="357"/>
      <c r="X233" s="357"/>
      <c r="Y233" s="357"/>
      <c r="Z233" s="357"/>
      <c r="AA233" s="357"/>
      <c r="AB233" s="357"/>
      <c r="AC233" s="357"/>
      <c r="AD233" s="356"/>
      <c r="AE233" s="357"/>
      <c r="AF233" s="357"/>
      <c r="AG233" s="357"/>
      <c r="AH233" s="357"/>
      <c r="AI233" s="357"/>
      <c r="AJ233" s="357"/>
      <c r="AK233" s="360"/>
      <c r="AL233" s="356"/>
      <c r="AM233" s="357"/>
      <c r="AN233" s="357"/>
      <c r="AO233" s="357"/>
      <c r="AP233" s="357"/>
      <c r="AQ233" s="357"/>
      <c r="AR233" s="360"/>
      <c r="AS233" s="361"/>
      <c r="AT233" s="362"/>
      <c r="AU233" s="362"/>
      <c r="AV233" s="362"/>
      <c r="AW233" s="362"/>
      <c r="AX233" s="362"/>
      <c r="AY233" s="363"/>
      <c r="AZ233" s="364"/>
      <c r="BA233" s="365"/>
      <c r="BB233" s="366">
        <v>1</v>
      </c>
      <c r="BC233" s="367"/>
      <c r="BD233" s="368"/>
      <c r="BE233" s="368"/>
      <c r="BF233" s="369"/>
      <c r="BG233" s="370"/>
      <c r="BH233" s="371"/>
      <c r="BI233" s="372"/>
      <c r="BJ233" s="373"/>
      <c r="BK233" s="374"/>
      <c r="BL233" s="374"/>
      <c r="BM233" s="374"/>
      <c r="BN233" s="374"/>
      <c r="BO233" s="375"/>
      <c r="BP233" s="373"/>
      <c r="BQ233" s="374"/>
      <c r="BR233" s="374"/>
      <c r="BS233" s="374"/>
      <c r="BT233" s="374"/>
      <c r="BU233" s="375"/>
      <c r="BV233" s="373"/>
      <c r="BW233" s="374"/>
      <c r="BX233" s="374"/>
      <c r="BY233" s="374"/>
      <c r="BZ233" s="374"/>
      <c r="CA233" s="375"/>
      <c r="CB233" s="367"/>
      <c r="CC233" s="368"/>
      <c r="CD233" s="368"/>
      <c r="CE233" s="369"/>
      <c r="CF233" s="376"/>
      <c r="CG233" s="377"/>
      <c r="CH233" s="377"/>
      <c r="CI233" s="377"/>
      <c r="CJ233" s="378"/>
      <c r="CK233" s="376"/>
      <c r="CL233" s="377"/>
      <c r="CM233" s="377"/>
      <c r="CN233" s="377"/>
      <c r="CO233" s="378"/>
      <c r="CP233" s="376"/>
      <c r="CQ233" s="377"/>
      <c r="CR233" s="377"/>
      <c r="CS233" s="377"/>
      <c r="CT233" s="378"/>
      <c r="CU233" s="379"/>
      <c r="CV233" s="380"/>
      <c r="CW233" s="380"/>
      <c r="CX233" s="380"/>
      <c r="CY233" s="381"/>
    </row>
    <row r="234" spans="1:103" ht="16.5">
      <c r="A234" s="383"/>
      <c r="B234" s="352"/>
      <c r="C234" s="384" t="str">
        <f t="shared" ca="1" si="5"/>
        <v>●</v>
      </c>
      <c r="D234" s="385"/>
      <c r="E234" s="386"/>
      <c r="F234" s="386"/>
      <c r="G234" s="386"/>
      <c r="H234" s="386"/>
      <c r="I234" s="386"/>
      <c r="J234" s="386"/>
      <c r="K234" s="387"/>
      <c r="L234" s="388"/>
      <c r="M234" s="388"/>
      <c r="N234" s="388"/>
      <c r="O234" s="388"/>
      <c r="P234" s="388"/>
      <c r="Q234" s="388"/>
      <c r="R234" s="389"/>
      <c r="S234" s="390"/>
      <c r="T234" s="389"/>
      <c r="U234" s="390"/>
      <c r="V234" s="387"/>
      <c r="W234" s="388"/>
      <c r="X234" s="388"/>
      <c r="Y234" s="388"/>
      <c r="Z234" s="388"/>
      <c r="AA234" s="388"/>
      <c r="AB234" s="388"/>
      <c r="AC234" s="388"/>
      <c r="AD234" s="387"/>
      <c r="AE234" s="388"/>
      <c r="AF234" s="388"/>
      <c r="AG234" s="388"/>
      <c r="AH234" s="388"/>
      <c r="AI234" s="388"/>
      <c r="AJ234" s="388"/>
      <c r="AK234" s="391"/>
      <c r="AL234" s="387"/>
      <c r="AM234" s="388"/>
      <c r="AN234" s="388"/>
      <c r="AO234" s="388"/>
      <c r="AP234" s="388"/>
      <c r="AQ234" s="388"/>
      <c r="AR234" s="391"/>
      <c r="AS234" s="392"/>
      <c r="AT234" s="393"/>
      <c r="AU234" s="393"/>
      <c r="AV234" s="393"/>
      <c r="AW234" s="393"/>
      <c r="AX234" s="393"/>
      <c r="AY234" s="394"/>
      <c r="AZ234" s="395"/>
      <c r="BA234" s="396"/>
      <c r="BB234" s="397">
        <v>2</v>
      </c>
      <c r="BC234" s="398"/>
      <c r="BD234" s="399"/>
      <c r="BE234" s="399"/>
      <c r="BF234" s="400"/>
      <c r="BG234" s="401"/>
      <c r="BH234" s="402"/>
      <c r="BI234" s="403"/>
      <c r="BJ234" s="404"/>
      <c r="BK234" s="405"/>
      <c r="BL234" s="405"/>
      <c r="BM234" s="405"/>
      <c r="BN234" s="405"/>
      <c r="BO234" s="406"/>
      <c r="BP234" s="404"/>
      <c r="BQ234" s="405"/>
      <c r="BR234" s="405"/>
      <c r="BS234" s="405"/>
      <c r="BT234" s="405"/>
      <c r="BU234" s="406"/>
      <c r="BV234" s="404"/>
      <c r="BW234" s="405"/>
      <c r="BX234" s="405"/>
      <c r="BY234" s="405"/>
      <c r="BZ234" s="405"/>
      <c r="CA234" s="406"/>
      <c r="CB234" s="398"/>
      <c r="CC234" s="399"/>
      <c r="CD234" s="399"/>
      <c r="CE234" s="400"/>
      <c r="CF234" s="407"/>
      <c r="CG234" s="408"/>
      <c r="CH234" s="408"/>
      <c r="CI234" s="408"/>
      <c r="CJ234" s="409"/>
      <c r="CK234" s="407"/>
      <c r="CL234" s="408"/>
      <c r="CM234" s="408"/>
      <c r="CN234" s="408"/>
      <c r="CO234" s="409"/>
      <c r="CP234" s="407"/>
      <c r="CQ234" s="408"/>
      <c r="CR234" s="408"/>
      <c r="CS234" s="408"/>
      <c r="CT234" s="409"/>
      <c r="CU234" s="379"/>
      <c r="CV234" s="380"/>
      <c r="CW234" s="380"/>
      <c r="CX234" s="380"/>
      <c r="CY234" s="381"/>
    </row>
    <row r="235" spans="1:103" ht="16.5">
      <c r="A235" s="383"/>
      <c r="B235" s="352"/>
      <c r="C235" s="384" t="str">
        <f t="shared" ca="1" si="5"/>
        <v>●</v>
      </c>
      <c r="D235" s="385"/>
      <c r="E235" s="386"/>
      <c r="F235" s="386"/>
      <c r="G235" s="386"/>
      <c r="H235" s="386"/>
      <c r="I235" s="386"/>
      <c r="J235" s="386"/>
      <c r="K235" s="387"/>
      <c r="L235" s="388"/>
      <c r="M235" s="388"/>
      <c r="N235" s="388"/>
      <c r="O235" s="388"/>
      <c r="P235" s="388"/>
      <c r="Q235" s="388"/>
      <c r="R235" s="389"/>
      <c r="S235" s="390"/>
      <c r="T235" s="389"/>
      <c r="U235" s="390"/>
      <c r="V235" s="387"/>
      <c r="W235" s="388"/>
      <c r="X235" s="388"/>
      <c r="Y235" s="388"/>
      <c r="Z235" s="388"/>
      <c r="AA235" s="388"/>
      <c r="AB235" s="388"/>
      <c r="AC235" s="388"/>
      <c r="AD235" s="387"/>
      <c r="AE235" s="388"/>
      <c r="AF235" s="388"/>
      <c r="AG235" s="388"/>
      <c r="AH235" s="388"/>
      <c r="AI235" s="388"/>
      <c r="AJ235" s="388"/>
      <c r="AK235" s="391"/>
      <c r="AL235" s="387"/>
      <c r="AM235" s="388"/>
      <c r="AN235" s="388"/>
      <c r="AO235" s="388"/>
      <c r="AP235" s="388"/>
      <c r="AQ235" s="388"/>
      <c r="AR235" s="391"/>
      <c r="AS235" s="392"/>
      <c r="AT235" s="393"/>
      <c r="AU235" s="393"/>
      <c r="AV235" s="393"/>
      <c r="AW235" s="393"/>
      <c r="AX235" s="393"/>
      <c r="AY235" s="394"/>
      <c r="AZ235" s="395"/>
      <c r="BA235" s="396"/>
      <c r="BB235" s="397">
        <v>3</v>
      </c>
      <c r="BC235" s="398"/>
      <c r="BD235" s="399"/>
      <c r="BE235" s="399"/>
      <c r="BF235" s="400"/>
      <c r="BG235" s="401"/>
      <c r="BH235" s="402"/>
      <c r="BI235" s="403"/>
      <c r="BJ235" s="404"/>
      <c r="BK235" s="405"/>
      <c r="BL235" s="405"/>
      <c r="BM235" s="405"/>
      <c r="BN235" s="405"/>
      <c r="BO235" s="406"/>
      <c r="BP235" s="404"/>
      <c r="BQ235" s="405"/>
      <c r="BR235" s="405"/>
      <c r="BS235" s="405"/>
      <c r="BT235" s="405"/>
      <c r="BU235" s="406"/>
      <c r="BV235" s="404"/>
      <c r="BW235" s="405"/>
      <c r="BX235" s="405"/>
      <c r="BY235" s="405"/>
      <c r="BZ235" s="405"/>
      <c r="CA235" s="406"/>
      <c r="CB235" s="398"/>
      <c r="CC235" s="399"/>
      <c r="CD235" s="399"/>
      <c r="CE235" s="400"/>
      <c r="CF235" s="407"/>
      <c r="CG235" s="408"/>
      <c r="CH235" s="408"/>
      <c r="CI235" s="408"/>
      <c r="CJ235" s="409"/>
      <c r="CK235" s="407"/>
      <c r="CL235" s="408"/>
      <c r="CM235" s="408"/>
      <c r="CN235" s="408"/>
      <c r="CO235" s="409"/>
      <c r="CP235" s="407"/>
      <c r="CQ235" s="408"/>
      <c r="CR235" s="408"/>
      <c r="CS235" s="408"/>
      <c r="CT235" s="409"/>
      <c r="CU235" s="379"/>
      <c r="CV235" s="380"/>
      <c r="CW235" s="380"/>
      <c r="CX235" s="380"/>
      <c r="CY235" s="381"/>
    </row>
    <row r="236" spans="1:103" ht="16.5">
      <c r="A236" s="383"/>
      <c r="B236" s="352"/>
      <c r="C236" s="384" t="str">
        <f t="shared" ca="1" si="5"/>
        <v>●</v>
      </c>
      <c r="D236" s="385"/>
      <c r="E236" s="386"/>
      <c r="F236" s="386"/>
      <c r="G236" s="386"/>
      <c r="H236" s="386"/>
      <c r="I236" s="386"/>
      <c r="J236" s="386"/>
      <c r="K236" s="387"/>
      <c r="L236" s="388"/>
      <c r="M236" s="388"/>
      <c r="N236" s="388"/>
      <c r="O236" s="388"/>
      <c r="P236" s="388"/>
      <c r="Q236" s="388"/>
      <c r="R236" s="389"/>
      <c r="S236" s="390"/>
      <c r="T236" s="389"/>
      <c r="U236" s="390"/>
      <c r="V236" s="387"/>
      <c r="W236" s="388"/>
      <c r="X236" s="388"/>
      <c r="Y236" s="388"/>
      <c r="Z236" s="388"/>
      <c r="AA236" s="388"/>
      <c r="AB236" s="388"/>
      <c r="AC236" s="388"/>
      <c r="AD236" s="387"/>
      <c r="AE236" s="388"/>
      <c r="AF236" s="388"/>
      <c r="AG236" s="388"/>
      <c r="AH236" s="388"/>
      <c r="AI236" s="388"/>
      <c r="AJ236" s="388"/>
      <c r="AK236" s="391"/>
      <c r="AL236" s="387"/>
      <c r="AM236" s="388"/>
      <c r="AN236" s="388"/>
      <c r="AO236" s="388"/>
      <c r="AP236" s="388"/>
      <c r="AQ236" s="388"/>
      <c r="AR236" s="391"/>
      <c r="AS236" s="392"/>
      <c r="AT236" s="393"/>
      <c r="AU236" s="393"/>
      <c r="AV236" s="393"/>
      <c r="AW236" s="393"/>
      <c r="AX236" s="393"/>
      <c r="AY236" s="394"/>
      <c r="AZ236" s="395"/>
      <c r="BA236" s="396"/>
      <c r="BB236" s="397">
        <v>4</v>
      </c>
      <c r="BC236" s="398"/>
      <c r="BD236" s="399"/>
      <c r="BE236" s="399"/>
      <c r="BF236" s="400"/>
      <c r="BG236" s="401"/>
      <c r="BH236" s="402"/>
      <c r="BI236" s="403"/>
      <c r="BJ236" s="404"/>
      <c r="BK236" s="405"/>
      <c r="BL236" s="405"/>
      <c r="BM236" s="405"/>
      <c r="BN236" s="405"/>
      <c r="BO236" s="406"/>
      <c r="BP236" s="404"/>
      <c r="BQ236" s="405"/>
      <c r="BR236" s="405"/>
      <c r="BS236" s="405"/>
      <c r="BT236" s="405"/>
      <c r="BU236" s="406"/>
      <c r="BV236" s="404"/>
      <c r="BW236" s="405"/>
      <c r="BX236" s="405"/>
      <c r="BY236" s="405"/>
      <c r="BZ236" s="405"/>
      <c r="CA236" s="406"/>
      <c r="CB236" s="398"/>
      <c r="CC236" s="399"/>
      <c r="CD236" s="399"/>
      <c r="CE236" s="400"/>
      <c r="CF236" s="407"/>
      <c r="CG236" s="408"/>
      <c r="CH236" s="408"/>
      <c r="CI236" s="408"/>
      <c r="CJ236" s="409"/>
      <c r="CK236" s="407"/>
      <c r="CL236" s="408"/>
      <c r="CM236" s="408"/>
      <c r="CN236" s="408"/>
      <c r="CO236" s="409"/>
      <c r="CP236" s="407"/>
      <c r="CQ236" s="408"/>
      <c r="CR236" s="408"/>
      <c r="CS236" s="408"/>
      <c r="CT236" s="409"/>
      <c r="CU236" s="379"/>
      <c r="CV236" s="380"/>
      <c r="CW236" s="380"/>
      <c r="CX236" s="380"/>
      <c r="CY236" s="381"/>
    </row>
    <row r="237" spans="1:103" ht="16.5">
      <c r="A237" s="383"/>
      <c r="B237" s="352"/>
      <c r="C237" s="384" t="str">
        <f t="shared" ca="1" si="5"/>
        <v>●</v>
      </c>
      <c r="D237" s="385"/>
      <c r="E237" s="386"/>
      <c r="F237" s="386"/>
      <c r="G237" s="386"/>
      <c r="H237" s="386"/>
      <c r="I237" s="386"/>
      <c r="J237" s="386"/>
      <c r="K237" s="387"/>
      <c r="L237" s="388"/>
      <c r="M237" s="388"/>
      <c r="N237" s="388"/>
      <c r="O237" s="388"/>
      <c r="P237" s="388"/>
      <c r="Q237" s="388"/>
      <c r="R237" s="389"/>
      <c r="S237" s="390"/>
      <c r="T237" s="389"/>
      <c r="U237" s="390"/>
      <c r="V237" s="387"/>
      <c r="W237" s="388"/>
      <c r="X237" s="388"/>
      <c r="Y237" s="388"/>
      <c r="Z237" s="388"/>
      <c r="AA237" s="388"/>
      <c r="AB237" s="388"/>
      <c r="AC237" s="388"/>
      <c r="AD237" s="387"/>
      <c r="AE237" s="388"/>
      <c r="AF237" s="388"/>
      <c r="AG237" s="388"/>
      <c r="AH237" s="388"/>
      <c r="AI237" s="388"/>
      <c r="AJ237" s="388"/>
      <c r="AK237" s="391"/>
      <c r="AL237" s="387"/>
      <c r="AM237" s="388"/>
      <c r="AN237" s="388"/>
      <c r="AO237" s="388"/>
      <c r="AP237" s="388"/>
      <c r="AQ237" s="388"/>
      <c r="AR237" s="391"/>
      <c r="AS237" s="392"/>
      <c r="AT237" s="393"/>
      <c r="AU237" s="393"/>
      <c r="AV237" s="393"/>
      <c r="AW237" s="393"/>
      <c r="AX237" s="393"/>
      <c r="AY237" s="394"/>
      <c r="AZ237" s="395"/>
      <c r="BA237" s="396"/>
      <c r="BB237" s="397">
        <v>5</v>
      </c>
      <c r="BC237" s="398"/>
      <c r="BD237" s="399"/>
      <c r="BE237" s="399"/>
      <c r="BF237" s="400"/>
      <c r="BG237" s="401"/>
      <c r="BH237" s="402"/>
      <c r="BI237" s="403"/>
      <c r="BJ237" s="404"/>
      <c r="BK237" s="405"/>
      <c r="BL237" s="405"/>
      <c r="BM237" s="405"/>
      <c r="BN237" s="405"/>
      <c r="BO237" s="406"/>
      <c r="BP237" s="404"/>
      <c r="BQ237" s="405"/>
      <c r="BR237" s="405"/>
      <c r="BS237" s="405"/>
      <c r="BT237" s="405"/>
      <c r="BU237" s="406"/>
      <c r="BV237" s="404"/>
      <c r="BW237" s="405"/>
      <c r="BX237" s="405"/>
      <c r="BY237" s="405"/>
      <c r="BZ237" s="405"/>
      <c r="CA237" s="406"/>
      <c r="CB237" s="398"/>
      <c r="CC237" s="399"/>
      <c r="CD237" s="399"/>
      <c r="CE237" s="400"/>
      <c r="CF237" s="407"/>
      <c r="CG237" s="408"/>
      <c r="CH237" s="408"/>
      <c r="CI237" s="408"/>
      <c r="CJ237" s="409"/>
      <c r="CK237" s="407"/>
      <c r="CL237" s="408"/>
      <c r="CM237" s="408"/>
      <c r="CN237" s="408"/>
      <c r="CO237" s="409"/>
      <c r="CP237" s="407"/>
      <c r="CQ237" s="408"/>
      <c r="CR237" s="408"/>
      <c r="CS237" s="408"/>
      <c r="CT237" s="409"/>
      <c r="CU237" s="379"/>
      <c r="CV237" s="380"/>
      <c r="CW237" s="380"/>
      <c r="CX237" s="380"/>
      <c r="CY237" s="381"/>
    </row>
    <row r="238" spans="1:103" ht="16.5">
      <c r="A238" s="410"/>
      <c r="B238" s="411"/>
      <c r="C238" s="412" t="str">
        <f t="shared" ca="1" si="5"/>
        <v>●</v>
      </c>
      <c r="D238" s="413"/>
      <c r="E238" s="414"/>
      <c r="F238" s="414"/>
      <c r="G238" s="414"/>
      <c r="H238" s="414"/>
      <c r="I238" s="414"/>
      <c r="J238" s="414"/>
      <c r="K238" s="376"/>
      <c r="L238" s="377"/>
      <c r="M238" s="377"/>
      <c r="N238" s="377"/>
      <c r="O238" s="377"/>
      <c r="P238" s="377"/>
      <c r="Q238" s="377"/>
      <c r="R238" s="415"/>
      <c r="S238" s="416"/>
      <c r="T238" s="415"/>
      <c r="U238" s="416"/>
      <c r="V238" s="376"/>
      <c r="W238" s="377"/>
      <c r="X238" s="377"/>
      <c r="Y238" s="377"/>
      <c r="Z238" s="377"/>
      <c r="AA238" s="377"/>
      <c r="AB238" s="377"/>
      <c r="AC238" s="377"/>
      <c r="AD238" s="376"/>
      <c r="AE238" s="377"/>
      <c r="AF238" s="377"/>
      <c r="AG238" s="377"/>
      <c r="AH238" s="377"/>
      <c r="AI238" s="377"/>
      <c r="AJ238" s="377"/>
      <c r="AK238" s="378"/>
      <c r="AL238" s="376"/>
      <c r="AM238" s="377"/>
      <c r="AN238" s="377"/>
      <c r="AO238" s="377"/>
      <c r="AP238" s="377"/>
      <c r="AQ238" s="377"/>
      <c r="AR238" s="378"/>
      <c r="AS238" s="417"/>
      <c r="AT238" s="418"/>
      <c r="AU238" s="418"/>
      <c r="AV238" s="418"/>
      <c r="AW238" s="418"/>
      <c r="AX238" s="418"/>
      <c r="AY238" s="419"/>
      <c r="AZ238" s="420"/>
      <c r="BA238" s="421"/>
      <c r="BB238" s="422">
        <v>6</v>
      </c>
      <c r="BC238" s="423"/>
      <c r="BD238" s="424"/>
      <c r="BE238" s="424"/>
      <c r="BF238" s="425"/>
      <c r="BG238" s="426"/>
      <c r="BH238" s="427"/>
      <c r="BI238" s="428"/>
      <c r="BJ238" s="429"/>
      <c r="BK238" s="430"/>
      <c r="BL238" s="430"/>
      <c r="BM238" s="430"/>
      <c r="BN238" s="430"/>
      <c r="BO238" s="431"/>
      <c r="BP238" s="429"/>
      <c r="BQ238" s="430"/>
      <c r="BR238" s="430"/>
      <c r="BS238" s="430"/>
      <c r="BT238" s="430"/>
      <c r="BU238" s="431"/>
      <c r="BV238" s="429"/>
      <c r="BW238" s="430"/>
      <c r="BX238" s="430"/>
      <c r="BY238" s="430"/>
      <c r="BZ238" s="430"/>
      <c r="CA238" s="431"/>
      <c r="CB238" s="423"/>
      <c r="CC238" s="424"/>
      <c r="CD238" s="424"/>
      <c r="CE238" s="425"/>
      <c r="CF238" s="407"/>
      <c r="CG238" s="408"/>
      <c r="CH238" s="408"/>
      <c r="CI238" s="408"/>
      <c r="CJ238" s="409"/>
      <c r="CK238" s="407"/>
      <c r="CL238" s="408"/>
      <c r="CM238" s="408"/>
      <c r="CN238" s="408"/>
      <c r="CO238" s="409"/>
      <c r="CP238" s="407"/>
      <c r="CQ238" s="408"/>
      <c r="CR238" s="408"/>
      <c r="CS238" s="408"/>
      <c r="CT238" s="409"/>
      <c r="CU238" s="379"/>
      <c r="CV238" s="380"/>
      <c r="CW238" s="380"/>
      <c r="CX238" s="380"/>
      <c r="CY238" s="381"/>
    </row>
    <row r="239" spans="1:103" ht="16.5">
      <c r="A239" s="351">
        <v>39</v>
      </c>
      <c r="B239" s="352"/>
      <c r="C239" s="353" t="str">
        <f t="shared" ca="1" si="5"/>
        <v>●</v>
      </c>
      <c r="D239" s="354"/>
      <c r="E239" s="355"/>
      <c r="F239" s="355"/>
      <c r="G239" s="355"/>
      <c r="H239" s="355"/>
      <c r="I239" s="355"/>
      <c r="J239" s="355"/>
      <c r="K239" s="356" t="s">
        <v>413</v>
      </c>
      <c r="L239" s="357"/>
      <c r="M239" s="357"/>
      <c r="N239" s="357"/>
      <c r="O239" s="357"/>
      <c r="P239" s="357"/>
      <c r="Q239" s="357"/>
      <c r="R239" s="358"/>
      <c r="S239" s="359"/>
      <c r="T239" s="358"/>
      <c r="U239" s="359"/>
      <c r="V239" s="356"/>
      <c r="W239" s="357"/>
      <c r="X239" s="357"/>
      <c r="Y239" s="357"/>
      <c r="Z239" s="357"/>
      <c r="AA239" s="357"/>
      <c r="AB239" s="357"/>
      <c r="AC239" s="357"/>
      <c r="AD239" s="356"/>
      <c r="AE239" s="357"/>
      <c r="AF239" s="357"/>
      <c r="AG239" s="357"/>
      <c r="AH239" s="357"/>
      <c r="AI239" s="357"/>
      <c r="AJ239" s="357"/>
      <c r="AK239" s="360"/>
      <c r="AL239" s="356"/>
      <c r="AM239" s="357"/>
      <c r="AN239" s="357"/>
      <c r="AO239" s="357"/>
      <c r="AP239" s="357"/>
      <c r="AQ239" s="357"/>
      <c r="AR239" s="360"/>
      <c r="AS239" s="361"/>
      <c r="AT239" s="362"/>
      <c r="AU239" s="362"/>
      <c r="AV239" s="362"/>
      <c r="AW239" s="362"/>
      <c r="AX239" s="362"/>
      <c r="AY239" s="363"/>
      <c r="AZ239" s="364"/>
      <c r="BA239" s="365"/>
      <c r="BB239" s="366">
        <v>1</v>
      </c>
      <c r="BC239" s="367"/>
      <c r="BD239" s="368"/>
      <c r="BE239" s="368"/>
      <c r="BF239" s="369"/>
      <c r="BG239" s="370"/>
      <c r="BH239" s="371"/>
      <c r="BI239" s="372"/>
      <c r="BJ239" s="373"/>
      <c r="BK239" s="374"/>
      <c r="BL239" s="374"/>
      <c r="BM239" s="374"/>
      <c r="BN239" s="374"/>
      <c r="BO239" s="375"/>
      <c r="BP239" s="373"/>
      <c r="BQ239" s="374"/>
      <c r="BR239" s="374"/>
      <c r="BS239" s="374"/>
      <c r="BT239" s="374"/>
      <c r="BU239" s="375"/>
      <c r="BV239" s="373"/>
      <c r="BW239" s="374"/>
      <c r="BX239" s="374"/>
      <c r="BY239" s="374"/>
      <c r="BZ239" s="374"/>
      <c r="CA239" s="375"/>
      <c r="CB239" s="367"/>
      <c r="CC239" s="368"/>
      <c r="CD239" s="368"/>
      <c r="CE239" s="369"/>
      <c r="CF239" s="376"/>
      <c r="CG239" s="377"/>
      <c r="CH239" s="377"/>
      <c r="CI239" s="377"/>
      <c r="CJ239" s="378"/>
      <c r="CK239" s="376"/>
      <c r="CL239" s="377"/>
      <c r="CM239" s="377"/>
      <c r="CN239" s="377"/>
      <c r="CO239" s="378"/>
      <c r="CP239" s="376"/>
      <c r="CQ239" s="377"/>
      <c r="CR239" s="377"/>
      <c r="CS239" s="377"/>
      <c r="CT239" s="378"/>
      <c r="CU239" s="379"/>
      <c r="CV239" s="380"/>
      <c r="CW239" s="380"/>
      <c r="CX239" s="380"/>
      <c r="CY239" s="381"/>
    </row>
    <row r="240" spans="1:103" ht="16.5">
      <c r="A240" s="383"/>
      <c r="B240" s="352"/>
      <c r="C240" s="384" t="str">
        <f t="shared" ca="1" si="5"/>
        <v>●</v>
      </c>
      <c r="D240" s="385"/>
      <c r="E240" s="386"/>
      <c r="F240" s="386"/>
      <c r="G240" s="386"/>
      <c r="H240" s="386"/>
      <c r="I240" s="386"/>
      <c r="J240" s="386"/>
      <c r="K240" s="387"/>
      <c r="L240" s="388"/>
      <c r="M240" s="388"/>
      <c r="N240" s="388"/>
      <c r="O240" s="388"/>
      <c r="P240" s="388"/>
      <c r="Q240" s="388"/>
      <c r="R240" s="389"/>
      <c r="S240" s="390"/>
      <c r="T240" s="389"/>
      <c r="U240" s="390"/>
      <c r="V240" s="387"/>
      <c r="W240" s="388"/>
      <c r="X240" s="388"/>
      <c r="Y240" s="388"/>
      <c r="Z240" s="388"/>
      <c r="AA240" s="388"/>
      <c r="AB240" s="388"/>
      <c r="AC240" s="388"/>
      <c r="AD240" s="387"/>
      <c r="AE240" s="388"/>
      <c r="AF240" s="388"/>
      <c r="AG240" s="388"/>
      <c r="AH240" s="388"/>
      <c r="AI240" s="388"/>
      <c r="AJ240" s="388"/>
      <c r="AK240" s="391"/>
      <c r="AL240" s="387"/>
      <c r="AM240" s="388"/>
      <c r="AN240" s="388"/>
      <c r="AO240" s="388"/>
      <c r="AP240" s="388"/>
      <c r="AQ240" s="388"/>
      <c r="AR240" s="391"/>
      <c r="AS240" s="392"/>
      <c r="AT240" s="393"/>
      <c r="AU240" s="393"/>
      <c r="AV240" s="393"/>
      <c r="AW240" s="393"/>
      <c r="AX240" s="393"/>
      <c r="AY240" s="394"/>
      <c r="AZ240" s="395"/>
      <c r="BA240" s="396"/>
      <c r="BB240" s="397">
        <v>2</v>
      </c>
      <c r="BC240" s="398"/>
      <c r="BD240" s="399"/>
      <c r="BE240" s="399"/>
      <c r="BF240" s="400"/>
      <c r="BG240" s="401"/>
      <c r="BH240" s="402"/>
      <c r="BI240" s="403"/>
      <c r="BJ240" s="404"/>
      <c r="BK240" s="405"/>
      <c r="BL240" s="405"/>
      <c r="BM240" s="405"/>
      <c r="BN240" s="405"/>
      <c r="BO240" s="406"/>
      <c r="BP240" s="404"/>
      <c r="BQ240" s="405"/>
      <c r="BR240" s="405"/>
      <c r="BS240" s="405"/>
      <c r="BT240" s="405"/>
      <c r="BU240" s="406"/>
      <c r="BV240" s="404"/>
      <c r="BW240" s="405"/>
      <c r="BX240" s="405"/>
      <c r="BY240" s="405"/>
      <c r="BZ240" s="405"/>
      <c r="CA240" s="406"/>
      <c r="CB240" s="398"/>
      <c r="CC240" s="399"/>
      <c r="CD240" s="399"/>
      <c r="CE240" s="400"/>
      <c r="CF240" s="407"/>
      <c r="CG240" s="408"/>
      <c r="CH240" s="408"/>
      <c r="CI240" s="408"/>
      <c r="CJ240" s="409"/>
      <c r="CK240" s="407"/>
      <c r="CL240" s="408"/>
      <c r="CM240" s="408"/>
      <c r="CN240" s="408"/>
      <c r="CO240" s="409"/>
      <c r="CP240" s="407"/>
      <c r="CQ240" s="408"/>
      <c r="CR240" s="408"/>
      <c r="CS240" s="408"/>
      <c r="CT240" s="409"/>
      <c r="CU240" s="379"/>
      <c r="CV240" s="380"/>
      <c r="CW240" s="380"/>
      <c r="CX240" s="380"/>
      <c r="CY240" s="381"/>
    </row>
    <row r="241" spans="1:103" ht="16.5">
      <c r="A241" s="383"/>
      <c r="B241" s="352"/>
      <c r="C241" s="384" t="str">
        <f t="shared" ca="1" si="5"/>
        <v>●</v>
      </c>
      <c r="D241" s="385"/>
      <c r="E241" s="386"/>
      <c r="F241" s="386"/>
      <c r="G241" s="386"/>
      <c r="H241" s="386"/>
      <c r="I241" s="386"/>
      <c r="J241" s="386"/>
      <c r="K241" s="387"/>
      <c r="L241" s="388"/>
      <c r="M241" s="388"/>
      <c r="N241" s="388"/>
      <c r="O241" s="388"/>
      <c r="P241" s="388"/>
      <c r="Q241" s="388"/>
      <c r="R241" s="389"/>
      <c r="S241" s="390"/>
      <c r="T241" s="389"/>
      <c r="U241" s="390"/>
      <c r="V241" s="387"/>
      <c r="W241" s="388"/>
      <c r="X241" s="388"/>
      <c r="Y241" s="388"/>
      <c r="Z241" s="388"/>
      <c r="AA241" s="388"/>
      <c r="AB241" s="388"/>
      <c r="AC241" s="388"/>
      <c r="AD241" s="387"/>
      <c r="AE241" s="388"/>
      <c r="AF241" s="388"/>
      <c r="AG241" s="388"/>
      <c r="AH241" s="388"/>
      <c r="AI241" s="388"/>
      <c r="AJ241" s="388"/>
      <c r="AK241" s="391"/>
      <c r="AL241" s="387"/>
      <c r="AM241" s="388"/>
      <c r="AN241" s="388"/>
      <c r="AO241" s="388"/>
      <c r="AP241" s="388"/>
      <c r="AQ241" s="388"/>
      <c r="AR241" s="391"/>
      <c r="AS241" s="392"/>
      <c r="AT241" s="393"/>
      <c r="AU241" s="393"/>
      <c r="AV241" s="393"/>
      <c r="AW241" s="393"/>
      <c r="AX241" s="393"/>
      <c r="AY241" s="394"/>
      <c r="AZ241" s="395"/>
      <c r="BA241" s="396"/>
      <c r="BB241" s="397">
        <v>3</v>
      </c>
      <c r="BC241" s="398"/>
      <c r="BD241" s="399"/>
      <c r="BE241" s="399"/>
      <c r="BF241" s="400"/>
      <c r="BG241" s="401"/>
      <c r="BH241" s="402"/>
      <c r="BI241" s="403"/>
      <c r="BJ241" s="404"/>
      <c r="BK241" s="405"/>
      <c r="BL241" s="405"/>
      <c r="BM241" s="405"/>
      <c r="BN241" s="405"/>
      <c r="BO241" s="406"/>
      <c r="BP241" s="404"/>
      <c r="BQ241" s="405"/>
      <c r="BR241" s="405"/>
      <c r="BS241" s="405"/>
      <c r="BT241" s="405"/>
      <c r="BU241" s="406"/>
      <c r="BV241" s="404"/>
      <c r="BW241" s="405"/>
      <c r="BX241" s="405"/>
      <c r="BY241" s="405"/>
      <c r="BZ241" s="405"/>
      <c r="CA241" s="406"/>
      <c r="CB241" s="398"/>
      <c r="CC241" s="399"/>
      <c r="CD241" s="399"/>
      <c r="CE241" s="400"/>
      <c r="CF241" s="407"/>
      <c r="CG241" s="408"/>
      <c r="CH241" s="408"/>
      <c r="CI241" s="408"/>
      <c r="CJ241" s="409"/>
      <c r="CK241" s="407"/>
      <c r="CL241" s="408"/>
      <c r="CM241" s="408"/>
      <c r="CN241" s="408"/>
      <c r="CO241" s="409"/>
      <c r="CP241" s="407"/>
      <c r="CQ241" s="408"/>
      <c r="CR241" s="408"/>
      <c r="CS241" s="408"/>
      <c r="CT241" s="409"/>
      <c r="CU241" s="379"/>
      <c r="CV241" s="380"/>
      <c r="CW241" s="380"/>
      <c r="CX241" s="380"/>
      <c r="CY241" s="381"/>
    </row>
    <row r="242" spans="1:103" ht="16.5">
      <c r="A242" s="383"/>
      <c r="B242" s="352"/>
      <c r="C242" s="384" t="str">
        <f t="shared" ca="1" si="5"/>
        <v>●</v>
      </c>
      <c r="D242" s="385"/>
      <c r="E242" s="386"/>
      <c r="F242" s="386"/>
      <c r="G242" s="386"/>
      <c r="H242" s="386"/>
      <c r="I242" s="386"/>
      <c r="J242" s="386"/>
      <c r="K242" s="387"/>
      <c r="L242" s="388"/>
      <c r="M242" s="388"/>
      <c r="N242" s="388"/>
      <c r="O242" s="388"/>
      <c r="P242" s="388"/>
      <c r="Q242" s="388"/>
      <c r="R242" s="389"/>
      <c r="S242" s="390"/>
      <c r="T242" s="389"/>
      <c r="U242" s="390"/>
      <c r="V242" s="387"/>
      <c r="W242" s="388"/>
      <c r="X242" s="388"/>
      <c r="Y242" s="388"/>
      <c r="Z242" s="388"/>
      <c r="AA242" s="388"/>
      <c r="AB242" s="388"/>
      <c r="AC242" s="388"/>
      <c r="AD242" s="387"/>
      <c r="AE242" s="388"/>
      <c r="AF242" s="388"/>
      <c r="AG242" s="388"/>
      <c r="AH242" s="388"/>
      <c r="AI242" s="388"/>
      <c r="AJ242" s="388"/>
      <c r="AK242" s="391"/>
      <c r="AL242" s="387"/>
      <c r="AM242" s="388"/>
      <c r="AN242" s="388"/>
      <c r="AO242" s="388"/>
      <c r="AP242" s="388"/>
      <c r="AQ242" s="388"/>
      <c r="AR242" s="391"/>
      <c r="AS242" s="392"/>
      <c r="AT242" s="393"/>
      <c r="AU242" s="393"/>
      <c r="AV242" s="393"/>
      <c r="AW242" s="393"/>
      <c r="AX242" s="393"/>
      <c r="AY242" s="394"/>
      <c r="AZ242" s="395"/>
      <c r="BA242" s="396"/>
      <c r="BB242" s="397">
        <v>4</v>
      </c>
      <c r="BC242" s="398"/>
      <c r="BD242" s="399"/>
      <c r="BE242" s="399"/>
      <c r="BF242" s="400"/>
      <c r="BG242" s="401"/>
      <c r="BH242" s="402"/>
      <c r="BI242" s="403"/>
      <c r="BJ242" s="404"/>
      <c r="BK242" s="405"/>
      <c r="BL242" s="405"/>
      <c r="BM242" s="405"/>
      <c r="BN242" s="405"/>
      <c r="BO242" s="406"/>
      <c r="BP242" s="404"/>
      <c r="BQ242" s="405"/>
      <c r="BR242" s="405"/>
      <c r="BS242" s="405"/>
      <c r="BT242" s="405"/>
      <c r="BU242" s="406"/>
      <c r="BV242" s="404"/>
      <c r="BW242" s="405"/>
      <c r="BX242" s="405"/>
      <c r="BY242" s="405"/>
      <c r="BZ242" s="405"/>
      <c r="CA242" s="406"/>
      <c r="CB242" s="398"/>
      <c r="CC242" s="399"/>
      <c r="CD242" s="399"/>
      <c r="CE242" s="400"/>
      <c r="CF242" s="407"/>
      <c r="CG242" s="408"/>
      <c r="CH242" s="408"/>
      <c r="CI242" s="408"/>
      <c r="CJ242" s="409"/>
      <c r="CK242" s="407"/>
      <c r="CL242" s="408"/>
      <c r="CM242" s="408"/>
      <c r="CN242" s="408"/>
      <c r="CO242" s="409"/>
      <c r="CP242" s="407"/>
      <c r="CQ242" s="408"/>
      <c r="CR242" s="408"/>
      <c r="CS242" s="408"/>
      <c r="CT242" s="409"/>
      <c r="CU242" s="379"/>
      <c r="CV242" s="380"/>
      <c r="CW242" s="380"/>
      <c r="CX242" s="380"/>
      <c r="CY242" s="381"/>
    </row>
    <row r="243" spans="1:103" ht="16.5">
      <c r="A243" s="383"/>
      <c r="B243" s="352"/>
      <c r="C243" s="384" t="str">
        <f t="shared" ca="1" si="5"/>
        <v>●</v>
      </c>
      <c r="D243" s="385"/>
      <c r="E243" s="386"/>
      <c r="F243" s="386"/>
      <c r="G243" s="386"/>
      <c r="H243" s="386"/>
      <c r="I243" s="386"/>
      <c r="J243" s="386"/>
      <c r="K243" s="387"/>
      <c r="L243" s="388"/>
      <c r="M243" s="388"/>
      <c r="N243" s="388"/>
      <c r="O243" s="388"/>
      <c r="P243" s="388"/>
      <c r="Q243" s="388"/>
      <c r="R243" s="389"/>
      <c r="S243" s="390"/>
      <c r="T243" s="389"/>
      <c r="U243" s="390"/>
      <c r="V243" s="387"/>
      <c r="W243" s="388"/>
      <c r="X243" s="388"/>
      <c r="Y243" s="388"/>
      <c r="Z243" s="388"/>
      <c r="AA243" s="388"/>
      <c r="AB243" s="388"/>
      <c r="AC243" s="388"/>
      <c r="AD243" s="387"/>
      <c r="AE243" s="388"/>
      <c r="AF243" s="388"/>
      <c r="AG243" s="388"/>
      <c r="AH243" s="388"/>
      <c r="AI243" s="388"/>
      <c r="AJ243" s="388"/>
      <c r="AK243" s="391"/>
      <c r="AL243" s="387"/>
      <c r="AM243" s="388"/>
      <c r="AN243" s="388"/>
      <c r="AO243" s="388"/>
      <c r="AP243" s="388"/>
      <c r="AQ243" s="388"/>
      <c r="AR243" s="391"/>
      <c r="AS243" s="392"/>
      <c r="AT243" s="393"/>
      <c r="AU243" s="393"/>
      <c r="AV243" s="393"/>
      <c r="AW243" s="393"/>
      <c r="AX243" s="393"/>
      <c r="AY243" s="394"/>
      <c r="AZ243" s="395"/>
      <c r="BA243" s="396"/>
      <c r="BB243" s="397">
        <v>5</v>
      </c>
      <c r="BC243" s="398"/>
      <c r="BD243" s="399"/>
      <c r="BE243" s="399"/>
      <c r="BF243" s="400"/>
      <c r="BG243" s="401"/>
      <c r="BH243" s="402"/>
      <c r="BI243" s="403"/>
      <c r="BJ243" s="404"/>
      <c r="BK243" s="405"/>
      <c r="BL243" s="405"/>
      <c r="BM243" s="405"/>
      <c r="BN243" s="405"/>
      <c r="BO243" s="406"/>
      <c r="BP243" s="404"/>
      <c r="BQ243" s="405"/>
      <c r="BR243" s="405"/>
      <c r="BS243" s="405"/>
      <c r="BT243" s="405"/>
      <c r="BU243" s="406"/>
      <c r="BV243" s="404"/>
      <c r="BW243" s="405"/>
      <c r="BX243" s="405"/>
      <c r="BY243" s="405"/>
      <c r="BZ243" s="405"/>
      <c r="CA243" s="406"/>
      <c r="CB243" s="398"/>
      <c r="CC243" s="399"/>
      <c r="CD243" s="399"/>
      <c r="CE243" s="400"/>
      <c r="CF243" s="407"/>
      <c r="CG243" s="408"/>
      <c r="CH243" s="408"/>
      <c r="CI243" s="408"/>
      <c r="CJ243" s="409"/>
      <c r="CK243" s="407"/>
      <c r="CL243" s="408"/>
      <c r="CM243" s="408"/>
      <c r="CN243" s="408"/>
      <c r="CO243" s="409"/>
      <c r="CP243" s="407"/>
      <c r="CQ243" s="408"/>
      <c r="CR243" s="408"/>
      <c r="CS243" s="408"/>
      <c r="CT243" s="409"/>
      <c r="CU243" s="379"/>
      <c r="CV243" s="380"/>
      <c r="CW243" s="380"/>
      <c r="CX243" s="380"/>
      <c r="CY243" s="381"/>
    </row>
    <row r="244" spans="1:103" ht="16.5">
      <c r="A244" s="410"/>
      <c r="B244" s="411"/>
      <c r="C244" s="412" t="str">
        <f t="shared" ca="1" si="5"/>
        <v>●</v>
      </c>
      <c r="D244" s="413"/>
      <c r="E244" s="414"/>
      <c r="F244" s="414"/>
      <c r="G244" s="414"/>
      <c r="H244" s="414"/>
      <c r="I244" s="414"/>
      <c r="J244" s="414"/>
      <c r="K244" s="376"/>
      <c r="L244" s="377"/>
      <c r="M244" s="377"/>
      <c r="N244" s="377"/>
      <c r="O244" s="377"/>
      <c r="P244" s="377"/>
      <c r="Q244" s="377"/>
      <c r="R244" s="415"/>
      <c r="S244" s="416"/>
      <c r="T244" s="415"/>
      <c r="U244" s="416"/>
      <c r="V244" s="376"/>
      <c r="W244" s="377"/>
      <c r="X244" s="377"/>
      <c r="Y244" s="377"/>
      <c r="Z244" s="377"/>
      <c r="AA244" s="377"/>
      <c r="AB244" s="377"/>
      <c r="AC244" s="377"/>
      <c r="AD244" s="376"/>
      <c r="AE244" s="377"/>
      <c r="AF244" s="377"/>
      <c r="AG244" s="377"/>
      <c r="AH244" s="377"/>
      <c r="AI244" s="377"/>
      <c r="AJ244" s="377"/>
      <c r="AK244" s="378"/>
      <c r="AL244" s="376"/>
      <c r="AM244" s="377"/>
      <c r="AN244" s="377"/>
      <c r="AO244" s="377"/>
      <c r="AP244" s="377"/>
      <c r="AQ244" s="377"/>
      <c r="AR244" s="378"/>
      <c r="AS244" s="417"/>
      <c r="AT244" s="418"/>
      <c r="AU244" s="418"/>
      <c r="AV244" s="418"/>
      <c r="AW244" s="418"/>
      <c r="AX244" s="418"/>
      <c r="AY244" s="419"/>
      <c r="AZ244" s="420"/>
      <c r="BA244" s="421"/>
      <c r="BB244" s="422">
        <v>6</v>
      </c>
      <c r="BC244" s="423"/>
      <c r="BD244" s="424"/>
      <c r="BE244" s="424"/>
      <c r="BF244" s="425"/>
      <c r="BG244" s="426"/>
      <c r="BH244" s="427"/>
      <c r="BI244" s="428"/>
      <c r="BJ244" s="429"/>
      <c r="BK244" s="430"/>
      <c r="BL244" s="430"/>
      <c r="BM244" s="430"/>
      <c r="BN244" s="430"/>
      <c r="BO244" s="431"/>
      <c r="BP244" s="429"/>
      <c r="BQ244" s="430"/>
      <c r="BR244" s="430"/>
      <c r="BS244" s="430"/>
      <c r="BT244" s="430"/>
      <c r="BU244" s="431"/>
      <c r="BV244" s="429"/>
      <c r="BW244" s="430"/>
      <c r="BX244" s="430"/>
      <c r="BY244" s="430"/>
      <c r="BZ244" s="430"/>
      <c r="CA244" s="431"/>
      <c r="CB244" s="423"/>
      <c r="CC244" s="424"/>
      <c r="CD244" s="424"/>
      <c r="CE244" s="425"/>
      <c r="CF244" s="407"/>
      <c r="CG244" s="408"/>
      <c r="CH244" s="408"/>
      <c r="CI244" s="408"/>
      <c r="CJ244" s="409"/>
      <c r="CK244" s="407"/>
      <c r="CL244" s="408"/>
      <c r="CM244" s="408"/>
      <c r="CN244" s="408"/>
      <c r="CO244" s="409"/>
      <c r="CP244" s="407"/>
      <c r="CQ244" s="408"/>
      <c r="CR244" s="408"/>
      <c r="CS244" s="408"/>
      <c r="CT244" s="409"/>
      <c r="CU244" s="379"/>
      <c r="CV244" s="380"/>
      <c r="CW244" s="380"/>
      <c r="CX244" s="380"/>
      <c r="CY244" s="381"/>
    </row>
    <row r="245" spans="1:103" ht="16.5">
      <c r="A245" s="351">
        <v>40</v>
      </c>
      <c r="B245" s="352"/>
      <c r="C245" s="353" t="str">
        <f t="shared" ca="1" si="5"/>
        <v>●</v>
      </c>
      <c r="D245" s="354"/>
      <c r="E245" s="355"/>
      <c r="F245" s="355"/>
      <c r="G245" s="355"/>
      <c r="H245" s="355"/>
      <c r="I245" s="355"/>
      <c r="J245" s="355"/>
      <c r="K245" s="356" t="s">
        <v>414</v>
      </c>
      <c r="L245" s="357"/>
      <c r="M245" s="357"/>
      <c r="N245" s="357"/>
      <c r="O245" s="357"/>
      <c r="P245" s="357"/>
      <c r="Q245" s="357"/>
      <c r="R245" s="358"/>
      <c r="S245" s="359"/>
      <c r="T245" s="358"/>
      <c r="U245" s="359"/>
      <c r="V245" s="356"/>
      <c r="W245" s="357"/>
      <c r="X245" s="357"/>
      <c r="Y245" s="357"/>
      <c r="Z245" s="357"/>
      <c r="AA245" s="357"/>
      <c r="AB245" s="357"/>
      <c r="AC245" s="357"/>
      <c r="AD245" s="356"/>
      <c r="AE245" s="357"/>
      <c r="AF245" s="357"/>
      <c r="AG245" s="357"/>
      <c r="AH245" s="357"/>
      <c r="AI245" s="357"/>
      <c r="AJ245" s="357"/>
      <c r="AK245" s="360"/>
      <c r="AL245" s="356"/>
      <c r="AM245" s="357"/>
      <c r="AN245" s="357"/>
      <c r="AO245" s="357"/>
      <c r="AP245" s="357"/>
      <c r="AQ245" s="357"/>
      <c r="AR245" s="360"/>
      <c r="AS245" s="361"/>
      <c r="AT245" s="362"/>
      <c r="AU245" s="362"/>
      <c r="AV245" s="362"/>
      <c r="AW245" s="362"/>
      <c r="AX245" s="362"/>
      <c r="AY245" s="363"/>
      <c r="AZ245" s="364"/>
      <c r="BA245" s="365"/>
      <c r="BB245" s="366">
        <v>1</v>
      </c>
      <c r="BC245" s="367"/>
      <c r="BD245" s="368"/>
      <c r="BE245" s="368"/>
      <c r="BF245" s="369"/>
      <c r="BG245" s="370"/>
      <c r="BH245" s="371"/>
      <c r="BI245" s="372"/>
      <c r="BJ245" s="373"/>
      <c r="BK245" s="374"/>
      <c r="BL245" s="374"/>
      <c r="BM245" s="374"/>
      <c r="BN245" s="374"/>
      <c r="BO245" s="375"/>
      <c r="BP245" s="373"/>
      <c r="BQ245" s="374"/>
      <c r="BR245" s="374"/>
      <c r="BS245" s="374"/>
      <c r="BT245" s="374"/>
      <c r="BU245" s="375"/>
      <c r="BV245" s="373"/>
      <c r="BW245" s="374"/>
      <c r="BX245" s="374"/>
      <c r="BY245" s="374"/>
      <c r="BZ245" s="374"/>
      <c r="CA245" s="375"/>
      <c r="CB245" s="367"/>
      <c r="CC245" s="368"/>
      <c r="CD245" s="368"/>
      <c r="CE245" s="369"/>
      <c r="CF245" s="376"/>
      <c r="CG245" s="377"/>
      <c r="CH245" s="377"/>
      <c r="CI245" s="377"/>
      <c r="CJ245" s="378"/>
      <c r="CK245" s="376"/>
      <c r="CL245" s="377"/>
      <c r="CM245" s="377"/>
      <c r="CN245" s="377"/>
      <c r="CO245" s="378"/>
      <c r="CP245" s="376"/>
      <c r="CQ245" s="377"/>
      <c r="CR245" s="377"/>
      <c r="CS245" s="377"/>
      <c r="CT245" s="378"/>
      <c r="CU245" s="379"/>
      <c r="CV245" s="380"/>
      <c r="CW245" s="380"/>
      <c r="CX245" s="380"/>
      <c r="CY245" s="381"/>
    </row>
    <row r="246" spans="1:103" ht="16.5">
      <c r="A246" s="383"/>
      <c r="B246" s="352"/>
      <c r="C246" s="384" t="str">
        <f t="shared" ca="1" si="5"/>
        <v>●</v>
      </c>
      <c r="D246" s="385"/>
      <c r="E246" s="386"/>
      <c r="F246" s="386"/>
      <c r="G246" s="386"/>
      <c r="H246" s="386"/>
      <c r="I246" s="386"/>
      <c r="J246" s="386"/>
      <c r="K246" s="387"/>
      <c r="L246" s="388"/>
      <c r="M246" s="388"/>
      <c r="N246" s="388"/>
      <c r="O246" s="388"/>
      <c r="P246" s="388"/>
      <c r="Q246" s="388"/>
      <c r="R246" s="389"/>
      <c r="S246" s="390"/>
      <c r="T246" s="389"/>
      <c r="U246" s="390"/>
      <c r="V246" s="387"/>
      <c r="W246" s="388"/>
      <c r="X246" s="388"/>
      <c r="Y246" s="388"/>
      <c r="Z246" s="388"/>
      <c r="AA246" s="388"/>
      <c r="AB246" s="388"/>
      <c r="AC246" s="388"/>
      <c r="AD246" s="387"/>
      <c r="AE246" s="388"/>
      <c r="AF246" s="388"/>
      <c r="AG246" s="388"/>
      <c r="AH246" s="388"/>
      <c r="AI246" s="388"/>
      <c r="AJ246" s="388"/>
      <c r="AK246" s="391"/>
      <c r="AL246" s="387"/>
      <c r="AM246" s="388"/>
      <c r="AN246" s="388"/>
      <c r="AO246" s="388"/>
      <c r="AP246" s="388"/>
      <c r="AQ246" s="388"/>
      <c r="AR246" s="391"/>
      <c r="AS246" s="392"/>
      <c r="AT246" s="393"/>
      <c r="AU246" s="393"/>
      <c r="AV246" s="393"/>
      <c r="AW246" s="393"/>
      <c r="AX246" s="393"/>
      <c r="AY246" s="394"/>
      <c r="AZ246" s="395"/>
      <c r="BA246" s="396"/>
      <c r="BB246" s="397">
        <v>2</v>
      </c>
      <c r="BC246" s="398"/>
      <c r="BD246" s="399"/>
      <c r="BE246" s="399"/>
      <c r="BF246" s="400"/>
      <c r="BG246" s="401"/>
      <c r="BH246" s="402"/>
      <c r="BI246" s="403"/>
      <c r="BJ246" s="404"/>
      <c r="BK246" s="405"/>
      <c r="BL246" s="405"/>
      <c r="BM246" s="405"/>
      <c r="BN246" s="405"/>
      <c r="BO246" s="406"/>
      <c r="BP246" s="404"/>
      <c r="BQ246" s="405"/>
      <c r="BR246" s="405"/>
      <c r="BS246" s="405"/>
      <c r="BT246" s="405"/>
      <c r="BU246" s="406"/>
      <c r="BV246" s="404"/>
      <c r="BW246" s="405"/>
      <c r="BX246" s="405"/>
      <c r="BY246" s="405"/>
      <c r="BZ246" s="405"/>
      <c r="CA246" s="406"/>
      <c r="CB246" s="398"/>
      <c r="CC246" s="399"/>
      <c r="CD246" s="399"/>
      <c r="CE246" s="400"/>
      <c r="CF246" s="407"/>
      <c r="CG246" s="408"/>
      <c r="CH246" s="408"/>
      <c r="CI246" s="408"/>
      <c r="CJ246" s="409"/>
      <c r="CK246" s="407"/>
      <c r="CL246" s="408"/>
      <c r="CM246" s="408"/>
      <c r="CN246" s="408"/>
      <c r="CO246" s="409"/>
      <c r="CP246" s="407"/>
      <c r="CQ246" s="408"/>
      <c r="CR246" s="408"/>
      <c r="CS246" s="408"/>
      <c r="CT246" s="409"/>
      <c r="CU246" s="379"/>
      <c r="CV246" s="380"/>
      <c r="CW246" s="380"/>
      <c r="CX246" s="380"/>
      <c r="CY246" s="381"/>
    </row>
    <row r="247" spans="1:103" ht="16.5">
      <c r="A247" s="383"/>
      <c r="B247" s="352"/>
      <c r="C247" s="384" t="str">
        <f t="shared" ca="1" si="5"/>
        <v>●</v>
      </c>
      <c r="D247" s="385"/>
      <c r="E247" s="386"/>
      <c r="F247" s="386"/>
      <c r="G247" s="386"/>
      <c r="H247" s="386"/>
      <c r="I247" s="386"/>
      <c r="J247" s="386"/>
      <c r="K247" s="387"/>
      <c r="L247" s="388"/>
      <c r="M247" s="388"/>
      <c r="N247" s="388"/>
      <c r="O247" s="388"/>
      <c r="P247" s="388"/>
      <c r="Q247" s="388"/>
      <c r="R247" s="389"/>
      <c r="S247" s="390"/>
      <c r="T247" s="389"/>
      <c r="U247" s="390"/>
      <c r="V247" s="387"/>
      <c r="W247" s="388"/>
      <c r="X247" s="388"/>
      <c r="Y247" s="388"/>
      <c r="Z247" s="388"/>
      <c r="AA247" s="388"/>
      <c r="AB247" s="388"/>
      <c r="AC247" s="388"/>
      <c r="AD247" s="387"/>
      <c r="AE247" s="388"/>
      <c r="AF247" s="388"/>
      <c r="AG247" s="388"/>
      <c r="AH247" s="388"/>
      <c r="AI247" s="388"/>
      <c r="AJ247" s="388"/>
      <c r="AK247" s="391"/>
      <c r="AL247" s="387"/>
      <c r="AM247" s="388"/>
      <c r="AN247" s="388"/>
      <c r="AO247" s="388"/>
      <c r="AP247" s="388"/>
      <c r="AQ247" s="388"/>
      <c r="AR247" s="391"/>
      <c r="AS247" s="392"/>
      <c r="AT247" s="393"/>
      <c r="AU247" s="393"/>
      <c r="AV247" s="393"/>
      <c r="AW247" s="393"/>
      <c r="AX247" s="393"/>
      <c r="AY247" s="394"/>
      <c r="AZ247" s="395"/>
      <c r="BA247" s="396"/>
      <c r="BB247" s="397">
        <v>3</v>
      </c>
      <c r="BC247" s="398"/>
      <c r="BD247" s="399"/>
      <c r="BE247" s="399"/>
      <c r="BF247" s="400"/>
      <c r="BG247" s="401"/>
      <c r="BH247" s="402"/>
      <c r="BI247" s="403"/>
      <c r="BJ247" s="404"/>
      <c r="BK247" s="405"/>
      <c r="BL247" s="405"/>
      <c r="BM247" s="405"/>
      <c r="BN247" s="405"/>
      <c r="BO247" s="406"/>
      <c r="BP247" s="404"/>
      <c r="BQ247" s="405"/>
      <c r="BR247" s="405"/>
      <c r="BS247" s="405"/>
      <c r="BT247" s="405"/>
      <c r="BU247" s="406"/>
      <c r="BV247" s="404"/>
      <c r="BW247" s="405"/>
      <c r="BX247" s="405"/>
      <c r="BY247" s="405"/>
      <c r="BZ247" s="405"/>
      <c r="CA247" s="406"/>
      <c r="CB247" s="398"/>
      <c r="CC247" s="399"/>
      <c r="CD247" s="399"/>
      <c r="CE247" s="400"/>
      <c r="CF247" s="407"/>
      <c r="CG247" s="408"/>
      <c r="CH247" s="408"/>
      <c r="CI247" s="408"/>
      <c r="CJ247" s="409"/>
      <c r="CK247" s="407"/>
      <c r="CL247" s="408"/>
      <c r="CM247" s="408"/>
      <c r="CN247" s="408"/>
      <c r="CO247" s="409"/>
      <c r="CP247" s="407"/>
      <c r="CQ247" s="408"/>
      <c r="CR247" s="408"/>
      <c r="CS247" s="408"/>
      <c r="CT247" s="409"/>
      <c r="CU247" s="379"/>
      <c r="CV247" s="380"/>
      <c r="CW247" s="380"/>
      <c r="CX247" s="380"/>
      <c r="CY247" s="381"/>
    </row>
    <row r="248" spans="1:103" ht="16.5">
      <c r="A248" s="383"/>
      <c r="B248" s="352"/>
      <c r="C248" s="384" t="str">
        <f t="shared" ca="1" si="5"/>
        <v>●</v>
      </c>
      <c r="D248" s="385"/>
      <c r="E248" s="386"/>
      <c r="F248" s="386"/>
      <c r="G248" s="386"/>
      <c r="H248" s="386"/>
      <c r="I248" s="386"/>
      <c r="J248" s="386"/>
      <c r="K248" s="387"/>
      <c r="L248" s="388"/>
      <c r="M248" s="388"/>
      <c r="N248" s="388"/>
      <c r="O248" s="388"/>
      <c r="P248" s="388"/>
      <c r="Q248" s="388"/>
      <c r="R248" s="389"/>
      <c r="S248" s="390"/>
      <c r="T248" s="389"/>
      <c r="U248" s="390"/>
      <c r="V248" s="387"/>
      <c r="W248" s="388"/>
      <c r="X248" s="388"/>
      <c r="Y248" s="388"/>
      <c r="Z248" s="388"/>
      <c r="AA248" s="388"/>
      <c r="AB248" s="388"/>
      <c r="AC248" s="388"/>
      <c r="AD248" s="387"/>
      <c r="AE248" s="388"/>
      <c r="AF248" s="388"/>
      <c r="AG248" s="388"/>
      <c r="AH248" s="388"/>
      <c r="AI248" s="388"/>
      <c r="AJ248" s="388"/>
      <c r="AK248" s="391"/>
      <c r="AL248" s="387"/>
      <c r="AM248" s="388"/>
      <c r="AN248" s="388"/>
      <c r="AO248" s="388"/>
      <c r="AP248" s="388"/>
      <c r="AQ248" s="388"/>
      <c r="AR248" s="391"/>
      <c r="AS248" s="392"/>
      <c r="AT248" s="393"/>
      <c r="AU248" s="393"/>
      <c r="AV248" s="393"/>
      <c r="AW248" s="393"/>
      <c r="AX248" s="393"/>
      <c r="AY248" s="394"/>
      <c r="AZ248" s="395"/>
      <c r="BA248" s="396"/>
      <c r="BB248" s="397">
        <v>4</v>
      </c>
      <c r="BC248" s="398"/>
      <c r="BD248" s="399"/>
      <c r="BE248" s="399"/>
      <c r="BF248" s="400"/>
      <c r="BG248" s="401"/>
      <c r="BH248" s="402"/>
      <c r="BI248" s="403"/>
      <c r="BJ248" s="404"/>
      <c r="BK248" s="405"/>
      <c r="BL248" s="405"/>
      <c r="BM248" s="405"/>
      <c r="BN248" s="405"/>
      <c r="BO248" s="406"/>
      <c r="BP248" s="404"/>
      <c r="BQ248" s="405"/>
      <c r="BR248" s="405"/>
      <c r="BS248" s="405"/>
      <c r="BT248" s="405"/>
      <c r="BU248" s="406"/>
      <c r="BV248" s="404"/>
      <c r="BW248" s="405"/>
      <c r="BX248" s="405"/>
      <c r="BY248" s="405"/>
      <c r="BZ248" s="405"/>
      <c r="CA248" s="406"/>
      <c r="CB248" s="398"/>
      <c r="CC248" s="399"/>
      <c r="CD248" s="399"/>
      <c r="CE248" s="400"/>
      <c r="CF248" s="407"/>
      <c r="CG248" s="408"/>
      <c r="CH248" s="408"/>
      <c r="CI248" s="408"/>
      <c r="CJ248" s="409"/>
      <c r="CK248" s="407"/>
      <c r="CL248" s="408"/>
      <c r="CM248" s="408"/>
      <c r="CN248" s="408"/>
      <c r="CO248" s="409"/>
      <c r="CP248" s="407"/>
      <c r="CQ248" s="408"/>
      <c r="CR248" s="408"/>
      <c r="CS248" s="408"/>
      <c r="CT248" s="409"/>
      <c r="CU248" s="379"/>
      <c r="CV248" s="380"/>
      <c r="CW248" s="380"/>
      <c r="CX248" s="380"/>
      <c r="CY248" s="381"/>
    </row>
    <row r="249" spans="1:103" ht="16.5">
      <c r="A249" s="383"/>
      <c r="B249" s="352"/>
      <c r="C249" s="384" t="str">
        <f t="shared" ca="1" si="5"/>
        <v>●</v>
      </c>
      <c r="D249" s="385"/>
      <c r="E249" s="386"/>
      <c r="F249" s="386"/>
      <c r="G249" s="386"/>
      <c r="H249" s="386"/>
      <c r="I249" s="386"/>
      <c r="J249" s="386"/>
      <c r="K249" s="387"/>
      <c r="L249" s="388"/>
      <c r="M249" s="388"/>
      <c r="N249" s="388"/>
      <c r="O249" s="388"/>
      <c r="P249" s="388"/>
      <c r="Q249" s="388"/>
      <c r="R249" s="389"/>
      <c r="S249" s="390"/>
      <c r="T249" s="389"/>
      <c r="U249" s="390"/>
      <c r="V249" s="387"/>
      <c r="W249" s="388"/>
      <c r="X249" s="388"/>
      <c r="Y249" s="388"/>
      <c r="Z249" s="388"/>
      <c r="AA249" s="388"/>
      <c r="AB249" s="388"/>
      <c r="AC249" s="388"/>
      <c r="AD249" s="387"/>
      <c r="AE249" s="388"/>
      <c r="AF249" s="388"/>
      <c r="AG249" s="388"/>
      <c r="AH249" s="388"/>
      <c r="AI249" s="388"/>
      <c r="AJ249" s="388"/>
      <c r="AK249" s="391"/>
      <c r="AL249" s="387"/>
      <c r="AM249" s="388"/>
      <c r="AN249" s="388"/>
      <c r="AO249" s="388"/>
      <c r="AP249" s="388"/>
      <c r="AQ249" s="388"/>
      <c r="AR249" s="391"/>
      <c r="AS249" s="392"/>
      <c r="AT249" s="393"/>
      <c r="AU249" s="393"/>
      <c r="AV249" s="393"/>
      <c r="AW249" s="393"/>
      <c r="AX249" s="393"/>
      <c r="AY249" s="394"/>
      <c r="AZ249" s="395"/>
      <c r="BA249" s="396"/>
      <c r="BB249" s="397">
        <v>5</v>
      </c>
      <c r="BC249" s="398"/>
      <c r="BD249" s="399"/>
      <c r="BE249" s="399"/>
      <c r="BF249" s="400"/>
      <c r="BG249" s="401"/>
      <c r="BH249" s="402"/>
      <c r="BI249" s="403"/>
      <c r="BJ249" s="404"/>
      <c r="BK249" s="405"/>
      <c r="BL249" s="405"/>
      <c r="BM249" s="405"/>
      <c r="BN249" s="405"/>
      <c r="BO249" s="406"/>
      <c r="BP249" s="404"/>
      <c r="BQ249" s="405"/>
      <c r="BR249" s="405"/>
      <c r="BS249" s="405"/>
      <c r="BT249" s="405"/>
      <c r="BU249" s="406"/>
      <c r="BV249" s="404"/>
      <c r="BW249" s="405"/>
      <c r="BX249" s="405"/>
      <c r="BY249" s="405"/>
      <c r="BZ249" s="405"/>
      <c r="CA249" s="406"/>
      <c r="CB249" s="398"/>
      <c r="CC249" s="399"/>
      <c r="CD249" s="399"/>
      <c r="CE249" s="400"/>
      <c r="CF249" s="407"/>
      <c r="CG249" s="408"/>
      <c r="CH249" s="408"/>
      <c r="CI249" s="408"/>
      <c r="CJ249" s="409"/>
      <c r="CK249" s="407"/>
      <c r="CL249" s="408"/>
      <c r="CM249" s="408"/>
      <c r="CN249" s="408"/>
      <c r="CO249" s="409"/>
      <c r="CP249" s="407"/>
      <c r="CQ249" s="408"/>
      <c r="CR249" s="408"/>
      <c r="CS249" s="408"/>
      <c r="CT249" s="409"/>
      <c r="CU249" s="379"/>
      <c r="CV249" s="380"/>
      <c r="CW249" s="380"/>
      <c r="CX249" s="380"/>
      <c r="CY249" s="381"/>
    </row>
    <row r="250" spans="1:103" ht="16.5">
      <c r="A250" s="410"/>
      <c r="B250" s="411"/>
      <c r="C250" s="412" t="str">
        <f t="shared" ca="1" si="5"/>
        <v>●</v>
      </c>
      <c r="D250" s="413"/>
      <c r="E250" s="414"/>
      <c r="F250" s="414"/>
      <c r="G250" s="414"/>
      <c r="H250" s="414"/>
      <c r="I250" s="414"/>
      <c r="J250" s="414"/>
      <c r="K250" s="376"/>
      <c r="L250" s="377"/>
      <c r="M250" s="377"/>
      <c r="N250" s="377"/>
      <c r="O250" s="377"/>
      <c r="P250" s="377"/>
      <c r="Q250" s="377"/>
      <c r="R250" s="415"/>
      <c r="S250" s="416"/>
      <c r="T250" s="415"/>
      <c r="U250" s="416"/>
      <c r="V250" s="376"/>
      <c r="W250" s="377"/>
      <c r="X250" s="377"/>
      <c r="Y250" s="377"/>
      <c r="Z250" s="377"/>
      <c r="AA250" s="377"/>
      <c r="AB250" s="377"/>
      <c r="AC250" s="377"/>
      <c r="AD250" s="376"/>
      <c r="AE250" s="377"/>
      <c r="AF250" s="377"/>
      <c r="AG250" s="377"/>
      <c r="AH250" s="377"/>
      <c r="AI250" s="377"/>
      <c r="AJ250" s="377"/>
      <c r="AK250" s="378"/>
      <c r="AL250" s="376"/>
      <c r="AM250" s="377"/>
      <c r="AN250" s="377"/>
      <c r="AO250" s="377"/>
      <c r="AP250" s="377"/>
      <c r="AQ250" s="377"/>
      <c r="AR250" s="378"/>
      <c r="AS250" s="417"/>
      <c r="AT250" s="418"/>
      <c r="AU250" s="418"/>
      <c r="AV250" s="418"/>
      <c r="AW250" s="418"/>
      <c r="AX250" s="418"/>
      <c r="AY250" s="419"/>
      <c r="AZ250" s="420"/>
      <c r="BA250" s="421"/>
      <c r="BB250" s="422">
        <v>6</v>
      </c>
      <c r="BC250" s="423"/>
      <c r="BD250" s="424"/>
      <c r="BE250" s="424"/>
      <c r="BF250" s="425"/>
      <c r="BG250" s="426"/>
      <c r="BH250" s="427"/>
      <c r="BI250" s="428"/>
      <c r="BJ250" s="429"/>
      <c r="BK250" s="430"/>
      <c r="BL250" s="430"/>
      <c r="BM250" s="430"/>
      <c r="BN250" s="430"/>
      <c r="BO250" s="431"/>
      <c r="BP250" s="429"/>
      <c r="BQ250" s="430"/>
      <c r="BR250" s="430"/>
      <c r="BS250" s="430"/>
      <c r="BT250" s="430"/>
      <c r="BU250" s="431"/>
      <c r="BV250" s="429"/>
      <c r="BW250" s="430"/>
      <c r="BX250" s="430"/>
      <c r="BY250" s="430"/>
      <c r="BZ250" s="430"/>
      <c r="CA250" s="431"/>
      <c r="CB250" s="423"/>
      <c r="CC250" s="424"/>
      <c r="CD250" s="424"/>
      <c r="CE250" s="425"/>
      <c r="CF250" s="407"/>
      <c r="CG250" s="408"/>
      <c r="CH250" s="408"/>
      <c r="CI250" s="408"/>
      <c r="CJ250" s="409"/>
      <c r="CK250" s="407"/>
      <c r="CL250" s="408"/>
      <c r="CM250" s="408"/>
      <c r="CN250" s="408"/>
      <c r="CO250" s="409"/>
      <c r="CP250" s="407"/>
      <c r="CQ250" s="408"/>
      <c r="CR250" s="408"/>
      <c r="CS250" s="408"/>
      <c r="CT250" s="409"/>
      <c r="CU250" s="379"/>
      <c r="CV250" s="380"/>
      <c r="CW250" s="380"/>
      <c r="CX250" s="380"/>
      <c r="CY250" s="381"/>
    </row>
    <row r="251" spans="1:103" ht="16.5">
      <c r="A251" s="351">
        <v>41</v>
      </c>
      <c r="B251" s="352"/>
      <c r="C251" s="353" t="str">
        <f t="shared" ca="1" si="5"/>
        <v>●</v>
      </c>
      <c r="D251" s="354" t="s">
        <v>415</v>
      </c>
      <c r="E251" s="355"/>
      <c r="F251" s="355"/>
      <c r="G251" s="355"/>
      <c r="H251" s="355"/>
      <c r="I251" s="355"/>
      <c r="J251" s="355"/>
      <c r="K251" s="356" t="s">
        <v>416</v>
      </c>
      <c r="L251" s="357"/>
      <c r="M251" s="357"/>
      <c r="N251" s="357"/>
      <c r="O251" s="357"/>
      <c r="P251" s="357"/>
      <c r="Q251" s="357"/>
      <c r="R251" s="358"/>
      <c r="S251" s="359"/>
      <c r="T251" s="358"/>
      <c r="U251" s="359"/>
      <c r="V251" s="356"/>
      <c r="W251" s="357"/>
      <c r="X251" s="357"/>
      <c r="Y251" s="357"/>
      <c r="Z251" s="357"/>
      <c r="AA251" s="357"/>
      <c r="AB251" s="357"/>
      <c r="AC251" s="357"/>
      <c r="AD251" s="356"/>
      <c r="AE251" s="357"/>
      <c r="AF251" s="357"/>
      <c r="AG251" s="357"/>
      <c r="AH251" s="357"/>
      <c r="AI251" s="357"/>
      <c r="AJ251" s="357"/>
      <c r="AK251" s="360"/>
      <c r="AL251" s="356"/>
      <c r="AM251" s="357"/>
      <c r="AN251" s="357"/>
      <c r="AO251" s="357"/>
      <c r="AP251" s="357"/>
      <c r="AQ251" s="357"/>
      <c r="AR251" s="360"/>
      <c r="AS251" s="361"/>
      <c r="AT251" s="362"/>
      <c r="AU251" s="362"/>
      <c r="AV251" s="362"/>
      <c r="AW251" s="362"/>
      <c r="AX251" s="362"/>
      <c r="AY251" s="363"/>
      <c r="AZ251" s="364"/>
      <c r="BA251" s="365"/>
      <c r="BB251" s="366">
        <v>1</v>
      </c>
      <c r="BC251" s="367"/>
      <c r="BD251" s="368"/>
      <c r="BE251" s="368"/>
      <c r="BF251" s="369"/>
      <c r="BG251" s="370"/>
      <c r="BH251" s="371"/>
      <c r="BI251" s="372"/>
      <c r="BJ251" s="373"/>
      <c r="BK251" s="374"/>
      <c r="BL251" s="374"/>
      <c r="BM251" s="374"/>
      <c r="BN251" s="374"/>
      <c r="BO251" s="375"/>
      <c r="BP251" s="373"/>
      <c r="BQ251" s="374"/>
      <c r="BR251" s="374"/>
      <c r="BS251" s="374"/>
      <c r="BT251" s="374"/>
      <c r="BU251" s="375"/>
      <c r="BV251" s="373"/>
      <c r="BW251" s="374"/>
      <c r="BX251" s="374"/>
      <c r="BY251" s="374"/>
      <c r="BZ251" s="374"/>
      <c r="CA251" s="375"/>
      <c r="CB251" s="367"/>
      <c r="CC251" s="368"/>
      <c r="CD251" s="368"/>
      <c r="CE251" s="369"/>
      <c r="CF251" s="376"/>
      <c r="CG251" s="377"/>
      <c r="CH251" s="377"/>
      <c r="CI251" s="377"/>
      <c r="CJ251" s="378"/>
      <c r="CK251" s="376"/>
      <c r="CL251" s="377"/>
      <c r="CM251" s="377"/>
      <c r="CN251" s="377"/>
      <c r="CO251" s="378"/>
      <c r="CP251" s="376"/>
      <c r="CQ251" s="377"/>
      <c r="CR251" s="377"/>
      <c r="CS251" s="377"/>
      <c r="CT251" s="378"/>
      <c r="CU251" s="379"/>
      <c r="CV251" s="380"/>
      <c r="CW251" s="380"/>
      <c r="CX251" s="380"/>
      <c r="CY251" s="381"/>
    </row>
    <row r="252" spans="1:103" ht="16.5">
      <c r="A252" s="383"/>
      <c r="B252" s="352"/>
      <c r="C252" s="384" t="str">
        <f t="shared" ca="1" si="5"/>
        <v>●</v>
      </c>
      <c r="D252" s="385"/>
      <c r="E252" s="386"/>
      <c r="F252" s="386"/>
      <c r="G252" s="386"/>
      <c r="H252" s="386"/>
      <c r="I252" s="386"/>
      <c r="J252" s="386"/>
      <c r="K252" s="387"/>
      <c r="L252" s="388"/>
      <c r="M252" s="388"/>
      <c r="N252" s="388"/>
      <c r="O252" s="388"/>
      <c r="P252" s="388"/>
      <c r="Q252" s="388"/>
      <c r="R252" s="389"/>
      <c r="S252" s="390"/>
      <c r="T252" s="389"/>
      <c r="U252" s="390"/>
      <c r="V252" s="387"/>
      <c r="W252" s="388"/>
      <c r="X252" s="388"/>
      <c r="Y252" s="388"/>
      <c r="Z252" s="388"/>
      <c r="AA252" s="388"/>
      <c r="AB252" s="388"/>
      <c r="AC252" s="388"/>
      <c r="AD252" s="387"/>
      <c r="AE252" s="388"/>
      <c r="AF252" s="388"/>
      <c r="AG252" s="388"/>
      <c r="AH252" s="388"/>
      <c r="AI252" s="388"/>
      <c r="AJ252" s="388"/>
      <c r="AK252" s="391"/>
      <c r="AL252" s="387"/>
      <c r="AM252" s="388"/>
      <c r="AN252" s="388"/>
      <c r="AO252" s="388"/>
      <c r="AP252" s="388"/>
      <c r="AQ252" s="388"/>
      <c r="AR252" s="391"/>
      <c r="AS252" s="392"/>
      <c r="AT252" s="393"/>
      <c r="AU252" s="393"/>
      <c r="AV252" s="393"/>
      <c r="AW252" s="393"/>
      <c r="AX252" s="393"/>
      <c r="AY252" s="394"/>
      <c r="AZ252" s="395"/>
      <c r="BA252" s="396"/>
      <c r="BB252" s="397">
        <v>2</v>
      </c>
      <c r="BC252" s="398"/>
      <c r="BD252" s="399"/>
      <c r="BE252" s="399"/>
      <c r="BF252" s="400"/>
      <c r="BG252" s="401"/>
      <c r="BH252" s="402"/>
      <c r="BI252" s="403"/>
      <c r="BJ252" s="404"/>
      <c r="BK252" s="405"/>
      <c r="BL252" s="405"/>
      <c r="BM252" s="405"/>
      <c r="BN252" s="405"/>
      <c r="BO252" s="406"/>
      <c r="BP252" s="404"/>
      <c r="BQ252" s="405"/>
      <c r="BR252" s="405"/>
      <c r="BS252" s="405"/>
      <c r="BT252" s="405"/>
      <c r="BU252" s="406"/>
      <c r="BV252" s="404"/>
      <c r="BW252" s="405"/>
      <c r="BX252" s="405"/>
      <c r="BY252" s="405"/>
      <c r="BZ252" s="405"/>
      <c r="CA252" s="406"/>
      <c r="CB252" s="398"/>
      <c r="CC252" s="399"/>
      <c r="CD252" s="399"/>
      <c r="CE252" s="400"/>
      <c r="CF252" s="407"/>
      <c r="CG252" s="408"/>
      <c r="CH252" s="408"/>
      <c r="CI252" s="408"/>
      <c r="CJ252" s="409"/>
      <c r="CK252" s="407"/>
      <c r="CL252" s="408"/>
      <c r="CM252" s="408"/>
      <c r="CN252" s="408"/>
      <c r="CO252" s="409"/>
      <c r="CP252" s="407"/>
      <c r="CQ252" s="408"/>
      <c r="CR252" s="408"/>
      <c r="CS252" s="408"/>
      <c r="CT252" s="409"/>
      <c r="CU252" s="379"/>
      <c r="CV252" s="380"/>
      <c r="CW252" s="380"/>
      <c r="CX252" s="380"/>
      <c r="CY252" s="381"/>
    </row>
    <row r="253" spans="1:103" ht="16.5">
      <c r="A253" s="383"/>
      <c r="B253" s="352"/>
      <c r="C253" s="384" t="str">
        <f t="shared" ca="1" si="5"/>
        <v>●</v>
      </c>
      <c r="D253" s="385"/>
      <c r="E253" s="386"/>
      <c r="F253" s="386"/>
      <c r="G253" s="386"/>
      <c r="H253" s="386"/>
      <c r="I253" s="386"/>
      <c r="J253" s="386"/>
      <c r="K253" s="387"/>
      <c r="L253" s="388"/>
      <c r="M253" s="388"/>
      <c r="N253" s="388"/>
      <c r="O253" s="388"/>
      <c r="P253" s="388"/>
      <c r="Q253" s="388"/>
      <c r="R253" s="389"/>
      <c r="S253" s="390"/>
      <c r="T253" s="389"/>
      <c r="U253" s="390"/>
      <c r="V253" s="387"/>
      <c r="W253" s="388"/>
      <c r="X253" s="388"/>
      <c r="Y253" s="388"/>
      <c r="Z253" s="388"/>
      <c r="AA253" s="388"/>
      <c r="AB253" s="388"/>
      <c r="AC253" s="388"/>
      <c r="AD253" s="387"/>
      <c r="AE253" s="388"/>
      <c r="AF253" s="388"/>
      <c r="AG253" s="388"/>
      <c r="AH253" s="388"/>
      <c r="AI253" s="388"/>
      <c r="AJ253" s="388"/>
      <c r="AK253" s="391"/>
      <c r="AL253" s="387"/>
      <c r="AM253" s="388"/>
      <c r="AN253" s="388"/>
      <c r="AO253" s="388"/>
      <c r="AP253" s="388"/>
      <c r="AQ253" s="388"/>
      <c r="AR253" s="391"/>
      <c r="AS253" s="392"/>
      <c r="AT253" s="393"/>
      <c r="AU253" s="393"/>
      <c r="AV253" s="393"/>
      <c r="AW253" s="393"/>
      <c r="AX253" s="393"/>
      <c r="AY253" s="394"/>
      <c r="AZ253" s="395"/>
      <c r="BA253" s="396"/>
      <c r="BB253" s="397">
        <v>3</v>
      </c>
      <c r="BC253" s="398"/>
      <c r="BD253" s="399"/>
      <c r="BE253" s="399"/>
      <c r="BF253" s="400"/>
      <c r="BG253" s="401"/>
      <c r="BH253" s="402"/>
      <c r="BI253" s="403"/>
      <c r="BJ253" s="404"/>
      <c r="BK253" s="405"/>
      <c r="BL253" s="405"/>
      <c r="BM253" s="405"/>
      <c r="BN253" s="405"/>
      <c r="BO253" s="406"/>
      <c r="BP253" s="404"/>
      <c r="BQ253" s="405"/>
      <c r="BR253" s="405"/>
      <c r="BS253" s="405"/>
      <c r="BT253" s="405"/>
      <c r="BU253" s="406"/>
      <c r="BV253" s="404"/>
      <c r="BW253" s="405"/>
      <c r="BX253" s="405"/>
      <c r="BY253" s="405"/>
      <c r="BZ253" s="405"/>
      <c r="CA253" s="406"/>
      <c r="CB253" s="398"/>
      <c r="CC253" s="399"/>
      <c r="CD253" s="399"/>
      <c r="CE253" s="400"/>
      <c r="CF253" s="407"/>
      <c r="CG253" s="408"/>
      <c r="CH253" s="408"/>
      <c r="CI253" s="408"/>
      <c r="CJ253" s="409"/>
      <c r="CK253" s="407"/>
      <c r="CL253" s="408"/>
      <c r="CM253" s="408"/>
      <c r="CN253" s="408"/>
      <c r="CO253" s="409"/>
      <c r="CP253" s="407"/>
      <c r="CQ253" s="408"/>
      <c r="CR253" s="408"/>
      <c r="CS253" s="408"/>
      <c r="CT253" s="409"/>
      <c r="CU253" s="379"/>
      <c r="CV253" s="380"/>
      <c r="CW253" s="380"/>
      <c r="CX253" s="380"/>
      <c r="CY253" s="381"/>
    </row>
    <row r="254" spans="1:103" ht="16.5">
      <c r="A254" s="383"/>
      <c r="B254" s="352"/>
      <c r="C254" s="384" t="str">
        <f t="shared" ca="1" si="5"/>
        <v>●</v>
      </c>
      <c r="D254" s="385"/>
      <c r="E254" s="386"/>
      <c r="F254" s="386"/>
      <c r="G254" s="386"/>
      <c r="H254" s="386"/>
      <c r="I254" s="386"/>
      <c r="J254" s="386"/>
      <c r="K254" s="387"/>
      <c r="L254" s="388"/>
      <c r="M254" s="388"/>
      <c r="N254" s="388"/>
      <c r="O254" s="388"/>
      <c r="P254" s="388"/>
      <c r="Q254" s="388"/>
      <c r="R254" s="389"/>
      <c r="S254" s="390"/>
      <c r="T254" s="389"/>
      <c r="U254" s="390"/>
      <c r="V254" s="387"/>
      <c r="W254" s="388"/>
      <c r="X254" s="388"/>
      <c r="Y254" s="388"/>
      <c r="Z254" s="388"/>
      <c r="AA254" s="388"/>
      <c r="AB254" s="388"/>
      <c r="AC254" s="388"/>
      <c r="AD254" s="387"/>
      <c r="AE254" s="388"/>
      <c r="AF254" s="388"/>
      <c r="AG254" s="388"/>
      <c r="AH254" s="388"/>
      <c r="AI254" s="388"/>
      <c r="AJ254" s="388"/>
      <c r="AK254" s="391"/>
      <c r="AL254" s="387"/>
      <c r="AM254" s="388"/>
      <c r="AN254" s="388"/>
      <c r="AO254" s="388"/>
      <c r="AP254" s="388"/>
      <c r="AQ254" s="388"/>
      <c r="AR254" s="391"/>
      <c r="AS254" s="392"/>
      <c r="AT254" s="393"/>
      <c r="AU254" s="393"/>
      <c r="AV254" s="393"/>
      <c r="AW254" s="393"/>
      <c r="AX254" s="393"/>
      <c r="AY254" s="394"/>
      <c r="AZ254" s="395"/>
      <c r="BA254" s="396"/>
      <c r="BB254" s="397">
        <v>4</v>
      </c>
      <c r="BC254" s="398"/>
      <c r="BD254" s="399"/>
      <c r="BE254" s="399"/>
      <c r="BF254" s="400"/>
      <c r="BG254" s="401"/>
      <c r="BH254" s="402"/>
      <c r="BI254" s="403"/>
      <c r="BJ254" s="404"/>
      <c r="BK254" s="405"/>
      <c r="BL254" s="405"/>
      <c r="BM254" s="405"/>
      <c r="BN254" s="405"/>
      <c r="BO254" s="406"/>
      <c r="BP254" s="404"/>
      <c r="BQ254" s="405"/>
      <c r="BR254" s="405"/>
      <c r="BS254" s="405"/>
      <c r="BT254" s="405"/>
      <c r="BU254" s="406"/>
      <c r="BV254" s="404"/>
      <c r="BW254" s="405"/>
      <c r="BX254" s="405"/>
      <c r="BY254" s="405"/>
      <c r="BZ254" s="405"/>
      <c r="CA254" s="406"/>
      <c r="CB254" s="398"/>
      <c r="CC254" s="399"/>
      <c r="CD254" s="399"/>
      <c r="CE254" s="400"/>
      <c r="CF254" s="407"/>
      <c r="CG254" s="408"/>
      <c r="CH254" s="408"/>
      <c r="CI254" s="408"/>
      <c r="CJ254" s="409"/>
      <c r="CK254" s="407"/>
      <c r="CL254" s="408"/>
      <c r="CM254" s="408"/>
      <c r="CN254" s="408"/>
      <c r="CO254" s="409"/>
      <c r="CP254" s="407"/>
      <c r="CQ254" s="408"/>
      <c r="CR254" s="408"/>
      <c r="CS254" s="408"/>
      <c r="CT254" s="409"/>
      <c r="CU254" s="379"/>
      <c r="CV254" s="380"/>
      <c r="CW254" s="380"/>
      <c r="CX254" s="380"/>
      <c r="CY254" s="381"/>
    </row>
    <row r="255" spans="1:103" ht="16.5">
      <c r="A255" s="383"/>
      <c r="B255" s="352"/>
      <c r="C255" s="384" t="str">
        <f t="shared" ca="1" si="5"/>
        <v>●</v>
      </c>
      <c r="D255" s="385"/>
      <c r="E255" s="386"/>
      <c r="F255" s="386"/>
      <c r="G255" s="386"/>
      <c r="H255" s="386"/>
      <c r="I255" s="386"/>
      <c r="J255" s="386"/>
      <c r="K255" s="387"/>
      <c r="L255" s="388"/>
      <c r="M255" s="388"/>
      <c r="N255" s="388"/>
      <c r="O255" s="388"/>
      <c r="P255" s="388"/>
      <c r="Q255" s="388"/>
      <c r="R255" s="389"/>
      <c r="S255" s="390"/>
      <c r="T255" s="389"/>
      <c r="U255" s="390"/>
      <c r="V255" s="387"/>
      <c r="W255" s="388"/>
      <c r="X255" s="388"/>
      <c r="Y255" s="388"/>
      <c r="Z255" s="388"/>
      <c r="AA255" s="388"/>
      <c r="AB255" s="388"/>
      <c r="AC255" s="388"/>
      <c r="AD255" s="387"/>
      <c r="AE255" s="388"/>
      <c r="AF255" s="388"/>
      <c r="AG255" s="388"/>
      <c r="AH255" s="388"/>
      <c r="AI255" s="388"/>
      <c r="AJ255" s="388"/>
      <c r="AK255" s="391"/>
      <c r="AL255" s="387"/>
      <c r="AM255" s="388"/>
      <c r="AN255" s="388"/>
      <c r="AO255" s="388"/>
      <c r="AP255" s="388"/>
      <c r="AQ255" s="388"/>
      <c r="AR255" s="391"/>
      <c r="AS255" s="392"/>
      <c r="AT255" s="393"/>
      <c r="AU255" s="393"/>
      <c r="AV255" s="393"/>
      <c r="AW255" s="393"/>
      <c r="AX255" s="393"/>
      <c r="AY255" s="394"/>
      <c r="AZ255" s="395"/>
      <c r="BA255" s="396"/>
      <c r="BB255" s="397">
        <v>5</v>
      </c>
      <c r="BC255" s="398"/>
      <c r="BD255" s="399"/>
      <c r="BE255" s="399"/>
      <c r="BF255" s="400"/>
      <c r="BG255" s="401"/>
      <c r="BH255" s="402"/>
      <c r="BI255" s="403"/>
      <c r="BJ255" s="404"/>
      <c r="BK255" s="405"/>
      <c r="BL255" s="405"/>
      <c r="BM255" s="405"/>
      <c r="BN255" s="405"/>
      <c r="BO255" s="406"/>
      <c r="BP255" s="404"/>
      <c r="BQ255" s="405"/>
      <c r="BR255" s="405"/>
      <c r="BS255" s="405"/>
      <c r="BT255" s="405"/>
      <c r="BU255" s="406"/>
      <c r="BV255" s="404"/>
      <c r="BW255" s="405"/>
      <c r="BX255" s="405"/>
      <c r="BY255" s="405"/>
      <c r="BZ255" s="405"/>
      <c r="CA255" s="406"/>
      <c r="CB255" s="398"/>
      <c r="CC255" s="399"/>
      <c r="CD255" s="399"/>
      <c r="CE255" s="400"/>
      <c r="CF255" s="407"/>
      <c r="CG255" s="408"/>
      <c r="CH255" s="408"/>
      <c r="CI255" s="408"/>
      <c r="CJ255" s="409"/>
      <c r="CK255" s="407"/>
      <c r="CL255" s="408"/>
      <c r="CM255" s="408"/>
      <c r="CN255" s="408"/>
      <c r="CO255" s="409"/>
      <c r="CP255" s="407"/>
      <c r="CQ255" s="408"/>
      <c r="CR255" s="408"/>
      <c r="CS255" s="408"/>
      <c r="CT255" s="409"/>
      <c r="CU255" s="379"/>
      <c r="CV255" s="380"/>
      <c r="CW255" s="380"/>
      <c r="CX255" s="380"/>
      <c r="CY255" s="381"/>
    </row>
    <row r="256" spans="1:103" ht="16.5">
      <c r="A256" s="410"/>
      <c r="B256" s="411"/>
      <c r="C256" s="412" t="str">
        <f t="shared" ca="1" si="5"/>
        <v>●</v>
      </c>
      <c r="D256" s="413"/>
      <c r="E256" s="414"/>
      <c r="F256" s="414"/>
      <c r="G256" s="414"/>
      <c r="H256" s="414"/>
      <c r="I256" s="414"/>
      <c r="J256" s="414"/>
      <c r="K256" s="376"/>
      <c r="L256" s="377"/>
      <c r="M256" s="377"/>
      <c r="N256" s="377"/>
      <c r="O256" s="377"/>
      <c r="P256" s="377"/>
      <c r="Q256" s="377"/>
      <c r="R256" s="415"/>
      <c r="S256" s="416"/>
      <c r="T256" s="415"/>
      <c r="U256" s="416"/>
      <c r="V256" s="376"/>
      <c r="W256" s="377"/>
      <c r="X256" s="377"/>
      <c r="Y256" s="377"/>
      <c r="Z256" s="377"/>
      <c r="AA256" s="377"/>
      <c r="AB256" s="377"/>
      <c r="AC256" s="377"/>
      <c r="AD256" s="376"/>
      <c r="AE256" s="377"/>
      <c r="AF256" s="377"/>
      <c r="AG256" s="377"/>
      <c r="AH256" s="377"/>
      <c r="AI256" s="377"/>
      <c r="AJ256" s="377"/>
      <c r="AK256" s="378"/>
      <c r="AL256" s="376"/>
      <c r="AM256" s="377"/>
      <c r="AN256" s="377"/>
      <c r="AO256" s="377"/>
      <c r="AP256" s="377"/>
      <c r="AQ256" s="377"/>
      <c r="AR256" s="378"/>
      <c r="AS256" s="417"/>
      <c r="AT256" s="418"/>
      <c r="AU256" s="418"/>
      <c r="AV256" s="418"/>
      <c r="AW256" s="418"/>
      <c r="AX256" s="418"/>
      <c r="AY256" s="419"/>
      <c r="AZ256" s="420"/>
      <c r="BA256" s="421"/>
      <c r="BB256" s="422">
        <v>6</v>
      </c>
      <c r="BC256" s="423"/>
      <c r="BD256" s="424"/>
      <c r="BE256" s="424"/>
      <c r="BF256" s="425"/>
      <c r="BG256" s="426"/>
      <c r="BH256" s="427"/>
      <c r="BI256" s="428"/>
      <c r="BJ256" s="429"/>
      <c r="BK256" s="430"/>
      <c r="BL256" s="430"/>
      <c r="BM256" s="430"/>
      <c r="BN256" s="430"/>
      <c r="BO256" s="431"/>
      <c r="BP256" s="429"/>
      <c r="BQ256" s="430"/>
      <c r="BR256" s="430"/>
      <c r="BS256" s="430"/>
      <c r="BT256" s="430"/>
      <c r="BU256" s="431"/>
      <c r="BV256" s="429"/>
      <c r="BW256" s="430"/>
      <c r="BX256" s="430"/>
      <c r="BY256" s="430"/>
      <c r="BZ256" s="430"/>
      <c r="CA256" s="431"/>
      <c r="CB256" s="423"/>
      <c r="CC256" s="424"/>
      <c r="CD256" s="424"/>
      <c r="CE256" s="425"/>
      <c r="CF256" s="407"/>
      <c r="CG256" s="408"/>
      <c r="CH256" s="408"/>
      <c r="CI256" s="408"/>
      <c r="CJ256" s="409"/>
      <c r="CK256" s="407"/>
      <c r="CL256" s="408"/>
      <c r="CM256" s="408"/>
      <c r="CN256" s="408"/>
      <c r="CO256" s="409"/>
      <c r="CP256" s="407"/>
      <c r="CQ256" s="408"/>
      <c r="CR256" s="408"/>
      <c r="CS256" s="408"/>
      <c r="CT256" s="409"/>
      <c r="CU256" s="379"/>
      <c r="CV256" s="380"/>
      <c r="CW256" s="380"/>
      <c r="CX256" s="380"/>
      <c r="CY256" s="381"/>
    </row>
    <row r="257" spans="1:103" ht="16.5">
      <c r="A257" s="351">
        <v>42</v>
      </c>
      <c r="B257" s="352"/>
      <c r="C257" s="353" t="str">
        <f t="shared" ca="1" si="5"/>
        <v>●</v>
      </c>
      <c r="D257" s="354"/>
      <c r="E257" s="355"/>
      <c r="F257" s="355"/>
      <c r="G257" s="355"/>
      <c r="H257" s="355"/>
      <c r="I257" s="355"/>
      <c r="J257" s="355"/>
      <c r="K257" s="356" t="s">
        <v>417</v>
      </c>
      <c r="L257" s="357"/>
      <c r="M257" s="357"/>
      <c r="N257" s="357"/>
      <c r="O257" s="357"/>
      <c r="P257" s="357"/>
      <c r="Q257" s="357"/>
      <c r="R257" s="358"/>
      <c r="S257" s="359"/>
      <c r="T257" s="358"/>
      <c r="U257" s="359"/>
      <c r="V257" s="356"/>
      <c r="W257" s="357"/>
      <c r="X257" s="357"/>
      <c r="Y257" s="357"/>
      <c r="Z257" s="357"/>
      <c r="AA257" s="357"/>
      <c r="AB257" s="357"/>
      <c r="AC257" s="357"/>
      <c r="AD257" s="356"/>
      <c r="AE257" s="357"/>
      <c r="AF257" s="357"/>
      <c r="AG257" s="357"/>
      <c r="AH257" s="357"/>
      <c r="AI257" s="357"/>
      <c r="AJ257" s="357"/>
      <c r="AK257" s="360"/>
      <c r="AL257" s="356"/>
      <c r="AM257" s="357"/>
      <c r="AN257" s="357"/>
      <c r="AO257" s="357"/>
      <c r="AP257" s="357"/>
      <c r="AQ257" s="357"/>
      <c r="AR257" s="360"/>
      <c r="AS257" s="361"/>
      <c r="AT257" s="362"/>
      <c r="AU257" s="362"/>
      <c r="AV257" s="362"/>
      <c r="AW257" s="362"/>
      <c r="AX257" s="362"/>
      <c r="AY257" s="363"/>
      <c r="AZ257" s="364"/>
      <c r="BA257" s="365"/>
      <c r="BB257" s="366">
        <v>1</v>
      </c>
      <c r="BC257" s="367"/>
      <c r="BD257" s="368"/>
      <c r="BE257" s="368"/>
      <c r="BF257" s="369"/>
      <c r="BG257" s="370"/>
      <c r="BH257" s="371"/>
      <c r="BI257" s="372"/>
      <c r="BJ257" s="373"/>
      <c r="BK257" s="374"/>
      <c r="BL257" s="374"/>
      <c r="BM257" s="374"/>
      <c r="BN257" s="374"/>
      <c r="BO257" s="375"/>
      <c r="BP257" s="373"/>
      <c r="BQ257" s="374"/>
      <c r="BR257" s="374"/>
      <c r="BS257" s="374"/>
      <c r="BT257" s="374"/>
      <c r="BU257" s="375"/>
      <c r="BV257" s="373"/>
      <c r="BW257" s="374"/>
      <c r="BX257" s="374"/>
      <c r="BY257" s="374"/>
      <c r="BZ257" s="374"/>
      <c r="CA257" s="375"/>
      <c r="CB257" s="367"/>
      <c r="CC257" s="368"/>
      <c r="CD257" s="368"/>
      <c r="CE257" s="369"/>
      <c r="CF257" s="376"/>
      <c r="CG257" s="377"/>
      <c r="CH257" s="377"/>
      <c r="CI257" s="377"/>
      <c r="CJ257" s="378"/>
      <c r="CK257" s="376"/>
      <c r="CL257" s="377"/>
      <c r="CM257" s="377"/>
      <c r="CN257" s="377"/>
      <c r="CO257" s="378"/>
      <c r="CP257" s="376"/>
      <c r="CQ257" s="377"/>
      <c r="CR257" s="377"/>
      <c r="CS257" s="377"/>
      <c r="CT257" s="378"/>
      <c r="CU257" s="379"/>
      <c r="CV257" s="380"/>
      <c r="CW257" s="380"/>
      <c r="CX257" s="380"/>
      <c r="CY257" s="381"/>
    </row>
    <row r="258" spans="1:103" ht="16.5">
      <c r="A258" s="383"/>
      <c r="B258" s="352"/>
      <c r="C258" s="384" t="str">
        <f t="shared" ca="1" si="5"/>
        <v>●</v>
      </c>
      <c r="D258" s="385"/>
      <c r="E258" s="386"/>
      <c r="F258" s="386"/>
      <c r="G258" s="386"/>
      <c r="H258" s="386"/>
      <c r="I258" s="386"/>
      <c r="J258" s="386"/>
      <c r="K258" s="387"/>
      <c r="L258" s="388"/>
      <c r="M258" s="388"/>
      <c r="N258" s="388"/>
      <c r="O258" s="388"/>
      <c r="P258" s="388"/>
      <c r="Q258" s="388"/>
      <c r="R258" s="389"/>
      <c r="S258" s="390"/>
      <c r="T258" s="389"/>
      <c r="U258" s="390"/>
      <c r="V258" s="387"/>
      <c r="W258" s="388"/>
      <c r="X258" s="388"/>
      <c r="Y258" s="388"/>
      <c r="Z258" s="388"/>
      <c r="AA258" s="388"/>
      <c r="AB258" s="388"/>
      <c r="AC258" s="388"/>
      <c r="AD258" s="387"/>
      <c r="AE258" s="388"/>
      <c r="AF258" s="388"/>
      <c r="AG258" s="388"/>
      <c r="AH258" s="388"/>
      <c r="AI258" s="388"/>
      <c r="AJ258" s="388"/>
      <c r="AK258" s="391"/>
      <c r="AL258" s="387"/>
      <c r="AM258" s="388"/>
      <c r="AN258" s="388"/>
      <c r="AO258" s="388"/>
      <c r="AP258" s="388"/>
      <c r="AQ258" s="388"/>
      <c r="AR258" s="391"/>
      <c r="AS258" s="392"/>
      <c r="AT258" s="393"/>
      <c r="AU258" s="393"/>
      <c r="AV258" s="393"/>
      <c r="AW258" s="393"/>
      <c r="AX258" s="393"/>
      <c r="AY258" s="394"/>
      <c r="AZ258" s="395"/>
      <c r="BA258" s="396"/>
      <c r="BB258" s="397">
        <v>2</v>
      </c>
      <c r="BC258" s="398"/>
      <c r="BD258" s="399"/>
      <c r="BE258" s="399"/>
      <c r="BF258" s="400"/>
      <c r="BG258" s="401"/>
      <c r="BH258" s="402"/>
      <c r="BI258" s="403"/>
      <c r="BJ258" s="404"/>
      <c r="BK258" s="405"/>
      <c r="BL258" s="405"/>
      <c r="BM258" s="405"/>
      <c r="BN258" s="405"/>
      <c r="BO258" s="406"/>
      <c r="BP258" s="404"/>
      <c r="BQ258" s="405"/>
      <c r="BR258" s="405"/>
      <c r="BS258" s="405"/>
      <c r="BT258" s="405"/>
      <c r="BU258" s="406"/>
      <c r="BV258" s="404"/>
      <c r="BW258" s="405"/>
      <c r="BX258" s="405"/>
      <c r="BY258" s="405"/>
      <c r="BZ258" s="405"/>
      <c r="CA258" s="406"/>
      <c r="CB258" s="398"/>
      <c r="CC258" s="399"/>
      <c r="CD258" s="399"/>
      <c r="CE258" s="400"/>
      <c r="CF258" s="407"/>
      <c r="CG258" s="408"/>
      <c r="CH258" s="408"/>
      <c r="CI258" s="408"/>
      <c r="CJ258" s="409"/>
      <c r="CK258" s="407"/>
      <c r="CL258" s="408"/>
      <c r="CM258" s="408"/>
      <c r="CN258" s="408"/>
      <c r="CO258" s="409"/>
      <c r="CP258" s="407"/>
      <c r="CQ258" s="408"/>
      <c r="CR258" s="408"/>
      <c r="CS258" s="408"/>
      <c r="CT258" s="409"/>
      <c r="CU258" s="379"/>
      <c r="CV258" s="380"/>
      <c r="CW258" s="380"/>
      <c r="CX258" s="380"/>
      <c r="CY258" s="381"/>
    </row>
    <row r="259" spans="1:103" ht="16.5">
      <c r="A259" s="383"/>
      <c r="B259" s="352"/>
      <c r="C259" s="384" t="str">
        <f t="shared" ca="1" si="5"/>
        <v>●</v>
      </c>
      <c r="D259" s="385"/>
      <c r="E259" s="386"/>
      <c r="F259" s="386"/>
      <c r="G259" s="386"/>
      <c r="H259" s="386"/>
      <c r="I259" s="386"/>
      <c r="J259" s="386"/>
      <c r="K259" s="387"/>
      <c r="L259" s="388"/>
      <c r="M259" s="388"/>
      <c r="N259" s="388"/>
      <c r="O259" s="388"/>
      <c r="P259" s="388"/>
      <c r="Q259" s="388"/>
      <c r="R259" s="389"/>
      <c r="S259" s="390"/>
      <c r="T259" s="389"/>
      <c r="U259" s="390"/>
      <c r="V259" s="387"/>
      <c r="W259" s="388"/>
      <c r="X259" s="388"/>
      <c r="Y259" s="388"/>
      <c r="Z259" s="388"/>
      <c r="AA259" s="388"/>
      <c r="AB259" s="388"/>
      <c r="AC259" s="388"/>
      <c r="AD259" s="387"/>
      <c r="AE259" s="388"/>
      <c r="AF259" s="388"/>
      <c r="AG259" s="388"/>
      <c r="AH259" s="388"/>
      <c r="AI259" s="388"/>
      <c r="AJ259" s="388"/>
      <c r="AK259" s="391"/>
      <c r="AL259" s="387"/>
      <c r="AM259" s="388"/>
      <c r="AN259" s="388"/>
      <c r="AO259" s="388"/>
      <c r="AP259" s="388"/>
      <c r="AQ259" s="388"/>
      <c r="AR259" s="391"/>
      <c r="AS259" s="392"/>
      <c r="AT259" s="393"/>
      <c r="AU259" s="393"/>
      <c r="AV259" s="393"/>
      <c r="AW259" s="393"/>
      <c r="AX259" s="393"/>
      <c r="AY259" s="394"/>
      <c r="AZ259" s="395"/>
      <c r="BA259" s="396"/>
      <c r="BB259" s="397">
        <v>3</v>
      </c>
      <c r="BC259" s="398"/>
      <c r="BD259" s="399"/>
      <c r="BE259" s="399"/>
      <c r="BF259" s="400"/>
      <c r="BG259" s="401"/>
      <c r="BH259" s="402"/>
      <c r="BI259" s="403"/>
      <c r="BJ259" s="404"/>
      <c r="BK259" s="405"/>
      <c r="BL259" s="405"/>
      <c r="BM259" s="405"/>
      <c r="BN259" s="405"/>
      <c r="BO259" s="406"/>
      <c r="BP259" s="404"/>
      <c r="BQ259" s="405"/>
      <c r="BR259" s="405"/>
      <c r="BS259" s="405"/>
      <c r="BT259" s="405"/>
      <c r="BU259" s="406"/>
      <c r="BV259" s="404"/>
      <c r="BW259" s="405"/>
      <c r="BX259" s="405"/>
      <c r="BY259" s="405"/>
      <c r="BZ259" s="405"/>
      <c r="CA259" s="406"/>
      <c r="CB259" s="398"/>
      <c r="CC259" s="399"/>
      <c r="CD259" s="399"/>
      <c r="CE259" s="400"/>
      <c r="CF259" s="407"/>
      <c r="CG259" s="408"/>
      <c r="CH259" s="408"/>
      <c r="CI259" s="408"/>
      <c r="CJ259" s="409"/>
      <c r="CK259" s="407"/>
      <c r="CL259" s="408"/>
      <c r="CM259" s="408"/>
      <c r="CN259" s="408"/>
      <c r="CO259" s="409"/>
      <c r="CP259" s="407"/>
      <c r="CQ259" s="408"/>
      <c r="CR259" s="408"/>
      <c r="CS259" s="408"/>
      <c r="CT259" s="409"/>
      <c r="CU259" s="379"/>
      <c r="CV259" s="380"/>
      <c r="CW259" s="380"/>
      <c r="CX259" s="380"/>
      <c r="CY259" s="381"/>
    </row>
    <row r="260" spans="1:103" ht="16.5">
      <c r="A260" s="383"/>
      <c r="B260" s="352"/>
      <c r="C260" s="384" t="str">
        <f t="shared" ca="1" si="5"/>
        <v>●</v>
      </c>
      <c r="D260" s="385"/>
      <c r="E260" s="386"/>
      <c r="F260" s="386"/>
      <c r="G260" s="386"/>
      <c r="H260" s="386"/>
      <c r="I260" s="386"/>
      <c r="J260" s="386"/>
      <c r="K260" s="387"/>
      <c r="L260" s="388"/>
      <c r="M260" s="388"/>
      <c r="N260" s="388"/>
      <c r="O260" s="388"/>
      <c r="P260" s="388"/>
      <c r="Q260" s="388"/>
      <c r="R260" s="389"/>
      <c r="S260" s="390"/>
      <c r="T260" s="389"/>
      <c r="U260" s="390"/>
      <c r="V260" s="387"/>
      <c r="W260" s="388"/>
      <c r="X260" s="388"/>
      <c r="Y260" s="388"/>
      <c r="Z260" s="388"/>
      <c r="AA260" s="388"/>
      <c r="AB260" s="388"/>
      <c r="AC260" s="388"/>
      <c r="AD260" s="387"/>
      <c r="AE260" s="388"/>
      <c r="AF260" s="388"/>
      <c r="AG260" s="388"/>
      <c r="AH260" s="388"/>
      <c r="AI260" s="388"/>
      <c r="AJ260" s="388"/>
      <c r="AK260" s="391"/>
      <c r="AL260" s="387"/>
      <c r="AM260" s="388"/>
      <c r="AN260" s="388"/>
      <c r="AO260" s="388"/>
      <c r="AP260" s="388"/>
      <c r="AQ260" s="388"/>
      <c r="AR260" s="391"/>
      <c r="AS260" s="392"/>
      <c r="AT260" s="393"/>
      <c r="AU260" s="393"/>
      <c r="AV260" s="393"/>
      <c r="AW260" s="393"/>
      <c r="AX260" s="393"/>
      <c r="AY260" s="394"/>
      <c r="AZ260" s="395"/>
      <c r="BA260" s="396"/>
      <c r="BB260" s="397">
        <v>4</v>
      </c>
      <c r="BC260" s="398"/>
      <c r="BD260" s="399"/>
      <c r="BE260" s="399"/>
      <c r="BF260" s="400"/>
      <c r="BG260" s="401"/>
      <c r="BH260" s="402"/>
      <c r="BI260" s="403"/>
      <c r="BJ260" s="404"/>
      <c r="BK260" s="405"/>
      <c r="BL260" s="405"/>
      <c r="BM260" s="405"/>
      <c r="BN260" s="405"/>
      <c r="BO260" s="406"/>
      <c r="BP260" s="404"/>
      <c r="BQ260" s="405"/>
      <c r="BR260" s="405"/>
      <c r="BS260" s="405"/>
      <c r="BT260" s="405"/>
      <c r="BU260" s="406"/>
      <c r="BV260" s="404"/>
      <c r="BW260" s="405"/>
      <c r="BX260" s="405"/>
      <c r="BY260" s="405"/>
      <c r="BZ260" s="405"/>
      <c r="CA260" s="406"/>
      <c r="CB260" s="398"/>
      <c r="CC260" s="399"/>
      <c r="CD260" s="399"/>
      <c r="CE260" s="400"/>
      <c r="CF260" s="407"/>
      <c r="CG260" s="408"/>
      <c r="CH260" s="408"/>
      <c r="CI260" s="408"/>
      <c r="CJ260" s="409"/>
      <c r="CK260" s="407"/>
      <c r="CL260" s="408"/>
      <c r="CM260" s="408"/>
      <c r="CN260" s="408"/>
      <c r="CO260" s="409"/>
      <c r="CP260" s="407"/>
      <c r="CQ260" s="408"/>
      <c r="CR260" s="408"/>
      <c r="CS260" s="408"/>
      <c r="CT260" s="409"/>
      <c r="CU260" s="379"/>
      <c r="CV260" s="380"/>
      <c r="CW260" s="380"/>
      <c r="CX260" s="380"/>
      <c r="CY260" s="381"/>
    </row>
    <row r="261" spans="1:103" ht="16.5">
      <c r="A261" s="383"/>
      <c r="B261" s="352"/>
      <c r="C261" s="384" t="str">
        <f t="shared" ca="1" si="5"/>
        <v>●</v>
      </c>
      <c r="D261" s="385"/>
      <c r="E261" s="386"/>
      <c r="F261" s="386"/>
      <c r="G261" s="386"/>
      <c r="H261" s="386"/>
      <c r="I261" s="386"/>
      <c r="J261" s="386"/>
      <c r="K261" s="387"/>
      <c r="L261" s="388"/>
      <c r="M261" s="388"/>
      <c r="N261" s="388"/>
      <c r="O261" s="388"/>
      <c r="P261" s="388"/>
      <c r="Q261" s="388"/>
      <c r="R261" s="389"/>
      <c r="S261" s="390"/>
      <c r="T261" s="389"/>
      <c r="U261" s="390"/>
      <c r="V261" s="387"/>
      <c r="W261" s="388"/>
      <c r="X261" s="388"/>
      <c r="Y261" s="388"/>
      <c r="Z261" s="388"/>
      <c r="AA261" s="388"/>
      <c r="AB261" s="388"/>
      <c r="AC261" s="388"/>
      <c r="AD261" s="387"/>
      <c r="AE261" s="388"/>
      <c r="AF261" s="388"/>
      <c r="AG261" s="388"/>
      <c r="AH261" s="388"/>
      <c r="AI261" s="388"/>
      <c r="AJ261" s="388"/>
      <c r="AK261" s="391"/>
      <c r="AL261" s="387"/>
      <c r="AM261" s="388"/>
      <c r="AN261" s="388"/>
      <c r="AO261" s="388"/>
      <c r="AP261" s="388"/>
      <c r="AQ261" s="388"/>
      <c r="AR261" s="391"/>
      <c r="AS261" s="392"/>
      <c r="AT261" s="393"/>
      <c r="AU261" s="393"/>
      <c r="AV261" s="393"/>
      <c r="AW261" s="393"/>
      <c r="AX261" s="393"/>
      <c r="AY261" s="394"/>
      <c r="AZ261" s="395"/>
      <c r="BA261" s="396"/>
      <c r="BB261" s="397">
        <v>5</v>
      </c>
      <c r="BC261" s="398"/>
      <c r="BD261" s="399"/>
      <c r="BE261" s="399"/>
      <c r="BF261" s="400"/>
      <c r="BG261" s="401"/>
      <c r="BH261" s="402"/>
      <c r="BI261" s="403"/>
      <c r="BJ261" s="404"/>
      <c r="BK261" s="405"/>
      <c r="BL261" s="405"/>
      <c r="BM261" s="405"/>
      <c r="BN261" s="405"/>
      <c r="BO261" s="406"/>
      <c r="BP261" s="404"/>
      <c r="BQ261" s="405"/>
      <c r="BR261" s="405"/>
      <c r="BS261" s="405"/>
      <c r="BT261" s="405"/>
      <c r="BU261" s="406"/>
      <c r="BV261" s="404"/>
      <c r="BW261" s="405"/>
      <c r="BX261" s="405"/>
      <c r="BY261" s="405"/>
      <c r="BZ261" s="405"/>
      <c r="CA261" s="406"/>
      <c r="CB261" s="398"/>
      <c r="CC261" s="399"/>
      <c r="CD261" s="399"/>
      <c r="CE261" s="400"/>
      <c r="CF261" s="407"/>
      <c r="CG261" s="408"/>
      <c r="CH261" s="408"/>
      <c r="CI261" s="408"/>
      <c r="CJ261" s="409"/>
      <c r="CK261" s="407"/>
      <c r="CL261" s="408"/>
      <c r="CM261" s="408"/>
      <c r="CN261" s="408"/>
      <c r="CO261" s="409"/>
      <c r="CP261" s="407"/>
      <c r="CQ261" s="408"/>
      <c r="CR261" s="408"/>
      <c r="CS261" s="408"/>
      <c r="CT261" s="409"/>
      <c r="CU261" s="379"/>
      <c r="CV261" s="380"/>
      <c r="CW261" s="380"/>
      <c r="CX261" s="380"/>
      <c r="CY261" s="381"/>
    </row>
    <row r="262" spans="1:103" ht="16.5">
      <c r="A262" s="410"/>
      <c r="B262" s="411"/>
      <c r="C262" s="412" t="str">
        <f t="shared" ca="1" si="5"/>
        <v>●</v>
      </c>
      <c r="D262" s="413"/>
      <c r="E262" s="414"/>
      <c r="F262" s="414"/>
      <c r="G262" s="414"/>
      <c r="H262" s="414"/>
      <c r="I262" s="414"/>
      <c r="J262" s="414"/>
      <c r="K262" s="376"/>
      <c r="L262" s="377"/>
      <c r="M262" s="377"/>
      <c r="N262" s="377"/>
      <c r="O262" s="377"/>
      <c r="P262" s="377"/>
      <c r="Q262" s="377"/>
      <c r="R262" s="415"/>
      <c r="S262" s="416"/>
      <c r="T262" s="415"/>
      <c r="U262" s="416"/>
      <c r="V262" s="376"/>
      <c r="W262" s="377"/>
      <c r="X262" s="377"/>
      <c r="Y262" s="377"/>
      <c r="Z262" s="377"/>
      <c r="AA262" s="377"/>
      <c r="AB262" s="377"/>
      <c r="AC262" s="377"/>
      <c r="AD262" s="376"/>
      <c r="AE262" s="377"/>
      <c r="AF262" s="377"/>
      <c r="AG262" s="377"/>
      <c r="AH262" s="377"/>
      <c r="AI262" s="377"/>
      <c r="AJ262" s="377"/>
      <c r="AK262" s="378"/>
      <c r="AL262" s="376"/>
      <c r="AM262" s="377"/>
      <c r="AN262" s="377"/>
      <c r="AO262" s="377"/>
      <c r="AP262" s="377"/>
      <c r="AQ262" s="377"/>
      <c r="AR262" s="378"/>
      <c r="AS262" s="417"/>
      <c r="AT262" s="418"/>
      <c r="AU262" s="418"/>
      <c r="AV262" s="418"/>
      <c r="AW262" s="418"/>
      <c r="AX262" s="418"/>
      <c r="AY262" s="419"/>
      <c r="AZ262" s="420"/>
      <c r="BA262" s="421"/>
      <c r="BB262" s="422">
        <v>6</v>
      </c>
      <c r="BC262" s="423"/>
      <c r="BD262" s="424"/>
      <c r="BE262" s="424"/>
      <c r="BF262" s="425"/>
      <c r="BG262" s="426"/>
      <c r="BH262" s="427"/>
      <c r="BI262" s="428"/>
      <c r="BJ262" s="429"/>
      <c r="BK262" s="430"/>
      <c r="BL262" s="430"/>
      <c r="BM262" s="430"/>
      <c r="BN262" s="430"/>
      <c r="BO262" s="431"/>
      <c r="BP262" s="429"/>
      <c r="BQ262" s="430"/>
      <c r="BR262" s="430"/>
      <c r="BS262" s="430"/>
      <c r="BT262" s="430"/>
      <c r="BU262" s="431"/>
      <c r="BV262" s="429"/>
      <c r="BW262" s="430"/>
      <c r="BX262" s="430"/>
      <c r="BY262" s="430"/>
      <c r="BZ262" s="430"/>
      <c r="CA262" s="431"/>
      <c r="CB262" s="423"/>
      <c r="CC262" s="424"/>
      <c r="CD262" s="424"/>
      <c r="CE262" s="425"/>
      <c r="CF262" s="407"/>
      <c r="CG262" s="408"/>
      <c r="CH262" s="408"/>
      <c r="CI262" s="408"/>
      <c r="CJ262" s="409"/>
      <c r="CK262" s="407"/>
      <c r="CL262" s="408"/>
      <c r="CM262" s="408"/>
      <c r="CN262" s="408"/>
      <c r="CO262" s="409"/>
      <c r="CP262" s="407"/>
      <c r="CQ262" s="408"/>
      <c r="CR262" s="408"/>
      <c r="CS262" s="408"/>
      <c r="CT262" s="409"/>
      <c r="CU262" s="379"/>
      <c r="CV262" s="380"/>
      <c r="CW262" s="380"/>
      <c r="CX262" s="380"/>
      <c r="CY262" s="381"/>
    </row>
    <row r="263" spans="1:103" ht="16.5">
      <c r="A263" s="351">
        <v>43</v>
      </c>
      <c r="B263" s="352"/>
      <c r="C263" s="353" t="str">
        <f t="shared" ca="1" si="5"/>
        <v/>
      </c>
      <c r="D263" s="354"/>
      <c r="E263" s="355"/>
      <c r="F263" s="355"/>
      <c r="G263" s="355"/>
      <c r="H263" s="355"/>
      <c r="I263" s="355"/>
      <c r="J263" s="355"/>
      <c r="K263" s="356" t="s">
        <v>418</v>
      </c>
      <c r="L263" s="357"/>
      <c r="M263" s="357"/>
      <c r="N263" s="357"/>
      <c r="O263" s="357"/>
      <c r="P263" s="357"/>
      <c r="Q263" s="357"/>
      <c r="R263" s="358" t="s">
        <v>369</v>
      </c>
      <c r="S263" s="359"/>
      <c r="T263" s="358"/>
      <c r="U263" s="359"/>
      <c r="V263" s="356"/>
      <c r="W263" s="357"/>
      <c r="X263" s="357"/>
      <c r="Y263" s="357"/>
      <c r="Z263" s="357"/>
      <c r="AA263" s="357"/>
      <c r="AB263" s="357"/>
      <c r="AC263" s="357"/>
      <c r="AD263" s="356"/>
      <c r="AE263" s="357"/>
      <c r="AF263" s="357"/>
      <c r="AG263" s="357"/>
      <c r="AH263" s="357"/>
      <c r="AI263" s="357"/>
      <c r="AJ263" s="357"/>
      <c r="AK263" s="360"/>
      <c r="AL263" s="356"/>
      <c r="AM263" s="357"/>
      <c r="AN263" s="357"/>
      <c r="AO263" s="357"/>
      <c r="AP263" s="357"/>
      <c r="AQ263" s="357"/>
      <c r="AR263" s="360"/>
      <c r="AS263" s="361"/>
      <c r="AT263" s="362"/>
      <c r="AU263" s="362"/>
      <c r="AV263" s="362"/>
      <c r="AW263" s="362"/>
      <c r="AX263" s="362"/>
      <c r="AY263" s="363"/>
      <c r="AZ263" s="364"/>
      <c r="BA263" s="365"/>
      <c r="BB263" s="366">
        <v>1</v>
      </c>
      <c r="BC263" s="367"/>
      <c r="BD263" s="368"/>
      <c r="BE263" s="368"/>
      <c r="BF263" s="369"/>
      <c r="BG263" s="370"/>
      <c r="BH263" s="371"/>
      <c r="BI263" s="372"/>
      <c r="BJ263" s="373"/>
      <c r="BK263" s="374"/>
      <c r="BL263" s="374"/>
      <c r="BM263" s="374"/>
      <c r="BN263" s="374"/>
      <c r="BO263" s="375"/>
      <c r="BP263" s="373"/>
      <c r="BQ263" s="374"/>
      <c r="BR263" s="374"/>
      <c r="BS263" s="374"/>
      <c r="BT263" s="374"/>
      <c r="BU263" s="375"/>
      <c r="BV263" s="373"/>
      <c r="BW263" s="374"/>
      <c r="BX263" s="374"/>
      <c r="BY263" s="374"/>
      <c r="BZ263" s="374"/>
      <c r="CA263" s="375"/>
      <c r="CB263" s="367"/>
      <c r="CC263" s="368"/>
      <c r="CD263" s="368"/>
      <c r="CE263" s="369"/>
      <c r="CF263" s="376"/>
      <c r="CG263" s="377"/>
      <c r="CH263" s="377"/>
      <c r="CI263" s="377"/>
      <c r="CJ263" s="378"/>
      <c r="CK263" s="376"/>
      <c r="CL263" s="377"/>
      <c r="CM263" s="377"/>
      <c r="CN263" s="377"/>
      <c r="CO263" s="378"/>
      <c r="CP263" s="376"/>
      <c r="CQ263" s="377"/>
      <c r="CR263" s="377"/>
      <c r="CS263" s="377"/>
      <c r="CT263" s="378"/>
      <c r="CU263" s="379"/>
      <c r="CV263" s="380"/>
      <c r="CW263" s="380"/>
      <c r="CX263" s="380"/>
      <c r="CY263" s="381"/>
    </row>
    <row r="264" spans="1:103" ht="16.5">
      <c r="A264" s="383"/>
      <c r="B264" s="352"/>
      <c r="C264" s="384" t="str">
        <f t="shared" ca="1" si="5"/>
        <v/>
      </c>
      <c r="D264" s="385"/>
      <c r="E264" s="386"/>
      <c r="F264" s="386"/>
      <c r="G264" s="386"/>
      <c r="H264" s="386"/>
      <c r="I264" s="386"/>
      <c r="J264" s="386"/>
      <c r="K264" s="387"/>
      <c r="L264" s="388"/>
      <c r="M264" s="388"/>
      <c r="N264" s="388"/>
      <c r="O264" s="388"/>
      <c r="P264" s="388"/>
      <c r="Q264" s="388"/>
      <c r="R264" s="389"/>
      <c r="S264" s="390"/>
      <c r="T264" s="389"/>
      <c r="U264" s="390"/>
      <c r="V264" s="387"/>
      <c r="W264" s="388"/>
      <c r="X264" s="388"/>
      <c r="Y264" s="388"/>
      <c r="Z264" s="388"/>
      <c r="AA264" s="388"/>
      <c r="AB264" s="388"/>
      <c r="AC264" s="388"/>
      <c r="AD264" s="387"/>
      <c r="AE264" s="388"/>
      <c r="AF264" s="388"/>
      <c r="AG264" s="388"/>
      <c r="AH264" s="388"/>
      <c r="AI264" s="388"/>
      <c r="AJ264" s="388"/>
      <c r="AK264" s="391"/>
      <c r="AL264" s="387"/>
      <c r="AM264" s="388"/>
      <c r="AN264" s="388"/>
      <c r="AO264" s="388"/>
      <c r="AP264" s="388"/>
      <c r="AQ264" s="388"/>
      <c r="AR264" s="391"/>
      <c r="AS264" s="392"/>
      <c r="AT264" s="393"/>
      <c r="AU264" s="393"/>
      <c r="AV264" s="393"/>
      <c r="AW264" s="393"/>
      <c r="AX264" s="393"/>
      <c r="AY264" s="394"/>
      <c r="AZ264" s="395"/>
      <c r="BA264" s="396"/>
      <c r="BB264" s="397">
        <v>2</v>
      </c>
      <c r="BC264" s="398"/>
      <c r="BD264" s="399"/>
      <c r="BE264" s="399"/>
      <c r="BF264" s="400"/>
      <c r="BG264" s="401"/>
      <c r="BH264" s="402"/>
      <c r="BI264" s="403"/>
      <c r="BJ264" s="404"/>
      <c r="BK264" s="405"/>
      <c r="BL264" s="405"/>
      <c r="BM264" s="405"/>
      <c r="BN264" s="405"/>
      <c r="BO264" s="406"/>
      <c r="BP264" s="404"/>
      <c r="BQ264" s="405"/>
      <c r="BR264" s="405"/>
      <c r="BS264" s="405"/>
      <c r="BT264" s="405"/>
      <c r="BU264" s="406"/>
      <c r="BV264" s="404"/>
      <c r="BW264" s="405"/>
      <c r="BX264" s="405"/>
      <c r="BY264" s="405"/>
      <c r="BZ264" s="405"/>
      <c r="CA264" s="406"/>
      <c r="CB264" s="398"/>
      <c r="CC264" s="399"/>
      <c r="CD264" s="399"/>
      <c r="CE264" s="400"/>
      <c r="CF264" s="407"/>
      <c r="CG264" s="408"/>
      <c r="CH264" s="408"/>
      <c r="CI264" s="408"/>
      <c r="CJ264" s="409"/>
      <c r="CK264" s="407"/>
      <c r="CL264" s="408"/>
      <c r="CM264" s="408"/>
      <c r="CN264" s="408"/>
      <c r="CO264" s="409"/>
      <c r="CP264" s="407"/>
      <c r="CQ264" s="408"/>
      <c r="CR264" s="408"/>
      <c r="CS264" s="408"/>
      <c r="CT264" s="409"/>
      <c r="CU264" s="379"/>
      <c r="CV264" s="380"/>
      <c r="CW264" s="380"/>
      <c r="CX264" s="380"/>
      <c r="CY264" s="381"/>
    </row>
    <row r="265" spans="1:103" ht="16.5">
      <c r="A265" s="383"/>
      <c r="B265" s="352"/>
      <c r="C265" s="384" t="str">
        <f t="shared" ca="1" si="5"/>
        <v/>
      </c>
      <c r="D265" s="385"/>
      <c r="E265" s="386"/>
      <c r="F265" s="386"/>
      <c r="G265" s="386"/>
      <c r="H265" s="386"/>
      <c r="I265" s="386"/>
      <c r="J265" s="386"/>
      <c r="K265" s="387"/>
      <c r="L265" s="388"/>
      <c r="M265" s="388"/>
      <c r="N265" s="388"/>
      <c r="O265" s="388"/>
      <c r="P265" s="388"/>
      <c r="Q265" s="388"/>
      <c r="R265" s="389"/>
      <c r="S265" s="390"/>
      <c r="T265" s="389"/>
      <c r="U265" s="390"/>
      <c r="V265" s="387"/>
      <c r="W265" s="388"/>
      <c r="X265" s="388"/>
      <c r="Y265" s="388"/>
      <c r="Z265" s="388"/>
      <c r="AA265" s="388"/>
      <c r="AB265" s="388"/>
      <c r="AC265" s="388"/>
      <c r="AD265" s="387"/>
      <c r="AE265" s="388"/>
      <c r="AF265" s="388"/>
      <c r="AG265" s="388"/>
      <c r="AH265" s="388"/>
      <c r="AI265" s="388"/>
      <c r="AJ265" s="388"/>
      <c r="AK265" s="391"/>
      <c r="AL265" s="387"/>
      <c r="AM265" s="388"/>
      <c r="AN265" s="388"/>
      <c r="AO265" s="388"/>
      <c r="AP265" s="388"/>
      <c r="AQ265" s="388"/>
      <c r="AR265" s="391"/>
      <c r="AS265" s="392"/>
      <c r="AT265" s="393"/>
      <c r="AU265" s="393"/>
      <c r="AV265" s="393"/>
      <c r="AW265" s="393"/>
      <c r="AX265" s="393"/>
      <c r="AY265" s="394"/>
      <c r="AZ265" s="395"/>
      <c r="BA265" s="396"/>
      <c r="BB265" s="397">
        <v>3</v>
      </c>
      <c r="BC265" s="398"/>
      <c r="BD265" s="399"/>
      <c r="BE265" s="399"/>
      <c r="BF265" s="400"/>
      <c r="BG265" s="401"/>
      <c r="BH265" s="402"/>
      <c r="BI265" s="403"/>
      <c r="BJ265" s="404"/>
      <c r="BK265" s="405"/>
      <c r="BL265" s="405"/>
      <c r="BM265" s="405"/>
      <c r="BN265" s="405"/>
      <c r="BO265" s="406"/>
      <c r="BP265" s="404"/>
      <c r="BQ265" s="405"/>
      <c r="BR265" s="405"/>
      <c r="BS265" s="405"/>
      <c r="BT265" s="405"/>
      <c r="BU265" s="406"/>
      <c r="BV265" s="404"/>
      <c r="BW265" s="405"/>
      <c r="BX265" s="405"/>
      <c r="BY265" s="405"/>
      <c r="BZ265" s="405"/>
      <c r="CA265" s="406"/>
      <c r="CB265" s="398"/>
      <c r="CC265" s="399"/>
      <c r="CD265" s="399"/>
      <c r="CE265" s="400"/>
      <c r="CF265" s="407"/>
      <c r="CG265" s="408"/>
      <c r="CH265" s="408"/>
      <c r="CI265" s="408"/>
      <c r="CJ265" s="409"/>
      <c r="CK265" s="407"/>
      <c r="CL265" s="408"/>
      <c r="CM265" s="408"/>
      <c r="CN265" s="408"/>
      <c r="CO265" s="409"/>
      <c r="CP265" s="407"/>
      <c r="CQ265" s="408"/>
      <c r="CR265" s="408"/>
      <c r="CS265" s="408"/>
      <c r="CT265" s="409"/>
      <c r="CU265" s="379"/>
      <c r="CV265" s="380"/>
      <c r="CW265" s="380"/>
      <c r="CX265" s="380"/>
      <c r="CY265" s="381"/>
    </row>
    <row r="266" spans="1:103" ht="16.5">
      <c r="A266" s="383"/>
      <c r="B266" s="352"/>
      <c r="C266" s="384" t="str">
        <f t="shared" ca="1" si="5"/>
        <v/>
      </c>
      <c r="D266" s="385"/>
      <c r="E266" s="386"/>
      <c r="F266" s="386"/>
      <c r="G266" s="386"/>
      <c r="H266" s="386"/>
      <c r="I266" s="386"/>
      <c r="J266" s="386"/>
      <c r="K266" s="387"/>
      <c r="L266" s="388"/>
      <c r="M266" s="388"/>
      <c r="N266" s="388"/>
      <c r="O266" s="388"/>
      <c r="P266" s="388"/>
      <c r="Q266" s="388"/>
      <c r="R266" s="389"/>
      <c r="S266" s="390"/>
      <c r="T266" s="389"/>
      <c r="U266" s="390"/>
      <c r="V266" s="387"/>
      <c r="W266" s="388"/>
      <c r="X266" s="388"/>
      <c r="Y266" s="388"/>
      <c r="Z266" s="388"/>
      <c r="AA266" s="388"/>
      <c r="AB266" s="388"/>
      <c r="AC266" s="388"/>
      <c r="AD266" s="387"/>
      <c r="AE266" s="388"/>
      <c r="AF266" s="388"/>
      <c r="AG266" s="388"/>
      <c r="AH266" s="388"/>
      <c r="AI266" s="388"/>
      <c r="AJ266" s="388"/>
      <c r="AK266" s="391"/>
      <c r="AL266" s="387"/>
      <c r="AM266" s="388"/>
      <c r="AN266" s="388"/>
      <c r="AO266" s="388"/>
      <c r="AP266" s="388"/>
      <c r="AQ266" s="388"/>
      <c r="AR266" s="391"/>
      <c r="AS266" s="392"/>
      <c r="AT266" s="393"/>
      <c r="AU266" s="393"/>
      <c r="AV266" s="393"/>
      <c r="AW266" s="393"/>
      <c r="AX266" s="393"/>
      <c r="AY266" s="394"/>
      <c r="AZ266" s="395"/>
      <c r="BA266" s="396"/>
      <c r="BB266" s="397">
        <v>4</v>
      </c>
      <c r="BC266" s="398"/>
      <c r="BD266" s="399"/>
      <c r="BE266" s="399"/>
      <c r="BF266" s="400"/>
      <c r="BG266" s="401"/>
      <c r="BH266" s="402"/>
      <c r="BI266" s="403"/>
      <c r="BJ266" s="404"/>
      <c r="BK266" s="405"/>
      <c r="BL266" s="405"/>
      <c r="BM266" s="405"/>
      <c r="BN266" s="405"/>
      <c r="BO266" s="406"/>
      <c r="BP266" s="404"/>
      <c r="BQ266" s="405"/>
      <c r="BR266" s="405"/>
      <c r="BS266" s="405"/>
      <c r="BT266" s="405"/>
      <c r="BU266" s="406"/>
      <c r="BV266" s="404"/>
      <c r="BW266" s="405"/>
      <c r="BX266" s="405"/>
      <c r="BY266" s="405"/>
      <c r="BZ266" s="405"/>
      <c r="CA266" s="406"/>
      <c r="CB266" s="398"/>
      <c r="CC266" s="399"/>
      <c r="CD266" s="399"/>
      <c r="CE266" s="400"/>
      <c r="CF266" s="407"/>
      <c r="CG266" s="408"/>
      <c r="CH266" s="408"/>
      <c r="CI266" s="408"/>
      <c r="CJ266" s="409"/>
      <c r="CK266" s="407"/>
      <c r="CL266" s="408"/>
      <c r="CM266" s="408"/>
      <c r="CN266" s="408"/>
      <c r="CO266" s="409"/>
      <c r="CP266" s="407"/>
      <c r="CQ266" s="408"/>
      <c r="CR266" s="408"/>
      <c r="CS266" s="408"/>
      <c r="CT266" s="409"/>
      <c r="CU266" s="379"/>
      <c r="CV266" s="380"/>
      <c r="CW266" s="380"/>
      <c r="CX266" s="380"/>
      <c r="CY266" s="381"/>
    </row>
    <row r="267" spans="1:103" ht="16.5">
      <c r="A267" s="383"/>
      <c r="B267" s="352"/>
      <c r="C267" s="384" t="str">
        <f t="shared" ca="1" si="5"/>
        <v/>
      </c>
      <c r="D267" s="385"/>
      <c r="E267" s="386"/>
      <c r="F267" s="386"/>
      <c r="G267" s="386"/>
      <c r="H267" s="386"/>
      <c r="I267" s="386"/>
      <c r="J267" s="386"/>
      <c r="K267" s="387"/>
      <c r="L267" s="388"/>
      <c r="M267" s="388"/>
      <c r="N267" s="388"/>
      <c r="O267" s="388"/>
      <c r="P267" s="388"/>
      <c r="Q267" s="388"/>
      <c r="R267" s="389"/>
      <c r="S267" s="390"/>
      <c r="T267" s="389"/>
      <c r="U267" s="390"/>
      <c r="V267" s="387"/>
      <c r="W267" s="388"/>
      <c r="X267" s="388"/>
      <c r="Y267" s="388"/>
      <c r="Z267" s="388"/>
      <c r="AA267" s="388"/>
      <c r="AB267" s="388"/>
      <c r="AC267" s="388"/>
      <c r="AD267" s="387"/>
      <c r="AE267" s="388"/>
      <c r="AF267" s="388"/>
      <c r="AG267" s="388"/>
      <c r="AH267" s="388"/>
      <c r="AI267" s="388"/>
      <c r="AJ267" s="388"/>
      <c r="AK267" s="391"/>
      <c r="AL267" s="387"/>
      <c r="AM267" s="388"/>
      <c r="AN267" s="388"/>
      <c r="AO267" s="388"/>
      <c r="AP267" s="388"/>
      <c r="AQ267" s="388"/>
      <c r="AR267" s="391"/>
      <c r="AS267" s="392"/>
      <c r="AT267" s="393"/>
      <c r="AU267" s="393"/>
      <c r="AV267" s="393"/>
      <c r="AW267" s="393"/>
      <c r="AX267" s="393"/>
      <c r="AY267" s="394"/>
      <c r="AZ267" s="395"/>
      <c r="BA267" s="396"/>
      <c r="BB267" s="397">
        <v>5</v>
      </c>
      <c r="BC267" s="398"/>
      <c r="BD267" s="399"/>
      <c r="BE267" s="399"/>
      <c r="BF267" s="400"/>
      <c r="BG267" s="401"/>
      <c r="BH267" s="402"/>
      <c r="BI267" s="403"/>
      <c r="BJ267" s="404"/>
      <c r="BK267" s="405"/>
      <c r="BL267" s="405"/>
      <c r="BM267" s="405"/>
      <c r="BN267" s="405"/>
      <c r="BO267" s="406"/>
      <c r="BP267" s="404"/>
      <c r="BQ267" s="405"/>
      <c r="BR267" s="405"/>
      <c r="BS267" s="405"/>
      <c r="BT267" s="405"/>
      <c r="BU267" s="406"/>
      <c r="BV267" s="404"/>
      <c r="BW267" s="405"/>
      <c r="BX267" s="405"/>
      <c r="BY267" s="405"/>
      <c r="BZ267" s="405"/>
      <c r="CA267" s="406"/>
      <c r="CB267" s="398"/>
      <c r="CC267" s="399"/>
      <c r="CD267" s="399"/>
      <c r="CE267" s="400"/>
      <c r="CF267" s="407"/>
      <c r="CG267" s="408"/>
      <c r="CH267" s="408"/>
      <c r="CI267" s="408"/>
      <c r="CJ267" s="409"/>
      <c r="CK267" s="407"/>
      <c r="CL267" s="408"/>
      <c r="CM267" s="408"/>
      <c r="CN267" s="408"/>
      <c r="CO267" s="409"/>
      <c r="CP267" s="407"/>
      <c r="CQ267" s="408"/>
      <c r="CR267" s="408"/>
      <c r="CS267" s="408"/>
      <c r="CT267" s="409"/>
      <c r="CU267" s="379"/>
      <c r="CV267" s="380"/>
      <c r="CW267" s="380"/>
      <c r="CX267" s="380"/>
      <c r="CY267" s="381"/>
    </row>
    <row r="268" spans="1:103" ht="16.5">
      <c r="A268" s="410"/>
      <c r="B268" s="411"/>
      <c r="C268" s="412" t="str">
        <f t="shared" ca="1" si="5"/>
        <v/>
      </c>
      <c r="D268" s="413"/>
      <c r="E268" s="414"/>
      <c r="F268" s="414"/>
      <c r="G268" s="414"/>
      <c r="H268" s="414"/>
      <c r="I268" s="414"/>
      <c r="J268" s="414"/>
      <c r="K268" s="376"/>
      <c r="L268" s="377"/>
      <c r="M268" s="377"/>
      <c r="N268" s="377"/>
      <c r="O268" s="377"/>
      <c r="P268" s="377"/>
      <c r="Q268" s="377"/>
      <c r="R268" s="415"/>
      <c r="S268" s="416"/>
      <c r="T268" s="415"/>
      <c r="U268" s="416"/>
      <c r="V268" s="376"/>
      <c r="W268" s="377"/>
      <c r="X268" s="377"/>
      <c r="Y268" s="377"/>
      <c r="Z268" s="377"/>
      <c r="AA268" s="377"/>
      <c r="AB268" s="377"/>
      <c r="AC268" s="377"/>
      <c r="AD268" s="376"/>
      <c r="AE268" s="377"/>
      <c r="AF268" s="377"/>
      <c r="AG268" s="377"/>
      <c r="AH268" s="377"/>
      <c r="AI268" s="377"/>
      <c r="AJ268" s="377"/>
      <c r="AK268" s="378"/>
      <c r="AL268" s="376"/>
      <c r="AM268" s="377"/>
      <c r="AN268" s="377"/>
      <c r="AO268" s="377"/>
      <c r="AP268" s="377"/>
      <c r="AQ268" s="377"/>
      <c r="AR268" s="378"/>
      <c r="AS268" s="417"/>
      <c r="AT268" s="418"/>
      <c r="AU268" s="418"/>
      <c r="AV268" s="418"/>
      <c r="AW268" s="418"/>
      <c r="AX268" s="418"/>
      <c r="AY268" s="419"/>
      <c r="AZ268" s="420"/>
      <c r="BA268" s="421"/>
      <c r="BB268" s="422">
        <v>6</v>
      </c>
      <c r="BC268" s="423"/>
      <c r="BD268" s="424"/>
      <c r="BE268" s="424"/>
      <c r="BF268" s="425"/>
      <c r="BG268" s="426"/>
      <c r="BH268" s="427"/>
      <c r="BI268" s="428"/>
      <c r="BJ268" s="429"/>
      <c r="BK268" s="430"/>
      <c r="BL268" s="430"/>
      <c r="BM268" s="430"/>
      <c r="BN268" s="430"/>
      <c r="BO268" s="431"/>
      <c r="BP268" s="429"/>
      <c r="BQ268" s="430"/>
      <c r="BR268" s="430"/>
      <c r="BS268" s="430"/>
      <c r="BT268" s="430"/>
      <c r="BU268" s="431"/>
      <c r="BV268" s="429"/>
      <c r="BW268" s="430"/>
      <c r="BX268" s="430"/>
      <c r="BY268" s="430"/>
      <c r="BZ268" s="430"/>
      <c r="CA268" s="431"/>
      <c r="CB268" s="423"/>
      <c r="CC268" s="424"/>
      <c r="CD268" s="424"/>
      <c r="CE268" s="425"/>
      <c r="CF268" s="407"/>
      <c r="CG268" s="408"/>
      <c r="CH268" s="408"/>
      <c r="CI268" s="408"/>
      <c r="CJ268" s="409"/>
      <c r="CK268" s="407"/>
      <c r="CL268" s="408"/>
      <c r="CM268" s="408"/>
      <c r="CN268" s="408"/>
      <c r="CO268" s="409"/>
      <c r="CP268" s="407"/>
      <c r="CQ268" s="408"/>
      <c r="CR268" s="408"/>
      <c r="CS268" s="408"/>
      <c r="CT268" s="409"/>
      <c r="CU268" s="379"/>
      <c r="CV268" s="380"/>
      <c r="CW268" s="380"/>
      <c r="CX268" s="380"/>
      <c r="CY268" s="381"/>
    </row>
    <row r="269" spans="1:103" ht="16.5">
      <c r="A269" s="351">
        <v>44</v>
      </c>
      <c r="B269" s="352"/>
      <c r="C269" s="353" t="str">
        <f t="shared" ca="1" si="5"/>
        <v>●</v>
      </c>
      <c r="D269" s="354" t="s">
        <v>419</v>
      </c>
      <c r="E269" s="355"/>
      <c r="F269" s="355"/>
      <c r="G269" s="355"/>
      <c r="H269" s="355"/>
      <c r="I269" s="355"/>
      <c r="J269" s="355"/>
      <c r="K269" s="356" t="s">
        <v>420</v>
      </c>
      <c r="L269" s="357"/>
      <c r="M269" s="357"/>
      <c r="N269" s="357"/>
      <c r="O269" s="357"/>
      <c r="P269" s="357"/>
      <c r="Q269" s="357"/>
      <c r="R269" s="358"/>
      <c r="S269" s="359"/>
      <c r="T269" s="358"/>
      <c r="U269" s="359"/>
      <c r="V269" s="356"/>
      <c r="W269" s="357"/>
      <c r="X269" s="357"/>
      <c r="Y269" s="357"/>
      <c r="Z269" s="357"/>
      <c r="AA269" s="357"/>
      <c r="AB269" s="357"/>
      <c r="AC269" s="357"/>
      <c r="AD269" s="356"/>
      <c r="AE269" s="357"/>
      <c r="AF269" s="357"/>
      <c r="AG269" s="357"/>
      <c r="AH269" s="357"/>
      <c r="AI269" s="357"/>
      <c r="AJ269" s="357"/>
      <c r="AK269" s="360"/>
      <c r="AL269" s="356"/>
      <c r="AM269" s="357"/>
      <c r="AN269" s="357"/>
      <c r="AO269" s="357"/>
      <c r="AP269" s="357"/>
      <c r="AQ269" s="357"/>
      <c r="AR269" s="360"/>
      <c r="AS269" s="361"/>
      <c r="AT269" s="362"/>
      <c r="AU269" s="362"/>
      <c r="AV269" s="362"/>
      <c r="AW269" s="362"/>
      <c r="AX269" s="362"/>
      <c r="AY269" s="363"/>
      <c r="AZ269" s="364"/>
      <c r="BA269" s="365"/>
      <c r="BB269" s="366">
        <v>1</v>
      </c>
      <c r="BC269" s="367"/>
      <c r="BD269" s="368"/>
      <c r="BE269" s="368"/>
      <c r="BF269" s="369"/>
      <c r="BG269" s="370"/>
      <c r="BH269" s="371"/>
      <c r="BI269" s="372"/>
      <c r="BJ269" s="373"/>
      <c r="BK269" s="374"/>
      <c r="BL269" s="374"/>
      <c r="BM269" s="374"/>
      <c r="BN269" s="374"/>
      <c r="BO269" s="375"/>
      <c r="BP269" s="373"/>
      <c r="BQ269" s="374"/>
      <c r="BR269" s="374"/>
      <c r="BS269" s="374"/>
      <c r="BT269" s="374"/>
      <c r="BU269" s="375"/>
      <c r="BV269" s="373"/>
      <c r="BW269" s="374"/>
      <c r="BX269" s="374"/>
      <c r="BY269" s="374"/>
      <c r="BZ269" s="374"/>
      <c r="CA269" s="375"/>
      <c r="CB269" s="367"/>
      <c r="CC269" s="368"/>
      <c r="CD269" s="368"/>
      <c r="CE269" s="369"/>
      <c r="CF269" s="376"/>
      <c r="CG269" s="377"/>
      <c r="CH269" s="377"/>
      <c r="CI269" s="377"/>
      <c r="CJ269" s="378"/>
      <c r="CK269" s="376"/>
      <c r="CL269" s="377"/>
      <c r="CM269" s="377"/>
      <c r="CN269" s="377"/>
      <c r="CO269" s="378"/>
      <c r="CP269" s="376"/>
      <c r="CQ269" s="377"/>
      <c r="CR269" s="377"/>
      <c r="CS269" s="377"/>
      <c r="CT269" s="378"/>
      <c r="CU269" s="379"/>
      <c r="CV269" s="380"/>
      <c r="CW269" s="380"/>
      <c r="CX269" s="380"/>
      <c r="CY269" s="381"/>
    </row>
    <row r="270" spans="1:103" ht="16.5">
      <c r="A270" s="383"/>
      <c r="B270" s="352"/>
      <c r="C270" s="384" t="str">
        <f t="shared" ca="1" si="5"/>
        <v>●</v>
      </c>
      <c r="D270" s="385"/>
      <c r="E270" s="386"/>
      <c r="F270" s="386"/>
      <c r="G270" s="386"/>
      <c r="H270" s="386"/>
      <c r="I270" s="386"/>
      <c r="J270" s="386"/>
      <c r="K270" s="387"/>
      <c r="L270" s="388"/>
      <c r="M270" s="388"/>
      <c r="N270" s="388"/>
      <c r="O270" s="388"/>
      <c r="P270" s="388"/>
      <c r="Q270" s="388"/>
      <c r="R270" s="389"/>
      <c r="S270" s="390"/>
      <c r="T270" s="389"/>
      <c r="U270" s="390"/>
      <c r="V270" s="387"/>
      <c r="W270" s="388"/>
      <c r="X270" s="388"/>
      <c r="Y270" s="388"/>
      <c r="Z270" s="388"/>
      <c r="AA270" s="388"/>
      <c r="AB270" s="388"/>
      <c r="AC270" s="388"/>
      <c r="AD270" s="387"/>
      <c r="AE270" s="388"/>
      <c r="AF270" s="388"/>
      <c r="AG270" s="388"/>
      <c r="AH270" s="388"/>
      <c r="AI270" s="388"/>
      <c r="AJ270" s="388"/>
      <c r="AK270" s="391"/>
      <c r="AL270" s="387"/>
      <c r="AM270" s="388"/>
      <c r="AN270" s="388"/>
      <c r="AO270" s="388"/>
      <c r="AP270" s="388"/>
      <c r="AQ270" s="388"/>
      <c r="AR270" s="391"/>
      <c r="AS270" s="392"/>
      <c r="AT270" s="393"/>
      <c r="AU270" s="393"/>
      <c r="AV270" s="393"/>
      <c r="AW270" s="393"/>
      <c r="AX270" s="393"/>
      <c r="AY270" s="394"/>
      <c r="AZ270" s="395"/>
      <c r="BA270" s="396"/>
      <c r="BB270" s="397">
        <v>2</v>
      </c>
      <c r="BC270" s="398"/>
      <c r="BD270" s="399"/>
      <c r="BE270" s="399"/>
      <c r="BF270" s="400"/>
      <c r="BG270" s="401"/>
      <c r="BH270" s="402"/>
      <c r="BI270" s="403"/>
      <c r="BJ270" s="404"/>
      <c r="BK270" s="405"/>
      <c r="BL270" s="405"/>
      <c r="BM270" s="405"/>
      <c r="BN270" s="405"/>
      <c r="BO270" s="406"/>
      <c r="BP270" s="404"/>
      <c r="BQ270" s="405"/>
      <c r="BR270" s="405"/>
      <c r="BS270" s="405"/>
      <c r="BT270" s="405"/>
      <c r="BU270" s="406"/>
      <c r="BV270" s="404"/>
      <c r="BW270" s="405"/>
      <c r="BX270" s="405"/>
      <c r="BY270" s="405"/>
      <c r="BZ270" s="405"/>
      <c r="CA270" s="406"/>
      <c r="CB270" s="398"/>
      <c r="CC270" s="399"/>
      <c r="CD270" s="399"/>
      <c r="CE270" s="400"/>
      <c r="CF270" s="407"/>
      <c r="CG270" s="408"/>
      <c r="CH270" s="408"/>
      <c r="CI270" s="408"/>
      <c r="CJ270" s="409"/>
      <c r="CK270" s="407"/>
      <c r="CL270" s="408"/>
      <c r="CM270" s="408"/>
      <c r="CN270" s="408"/>
      <c r="CO270" s="409"/>
      <c r="CP270" s="407"/>
      <c r="CQ270" s="408"/>
      <c r="CR270" s="408"/>
      <c r="CS270" s="408"/>
      <c r="CT270" s="409"/>
      <c r="CU270" s="379"/>
      <c r="CV270" s="380"/>
      <c r="CW270" s="380"/>
      <c r="CX270" s="380"/>
      <c r="CY270" s="381"/>
    </row>
    <row r="271" spans="1:103" ht="16.5">
      <c r="A271" s="383"/>
      <c r="B271" s="352"/>
      <c r="C271" s="384" t="str">
        <f t="shared" ca="1" si="5"/>
        <v>●</v>
      </c>
      <c r="D271" s="385"/>
      <c r="E271" s="386"/>
      <c r="F271" s="386"/>
      <c r="G271" s="386"/>
      <c r="H271" s="386"/>
      <c r="I271" s="386"/>
      <c r="J271" s="386"/>
      <c r="K271" s="387"/>
      <c r="L271" s="388"/>
      <c r="M271" s="388"/>
      <c r="N271" s="388"/>
      <c r="O271" s="388"/>
      <c r="P271" s="388"/>
      <c r="Q271" s="388"/>
      <c r="R271" s="389"/>
      <c r="S271" s="390"/>
      <c r="T271" s="389"/>
      <c r="U271" s="390"/>
      <c r="V271" s="387"/>
      <c r="W271" s="388"/>
      <c r="X271" s="388"/>
      <c r="Y271" s="388"/>
      <c r="Z271" s="388"/>
      <c r="AA271" s="388"/>
      <c r="AB271" s="388"/>
      <c r="AC271" s="388"/>
      <c r="AD271" s="387"/>
      <c r="AE271" s="388"/>
      <c r="AF271" s="388"/>
      <c r="AG271" s="388"/>
      <c r="AH271" s="388"/>
      <c r="AI271" s="388"/>
      <c r="AJ271" s="388"/>
      <c r="AK271" s="391"/>
      <c r="AL271" s="387"/>
      <c r="AM271" s="388"/>
      <c r="AN271" s="388"/>
      <c r="AO271" s="388"/>
      <c r="AP271" s="388"/>
      <c r="AQ271" s="388"/>
      <c r="AR271" s="391"/>
      <c r="AS271" s="392"/>
      <c r="AT271" s="393"/>
      <c r="AU271" s="393"/>
      <c r="AV271" s="393"/>
      <c r="AW271" s="393"/>
      <c r="AX271" s="393"/>
      <c r="AY271" s="394"/>
      <c r="AZ271" s="395"/>
      <c r="BA271" s="396"/>
      <c r="BB271" s="397">
        <v>3</v>
      </c>
      <c r="BC271" s="398"/>
      <c r="BD271" s="399"/>
      <c r="BE271" s="399"/>
      <c r="BF271" s="400"/>
      <c r="BG271" s="401"/>
      <c r="BH271" s="402"/>
      <c r="BI271" s="403"/>
      <c r="BJ271" s="404"/>
      <c r="BK271" s="405"/>
      <c r="BL271" s="405"/>
      <c r="BM271" s="405"/>
      <c r="BN271" s="405"/>
      <c r="BO271" s="406"/>
      <c r="BP271" s="404"/>
      <c r="BQ271" s="405"/>
      <c r="BR271" s="405"/>
      <c r="BS271" s="405"/>
      <c r="BT271" s="405"/>
      <c r="BU271" s="406"/>
      <c r="BV271" s="404"/>
      <c r="BW271" s="405"/>
      <c r="BX271" s="405"/>
      <c r="BY271" s="405"/>
      <c r="BZ271" s="405"/>
      <c r="CA271" s="406"/>
      <c r="CB271" s="398"/>
      <c r="CC271" s="399"/>
      <c r="CD271" s="399"/>
      <c r="CE271" s="400"/>
      <c r="CF271" s="407"/>
      <c r="CG271" s="408"/>
      <c r="CH271" s="408"/>
      <c r="CI271" s="408"/>
      <c r="CJ271" s="409"/>
      <c r="CK271" s="407"/>
      <c r="CL271" s="408"/>
      <c r="CM271" s="408"/>
      <c r="CN271" s="408"/>
      <c r="CO271" s="409"/>
      <c r="CP271" s="407"/>
      <c r="CQ271" s="408"/>
      <c r="CR271" s="408"/>
      <c r="CS271" s="408"/>
      <c r="CT271" s="409"/>
      <c r="CU271" s="379"/>
      <c r="CV271" s="380"/>
      <c r="CW271" s="380"/>
      <c r="CX271" s="380"/>
      <c r="CY271" s="381"/>
    </row>
    <row r="272" spans="1:103" ht="16.5">
      <c r="A272" s="383"/>
      <c r="B272" s="352"/>
      <c r="C272" s="384" t="str">
        <f t="shared" ca="1" si="5"/>
        <v>●</v>
      </c>
      <c r="D272" s="385"/>
      <c r="E272" s="386"/>
      <c r="F272" s="386"/>
      <c r="G272" s="386"/>
      <c r="H272" s="386"/>
      <c r="I272" s="386"/>
      <c r="J272" s="386"/>
      <c r="K272" s="387"/>
      <c r="L272" s="388"/>
      <c r="M272" s="388"/>
      <c r="N272" s="388"/>
      <c r="O272" s="388"/>
      <c r="P272" s="388"/>
      <c r="Q272" s="388"/>
      <c r="R272" s="389"/>
      <c r="S272" s="390"/>
      <c r="T272" s="389"/>
      <c r="U272" s="390"/>
      <c r="V272" s="387"/>
      <c r="W272" s="388"/>
      <c r="X272" s="388"/>
      <c r="Y272" s="388"/>
      <c r="Z272" s="388"/>
      <c r="AA272" s="388"/>
      <c r="AB272" s="388"/>
      <c r="AC272" s="388"/>
      <c r="AD272" s="387"/>
      <c r="AE272" s="388"/>
      <c r="AF272" s="388"/>
      <c r="AG272" s="388"/>
      <c r="AH272" s="388"/>
      <c r="AI272" s="388"/>
      <c r="AJ272" s="388"/>
      <c r="AK272" s="391"/>
      <c r="AL272" s="387"/>
      <c r="AM272" s="388"/>
      <c r="AN272" s="388"/>
      <c r="AO272" s="388"/>
      <c r="AP272" s="388"/>
      <c r="AQ272" s="388"/>
      <c r="AR272" s="391"/>
      <c r="AS272" s="392"/>
      <c r="AT272" s="393"/>
      <c r="AU272" s="393"/>
      <c r="AV272" s="393"/>
      <c r="AW272" s="393"/>
      <c r="AX272" s="393"/>
      <c r="AY272" s="394"/>
      <c r="AZ272" s="395"/>
      <c r="BA272" s="396"/>
      <c r="BB272" s="397">
        <v>4</v>
      </c>
      <c r="BC272" s="398"/>
      <c r="BD272" s="399"/>
      <c r="BE272" s="399"/>
      <c r="BF272" s="400"/>
      <c r="BG272" s="401"/>
      <c r="BH272" s="402"/>
      <c r="BI272" s="403"/>
      <c r="BJ272" s="404"/>
      <c r="BK272" s="405"/>
      <c r="BL272" s="405"/>
      <c r="BM272" s="405"/>
      <c r="BN272" s="405"/>
      <c r="BO272" s="406"/>
      <c r="BP272" s="404"/>
      <c r="BQ272" s="405"/>
      <c r="BR272" s="405"/>
      <c r="BS272" s="405"/>
      <c r="BT272" s="405"/>
      <c r="BU272" s="406"/>
      <c r="BV272" s="404"/>
      <c r="BW272" s="405"/>
      <c r="BX272" s="405"/>
      <c r="BY272" s="405"/>
      <c r="BZ272" s="405"/>
      <c r="CA272" s="406"/>
      <c r="CB272" s="398"/>
      <c r="CC272" s="399"/>
      <c r="CD272" s="399"/>
      <c r="CE272" s="400"/>
      <c r="CF272" s="407"/>
      <c r="CG272" s="408"/>
      <c r="CH272" s="408"/>
      <c r="CI272" s="408"/>
      <c r="CJ272" s="409"/>
      <c r="CK272" s="407"/>
      <c r="CL272" s="408"/>
      <c r="CM272" s="408"/>
      <c r="CN272" s="408"/>
      <c r="CO272" s="409"/>
      <c r="CP272" s="407"/>
      <c r="CQ272" s="408"/>
      <c r="CR272" s="408"/>
      <c r="CS272" s="408"/>
      <c r="CT272" s="409"/>
      <c r="CU272" s="379"/>
      <c r="CV272" s="380"/>
      <c r="CW272" s="380"/>
      <c r="CX272" s="380"/>
      <c r="CY272" s="381"/>
    </row>
    <row r="273" spans="1:103" ht="16.5">
      <c r="A273" s="383"/>
      <c r="B273" s="352"/>
      <c r="C273" s="384" t="str">
        <f t="shared" ca="1" si="5"/>
        <v>●</v>
      </c>
      <c r="D273" s="385"/>
      <c r="E273" s="386"/>
      <c r="F273" s="386"/>
      <c r="G273" s="386"/>
      <c r="H273" s="386"/>
      <c r="I273" s="386"/>
      <c r="J273" s="386"/>
      <c r="K273" s="387"/>
      <c r="L273" s="388"/>
      <c r="M273" s="388"/>
      <c r="N273" s="388"/>
      <c r="O273" s="388"/>
      <c r="P273" s="388"/>
      <c r="Q273" s="388"/>
      <c r="R273" s="389"/>
      <c r="S273" s="390"/>
      <c r="T273" s="389"/>
      <c r="U273" s="390"/>
      <c r="V273" s="387"/>
      <c r="W273" s="388"/>
      <c r="X273" s="388"/>
      <c r="Y273" s="388"/>
      <c r="Z273" s="388"/>
      <c r="AA273" s="388"/>
      <c r="AB273" s="388"/>
      <c r="AC273" s="388"/>
      <c r="AD273" s="387"/>
      <c r="AE273" s="388"/>
      <c r="AF273" s="388"/>
      <c r="AG273" s="388"/>
      <c r="AH273" s="388"/>
      <c r="AI273" s="388"/>
      <c r="AJ273" s="388"/>
      <c r="AK273" s="391"/>
      <c r="AL273" s="387"/>
      <c r="AM273" s="388"/>
      <c r="AN273" s="388"/>
      <c r="AO273" s="388"/>
      <c r="AP273" s="388"/>
      <c r="AQ273" s="388"/>
      <c r="AR273" s="391"/>
      <c r="AS273" s="392"/>
      <c r="AT273" s="393"/>
      <c r="AU273" s="393"/>
      <c r="AV273" s="393"/>
      <c r="AW273" s="393"/>
      <c r="AX273" s="393"/>
      <c r="AY273" s="394"/>
      <c r="AZ273" s="395"/>
      <c r="BA273" s="396"/>
      <c r="BB273" s="397">
        <v>5</v>
      </c>
      <c r="BC273" s="398"/>
      <c r="BD273" s="399"/>
      <c r="BE273" s="399"/>
      <c r="BF273" s="400"/>
      <c r="BG273" s="401"/>
      <c r="BH273" s="402"/>
      <c r="BI273" s="403"/>
      <c r="BJ273" s="404"/>
      <c r="BK273" s="405"/>
      <c r="BL273" s="405"/>
      <c r="BM273" s="405"/>
      <c r="BN273" s="405"/>
      <c r="BO273" s="406"/>
      <c r="BP273" s="404"/>
      <c r="BQ273" s="405"/>
      <c r="BR273" s="405"/>
      <c r="BS273" s="405"/>
      <c r="BT273" s="405"/>
      <c r="BU273" s="406"/>
      <c r="BV273" s="404"/>
      <c r="BW273" s="405"/>
      <c r="BX273" s="405"/>
      <c r="BY273" s="405"/>
      <c r="BZ273" s="405"/>
      <c r="CA273" s="406"/>
      <c r="CB273" s="398"/>
      <c r="CC273" s="399"/>
      <c r="CD273" s="399"/>
      <c r="CE273" s="400"/>
      <c r="CF273" s="407"/>
      <c r="CG273" s="408"/>
      <c r="CH273" s="408"/>
      <c r="CI273" s="408"/>
      <c r="CJ273" s="409"/>
      <c r="CK273" s="407"/>
      <c r="CL273" s="408"/>
      <c r="CM273" s="408"/>
      <c r="CN273" s="408"/>
      <c r="CO273" s="409"/>
      <c r="CP273" s="407"/>
      <c r="CQ273" s="408"/>
      <c r="CR273" s="408"/>
      <c r="CS273" s="408"/>
      <c r="CT273" s="409"/>
      <c r="CU273" s="379"/>
      <c r="CV273" s="380"/>
      <c r="CW273" s="380"/>
      <c r="CX273" s="380"/>
      <c r="CY273" s="381"/>
    </row>
    <row r="274" spans="1:103" ht="16.5">
      <c r="A274" s="410"/>
      <c r="B274" s="411"/>
      <c r="C274" s="412" t="str">
        <f t="shared" ref="C274:C337" ca="1" si="6">IF(AND(OFFSET($K274,-($BB274-1),0)&lt;&gt;"",OFFSET($R274,-($BB274-1),0)&lt;&gt;"x"),"●","")</f>
        <v>●</v>
      </c>
      <c r="D274" s="413"/>
      <c r="E274" s="414"/>
      <c r="F274" s="414"/>
      <c r="G274" s="414"/>
      <c r="H274" s="414"/>
      <c r="I274" s="414"/>
      <c r="J274" s="414"/>
      <c r="K274" s="376"/>
      <c r="L274" s="377"/>
      <c r="M274" s="377"/>
      <c r="N274" s="377"/>
      <c r="O274" s="377"/>
      <c r="P274" s="377"/>
      <c r="Q274" s="377"/>
      <c r="R274" s="415"/>
      <c r="S274" s="416"/>
      <c r="T274" s="415"/>
      <c r="U274" s="416"/>
      <c r="V274" s="376"/>
      <c r="W274" s="377"/>
      <c r="X274" s="377"/>
      <c r="Y274" s="377"/>
      <c r="Z274" s="377"/>
      <c r="AA274" s="377"/>
      <c r="AB274" s="377"/>
      <c r="AC274" s="377"/>
      <c r="AD274" s="376"/>
      <c r="AE274" s="377"/>
      <c r="AF274" s="377"/>
      <c r="AG274" s="377"/>
      <c r="AH274" s="377"/>
      <c r="AI274" s="377"/>
      <c r="AJ274" s="377"/>
      <c r="AK274" s="378"/>
      <c r="AL274" s="376"/>
      <c r="AM274" s="377"/>
      <c r="AN274" s="377"/>
      <c r="AO274" s="377"/>
      <c r="AP274" s="377"/>
      <c r="AQ274" s="377"/>
      <c r="AR274" s="378"/>
      <c r="AS274" s="417"/>
      <c r="AT274" s="418"/>
      <c r="AU274" s="418"/>
      <c r="AV274" s="418"/>
      <c r="AW274" s="418"/>
      <c r="AX274" s="418"/>
      <c r="AY274" s="419"/>
      <c r="AZ274" s="420"/>
      <c r="BA274" s="421"/>
      <c r="BB274" s="422">
        <v>6</v>
      </c>
      <c r="BC274" s="423"/>
      <c r="BD274" s="424"/>
      <c r="BE274" s="424"/>
      <c r="BF274" s="425"/>
      <c r="BG274" s="426"/>
      <c r="BH274" s="427"/>
      <c r="BI274" s="428"/>
      <c r="BJ274" s="429"/>
      <c r="BK274" s="430"/>
      <c r="BL274" s="430"/>
      <c r="BM274" s="430"/>
      <c r="BN274" s="430"/>
      <c r="BO274" s="431"/>
      <c r="BP274" s="429"/>
      <c r="BQ274" s="430"/>
      <c r="BR274" s="430"/>
      <c r="BS274" s="430"/>
      <c r="BT274" s="430"/>
      <c r="BU274" s="431"/>
      <c r="BV274" s="429"/>
      <c r="BW274" s="430"/>
      <c r="BX274" s="430"/>
      <c r="BY274" s="430"/>
      <c r="BZ274" s="430"/>
      <c r="CA274" s="431"/>
      <c r="CB274" s="423"/>
      <c r="CC274" s="424"/>
      <c r="CD274" s="424"/>
      <c r="CE274" s="425"/>
      <c r="CF274" s="407"/>
      <c r="CG274" s="408"/>
      <c r="CH274" s="408"/>
      <c r="CI274" s="408"/>
      <c r="CJ274" s="409"/>
      <c r="CK274" s="407"/>
      <c r="CL274" s="408"/>
      <c r="CM274" s="408"/>
      <c r="CN274" s="408"/>
      <c r="CO274" s="409"/>
      <c r="CP274" s="407"/>
      <c r="CQ274" s="408"/>
      <c r="CR274" s="408"/>
      <c r="CS274" s="408"/>
      <c r="CT274" s="409"/>
      <c r="CU274" s="379"/>
      <c r="CV274" s="380"/>
      <c r="CW274" s="380"/>
      <c r="CX274" s="380"/>
      <c r="CY274" s="381"/>
    </row>
    <row r="275" spans="1:103" ht="16.5">
      <c r="A275" s="351">
        <v>45</v>
      </c>
      <c r="B275" s="352"/>
      <c r="C275" s="353" t="str">
        <f t="shared" ca="1" si="6"/>
        <v>●</v>
      </c>
      <c r="D275" s="354"/>
      <c r="E275" s="355"/>
      <c r="F275" s="355"/>
      <c r="G275" s="355"/>
      <c r="H275" s="355"/>
      <c r="I275" s="355"/>
      <c r="J275" s="355"/>
      <c r="K275" s="356" t="s">
        <v>421</v>
      </c>
      <c r="L275" s="357"/>
      <c r="M275" s="357"/>
      <c r="N275" s="357"/>
      <c r="O275" s="357"/>
      <c r="P275" s="357"/>
      <c r="Q275" s="357"/>
      <c r="R275" s="358"/>
      <c r="S275" s="359"/>
      <c r="T275" s="358"/>
      <c r="U275" s="359"/>
      <c r="V275" s="356"/>
      <c r="W275" s="357"/>
      <c r="X275" s="357"/>
      <c r="Y275" s="357"/>
      <c r="Z275" s="357"/>
      <c r="AA275" s="357"/>
      <c r="AB275" s="357"/>
      <c r="AC275" s="357"/>
      <c r="AD275" s="356"/>
      <c r="AE275" s="357"/>
      <c r="AF275" s="357"/>
      <c r="AG275" s="357"/>
      <c r="AH275" s="357"/>
      <c r="AI275" s="357"/>
      <c r="AJ275" s="357"/>
      <c r="AK275" s="360"/>
      <c r="AL275" s="356"/>
      <c r="AM275" s="357"/>
      <c r="AN275" s="357"/>
      <c r="AO275" s="357"/>
      <c r="AP275" s="357"/>
      <c r="AQ275" s="357"/>
      <c r="AR275" s="360"/>
      <c r="AS275" s="361"/>
      <c r="AT275" s="362"/>
      <c r="AU275" s="362"/>
      <c r="AV275" s="362"/>
      <c r="AW275" s="362"/>
      <c r="AX275" s="362"/>
      <c r="AY275" s="363"/>
      <c r="AZ275" s="364"/>
      <c r="BA275" s="365"/>
      <c r="BB275" s="366">
        <v>1</v>
      </c>
      <c r="BC275" s="367"/>
      <c r="BD275" s="368"/>
      <c r="BE275" s="368"/>
      <c r="BF275" s="369"/>
      <c r="BG275" s="370"/>
      <c r="BH275" s="371"/>
      <c r="BI275" s="372"/>
      <c r="BJ275" s="373"/>
      <c r="BK275" s="374"/>
      <c r="BL275" s="374"/>
      <c r="BM275" s="374"/>
      <c r="BN275" s="374"/>
      <c r="BO275" s="375"/>
      <c r="BP275" s="373"/>
      <c r="BQ275" s="374"/>
      <c r="BR275" s="374"/>
      <c r="BS275" s="374"/>
      <c r="BT275" s="374"/>
      <c r="BU275" s="375"/>
      <c r="BV275" s="373"/>
      <c r="BW275" s="374"/>
      <c r="BX275" s="374"/>
      <c r="BY275" s="374"/>
      <c r="BZ275" s="374"/>
      <c r="CA275" s="375"/>
      <c r="CB275" s="367"/>
      <c r="CC275" s="368"/>
      <c r="CD275" s="368"/>
      <c r="CE275" s="369"/>
      <c r="CF275" s="376"/>
      <c r="CG275" s="377"/>
      <c r="CH275" s="377"/>
      <c r="CI275" s="377"/>
      <c r="CJ275" s="378"/>
      <c r="CK275" s="376"/>
      <c r="CL275" s="377"/>
      <c r="CM275" s="377"/>
      <c r="CN275" s="377"/>
      <c r="CO275" s="378"/>
      <c r="CP275" s="376"/>
      <c r="CQ275" s="377"/>
      <c r="CR275" s="377"/>
      <c r="CS275" s="377"/>
      <c r="CT275" s="378"/>
      <c r="CU275" s="379"/>
      <c r="CV275" s="380"/>
      <c r="CW275" s="380"/>
      <c r="CX275" s="380"/>
      <c r="CY275" s="381"/>
    </row>
    <row r="276" spans="1:103" ht="16.5">
      <c r="A276" s="383"/>
      <c r="B276" s="352"/>
      <c r="C276" s="384" t="str">
        <f t="shared" ca="1" si="6"/>
        <v>●</v>
      </c>
      <c r="D276" s="385"/>
      <c r="E276" s="386"/>
      <c r="F276" s="386"/>
      <c r="G276" s="386"/>
      <c r="H276" s="386"/>
      <c r="I276" s="386"/>
      <c r="J276" s="386"/>
      <c r="K276" s="387"/>
      <c r="L276" s="388"/>
      <c r="M276" s="388"/>
      <c r="N276" s="388"/>
      <c r="O276" s="388"/>
      <c r="P276" s="388"/>
      <c r="Q276" s="388"/>
      <c r="R276" s="389"/>
      <c r="S276" s="390"/>
      <c r="T276" s="389"/>
      <c r="U276" s="390"/>
      <c r="V276" s="387"/>
      <c r="W276" s="388"/>
      <c r="X276" s="388"/>
      <c r="Y276" s="388"/>
      <c r="Z276" s="388"/>
      <c r="AA276" s="388"/>
      <c r="AB276" s="388"/>
      <c r="AC276" s="388"/>
      <c r="AD276" s="387"/>
      <c r="AE276" s="388"/>
      <c r="AF276" s="388"/>
      <c r="AG276" s="388"/>
      <c r="AH276" s="388"/>
      <c r="AI276" s="388"/>
      <c r="AJ276" s="388"/>
      <c r="AK276" s="391"/>
      <c r="AL276" s="387"/>
      <c r="AM276" s="388"/>
      <c r="AN276" s="388"/>
      <c r="AO276" s="388"/>
      <c r="AP276" s="388"/>
      <c r="AQ276" s="388"/>
      <c r="AR276" s="391"/>
      <c r="AS276" s="392"/>
      <c r="AT276" s="393"/>
      <c r="AU276" s="393"/>
      <c r="AV276" s="393"/>
      <c r="AW276" s="393"/>
      <c r="AX276" s="393"/>
      <c r="AY276" s="394"/>
      <c r="AZ276" s="395"/>
      <c r="BA276" s="396"/>
      <c r="BB276" s="397">
        <v>2</v>
      </c>
      <c r="BC276" s="398"/>
      <c r="BD276" s="399"/>
      <c r="BE276" s="399"/>
      <c r="BF276" s="400"/>
      <c r="BG276" s="401"/>
      <c r="BH276" s="402"/>
      <c r="BI276" s="403"/>
      <c r="BJ276" s="404"/>
      <c r="BK276" s="405"/>
      <c r="BL276" s="405"/>
      <c r="BM276" s="405"/>
      <c r="BN276" s="405"/>
      <c r="BO276" s="406"/>
      <c r="BP276" s="404"/>
      <c r="BQ276" s="405"/>
      <c r="BR276" s="405"/>
      <c r="BS276" s="405"/>
      <c r="BT276" s="405"/>
      <c r="BU276" s="406"/>
      <c r="BV276" s="404"/>
      <c r="BW276" s="405"/>
      <c r="BX276" s="405"/>
      <c r="BY276" s="405"/>
      <c r="BZ276" s="405"/>
      <c r="CA276" s="406"/>
      <c r="CB276" s="398"/>
      <c r="CC276" s="399"/>
      <c r="CD276" s="399"/>
      <c r="CE276" s="400"/>
      <c r="CF276" s="407"/>
      <c r="CG276" s="408"/>
      <c r="CH276" s="408"/>
      <c r="CI276" s="408"/>
      <c r="CJ276" s="409"/>
      <c r="CK276" s="407"/>
      <c r="CL276" s="408"/>
      <c r="CM276" s="408"/>
      <c r="CN276" s="408"/>
      <c r="CO276" s="409"/>
      <c r="CP276" s="407"/>
      <c r="CQ276" s="408"/>
      <c r="CR276" s="408"/>
      <c r="CS276" s="408"/>
      <c r="CT276" s="409"/>
      <c r="CU276" s="379"/>
      <c r="CV276" s="380"/>
      <c r="CW276" s="380"/>
      <c r="CX276" s="380"/>
      <c r="CY276" s="381"/>
    </row>
    <row r="277" spans="1:103" ht="16.5">
      <c r="A277" s="383"/>
      <c r="B277" s="352"/>
      <c r="C277" s="384" t="str">
        <f t="shared" ca="1" si="6"/>
        <v>●</v>
      </c>
      <c r="D277" s="385"/>
      <c r="E277" s="386"/>
      <c r="F277" s="386"/>
      <c r="G277" s="386"/>
      <c r="H277" s="386"/>
      <c r="I277" s="386"/>
      <c r="J277" s="386"/>
      <c r="K277" s="387"/>
      <c r="L277" s="388"/>
      <c r="M277" s="388"/>
      <c r="N277" s="388"/>
      <c r="O277" s="388"/>
      <c r="P277" s="388"/>
      <c r="Q277" s="388"/>
      <c r="R277" s="389"/>
      <c r="S277" s="390"/>
      <c r="T277" s="389"/>
      <c r="U277" s="390"/>
      <c r="V277" s="387"/>
      <c r="W277" s="388"/>
      <c r="X277" s="388"/>
      <c r="Y277" s="388"/>
      <c r="Z277" s="388"/>
      <c r="AA277" s="388"/>
      <c r="AB277" s="388"/>
      <c r="AC277" s="388"/>
      <c r="AD277" s="387"/>
      <c r="AE277" s="388"/>
      <c r="AF277" s="388"/>
      <c r="AG277" s="388"/>
      <c r="AH277" s="388"/>
      <c r="AI277" s="388"/>
      <c r="AJ277" s="388"/>
      <c r="AK277" s="391"/>
      <c r="AL277" s="387"/>
      <c r="AM277" s="388"/>
      <c r="AN277" s="388"/>
      <c r="AO277" s="388"/>
      <c r="AP277" s="388"/>
      <c r="AQ277" s="388"/>
      <c r="AR277" s="391"/>
      <c r="AS277" s="392"/>
      <c r="AT277" s="393"/>
      <c r="AU277" s="393"/>
      <c r="AV277" s="393"/>
      <c r="AW277" s="393"/>
      <c r="AX277" s="393"/>
      <c r="AY277" s="394"/>
      <c r="AZ277" s="395"/>
      <c r="BA277" s="396"/>
      <c r="BB277" s="397">
        <v>3</v>
      </c>
      <c r="BC277" s="398"/>
      <c r="BD277" s="399"/>
      <c r="BE277" s="399"/>
      <c r="BF277" s="400"/>
      <c r="BG277" s="401"/>
      <c r="BH277" s="402"/>
      <c r="BI277" s="403"/>
      <c r="BJ277" s="404"/>
      <c r="BK277" s="405"/>
      <c r="BL277" s="405"/>
      <c r="BM277" s="405"/>
      <c r="BN277" s="405"/>
      <c r="BO277" s="406"/>
      <c r="BP277" s="404"/>
      <c r="BQ277" s="405"/>
      <c r="BR277" s="405"/>
      <c r="BS277" s="405"/>
      <c r="BT277" s="405"/>
      <c r="BU277" s="406"/>
      <c r="BV277" s="404"/>
      <c r="BW277" s="405"/>
      <c r="BX277" s="405"/>
      <c r="BY277" s="405"/>
      <c r="BZ277" s="405"/>
      <c r="CA277" s="406"/>
      <c r="CB277" s="398"/>
      <c r="CC277" s="399"/>
      <c r="CD277" s="399"/>
      <c r="CE277" s="400"/>
      <c r="CF277" s="407"/>
      <c r="CG277" s="408"/>
      <c r="CH277" s="408"/>
      <c r="CI277" s="408"/>
      <c r="CJ277" s="409"/>
      <c r="CK277" s="407"/>
      <c r="CL277" s="408"/>
      <c r="CM277" s="408"/>
      <c r="CN277" s="408"/>
      <c r="CO277" s="409"/>
      <c r="CP277" s="407"/>
      <c r="CQ277" s="408"/>
      <c r="CR277" s="408"/>
      <c r="CS277" s="408"/>
      <c r="CT277" s="409"/>
      <c r="CU277" s="379"/>
      <c r="CV277" s="380"/>
      <c r="CW277" s="380"/>
      <c r="CX277" s="380"/>
      <c r="CY277" s="381"/>
    </row>
    <row r="278" spans="1:103" ht="16.5">
      <c r="A278" s="383"/>
      <c r="B278" s="352"/>
      <c r="C278" s="384" t="str">
        <f t="shared" ca="1" si="6"/>
        <v>●</v>
      </c>
      <c r="D278" s="385"/>
      <c r="E278" s="386"/>
      <c r="F278" s="386"/>
      <c r="G278" s="386"/>
      <c r="H278" s="386"/>
      <c r="I278" s="386"/>
      <c r="J278" s="386"/>
      <c r="K278" s="387"/>
      <c r="L278" s="388"/>
      <c r="M278" s="388"/>
      <c r="N278" s="388"/>
      <c r="O278" s="388"/>
      <c r="P278" s="388"/>
      <c r="Q278" s="388"/>
      <c r="R278" s="389"/>
      <c r="S278" s="390"/>
      <c r="T278" s="389"/>
      <c r="U278" s="390"/>
      <c r="V278" s="387"/>
      <c r="W278" s="388"/>
      <c r="X278" s="388"/>
      <c r="Y278" s="388"/>
      <c r="Z278" s="388"/>
      <c r="AA278" s="388"/>
      <c r="AB278" s="388"/>
      <c r="AC278" s="388"/>
      <c r="AD278" s="387"/>
      <c r="AE278" s="388"/>
      <c r="AF278" s="388"/>
      <c r="AG278" s="388"/>
      <c r="AH278" s="388"/>
      <c r="AI278" s="388"/>
      <c r="AJ278" s="388"/>
      <c r="AK278" s="391"/>
      <c r="AL278" s="387"/>
      <c r="AM278" s="388"/>
      <c r="AN278" s="388"/>
      <c r="AO278" s="388"/>
      <c r="AP278" s="388"/>
      <c r="AQ278" s="388"/>
      <c r="AR278" s="391"/>
      <c r="AS278" s="392"/>
      <c r="AT278" s="393"/>
      <c r="AU278" s="393"/>
      <c r="AV278" s="393"/>
      <c r="AW278" s="393"/>
      <c r="AX278" s="393"/>
      <c r="AY278" s="394"/>
      <c r="AZ278" s="395"/>
      <c r="BA278" s="396"/>
      <c r="BB278" s="397">
        <v>4</v>
      </c>
      <c r="BC278" s="398"/>
      <c r="BD278" s="399"/>
      <c r="BE278" s="399"/>
      <c r="BF278" s="400"/>
      <c r="BG278" s="401"/>
      <c r="BH278" s="402"/>
      <c r="BI278" s="403"/>
      <c r="BJ278" s="404"/>
      <c r="BK278" s="405"/>
      <c r="BL278" s="405"/>
      <c r="BM278" s="405"/>
      <c r="BN278" s="405"/>
      <c r="BO278" s="406"/>
      <c r="BP278" s="404"/>
      <c r="BQ278" s="405"/>
      <c r="BR278" s="405"/>
      <c r="BS278" s="405"/>
      <c r="BT278" s="405"/>
      <c r="BU278" s="406"/>
      <c r="BV278" s="404"/>
      <c r="BW278" s="405"/>
      <c r="BX278" s="405"/>
      <c r="BY278" s="405"/>
      <c r="BZ278" s="405"/>
      <c r="CA278" s="406"/>
      <c r="CB278" s="398"/>
      <c r="CC278" s="399"/>
      <c r="CD278" s="399"/>
      <c r="CE278" s="400"/>
      <c r="CF278" s="407"/>
      <c r="CG278" s="408"/>
      <c r="CH278" s="408"/>
      <c r="CI278" s="408"/>
      <c r="CJ278" s="409"/>
      <c r="CK278" s="407"/>
      <c r="CL278" s="408"/>
      <c r="CM278" s="408"/>
      <c r="CN278" s="408"/>
      <c r="CO278" s="409"/>
      <c r="CP278" s="407"/>
      <c r="CQ278" s="408"/>
      <c r="CR278" s="408"/>
      <c r="CS278" s="408"/>
      <c r="CT278" s="409"/>
      <c r="CU278" s="379"/>
      <c r="CV278" s="380"/>
      <c r="CW278" s="380"/>
      <c r="CX278" s="380"/>
      <c r="CY278" s="381"/>
    </row>
    <row r="279" spans="1:103" ht="16.5">
      <c r="A279" s="383"/>
      <c r="B279" s="352"/>
      <c r="C279" s="384" t="str">
        <f t="shared" ca="1" si="6"/>
        <v>●</v>
      </c>
      <c r="D279" s="385"/>
      <c r="E279" s="386"/>
      <c r="F279" s="386"/>
      <c r="G279" s="386"/>
      <c r="H279" s="386"/>
      <c r="I279" s="386"/>
      <c r="J279" s="386"/>
      <c r="K279" s="387"/>
      <c r="L279" s="388"/>
      <c r="M279" s="388"/>
      <c r="N279" s="388"/>
      <c r="O279" s="388"/>
      <c r="P279" s="388"/>
      <c r="Q279" s="388"/>
      <c r="R279" s="389"/>
      <c r="S279" s="390"/>
      <c r="T279" s="389"/>
      <c r="U279" s="390"/>
      <c r="V279" s="387"/>
      <c r="W279" s="388"/>
      <c r="X279" s="388"/>
      <c r="Y279" s="388"/>
      <c r="Z279" s="388"/>
      <c r="AA279" s="388"/>
      <c r="AB279" s="388"/>
      <c r="AC279" s="388"/>
      <c r="AD279" s="387"/>
      <c r="AE279" s="388"/>
      <c r="AF279" s="388"/>
      <c r="AG279" s="388"/>
      <c r="AH279" s="388"/>
      <c r="AI279" s="388"/>
      <c r="AJ279" s="388"/>
      <c r="AK279" s="391"/>
      <c r="AL279" s="387"/>
      <c r="AM279" s="388"/>
      <c r="AN279" s="388"/>
      <c r="AO279" s="388"/>
      <c r="AP279" s="388"/>
      <c r="AQ279" s="388"/>
      <c r="AR279" s="391"/>
      <c r="AS279" s="392"/>
      <c r="AT279" s="393"/>
      <c r="AU279" s="393"/>
      <c r="AV279" s="393"/>
      <c r="AW279" s="393"/>
      <c r="AX279" s="393"/>
      <c r="AY279" s="394"/>
      <c r="AZ279" s="395"/>
      <c r="BA279" s="396"/>
      <c r="BB279" s="397">
        <v>5</v>
      </c>
      <c r="BC279" s="398"/>
      <c r="BD279" s="399"/>
      <c r="BE279" s="399"/>
      <c r="BF279" s="400"/>
      <c r="BG279" s="401"/>
      <c r="BH279" s="402"/>
      <c r="BI279" s="403"/>
      <c r="BJ279" s="404"/>
      <c r="BK279" s="405"/>
      <c r="BL279" s="405"/>
      <c r="BM279" s="405"/>
      <c r="BN279" s="405"/>
      <c r="BO279" s="406"/>
      <c r="BP279" s="404"/>
      <c r="BQ279" s="405"/>
      <c r="BR279" s="405"/>
      <c r="BS279" s="405"/>
      <c r="BT279" s="405"/>
      <c r="BU279" s="406"/>
      <c r="BV279" s="404"/>
      <c r="BW279" s="405"/>
      <c r="BX279" s="405"/>
      <c r="BY279" s="405"/>
      <c r="BZ279" s="405"/>
      <c r="CA279" s="406"/>
      <c r="CB279" s="398"/>
      <c r="CC279" s="399"/>
      <c r="CD279" s="399"/>
      <c r="CE279" s="400"/>
      <c r="CF279" s="407"/>
      <c r="CG279" s="408"/>
      <c r="CH279" s="408"/>
      <c r="CI279" s="408"/>
      <c r="CJ279" s="409"/>
      <c r="CK279" s="407"/>
      <c r="CL279" s="408"/>
      <c r="CM279" s="408"/>
      <c r="CN279" s="408"/>
      <c r="CO279" s="409"/>
      <c r="CP279" s="407"/>
      <c r="CQ279" s="408"/>
      <c r="CR279" s="408"/>
      <c r="CS279" s="408"/>
      <c r="CT279" s="409"/>
      <c r="CU279" s="379"/>
      <c r="CV279" s="380"/>
      <c r="CW279" s="380"/>
      <c r="CX279" s="380"/>
      <c r="CY279" s="381"/>
    </row>
    <row r="280" spans="1:103" ht="16.5">
      <c r="A280" s="410"/>
      <c r="B280" s="411"/>
      <c r="C280" s="412" t="str">
        <f t="shared" ca="1" si="6"/>
        <v>●</v>
      </c>
      <c r="D280" s="413"/>
      <c r="E280" s="414"/>
      <c r="F280" s="414"/>
      <c r="G280" s="414"/>
      <c r="H280" s="414"/>
      <c r="I280" s="414"/>
      <c r="J280" s="414"/>
      <c r="K280" s="376"/>
      <c r="L280" s="377"/>
      <c r="M280" s="377"/>
      <c r="N280" s="377"/>
      <c r="O280" s="377"/>
      <c r="P280" s="377"/>
      <c r="Q280" s="377"/>
      <c r="R280" s="415"/>
      <c r="S280" s="416"/>
      <c r="T280" s="415"/>
      <c r="U280" s="416"/>
      <c r="V280" s="376"/>
      <c r="W280" s="377"/>
      <c r="X280" s="377"/>
      <c r="Y280" s="377"/>
      <c r="Z280" s="377"/>
      <c r="AA280" s="377"/>
      <c r="AB280" s="377"/>
      <c r="AC280" s="377"/>
      <c r="AD280" s="376"/>
      <c r="AE280" s="377"/>
      <c r="AF280" s="377"/>
      <c r="AG280" s="377"/>
      <c r="AH280" s="377"/>
      <c r="AI280" s="377"/>
      <c r="AJ280" s="377"/>
      <c r="AK280" s="378"/>
      <c r="AL280" s="376"/>
      <c r="AM280" s="377"/>
      <c r="AN280" s="377"/>
      <c r="AO280" s="377"/>
      <c r="AP280" s="377"/>
      <c r="AQ280" s="377"/>
      <c r="AR280" s="378"/>
      <c r="AS280" s="417"/>
      <c r="AT280" s="418"/>
      <c r="AU280" s="418"/>
      <c r="AV280" s="418"/>
      <c r="AW280" s="418"/>
      <c r="AX280" s="418"/>
      <c r="AY280" s="419"/>
      <c r="AZ280" s="420"/>
      <c r="BA280" s="421"/>
      <c r="BB280" s="422">
        <v>6</v>
      </c>
      <c r="BC280" s="423"/>
      <c r="BD280" s="424"/>
      <c r="BE280" s="424"/>
      <c r="BF280" s="425"/>
      <c r="BG280" s="426"/>
      <c r="BH280" s="427"/>
      <c r="BI280" s="428"/>
      <c r="BJ280" s="429"/>
      <c r="BK280" s="430"/>
      <c r="BL280" s="430"/>
      <c r="BM280" s="430"/>
      <c r="BN280" s="430"/>
      <c r="BO280" s="431"/>
      <c r="BP280" s="429"/>
      <c r="BQ280" s="430"/>
      <c r="BR280" s="430"/>
      <c r="BS280" s="430"/>
      <c r="BT280" s="430"/>
      <c r="BU280" s="431"/>
      <c r="BV280" s="429"/>
      <c r="BW280" s="430"/>
      <c r="BX280" s="430"/>
      <c r="BY280" s="430"/>
      <c r="BZ280" s="430"/>
      <c r="CA280" s="431"/>
      <c r="CB280" s="423"/>
      <c r="CC280" s="424"/>
      <c r="CD280" s="424"/>
      <c r="CE280" s="425"/>
      <c r="CF280" s="407"/>
      <c r="CG280" s="408"/>
      <c r="CH280" s="408"/>
      <c r="CI280" s="408"/>
      <c r="CJ280" s="409"/>
      <c r="CK280" s="407"/>
      <c r="CL280" s="408"/>
      <c r="CM280" s="408"/>
      <c r="CN280" s="408"/>
      <c r="CO280" s="409"/>
      <c r="CP280" s="407"/>
      <c r="CQ280" s="408"/>
      <c r="CR280" s="408"/>
      <c r="CS280" s="408"/>
      <c r="CT280" s="409"/>
      <c r="CU280" s="379"/>
      <c r="CV280" s="380"/>
      <c r="CW280" s="380"/>
      <c r="CX280" s="380"/>
      <c r="CY280" s="381"/>
    </row>
    <row r="281" spans="1:103" ht="16.5">
      <c r="A281" s="351">
        <v>46</v>
      </c>
      <c r="B281" s="352"/>
      <c r="C281" s="353" t="str">
        <f t="shared" ca="1" si="6"/>
        <v>●</v>
      </c>
      <c r="D281" s="354"/>
      <c r="E281" s="355"/>
      <c r="F281" s="355"/>
      <c r="G281" s="355"/>
      <c r="H281" s="355"/>
      <c r="I281" s="355"/>
      <c r="J281" s="355"/>
      <c r="K281" s="356" t="s">
        <v>422</v>
      </c>
      <c r="L281" s="357"/>
      <c r="M281" s="357"/>
      <c r="N281" s="357"/>
      <c r="O281" s="357"/>
      <c r="P281" s="357"/>
      <c r="Q281" s="357"/>
      <c r="R281" s="358"/>
      <c r="S281" s="359"/>
      <c r="T281" s="358"/>
      <c r="U281" s="359"/>
      <c r="V281" s="356"/>
      <c r="W281" s="357"/>
      <c r="X281" s="357"/>
      <c r="Y281" s="357"/>
      <c r="Z281" s="357"/>
      <c r="AA281" s="357"/>
      <c r="AB281" s="357"/>
      <c r="AC281" s="357"/>
      <c r="AD281" s="356"/>
      <c r="AE281" s="357"/>
      <c r="AF281" s="357"/>
      <c r="AG281" s="357"/>
      <c r="AH281" s="357"/>
      <c r="AI281" s="357"/>
      <c r="AJ281" s="357"/>
      <c r="AK281" s="360"/>
      <c r="AL281" s="356"/>
      <c r="AM281" s="357"/>
      <c r="AN281" s="357"/>
      <c r="AO281" s="357"/>
      <c r="AP281" s="357"/>
      <c r="AQ281" s="357"/>
      <c r="AR281" s="360"/>
      <c r="AS281" s="361"/>
      <c r="AT281" s="362"/>
      <c r="AU281" s="362"/>
      <c r="AV281" s="362"/>
      <c r="AW281" s="362"/>
      <c r="AX281" s="362"/>
      <c r="AY281" s="363"/>
      <c r="AZ281" s="364"/>
      <c r="BA281" s="365"/>
      <c r="BB281" s="366">
        <v>1</v>
      </c>
      <c r="BC281" s="367"/>
      <c r="BD281" s="368"/>
      <c r="BE281" s="368"/>
      <c r="BF281" s="369"/>
      <c r="BG281" s="370"/>
      <c r="BH281" s="371"/>
      <c r="BI281" s="372"/>
      <c r="BJ281" s="373"/>
      <c r="BK281" s="374"/>
      <c r="BL281" s="374"/>
      <c r="BM281" s="374"/>
      <c r="BN281" s="374"/>
      <c r="BO281" s="375"/>
      <c r="BP281" s="373"/>
      <c r="BQ281" s="374"/>
      <c r="BR281" s="374"/>
      <c r="BS281" s="374"/>
      <c r="BT281" s="374"/>
      <c r="BU281" s="375"/>
      <c r="BV281" s="373"/>
      <c r="BW281" s="374"/>
      <c r="BX281" s="374"/>
      <c r="BY281" s="374"/>
      <c r="BZ281" s="374"/>
      <c r="CA281" s="375"/>
      <c r="CB281" s="367"/>
      <c r="CC281" s="368"/>
      <c r="CD281" s="368"/>
      <c r="CE281" s="369"/>
      <c r="CF281" s="376"/>
      <c r="CG281" s="377"/>
      <c r="CH281" s="377"/>
      <c r="CI281" s="377"/>
      <c r="CJ281" s="378"/>
      <c r="CK281" s="376"/>
      <c r="CL281" s="377"/>
      <c r="CM281" s="377"/>
      <c r="CN281" s="377"/>
      <c r="CO281" s="378"/>
      <c r="CP281" s="376"/>
      <c r="CQ281" s="377"/>
      <c r="CR281" s="377"/>
      <c r="CS281" s="377"/>
      <c r="CT281" s="378"/>
      <c r="CU281" s="379"/>
      <c r="CV281" s="380"/>
      <c r="CW281" s="380"/>
      <c r="CX281" s="380"/>
      <c r="CY281" s="381"/>
    </row>
    <row r="282" spans="1:103" ht="16.5">
      <c r="A282" s="383"/>
      <c r="B282" s="352"/>
      <c r="C282" s="384" t="str">
        <f t="shared" ca="1" si="6"/>
        <v>●</v>
      </c>
      <c r="D282" s="385"/>
      <c r="E282" s="386"/>
      <c r="F282" s="386"/>
      <c r="G282" s="386"/>
      <c r="H282" s="386"/>
      <c r="I282" s="386"/>
      <c r="J282" s="386"/>
      <c r="K282" s="387"/>
      <c r="L282" s="388"/>
      <c r="M282" s="388"/>
      <c r="N282" s="388"/>
      <c r="O282" s="388"/>
      <c r="P282" s="388"/>
      <c r="Q282" s="388"/>
      <c r="R282" s="389"/>
      <c r="S282" s="390"/>
      <c r="T282" s="389"/>
      <c r="U282" s="390"/>
      <c r="V282" s="387"/>
      <c r="W282" s="388"/>
      <c r="X282" s="388"/>
      <c r="Y282" s="388"/>
      <c r="Z282" s="388"/>
      <c r="AA282" s="388"/>
      <c r="AB282" s="388"/>
      <c r="AC282" s="388"/>
      <c r="AD282" s="387"/>
      <c r="AE282" s="388"/>
      <c r="AF282" s="388"/>
      <c r="AG282" s="388"/>
      <c r="AH282" s="388"/>
      <c r="AI282" s="388"/>
      <c r="AJ282" s="388"/>
      <c r="AK282" s="391"/>
      <c r="AL282" s="387"/>
      <c r="AM282" s="388"/>
      <c r="AN282" s="388"/>
      <c r="AO282" s="388"/>
      <c r="AP282" s="388"/>
      <c r="AQ282" s="388"/>
      <c r="AR282" s="391"/>
      <c r="AS282" s="392"/>
      <c r="AT282" s="393"/>
      <c r="AU282" s="393"/>
      <c r="AV282" s="393"/>
      <c r="AW282" s="393"/>
      <c r="AX282" s="393"/>
      <c r="AY282" s="394"/>
      <c r="AZ282" s="395"/>
      <c r="BA282" s="396"/>
      <c r="BB282" s="397">
        <v>2</v>
      </c>
      <c r="BC282" s="398"/>
      <c r="BD282" s="399"/>
      <c r="BE282" s="399"/>
      <c r="BF282" s="400"/>
      <c r="BG282" s="401"/>
      <c r="BH282" s="402"/>
      <c r="BI282" s="403"/>
      <c r="BJ282" s="404"/>
      <c r="BK282" s="405"/>
      <c r="BL282" s="405"/>
      <c r="BM282" s="405"/>
      <c r="BN282" s="405"/>
      <c r="BO282" s="406"/>
      <c r="BP282" s="404"/>
      <c r="BQ282" s="405"/>
      <c r="BR282" s="405"/>
      <c r="BS282" s="405"/>
      <c r="BT282" s="405"/>
      <c r="BU282" s="406"/>
      <c r="BV282" s="404"/>
      <c r="BW282" s="405"/>
      <c r="BX282" s="405"/>
      <c r="BY282" s="405"/>
      <c r="BZ282" s="405"/>
      <c r="CA282" s="406"/>
      <c r="CB282" s="398"/>
      <c r="CC282" s="399"/>
      <c r="CD282" s="399"/>
      <c r="CE282" s="400"/>
      <c r="CF282" s="407"/>
      <c r="CG282" s="408"/>
      <c r="CH282" s="408"/>
      <c r="CI282" s="408"/>
      <c r="CJ282" s="409"/>
      <c r="CK282" s="407"/>
      <c r="CL282" s="408"/>
      <c r="CM282" s="408"/>
      <c r="CN282" s="408"/>
      <c r="CO282" s="409"/>
      <c r="CP282" s="407"/>
      <c r="CQ282" s="408"/>
      <c r="CR282" s="408"/>
      <c r="CS282" s="408"/>
      <c r="CT282" s="409"/>
      <c r="CU282" s="379"/>
      <c r="CV282" s="380"/>
      <c r="CW282" s="380"/>
      <c r="CX282" s="380"/>
      <c r="CY282" s="381"/>
    </row>
    <row r="283" spans="1:103" ht="16.5">
      <c r="A283" s="383"/>
      <c r="B283" s="352"/>
      <c r="C283" s="384" t="str">
        <f t="shared" ca="1" si="6"/>
        <v>●</v>
      </c>
      <c r="D283" s="385"/>
      <c r="E283" s="386"/>
      <c r="F283" s="386"/>
      <c r="G283" s="386"/>
      <c r="H283" s="386"/>
      <c r="I283" s="386"/>
      <c r="J283" s="386"/>
      <c r="K283" s="387"/>
      <c r="L283" s="388"/>
      <c r="M283" s="388"/>
      <c r="N283" s="388"/>
      <c r="O283" s="388"/>
      <c r="P283" s="388"/>
      <c r="Q283" s="388"/>
      <c r="R283" s="389"/>
      <c r="S283" s="390"/>
      <c r="T283" s="389"/>
      <c r="U283" s="390"/>
      <c r="V283" s="387"/>
      <c r="W283" s="388"/>
      <c r="X283" s="388"/>
      <c r="Y283" s="388"/>
      <c r="Z283" s="388"/>
      <c r="AA283" s="388"/>
      <c r="AB283" s="388"/>
      <c r="AC283" s="388"/>
      <c r="AD283" s="387"/>
      <c r="AE283" s="388"/>
      <c r="AF283" s="388"/>
      <c r="AG283" s="388"/>
      <c r="AH283" s="388"/>
      <c r="AI283" s="388"/>
      <c r="AJ283" s="388"/>
      <c r="AK283" s="391"/>
      <c r="AL283" s="387"/>
      <c r="AM283" s="388"/>
      <c r="AN283" s="388"/>
      <c r="AO283" s="388"/>
      <c r="AP283" s="388"/>
      <c r="AQ283" s="388"/>
      <c r="AR283" s="391"/>
      <c r="AS283" s="392"/>
      <c r="AT283" s="393"/>
      <c r="AU283" s="393"/>
      <c r="AV283" s="393"/>
      <c r="AW283" s="393"/>
      <c r="AX283" s="393"/>
      <c r="AY283" s="394"/>
      <c r="AZ283" s="395"/>
      <c r="BA283" s="396"/>
      <c r="BB283" s="397">
        <v>3</v>
      </c>
      <c r="BC283" s="398"/>
      <c r="BD283" s="399"/>
      <c r="BE283" s="399"/>
      <c r="BF283" s="400"/>
      <c r="BG283" s="401"/>
      <c r="BH283" s="402"/>
      <c r="BI283" s="403"/>
      <c r="BJ283" s="404"/>
      <c r="BK283" s="405"/>
      <c r="BL283" s="405"/>
      <c r="BM283" s="405"/>
      <c r="BN283" s="405"/>
      <c r="BO283" s="406"/>
      <c r="BP283" s="404"/>
      <c r="BQ283" s="405"/>
      <c r="BR283" s="405"/>
      <c r="BS283" s="405"/>
      <c r="BT283" s="405"/>
      <c r="BU283" s="406"/>
      <c r="BV283" s="404"/>
      <c r="BW283" s="405"/>
      <c r="BX283" s="405"/>
      <c r="BY283" s="405"/>
      <c r="BZ283" s="405"/>
      <c r="CA283" s="406"/>
      <c r="CB283" s="398"/>
      <c r="CC283" s="399"/>
      <c r="CD283" s="399"/>
      <c r="CE283" s="400"/>
      <c r="CF283" s="407"/>
      <c r="CG283" s="408"/>
      <c r="CH283" s="408"/>
      <c r="CI283" s="408"/>
      <c r="CJ283" s="409"/>
      <c r="CK283" s="407"/>
      <c r="CL283" s="408"/>
      <c r="CM283" s="408"/>
      <c r="CN283" s="408"/>
      <c r="CO283" s="409"/>
      <c r="CP283" s="407"/>
      <c r="CQ283" s="408"/>
      <c r="CR283" s="408"/>
      <c r="CS283" s="408"/>
      <c r="CT283" s="409"/>
      <c r="CU283" s="379"/>
      <c r="CV283" s="380"/>
      <c r="CW283" s="380"/>
      <c r="CX283" s="380"/>
      <c r="CY283" s="381"/>
    </row>
    <row r="284" spans="1:103" ht="16.5">
      <c r="A284" s="383"/>
      <c r="B284" s="352"/>
      <c r="C284" s="384" t="str">
        <f t="shared" ca="1" si="6"/>
        <v>●</v>
      </c>
      <c r="D284" s="385"/>
      <c r="E284" s="386"/>
      <c r="F284" s="386"/>
      <c r="G284" s="386"/>
      <c r="H284" s="386"/>
      <c r="I284" s="386"/>
      <c r="J284" s="386"/>
      <c r="K284" s="387"/>
      <c r="L284" s="388"/>
      <c r="M284" s="388"/>
      <c r="N284" s="388"/>
      <c r="O284" s="388"/>
      <c r="P284" s="388"/>
      <c r="Q284" s="388"/>
      <c r="R284" s="389"/>
      <c r="S284" s="390"/>
      <c r="T284" s="389"/>
      <c r="U284" s="390"/>
      <c r="V284" s="387"/>
      <c r="W284" s="388"/>
      <c r="X284" s="388"/>
      <c r="Y284" s="388"/>
      <c r="Z284" s="388"/>
      <c r="AA284" s="388"/>
      <c r="AB284" s="388"/>
      <c r="AC284" s="388"/>
      <c r="AD284" s="387"/>
      <c r="AE284" s="388"/>
      <c r="AF284" s="388"/>
      <c r="AG284" s="388"/>
      <c r="AH284" s="388"/>
      <c r="AI284" s="388"/>
      <c r="AJ284" s="388"/>
      <c r="AK284" s="391"/>
      <c r="AL284" s="387"/>
      <c r="AM284" s="388"/>
      <c r="AN284" s="388"/>
      <c r="AO284" s="388"/>
      <c r="AP284" s="388"/>
      <c r="AQ284" s="388"/>
      <c r="AR284" s="391"/>
      <c r="AS284" s="392"/>
      <c r="AT284" s="393"/>
      <c r="AU284" s="393"/>
      <c r="AV284" s="393"/>
      <c r="AW284" s="393"/>
      <c r="AX284" s="393"/>
      <c r="AY284" s="394"/>
      <c r="AZ284" s="395"/>
      <c r="BA284" s="396"/>
      <c r="BB284" s="397">
        <v>4</v>
      </c>
      <c r="BC284" s="398"/>
      <c r="BD284" s="399"/>
      <c r="BE284" s="399"/>
      <c r="BF284" s="400"/>
      <c r="BG284" s="401"/>
      <c r="BH284" s="402"/>
      <c r="BI284" s="403"/>
      <c r="BJ284" s="404"/>
      <c r="BK284" s="405"/>
      <c r="BL284" s="405"/>
      <c r="BM284" s="405"/>
      <c r="BN284" s="405"/>
      <c r="BO284" s="406"/>
      <c r="BP284" s="404"/>
      <c r="BQ284" s="405"/>
      <c r="BR284" s="405"/>
      <c r="BS284" s="405"/>
      <c r="BT284" s="405"/>
      <c r="BU284" s="406"/>
      <c r="BV284" s="404"/>
      <c r="BW284" s="405"/>
      <c r="BX284" s="405"/>
      <c r="BY284" s="405"/>
      <c r="BZ284" s="405"/>
      <c r="CA284" s="406"/>
      <c r="CB284" s="398"/>
      <c r="CC284" s="399"/>
      <c r="CD284" s="399"/>
      <c r="CE284" s="400"/>
      <c r="CF284" s="407"/>
      <c r="CG284" s="408"/>
      <c r="CH284" s="408"/>
      <c r="CI284" s="408"/>
      <c r="CJ284" s="409"/>
      <c r="CK284" s="407"/>
      <c r="CL284" s="408"/>
      <c r="CM284" s="408"/>
      <c r="CN284" s="408"/>
      <c r="CO284" s="409"/>
      <c r="CP284" s="407"/>
      <c r="CQ284" s="408"/>
      <c r="CR284" s="408"/>
      <c r="CS284" s="408"/>
      <c r="CT284" s="409"/>
      <c r="CU284" s="379"/>
      <c r="CV284" s="380"/>
      <c r="CW284" s="380"/>
      <c r="CX284" s="380"/>
      <c r="CY284" s="381"/>
    </row>
    <row r="285" spans="1:103" ht="16.5">
      <c r="A285" s="383"/>
      <c r="B285" s="352"/>
      <c r="C285" s="384" t="str">
        <f t="shared" ca="1" si="6"/>
        <v>●</v>
      </c>
      <c r="D285" s="385"/>
      <c r="E285" s="386"/>
      <c r="F285" s="386"/>
      <c r="G285" s="386"/>
      <c r="H285" s="386"/>
      <c r="I285" s="386"/>
      <c r="J285" s="386"/>
      <c r="K285" s="387"/>
      <c r="L285" s="388"/>
      <c r="M285" s="388"/>
      <c r="N285" s="388"/>
      <c r="O285" s="388"/>
      <c r="P285" s="388"/>
      <c r="Q285" s="388"/>
      <c r="R285" s="389"/>
      <c r="S285" s="390"/>
      <c r="T285" s="389"/>
      <c r="U285" s="390"/>
      <c r="V285" s="387"/>
      <c r="W285" s="388"/>
      <c r="X285" s="388"/>
      <c r="Y285" s="388"/>
      <c r="Z285" s="388"/>
      <c r="AA285" s="388"/>
      <c r="AB285" s="388"/>
      <c r="AC285" s="388"/>
      <c r="AD285" s="387"/>
      <c r="AE285" s="388"/>
      <c r="AF285" s="388"/>
      <c r="AG285" s="388"/>
      <c r="AH285" s="388"/>
      <c r="AI285" s="388"/>
      <c r="AJ285" s="388"/>
      <c r="AK285" s="391"/>
      <c r="AL285" s="387"/>
      <c r="AM285" s="388"/>
      <c r="AN285" s="388"/>
      <c r="AO285" s="388"/>
      <c r="AP285" s="388"/>
      <c r="AQ285" s="388"/>
      <c r="AR285" s="391"/>
      <c r="AS285" s="392"/>
      <c r="AT285" s="393"/>
      <c r="AU285" s="393"/>
      <c r="AV285" s="393"/>
      <c r="AW285" s="393"/>
      <c r="AX285" s="393"/>
      <c r="AY285" s="394"/>
      <c r="AZ285" s="395"/>
      <c r="BA285" s="396"/>
      <c r="BB285" s="397">
        <v>5</v>
      </c>
      <c r="BC285" s="398"/>
      <c r="BD285" s="399"/>
      <c r="BE285" s="399"/>
      <c r="BF285" s="400"/>
      <c r="BG285" s="401"/>
      <c r="BH285" s="402"/>
      <c r="BI285" s="403"/>
      <c r="BJ285" s="404"/>
      <c r="BK285" s="405"/>
      <c r="BL285" s="405"/>
      <c r="BM285" s="405"/>
      <c r="BN285" s="405"/>
      <c r="BO285" s="406"/>
      <c r="BP285" s="404"/>
      <c r="BQ285" s="405"/>
      <c r="BR285" s="405"/>
      <c r="BS285" s="405"/>
      <c r="BT285" s="405"/>
      <c r="BU285" s="406"/>
      <c r="BV285" s="404"/>
      <c r="BW285" s="405"/>
      <c r="BX285" s="405"/>
      <c r="BY285" s="405"/>
      <c r="BZ285" s="405"/>
      <c r="CA285" s="406"/>
      <c r="CB285" s="398"/>
      <c r="CC285" s="399"/>
      <c r="CD285" s="399"/>
      <c r="CE285" s="400"/>
      <c r="CF285" s="407"/>
      <c r="CG285" s="408"/>
      <c r="CH285" s="408"/>
      <c r="CI285" s="408"/>
      <c r="CJ285" s="409"/>
      <c r="CK285" s="407"/>
      <c r="CL285" s="408"/>
      <c r="CM285" s="408"/>
      <c r="CN285" s="408"/>
      <c r="CO285" s="409"/>
      <c r="CP285" s="407"/>
      <c r="CQ285" s="408"/>
      <c r="CR285" s="408"/>
      <c r="CS285" s="408"/>
      <c r="CT285" s="409"/>
      <c r="CU285" s="379"/>
      <c r="CV285" s="380"/>
      <c r="CW285" s="380"/>
      <c r="CX285" s="380"/>
      <c r="CY285" s="381"/>
    </row>
    <row r="286" spans="1:103" ht="16.5">
      <c r="A286" s="410"/>
      <c r="B286" s="411"/>
      <c r="C286" s="412" t="str">
        <f t="shared" ca="1" si="6"/>
        <v>●</v>
      </c>
      <c r="D286" s="413"/>
      <c r="E286" s="414"/>
      <c r="F286" s="414"/>
      <c r="G286" s="414"/>
      <c r="H286" s="414"/>
      <c r="I286" s="414"/>
      <c r="J286" s="414"/>
      <c r="K286" s="376"/>
      <c r="L286" s="377"/>
      <c r="M286" s="377"/>
      <c r="N286" s="377"/>
      <c r="O286" s="377"/>
      <c r="P286" s="377"/>
      <c r="Q286" s="377"/>
      <c r="R286" s="415"/>
      <c r="S286" s="416"/>
      <c r="T286" s="415"/>
      <c r="U286" s="416"/>
      <c r="V286" s="376"/>
      <c r="W286" s="377"/>
      <c r="X286" s="377"/>
      <c r="Y286" s="377"/>
      <c r="Z286" s="377"/>
      <c r="AA286" s="377"/>
      <c r="AB286" s="377"/>
      <c r="AC286" s="377"/>
      <c r="AD286" s="376"/>
      <c r="AE286" s="377"/>
      <c r="AF286" s="377"/>
      <c r="AG286" s="377"/>
      <c r="AH286" s="377"/>
      <c r="AI286" s="377"/>
      <c r="AJ286" s="377"/>
      <c r="AK286" s="378"/>
      <c r="AL286" s="376"/>
      <c r="AM286" s="377"/>
      <c r="AN286" s="377"/>
      <c r="AO286" s="377"/>
      <c r="AP286" s="377"/>
      <c r="AQ286" s="377"/>
      <c r="AR286" s="378"/>
      <c r="AS286" s="417"/>
      <c r="AT286" s="418"/>
      <c r="AU286" s="418"/>
      <c r="AV286" s="418"/>
      <c r="AW286" s="418"/>
      <c r="AX286" s="418"/>
      <c r="AY286" s="419"/>
      <c r="AZ286" s="420"/>
      <c r="BA286" s="421"/>
      <c r="BB286" s="422">
        <v>6</v>
      </c>
      <c r="BC286" s="423"/>
      <c r="BD286" s="424"/>
      <c r="BE286" s="424"/>
      <c r="BF286" s="425"/>
      <c r="BG286" s="426"/>
      <c r="BH286" s="427"/>
      <c r="BI286" s="428"/>
      <c r="BJ286" s="429"/>
      <c r="BK286" s="430"/>
      <c r="BL286" s="430"/>
      <c r="BM286" s="430"/>
      <c r="BN286" s="430"/>
      <c r="BO286" s="431"/>
      <c r="BP286" s="429"/>
      <c r="BQ286" s="430"/>
      <c r="BR286" s="430"/>
      <c r="BS286" s="430"/>
      <c r="BT286" s="430"/>
      <c r="BU286" s="431"/>
      <c r="BV286" s="429"/>
      <c r="BW286" s="430"/>
      <c r="BX286" s="430"/>
      <c r="BY286" s="430"/>
      <c r="BZ286" s="430"/>
      <c r="CA286" s="431"/>
      <c r="CB286" s="423"/>
      <c r="CC286" s="424"/>
      <c r="CD286" s="424"/>
      <c r="CE286" s="425"/>
      <c r="CF286" s="407"/>
      <c r="CG286" s="408"/>
      <c r="CH286" s="408"/>
      <c r="CI286" s="408"/>
      <c r="CJ286" s="409"/>
      <c r="CK286" s="407"/>
      <c r="CL286" s="408"/>
      <c r="CM286" s="408"/>
      <c r="CN286" s="408"/>
      <c r="CO286" s="409"/>
      <c r="CP286" s="407"/>
      <c r="CQ286" s="408"/>
      <c r="CR286" s="408"/>
      <c r="CS286" s="408"/>
      <c r="CT286" s="409"/>
      <c r="CU286" s="379"/>
      <c r="CV286" s="380"/>
      <c r="CW286" s="380"/>
      <c r="CX286" s="380"/>
      <c r="CY286" s="381"/>
    </row>
    <row r="287" spans="1:103" ht="16.5">
      <c r="A287" s="351">
        <v>47</v>
      </c>
      <c r="B287" s="352"/>
      <c r="C287" s="353" t="str">
        <f t="shared" ca="1" si="6"/>
        <v>●</v>
      </c>
      <c r="D287" s="354"/>
      <c r="E287" s="355"/>
      <c r="F287" s="355"/>
      <c r="G287" s="355"/>
      <c r="H287" s="355"/>
      <c r="I287" s="355"/>
      <c r="J287" s="355"/>
      <c r="K287" s="356" t="s">
        <v>423</v>
      </c>
      <c r="L287" s="357"/>
      <c r="M287" s="357"/>
      <c r="N287" s="357"/>
      <c r="O287" s="357"/>
      <c r="P287" s="357"/>
      <c r="Q287" s="357"/>
      <c r="R287" s="358"/>
      <c r="S287" s="359"/>
      <c r="T287" s="358"/>
      <c r="U287" s="359"/>
      <c r="V287" s="356"/>
      <c r="W287" s="357"/>
      <c r="X287" s="357"/>
      <c r="Y287" s="357"/>
      <c r="Z287" s="357"/>
      <c r="AA287" s="357"/>
      <c r="AB287" s="357"/>
      <c r="AC287" s="357"/>
      <c r="AD287" s="356"/>
      <c r="AE287" s="357"/>
      <c r="AF287" s="357"/>
      <c r="AG287" s="357"/>
      <c r="AH287" s="357"/>
      <c r="AI287" s="357"/>
      <c r="AJ287" s="357"/>
      <c r="AK287" s="360"/>
      <c r="AL287" s="356"/>
      <c r="AM287" s="357"/>
      <c r="AN287" s="357"/>
      <c r="AO287" s="357"/>
      <c r="AP287" s="357"/>
      <c r="AQ287" s="357"/>
      <c r="AR287" s="360"/>
      <c r="AS287" s="361"/>
      <c r="AT287" s="362"/>
      <c r="AU287" s="362"/>
      <c r="AV287" s="362"/>
      <c r="AW287" s="362"/>
      <c r="AX287" s="362"/>
      <c r="AY287" s="363"/>
      <c r="AZ287" s="364"/>
      <c r="BA287" s="365"/>
      <c r="BB287" s="366">
        <v>1</v>
      </c>
      <c r="BC287" s="367"/>
      <c r="BD287" s="368"/>
      <c r="BE287" s="368"/>
      <c r="BF287" s="369"/>
      <c r="BG287" s="370"/>
      <c r="BH287" s="371"/>
      <c r="BI287" s="372"/>
      <c r="BJ287" s="373"/>
      <c r="BK287" s="374"/>
      <c r="BL287" s="374"/>
      <c r="BM287" s="374"/>
      <c r="BN287" s="374"/>
      <c r="BO287" s="375"/>
      <c r="BP287" s="373"/>
      <c r="BQ287" s="374"/>
      <c r="BR287" s="374"/>
      <c r="BS287" s="374"/>
      <c r="BT287" s="374"/>
      <c r="BU287" s="375"/>
      <c r="BV287" s="373"/>
      <c r="BW287" s="374"/>
      <c r="BX287" s="374"/>
      <c r="BY287" s="374"/>
      <c r="BZ287" s="374"/>
      <c r="CA287" s="375"/>
      <c r="CB287" s="367"/>
      <c r="CC287" s="368"/>
      <c r="CD287" s="368"/>
      <c r="CE287" s="369"/>
      <c r="CF287" s="376"/>
      <c r="CG287" s="377"/>
      <c r="CH287" s="377"/>
      <c r="CI287" s="377"/>
      <c r="CJ287" s="378"/>
      <c r="CK287" s="376"/>
      <c r="CL287" s="377"/>
      <c r="CM287" s="377"/>
      <c r="CN287" s="377"/>
      <c r="CO287" s="378"/>
      <c r="CP287" s="376"/>
      <c r="CQ287" s="377"/>
      <c r="CR287" s="377"/>
      <c r="CS287" s="377"/>
      <c r="CT287" s="378"/>
      <c r="CU287" s="379"/>
      <c r="CV287" s="380"/>
      <c r="CW287" s="380"/>
      <c r="CX287" s="380"/>
      <c r="CY287" s="381"/>
    </row>
    <row r="288" spans="1:103" ht="16.5">
      <c r="A288" s="383"/>
      <c r="B288" s="352"/>
      <c r="C288" s="384" t="str">
        <f t="shared" ca="1" si="6"/>
        <v>●</v>
      </c>
      <c r="D288" s="385"/>
      <c r="E288" s="386"/>
      <c r="F288" s="386"/>
      <c r="G288" s="386"/>
      <c r="H288" s="386"/>
      <c r="I288" s="386"/>
      <c r="J288" s="386"/>
      <c r="K288" s="387"/>
      <c r="L288" s="388"/>
      <c r="M288" s="388"/>
      <c r="N288" s="388"/>
      <c r="O288" s="388"/>
      <c r="P288" s="388"/>
      <c r="Q288" s="388"/>
      <c r="R288" s="389"/>
      <c r="S288" s="390"/>
      <c r="T288" s="389"/>
      <c r="U288" s="390"/>
      <c r="V288" s="387"/>
      <c r="W288" s="388"/>
      <c r="X288" s="388"/>
      <c r="Y288" s="388"/>
      <c r="Z288" s="388"/>
      <c r="AA288" s="388"/>
      <c r="AB288" s="388"/>
      <c r="AC288" s="388"/>
      <c r="AD288" s="387"/>
      <c r="AE288" s="388"/>
      <c r="AF288" s="388"/>
      <c r="AG288" s="388"/>
      <c r="AH288" s="388"/>
      <c r="AI288" s="388"/>
      <c r="AJ288" s="388"/>
      <c r="AK288" s="391"/>
      <c r="AL288" s="387"/>
      <c r="AM288" s="388"/>
      <c r="AN288" s="388"/>
      <c r="AO288" s="388"/>
      <c r="AP288" s="388"/>
      <c r="AQ288" s="388"/>
      <c r="AR288" s="391"/>
      <c r="AS288" s="392"/>
      <c r="AT288" s="393"/>
      <c r="AU288" s="393"/>
      <c r="AV288" s="393"/>
      <c r="AW288" s="393"/>
      <c r="AX288" s="393"/>
      <c r="AY288" s="394"/>
      <c r="AZ288" s="395"/>
      <c r="BA288" s="396"/>
      <c r="BB288" s="397">
        <v>2</v>
      </c>
      <c r="BC288" s="398"/>
      <c r="BD288" s="399"/>
      <c r="BE288" s="399"/>
      <c r="BF288" s="400"/>
      <c r="BG288" s="401"/>
      <c r="BH288" s="402"/>
      <c r="BI288" s="403"/>
      <c r="BJ288" s="404"/>
      <c r="BK288" s="405"/>
      <c r="BL288" s="405"/>
      <c r="BM288" s="405"/>
      <c r="BN288" s="405"/>
      <c r="BO288" s="406"/>
      <c r="BP288" s="404"/>
      <c r="BQ288" s="405"/>
      <c r="BR288" s="405"/>
      <c r="BS288" s="405"/>
      <c r="BT288" s="405"/>
      <c r="BU288" s="406"/>
      <c r="BV288" s="404"/>
      <c r="BW288" s="405"/>
      <c r="BX288" s="405"/>
      <c r="BY288" s="405"/>
      <c r="BZ288" s="405"/>
      <c r="CA288" s="406"/>
      <c r="CB288" s="398"/>
      <c r="CC288" s="399"/>
      <c r="CD288" s="399"/>
      <c r="CE288" s="400"/>
      <c r="CF288" s="407"/>
      <c r="CG288" s="408"/>
      <c r="CH288" s="408"/>
      <c r="CI288" s="408"/>
      <c r="CJ288" s="409"/>
      <c r="CK288" s="407"/>
      <c r="CL288" s="408"/>
      <c r="CM288" s="408"/>
      <c r="CN288" s="408"/>
      <c r="CO288" s="409"/>
      <c r="CP288" s="407"/>
      <c r="CQ288" s="408"/>
      <c r="CR288" s="408"/>
      <c r="CS288" s="408"/>
      <c r="CT288" s="409"/>
      <c r="CU288" s="379"/>
      <c r="CV288" s="380"/>
      <c r="CW288" s="380"/>
      <c r="CX288" s="380"/>
      <c r="CY288" s="381"/>
    </row>
    <row r="289" spans="1:103" ht="16.5">
      <c r="A289" s="383"/>
      <c r="B289" s="352"/>
      <c r="C289" s="384" t="str">
        <f t="shared" ca="1" si="6"/>
        <v>●</v>
      </c>
      <c r="D289" s="385"/>
      <c r="E289" s="386"/>
      <c r="F289" s="386"/>
      <c r="G289" s="386"/>
      <c r="H289" s="386"/>
      <c r="I289" s="386"/>
      <c r="J289" s="386"/>
      <c r="K289" s="387"/>
      <c r="L289" s="388"/>
      <c r="M289" s="388"/>
      <c r="N289" s="388"/>
      <c r="O289" s="388"/>
      <c r="P289" s="388"/>
      <c r="Q289" s="388"/>
      <c r="R289" s="389"/>
      <c r="S289" s="390"/>
      <c r="T289" s="389"/>
      <c r="U289" s="390"/>
      <c r="V289" s="387"/>
      <c r="W289" s="388"/>
      <c r="X289" s="388"/>
      <c r="Y289" s="388"/>
      <c r="Z289" s="388"/>
      <c r="AA289" s="388"/>
      <c r="AB289" s="388"/>
      <c r="AC289" s="388"/>
      <c r="AD289" s="387"/>
      <c r="AE289" s="388"/>
      <c r="AF289" s="388"/>
      <c r="AG289" s="388"/>
      <c r="AH289" s="388"/>
      <c r="AI289" s="388"/>
      <c r="AJ289" s="388"/>
      <c r="AK289" s="391"/>
      <c r="AL289" s="387"/>
      <c r="AM289" s="388"/>
      <c r="AN289" s="388"/>
      <c r="AO289" s="388"/>
      <c r="AP289" s="388"/>
      <c r="AQ289" s="388"/>
      <c r="AR289" s="391"/>
      <c r="AS289" s="392"/>
      <c r="AT289" s="393"/>
      <c r="AU289" s="393"/>
      <c r="AV289" s="393"/>
      <c r="AW289" s="393"/>
      <c r="AX289" s="393"/>
      <c r="AY289" s="394"/>
      <c r="AZ289" s="395"/>
      <c r="BA289" s="396"/>
      <c r="BB289" s="397">
        <v>3</v>
      </c>
      <c r="BC289" s="398"/>
      <c r="BD289" s="399"/>
      <c r="BE289" s="399"/>
      <c r="BF289" s="400"/>
      <c r="BG289" s="401"/>
      <c r="BH289" s="402"/>
      <c r="BI289" s="403"/>
      <c r="BJ289" s="404"/>
      <c r="BK289" s="405"/>
      <c r="BL289" s="405"/>
      <c r="BM289" s="405"/>
      <c r="BN289" s="405"/>
      <c r="BO289" s="406"/>
      <c r="BP289" s="404"/>
      <c r="BQ289" s="405"/>
      <c r="BR289" s="405"/>
      <c r="BS289" s="405"/>
      <c r="BT289" s="405"/>
      <c r="BU289" s="406"/>
      <c r="BV289" s="404"/>
      <c r="BW289" s="405"/>
      <c r="BX289" s="405"/>
      <c r="BY289" s="405"/>
      <c r="BZ289" s="405"/>
      <c r="CA289" s="406"/>
      <c r="CB289" s="398"/>
      <c r="CC289" s="399"/>
      <c r="CD289" s="399"/>
      <c r="CE289" s="400"/>
      <c r="CF289" s="407"/>
      <c r="CG289" s="408"/>
      <c r="CH289" s="408"/>
      <c r="CI289" s="408"/>
      <c r="CJ289" s="409"/>
      <c r="CK289" s="407"/>
      <c r="CL289" s="408"/>
      <c r="CM289" s="408"/>
      <c r="CN289" s="408"/>
      <c r="CO289" s="409"/>
      <c r="CP289" s="407"/>
      <c r="CQ289" s="408"/>
      <c r="CR289" s="408"/>
      <c r="CS289" s="408"/>
      <c r="CT289" s="409"/>
      <c r="CU289" s="379"/>
      <c r="CV289" s="380"/>
      <c r="CW289" s="380"/>
      <c r="CX289" s="380"/>
      <c r="CY289" s="381"/>
    </row>
    <row r="290" spans="1:103" ht="16.5">
      <c r="A290" s="383"/>
      <c r="B290" s="352"/>
      <c r="C290" s="384" t="str">
        <f t="shared" ca="1" si="6"/>
        <v>●</v>
      </c>
      <c r="D290" s="385"/>
      <c r="E290" s="386"/>
      <c r="F290" s="386"/>
      <c r="G290" s="386"/>
      <c r="H290" s="386"/>
      <c r="I290" s="386"/>
      <c r="J290" s="386"/>
      <c r="K290" s="387"/>
      <c r="L290" s="388"/>
      <c r="M290" s="388"/>
      <c r="N290" s="388"/>
      <c r="O290" s="388"/>
      <c r="P290" s="388"/>
      <c r="Q290" s="388"/>
      <c r="R290" s="389"/>
      <c r="S290" s="390"/>
      <c r="T290" s="389"/>
      <c r="U290" s="390"/>
      <c r="V290" s="387"/>
      <c r="W290" s="388"/>
      <c r="X290" s="388"/>
      <c r="Y290" s="388"/>
      <c r="Z290" s="388"/>
      <c r="AA290" s="388"/>
      <c r="AB290" s="388"/>
      <c r="AC290" s="388"/>
      <c r="AD290" s="387"/>
      <c r="AE290" s="388"/>
      <c r="AF290" s="388"/>
      <c r="AG290" s="388"/>
      <c r="AH290" s="388"/>
      <c r="AI290" s="388"/>
      <c r="AJ290" s="388"/>
      <c r="AK290" s="391"/>
      <c r="AL290" s="387"/>
      <c r="AM290" s="388"/>
      <c r="AN290" s="388"/>
      <c r="AO290" s="388"/>
      <c r="AP290" s="388"/>
      <c r="AQ290" s="388"/>
      <c r="AR290" s="391"/>
      <c r="AS290" s="392"/>
      <c r="AT290" s="393"/>
      <c r="AU290" s="393"/>
      <c r="AV290" s="393"/>
      <c r="AW290" s="393"/>
      <c r="AX290" s="393"/>
      <c r="AY290" s="394"/>
      <c r="AZ290" s="395"/>
      <c r="BA290" s="396"/>
      <c r="BB290" s="397">
        <v>4</v>
      </c>
      <c r="BC290" s="398"/>
      <c r="BD290" s="399"/>
      <c r="BE290" s="399"/>
      <c r="BF290" s="400"/>
      <c r="BG290" s="401"/>
      <c r="BH290" s="402"/>
      <c r="BI290" s="403"/>
      <c r="BJ290" s="404"/>
      <c r="BK290" s="405"/>
      <c r="BL290" s="405"/>
      <c r="BM290" s="405"/>
      <c r="BN290" s="405"/>
      <c r="BO290" s="406"/>
      <c r="BP290" s="404"/>
      <c r="BQ290" s="405"/>
      <c r="BR290" s="405"/>
      <c r="BS290" s="405"/>
      <c r="BT290" s="405"/>
      <c r="BU290" s="406"/>
      <c r="BV290" s="404"/>
      <c r="BW290" s="405"/>
      <c r="BX290" s="405"/>
      <c r="BY290" s="405"/>
      <c r="BZ290" s="405"/>
      <c r="CA290" s="406"/>
      <c r="CB290" s="398"/>
      <c r="CC290" s="399"/>
      <c r="CD290" s="399"/>
      <c r="CE290" s="400"/>
      <c r="CF290" s="407"/>
      <c r="CG290" s="408"/>
      <c r="CH290" s="408"/>
      <c r="CI290" s="408"/>
      <c r="CJ290" s="409"/>
      <c r="CK290" s="407"/>
      <c r="CL290" s="408"/>
      <c r="CM290" s="408"/>
      <c r="CN290" s="408"/>
      <c r="CO290" s="409"/>
      <c r="CP290" s="407"/>
      <c r="CQ290" s="408"/>
      <c r="CR290" s="408"/>
      <c r="CS290" s="408"/>
      <c r="CT290" s="409"/>
      <c r="CU290" s="379"/>
      <c r="CV290" s="380"/>
      <c r="CW290" s="380"/>
      <c r="CX290" s="380"/>
      <c r="CY290" s="381"/>
    </row>
    <row r="291" spans="1:103" ht="16.5">
      <c r="A291" s="383"/>
      <c r="B291" s="352"/>
      <c r="C291" s="384" t="str">
        <f t="shared" ca="1" si="6"/>
        <v>●</v>
      </c>
      <c r="D291" s="385"/>
      <c r="E291" s="386"/>
      <c r="F291" s="386"/>
      <c r="G291" s="386"/>
      <c r="H291" s="386"/>
      <c r="I291" s="386"/>
      <c r="J291" s="386"/>
      <c r="K291" s="387"/>
      <c r="L291" s="388"/>
      <c r="M291" s="388"/>
      <c r="N291" s="388"/>
      <c r="O291" s="388"/>
      <c r="P291" s="388"/>
      <c r="Q291" s="388"/>
      <c r="R291" s="389"/>
      <c r="S291" s="390"/>
      <c r="T291" s="389"/>
      <c r="U291" s="390"/>
      <c r="V291" s="387"/>
      <c r="W291" s="388"/>
      <c r="X291" s="388"/>
      <c r="Y291" s="388"/>
      <c r="Z291" s="388"/>
      <c r="AA291" s="388"/>
      <c r="AB291" s="388"/>
      <c r="AC291" s="388"/>
      <c r="AD291" s="387"/>
      <c r="AE291" s="388"/>
      <c r="AF291" s="388"/>
      <c r="AG291" s="388"/>
      <c r="AH291" s="388"/>
      <c r="AI291" s="388"/>
      <c r="AJ291" s="388"/>
      <c r="AK291" s="391"/>
      <c r="AL291" s="387"/>
      <c r="AM291" s="388"/>
      <c r="AN291" s="388"/>
      <c r="AO291" s="388"/>
      <c r="AP291" s="388"/>
      <c r="AQ291" s="388"/>
      <c r="AR291" s="391"/>
      <c r="AS291" s="392"/>
      <c r="AT291" s="393"/>
      <c r="AU291" s="393"/>
      <c r="AV291" s="393"/>
      <c r="AW291" s="393"/>
      <c r="AX291" s="393"/>
      <c r="AY291" s="394"/>
      <c r="AZ291" s="395"/>
      <c r="BA291" s="396"/>
      <c r="BB291" s="397">
        <v>5</v>
      </c>
      <c r="BC291" s="398"/>
      <c r="BD291" s="399"/>
      <c r="BE291" s="399"/>
      <c r="BF291" s="400"/>
      <c r="BG291" s="401"/>
      <c r="BH291" s="402"/>
      <c r="BI291" s="403"/>
      <c r="BJ291" s="404"/>
      <c r="BK291" s="405"/>
      <c r="BL291" s="405"/>
      <c r="BM291" s="405"/>
      <c r="BN291" s="405"/>
      <c r="BO291" s="406"/>
      <c r="BP291" s="404"/>
      <c r="BQ291" s="405"/>
      <c r="BR291" s="405"/>
      <c r="BS291" s="405"/>
      <c r="BT291" s="405"/>
      <c r="BU291" s="406"/>
      <c r="BV291" s="404"/>
      <c r="BW291" s="405"/>
      <c r="BX291" s="405"/>
      <c r="BY291" s="405"/>
      <c r="BZ291" s="405"/>
      <c r="CA291" s="406"/>
      <c r="CB291" s="398"/>
      <c r="CC291" s="399"/>
      <c r="CD291" s="399"/>
      <c r="CE291" s="400"/>
      <c r="CF291" s="407"/>
      <c r="CG291" s="408"/>
      <c r="CH291" s="408"/>
      <c r="CI291" s="408"/>
      <c r="CJ291" s="409"/>
      <c r="CK291" s="407"/>
      <c r="CL291" s="408"/>
      <c r="CM291" s="408"/>
      <c r="CN291" s="408"/>
      <c r="CO291" s="409"/>
      <c r="CP291" s="407"/>
      <c r="CQ291" s="408"/>
      <c r="CR291" s="408"/>
      <c r="CS291" s="408"/>
      <c r="CT291" s="409"/>
      <c r="CU291" s="379"/>
      <c r="CV291" s="380"/>
      <c r="CW291" s="380"/>
      <c r="CX291" s="380"/>
      <c r="CY291" s="381"/>
    </row>
    <row r="292" spans="1:103" ht="16.5">
      <c r="A292" s="410"/>
      <c r="B292" s="411"/>
      <c r="C292" s="412" t="str">
        <f t="shared" ca="1" si="6"/>
        <v>●</v>
      </c>
      <c r="D292" s="413"/>
      <c r="E292" s="414"/>
      <c r="F292" s="414"/>
      <c r="G292" s="414"/>
      <c r="H292" s="414"/>
      <c r="I292" s="414"/>
      <c r="J292" s="414"/>
      <c r="K292" s="376"/>
      <c r="L292" s="377"/>
      <c r="M292" s="377"/>
      <c r="N292" s="377"/>
      <c r="O292" s="377"/>
      <c r="P292" s="377"/>
      <c r="Q292" s="377"/>
      <c r="R292" s="415"/>
      <c r="S292" s="416"/>
      <c r="T292" s="415"/>
      <c r="U292" s="416"/>
      <c r="V292" s="376"/>
      <c r="W292" s="377"/>
      <c r="X292" s="377"/>
      <c r="Y292" s="377"/>
      <c r="Z292" s="377"/>
      <c r="AA292" s="377"/>
      <c r="AB292" s="377"/>
      <c r="AC292" s="377"/>
      <c r="AD292" s="376"/>
      <c r="AE292" s="377"/>
      <c r="AF292" s="377"/>
      <c r="AG292" s="377"/>
      <c r="AH292" s="377"/>
      <c r="AI292" s="377"/>
      <c r="AJ292" s="377"/>
      <c r="AK292" s="378"/>
      <c r="AL292" s="376"/>
      <c r="AM292" s="377"/>
      <c r="AN292" s="377"/>
      <c r="AO292" s="377"/>
      <c r="AP292" s="377"/>
      <c r="AQ292" s="377"/>
      <c r="AR292" s="378"/>
      <c r="AS292" s="417"/>
      <c r="AT292" s="418"/>
      <c r="AU292" s="418"/>
      <c r="AV292" s="418"/>
      <c r="AW292" s="418"/>
      <c r="AX292" s="418"/>
      <c r="AY292" s="419"/>
      <c r="AZ292" s="420"/>
      <c r="BA292" s="421"/>
      <c r="BB292" s="422">
        <v>6</v>
      </c>
      <c r="BC292" s="423"/>
      <c r="BD292" s="424"/>
      <c r="BE292" s="424"/>
      <c r="BF292" s="425"/>
      <c r="BG292" s="426"/>
      <c r="BH292" s="427"/>
      <c r="BI292" s="428"/>
      <c r="BJ292" s="429"/>
      <c r="BK292" s="430"/>
      <c r="BL292" s="430"/>
      <c r="BM292" s="430"/>
      <c r="BN292" s="430"/>
      <c r="BO292" s="431"/>
      <c r="BP292" s="429"/>
      <c r="BQ292" s="430"/>
      <c r="BR292" s="430"/>
      <c r="BS292" s="430"/>
      <c r="BT292" s="430"/>
      <c r="BU292" s="431"/>
      <c r="BV292" s="429"/>
      <c r="BW292" s="430"/>
      <c r="BX292" s="430"/>
      <c r="BY292" s="430"/>
      <c r="BZ292" s="430"/>
      <c r="CA292" s="431"/>
      <c r="CB292" s="423"/>
      <c r="CC292" s="424"/>
      <c r="CD292" s="424"/>
      <c r="CE292" s="425"/>
      <c r="CF292" s="407"/>
      <c r="CG292" s="408"/>
      <c r="CH292" s="408"/>
      <c r="CI292" s="408"/>
      <c r="CJ292" s="409"/>
      <c r="CK292" s="407"/>
      <c r="CL292" s="408"/>
      <c r="CM292" s="408"/>
      <c r="CN292" s="408"/>
      <c r="CO292" s="409"/>
      <c r="CP292" s="407"/>
      <c r="CQ292" s="408"/>
      <c r="CR292" s="408"/>
      <c r="CS292" s="408"/>
      <c r="CT292" s="409"/>
      <c r="CU292" s="379"/>
      <c r="CV292" s="380"/>
      <c r="CW292" s="380"/>
      <c r="CX292" s="380"/>
      <c r="CY292" s="381"/>
    </row>
    <row r="293" spans="1:103" ht="16.5">
      <c r="A293" s="351">
        <v>48</v>
      </c>
      <c r="B293" s="352"/>
      <c r="C293" s="353" t="str">
        <f t="shared" ca="1" si="6"/>
        <v>●</v>
      </c>
      <c r="D293" s="354" t="s">
        <v>424</v>
      </c>
      <c r="E293" s="355"/>
      <c r="F293" s="355"/>
      <c r="G293" s="355"/>
      <c r="H293" s="355"/>
      <c r="I293" s="355"/>
      <c r="J293" s="355"/>
      <c r="K293" s="356" t="s">
        <v>425</v>
      </c>
      <c r="L293" s="357"/>
      <c r="M293" s="357"/>
      <c r="N293" s="357"/>
      <c r="O293" s="357"/>
      <c r="P293" s="357"/>
      <c r="Q293" s="357"/>
      <c r="R293" s="358"/>
      <c r="S293" s="359"/>
      <c r="T293" s="358"/>
      <c r="U293" s="359"/>
      <c r="V293" s="356"/>
      <c r="W293" s="357"/>
      <c r="X293" s="357"/>
      <c r="Y293" s="357"/>
      <c r="Z293" s="357"/>
      <c r="AA293" s="357"/>
      <c r="AB293" s="357"/>
      <c r="AC293" s="357"/>
      <c r="AD293" s="356"/>
      <c r="AE293" s="357"/>
      <c r="AF293" s="357"/>
      <c r="AG293" s="357"/>
      <c r="AH293" s="357"/>
      <c r="AI293" s="357"/>
      <c r="AJ293" s="357"/>
      <c r="AK293" s="360"/>
      <c r="AL293" s="356"/>
      <c r="AM293" s="357"/>
      <c r="AN293" s="357"/>
      <c r="AO293" s="357"/>
      <c r="AP293" s="357"/>
      <c r="AQ293" s="357"/>
      <c r="AR293" s="360"/>
      <c r="AS293" s="361"/>
      <c r="AT293" s="362"/>
      <c r="AU293" s="362"/>
      <c r="AV293" s="362"/>
      <c r="AW293" s="362"/>
      <c r="AX293" s="362"/>
      <c r="AY293" s="363"/>
      <c r="AZ293" s="364"/>
      <c r="BA293" s="365"/>
      <c r="BB293" s="366">
        <v>1</v>
      </c>
      <c r="BC293" s="367"/>
      <c r="BD293" s="368"/>
      <c r="BE293" s="368"/>
      <c r="BF293" s="369"/>
      <c r="BG293" s="370"/>
      <c r="BH293" s="371"/>
      <c r="BI293" s="372"/>
      <c r="BJ293" s="373"/>
      <c r="BK293" s="374"/>
      <c r="BL293" s="374"/>
      <c r="BM293" s="374"/>
      <c r="BN293" s="374"/>
      <c r="BO293" s="375"/>
      <c r="BP293" s="373"/>
      <c r="BQ293" s="374"/>
      <c r="BR293" s="374"/>
      <c r="BS293" s="374"/>
      <c r="BT293" s="374"/>
      <c r="BU293" s="375"/>
      <c r="BV293" s="373"/>
      <c r="BW293" s="374"/>
      <c r="BX293" s="374"/>
      <c r="BY293" s="374"/>
      <c r="BZ293" s="374"/>
      <c r="CA293" s="375"/>
      <c r="CB293" s="367"/>
      <c r="CC293" s="368"/>
      <c r="CD293" s="368"/>
      <c r="CE293" s="369"/>
      <c r="CF293" s="376"/>
      <c r="CG293" s="377"/>
      <c r="CH293" s="377"/>
      <c r="CI293" s="377"/>
      <c r="CJ293" s="378"/>
      <c r="CK293" s="376"/>
      <c r="CL293" s="377"/>
      <c r="CM293" s="377"/>
      <c r="CN293" s="377"/>
      <c r="CO293" s="378"/>
      <c r="CP293" s="376"/>
      <c r="CQ293" s="377"/>
      <c r="CR293" s="377"/>
      <c r="CS293" s="377"/>
      <c r="CT293" s="378"/>
      <c r="CU293" s="379"/>
      <c r="CV293" s="380"/>
      <c r="CW293" s="380"/>
      <c r="CX293" s="380"/>
      <c r="CY293" s="381"/>
    </row>
    <row r="294" spans="1:103" ht="16.5">
      <c r="A294" s="383"/>
      <c r="B294" s="352"/>
      <c r="C294" s="384" t="str">
        <f t="shared" ca="1" si="6"/>
        <v>●</v>
      </c>
      <c r="D294" s="385"/>
      <c r="E294" s="386"/>
      <c r="F294" s="386"/>
      <c r="G294" s="386"/>
      <c r="H294" s="386"/>
      <c r="I294" s="386"/>
      <c r="J294" s="386"/>
      <c r="K294" s="387"/>
      <c r="L294" s="388"/>
      <c r="M294" s="388"/>
      <c r="N294" s="388"/>
      <c r="O294" s="388"/>
      <c r="P294" s="388"/>
      <c r="Q294" s="388"/>
      <c r="R294" s="389"/>
      <c r="S294" s="390"/>
      <c r="T294" s="389"/>
      <c r="U294" s="390"/>
      <c r="V294" s="387"/>
      <c r="W294" s="388"/>
      <c r="X294" s="388"/>
      <c r="Y294" s="388"/>
      <c r="Z294" s="388"/>
      <c r="AA294" s="388"/>
      <c r="AB294" s="388"/>
      <c r="AC294" s="388"/>
      <c r="AD294" s="387"/>
      <c r="AE294" s="388"/>
      <c r="AF294" s="388"/>
      <c r="AG294" s="388"/>
      <c r="AH294" s="388"/>
      <c r="AI294" s="388"/>
      <c r="AJ294" s="388"/>
      <c r="AK294" s="391"/>
      <c r="AL294" s="387"/>
      <c r="AM294" s="388"/>
      <c r="AN294" s="388"/>
      <c r="AO294" s="388"/>
      <c r="AP294" s="388"/>
      <c r="AQ294" s="388"/>
      <c r="AR294" s="391"/>
      <c r="AS294" s="392"/>
      <c r="AT294" s="393"/>
      <c r="AU294" s="393"/>
      <c r="AV294" s="393"/>
      <c r="AW294" s="393"/>
      <c r="AX294" s="393"/>
      <c r="AY294" s="394"/>
      <c r="AZ294" s="395"/>
      <c r="BA294" s="396"/>
      <c r="BB294" s="397">
        <v>2</v>
      </c>
      <c r="BC294" s="398"/>
      <c r="BD294" s="399"/>
      <c r="BE294" s="399"/>
      <c r="BF294" s="400"/>
      <c r="BG294" s="401"/>
      <c r="BH294" s="402"/>
      <c r="BI294" s="403"/>
      <c r="BJ294" s="404"/>
      <c r="BK294" s="405"/>
      <c r="BL294" s="405"/>
      <c r="BM294" s="405"/>
      <c r="BN294" s="405"/>
      <c r="BO294" s="406"/>
      <c r="BP294" s="404"/>
      <c r="BQ294" s="405"/>
      <c r="BR294" s="405"/>
      <c r="BS294" s="405"/>
      <c r="BT294" s="405"/>
      <c r="BU294" s="406"/>
      <c r="BV294" s="404"/>
      <c r="BW294" s="405"/>
      <c r="BX294" s="405"/>
      <c r="BY294" s="405"/>
      <c r="BZ294" s="405"/>
      <c r="CA294" s="406"/>
      <c r="CB294" s="398"/>
      <c r="CC294" s="399"/>
      <c r="CD294" s="399"/>
      <c r="CE294" s="400"/>
      <c r="CF294" s="407"/>
      <c r="CG294" s="408"/>
      <c r="CH294" s="408"/>
      <c r="CI294" s="408"/>
      <c r="CJ294" s="409"/>
      <c r="CK294" s="407"/>
      <c r="CL294" s="408"/>
      <c r="CM294" s="408"/>
      <c r="CN294" s="408"/>
      <c r="CO294" s="409"/>
      <c r="CP294" s="407"/>
      <c r="CQ294" s="408"/>
      <c r="CR294" s="408"/>
      <c r="CS294" s="408"/>
      <c r="CT294" s="409"/>
      <c r="CU294" s="379"/>
      <c r="CV294" s="380"/>
      <c r="CW294" s="380"/>
      <c r="CX294" s="380"/>
      <c r="CY294" s="381"/>
    </row>
    <row r="295" spans="1:103" ht="16.5">
      <c r="A295" s="383"/>
      <c r="B295" s="352"/>
      <c r="C295" s="384" t="str">
        <f t="shared" ca="1" si="6"/>
        <v>●</v>
      </c>
      <c r="D295" s="385"/>
      <c r="E295" s="386"/>
      <c r="F295" s="386"/>
      <c r="G295" s="386"/>
      <c r="H295" s="386"/>
      <c r="I295" s="386"/>
      <c r="J295" s="386"/>
      <c r="K295" s="387"/>
      <c r="L295" s="388"/>
      <c r="M295" s="388"/>
      <c r="N295" s="388"/>
      <c r="O295" s="388"/>
      <c r="P295" s="388"/>
      <c r="Q295" s="388"/>
      <c r="R295" s="389"/>
      <c r="S295" s="390"/>
      <c r="T295" s="389"/>
      <c r="U295" s="390"/>
      <c r="V295" s="387"/>
      <c r="W295" s="388"/>
      <c r="X295" s="388"/>
      <c r="Y295" s="388"/>
      <c r="Z295" s="388"/>
      <c r="AA295" s="388"/>
      <c r="AB295" s="388"/>
      <c r="AC295" s="388"/>
      <c r="AD295" s="387"/>
      <c r="AE295" s="388"/>
      <c r="AF295" s="388"/>
      <c r="AG295" s="388"/>
      <c r="AH295" s="388"/>
      <c r="AI295" s="388"/>
      <c r="AJ295" s="388"/>
      <c r="AK295" s="391"/>
      <c r="AL295" s="387"/>
      <c r="AM295" s="388"/>
      <c r="AN295" s="388"/>
      <c r="AO295" s="388"/>
      <c r="AP295" s="388"/>
      <c r="AQ295" s="388"/>
      <c r="AR295" s="391"/>
      <c r="AS295" s="392"/>
      <c r="AT295" s="393"/>
      <c r="AU295" s="393"/>
      <c r="AV295" s="393"/>
      <c r="AW295" s="393"/>
      <c r="AX295" s="393"/>
      <c r="AY295" s="394"/>
      <c r="AZ295" s="395"/>
      <c r="BA295" s="396"/>
      <c r="BB295" s="397">
        <v>3</v>
      </c>
      <c r="BC295" s="398"/>
      <c r="BD295" s="399"/>
      <c r="BE295" s="399"/>
      <c r="BF295" s="400"/>
      <c r="BG295" s="401"/>
      <c r="BH295" s="402"/>
      <c r="BI295" s="403"/>
      <c r="BJ295" s="404"/>
      <c r="BK295" s="405"/>
      <c r="BL295" s="405"/>
      <c r="BM295" s="405"/>
      <c r="BN295" s="405"/>
      <c r="BO295" s="406"/>
      <c r="BP295" s="404"/>
      <c r="BQ295" s="405"/>
      <c r="BR295" s="405"/>
      <c r="BS295" s="405"/>
      <c r="BT295" s="405"/>
      <c r="BU295" s="406"/>
      <c r="BV295" s="404"/>
      <c r="BW295" s="405"/>
      <c r="BX295" s="405"/>
      <c r="BY295" s="405"/>
      <c r="BZ295" s="405"/>
      <c r="CA295" s="406"/>
      <c r="CB295" s="398"/>
      <c r="CC295" s="399"/>
      <c r="CD295" s="399"/>
      <c r="CE295" s="400"/>
      <c r="CF295" s="407"/>
      <c r="CG295" s="408"/>
      <c r="CH295" s="408"/>
      <c r="CI295" s="408"/>
      <c r="CJ295" s="409"/>
      <c r="CK295" s="407"/>
      <c r="CL295" s="408"/>
      <c r="CM295" s="408"/>
      <c r="CN295" s="408"/>
      <c r="CO295" s="409"/>
      <c r="CP295" s="407"/>
      <c r="CQ295" s="408"/>
      <c r="CR295" s="408"/>
      <c r="CS295" s="408"/>
      <c r="CT295" s="409"/>
      <c r="CU295" s="379"/>
      <c r="CV295" s="380"/>
      <c r="CW295" s="380"/>
      <c r="CX295" s="380"/>
      <c r="CY295" s="381"/>
    </row>
    <row r="296" spans="1:103" ht="16.5">
      <c r="A296" s="383"/>
      <c r="B296" s="352"/>
      <c r="C296" s="384" t="str">
        <f t="shared" ca="1" si="6"/>
        <v>●</v>
      </c>
      <c r="D296" s="385"/>
      <c r="E296" s="386"/>
      <c r="F296" s="386"/>
      <c r="G296" s="386"/>
      <c r="H296" s="386"/>
      <c r="I296" s="386"/>
      <c r="J296" s="386"/>
      <c r="K296" s="387"/>
      <c r="L296" s="388"/>
      <c r="M296" s="388"/>
      <c r="N296" s="388"/>
      <c r="O296" s="388"/>
      <c r="P296" s="388"/>
      <c r="Q296" s="388"/>
      <c r="R296" s="389"/>
      <c r="S296" s="390"/>
      <c r="T296" s="389"/>
      <c r="U296" s="390"/>
      <c r="V296" s="387"/>
      <c r="W296" s="388"/>
      <c r="X296" s="388"/>
      <c r="Y296" s="388"/>
      <c r="Z296" s="388"/>
      <c r="AA296" s="388"/>
      <c r="AB296" s="388"/>
      <c r="AC296" s="388"/>
      <c r="AD296" s="387"/>
      <c r="AE296" s="388"/>
      <c r="AF296" s="388"/>
      <c r="AG296" s="388"/>
      <c r="AH296" s="388"/>
      <c r="AI296" s="388"/>
      <c r="AJ296" s="388"/>
      <c r="AK296" s="391"/>
      <c r="AL296" s="387"/>
      <c r="AM296" s="388"/>
      <c r="AN296" s="388"/>
      <c r="AO296" s="388"/>
      <c r="AP296" s="388"/>
      <c r="AQ296" s="388"/>
      <c r="AR296" s="391"/>
      <c r="AS296" s="392"/>
      <c r="AT296" s="393"/>
      <c r="AU296" s="393"/>
      <c r="AV296" s="393"/>
      <c r="AW296" s="393"/>
      <c r="AX296" s="393"/>
      <c r="AY296" s="394"/>
      <c r="AZ296" s="395"/>
      <c r="BA296" s="396"/>
      <c r="BB296" s="397">
        <v>4</v>
      </c>
      <c r="BC296" s="398"/>
      <c r="BD296" s="399"/>
      <c r="BE296" s="399"/>
      <c r="BF296" s="400"/>
      <c r="BG296" s="401"/>
      <c r="BH296" s="402"/>
      <c r="BI296" s="403"/>
      <c r="BJ296" s="404"/>
      <c r="BK296" s="405"/>
      <c r="BL296" s="405"/>
      <c r="BM296" s="405"/>
      <c r="BN296" s="405"/>
      <c r="BO296" s="406"/>
      <c r="BP296" s="404"/>
      <c r="BQ296" s="405"/>
      <c r="BR296" s="405"/>
      <c r="BS296" s="405"/>
      <c r="BT296" s="405"/>
      <c r="BU296" s="406"/>
      <c r="BV296" s="404"/>
      <c r="BW296" s="405"/>
      <c r="BX296" s="405"/>
      <c r="BY296" s="405"/>
      <c r="BZ296" s="405"/>
      <c r="CA296" s="406"/>
      <c r="CB296" s="398"/>
      <c r="CC296" s="399"/>
      <c r="CD296" s="399"/>
      <c r="CE296" s="400"/>
      <c r="CF296" s="407"/>
      <c r="CG296" s="408"/>
      <c r="CH296" s="408"/>
      <c r="CI296" s="408"/>
      <c r="CJ296" s="409"/>
      <c r="CK296" s="407"/>
      <c r="CL296" s="408"/>
      <c r="CM296" s="408"/>
      <c r="CN296" s="408"/>
      <c r="CO296" s="409"/>
      <c r="CP296" s="407"/>
      <c r="CQ296" s="408"/>
      <c r="CR296" s="408"/>
      <c r="CS296" s="408"/>
      <c r="CT296" s="409"/>
      <c r="CU296" s="379"/>
      <c r="CV296" s="380"/>
      <c r="CW296" s="380"/>
      <c r="CX296" s="380"/>
      <c r="CY296" s="381"/>
    </row>
    <row r="297" spans="1:103" ht="16.5">
      <c r="A297" s="383"/>
      <c r="B297" s="352"/>
      <c r="C297" s="384" t="str">
        <f t="shared" ca="1" si="6"/>
        <v>●</v>
      </c>
      <c r="D297" s="385"/>
      <c r="E297" s="386"/>
      <c r="F297" s="386"/>
      <c r="G297" s="386"/>
      <c r="H297" s="386"/>
      <c r="I297" s="386"/>
      <c r="J297" s="386"/>
      <c r="K297" s="387"/>
      <c r="L297" s="388"/>
      <c r="M297" s="388"/>
      <c r="N297" s="388"/>
      <c r="O297" s="388"/>
      <c r="P297" s="388"/>
      <c r="Q297" s="388"/>
      <c r="R297" s="389"/>
      <c r="S297" s="390"/>
      <c r="T297" s="389"/>
      <c r="U297" s="390"/>
      <c r="V297" s="387"/>
      <c r="W297" s="388"/>
      <c r="X297" s="388"/>
      <c r="Y297" s="388"/>
      <c r="Z297" s="388"/>
      <c r="AA297" s="388"/>
      <c r="AB297" s="388"/>
      <c r="AC297" s="388"/>
      <c r="AD297" s="387"/>
      <c r="AE297" s="388"/>
      <c r="AF297" s="388"/>
      <c r="AG297" s="388"/>
      <c r="AH297" s="388"/>
      <c r="AI297" s="388"/>
      <c r="AJ297" s="388"/>
      <c r="AK297" s="391"/>
      <c r="AL297" s="387"/>
      <c r="AM297" s="388"/>
      <c r="AN297" s="388"/>
      <c r="AO297" s="388"/>
      <c r="AP297" s="388"/>
      <c r="AQ297" s="388"/>
      <c r="AR297" s="391"/>
      <c r="AS297" s="392"/>
      <c r="AT297" s="393"/>
      <c r="AU297" s="393"/>
      <c r="AV297" s="393"/>
      <c r="AW297" s="393"/>
      <c r="AX297" s="393"/>
      <c r="AY297" s="394"/>
      <c r="AZ297" s="395"/>
      <c r="BA297" s="396"/>
      <c r="BB297" s="397">
        <v>5</v>
      </c>
      <c r="BC297" s="398"/>
      <c r="BD297" s="399"/>
      <c r="BE297" s="399"/>
      <c r="BF297" s="400"/>
      <c r="BG297" s="401"/>
      <c r="BH297" s="402"/>
      <c r="BI297" s="403"/>
      <c r="BJ297" s="404"/>
      <c r="BK297" s="405"/>
      <c r="BL297" s="405"/>
      <c r="BM297" s="405"/>
      <c r="BN297" s="405"/>
      <c r="BO297" s="406"/>
      <c r="BP297" s="404"/>
      <c r="BQ297" s="405"/>
      <c r="BR297" s="405"/>
      <c r="BS297" s="405"/>
      <c r="BT297" s="405"/>
      <c r="BU297" s="406"/>
      <c r="BV297" s="404"/>
      <c r="BW297" s="405"/>
      <c r="BX297" s="405"/>
      <c r="BY297" s="405"/>
      <c r="BZ297" s="405"/>
      <c r="CA297" s="406"/>
      <c r="CB297" s="398"/>
      <c r="CC297" s="399"/>
      <c r="CD297" s="399"/>
      <c r="CE297" s="400"/>
      <c r="CF297" s="407"/>
      <c r="CG297" s="408"/>
      <c r="CH297" s="408"/>
      <c r="CI297" s="408"/>
      <c r="CJ297" s="409"/>
      <c r="CK297" s="407"/>
      <c r="CL297" s="408"/>
      <c r="CM297" s="408"/>
      <c r="CN297" s="408"/>
      <c r="CO297" s="409"/>
      <c r="CP297" s="407"/>
      <c r="CQ297" s="408"/>
      <c r="CR297" s="408"/>
      <c r="CS297" s="408"/>
      <c r="CT297" s="409"/>
      <c r="CU297" s="379"/>
      <c r="CV297" s="380"/>
      <c r="CW297" s="380"/>
      <c r="CX297" s="380"/>
      <c r="CY297" s="381"/>
    </row>
    <row r="298" spans="1:103" ht="16.5">
      <c r="A298" s="410"/>
      <c r="B298" s="411"/>
      <c r="C298" s="412" t="str">
        <f t="shared" ca="1" si="6"/>
        <v>●</v>
      </c>
      <c r="D298" s="413"/>
      <c r="E298" s="414"/>
      <c r="F298" s="414"/>
      <c r="G298" s="414"/>
      <c r="H298" s="414"/>
      <c r="I298" s="414"/>
      <c r="J298" s="414"/>
      <c r="K298" s="376"/>
      <c r="L298" s="377"/>
      <c r="M298" s="377"/>
      <c r="N298" s="377"/>
      <c r="O298" s="377"/>
      <c r="P298" s="377"/>
      <c r="Q298" s="377"/>
      <c r="R298" s="415"/>
      <c r="S298" s="416"/>
      <c r="T298" s="415"/>
      <c r="U298" s="416"/>
      <c r="V298" s="376"/>
      <c r="W298" s="377"/>
      <c r="X298" s="377"/>
      <c r="Y298" s="377"/>
      <c r="Z298" s="377"/>
      <c r="AA298" s="377"/>
      <c r="AB298" s="377"/>
      <c r="AC298" s="377"/>
      <c r="AD298" s="376"/>
      <c r="AE298" s="377"/>
      <c r="AF298" s="377"/>
      <c r="AG298" s="377"/>
      <c r="AH298" s="377"/>
      <c r="AI298" s="377"/>
      <c r="AJ298" s="377"/>
      <c r="AK298" s="378"/>
      <c r="AL298" s="376"/>
      <c r="AM298" s="377"/>
      <c r="AN298" s="377"/>
      <c r="AO298" s="377"/>
      <c r="AP298" s="377"/>
      <c r="AQ298" s="377"/>
      <c r="AR298" s="378"/>
      <c r="AS298" s="417"/>
      <c r="AT298" s="418"/>
      <c r="AU298" s="418"/>
      <c r="AV298" s="418"/>
      <c r="AW298" s="418"/>
      <c r="AX298" s="418"/>
      <c r="AY298" s="419"/>
      <c r="AZ298" s="420"/>
      <c r="BA298" s="421"/>
      <c r="BB298" s="422">
        <v>6</v>
      </c>
      <c r="BC298" s="423"/>
      <c r="BD298" s="424"/>
      <c r="BE298" s="424"/>
      <c r="BF298" s="425"/>
      <c r="BG298" s="426"/>
      <c r="BH298" s="427"/>
      <c r="BI298" s="428"/>
      <c r="BJ298" s="429"/>
      <c r="BK298" s="430"/>
      <c r="BL298" s="430"/>
      <c r="BM298" s="430"/>
      <c r="BN298" s="430"/>
      <c r="BO298" s="431"/>
      <c r="BP298" s="429"/>
      <c r="BQ298" s="430"/>
      <c r="BR298" s="430"/>
      <c r="BS298" s="430"/>
      <c r="BT298" s="430"/>
      <c r="BU298" s="431"/>
      <c r="BV298" s="429"/>
      <c r="BW298" s="430"/>
      <c r="BX298" s="430"/>
      <c r="BY298" s="430"/>
      <c r="BZ298" s="430"/>
      <c r="CA298" s="431"/>
      <c r="CB298" s="423"/>
      <c r="CC298" s="424"/>
      <c r="CD298" s="424"/>
      <c r="CE298" s="425"/>
      <c r="CF298" s="407"/>
      <c r="CG298" s="408"/>
      <c r="CH298" s="408"/>
      <c r="CI298" s="408"/>
      <c r="CJ298" s="409"/>
      <c r="CK298" s="407"/>
      <c r="CL298" s="408"/>
      <c r="CM298" s="408"/>
      <c r="CN298" s="408"/>
      <c r="CO298" s="409"/>
      <c r="CP298" s="407"/>
      <c r="CQ298" s="408"/>
      <c r="CR298" s="408"/>
      <c r="CS298" s="408"/>
      <c r="CT298" s="409"/>
      <c r="CU298" s="379"/>
      <c r="CV298" s="380"/>
      <c r="CW298" s="380"/>
      <c r="CX298" s="380"/>
      <c r="CY298" s="381"/>
    </row>
    <row r="299" spans="1:103" ht="16.5">
      <c r="A299" s="351">
        <v>49</v>
      </c>
      <c r="B299" s="352"/>
      <c r="C299" s="353" t="str">
        <f t="shared" ca="1" si="6"/>
        <v>●</v>
      </c>
      <c r="D299" s="354"/>
      <c r="E299" s="355"/>
      <c r="F299" s="355"/>
      <c r="G299" s="355"/>
      <c r="H299" s="355"/>
      <c r="I299" s="355"/>
      <c r="J299" s="355"/>
      <c r="K299" s="356" t="s">
        <v>426</v>
      </c>
      <c r="L299" s="357"/>
      <c r="M299" s="357"/>
      <c r="N299" s="357"/>
      <c r="O299" s="357"/>
      <c r="P299" s="357"/>
      <c r="Q299" s="357"/>
      <c r="R299" s="358"/>
      <c r="S299" s="359"/>
      <c r="T299" s="358"/>
      <c r="U299" s="359"/>
      <c r="V299" s="356"/>
      <c r="W299" s="357"/>
      <c r="X299" s="357"/>
      <c r="Y299" s="357"/>
      <c r="Z299" s="357"/>
      <c r="AA299" s="357"/>
      <c r="AB299" s="357"/>
      <c r="AC299" s="357"/>
      <c r="AD299" s="356"/>
      <c r="AE299" s="357"/>
      <c r="AF299" s="357"/>
      <c r="AG299" s="357"/>
      <c r="AH299" s="357"/>
      <c r="AI299" s="357"/>
      <c r="AJ299" s="357"/>
      <c r="AK299" s="360"/>
      <c r="AL299" s="356"/>
      <c r="AM299" s="357"/>
      <c r="AN299" s="357"/>
      <c r="AO299" s="357"/>
      <c r="AP299" s="357"/>
      <c r="AQ299" s="357"/>
      <c r="AR299" s="360"/>
      <c r="AS299" s="361"/>
      <c r="AT299" s="362"/>
      <c r="AU299" s="362"/>
      <c r="AV299" s="362"/>
      <c r="AW299" s="362"/>
      <c r="AX299" s="362"/>
      <c r="AY299" s="363"/>
      <c r="AZ299" s="364"/>
      <c r="BA299" s="365"/>
      <c r="BB299" s="366">
        <v>1</v>
      </c>
      <c r="BC299" s="367"/>
      <c r="BD299" s="368"/>
      <c r="BE299" s="368"/>
      <c r="BF299" s="369"/>
      <c r="BG299" s="370"/>
      <c r="BH299" s="371"/>
      <c r="BI299" s="372"/>
      <c r="BJ299" s="373"/>
      <c r="BK299" s="374"/>
      <c r="BL299" s="374"/>
      <c r="BM299" s="374"/>
      <c r="BN299" s="374"/>
      <c r="BO299" s="375"/>
      <c r="BP299" s="373"/>
      <c r="BQ299" s="374"/>
      <c r="BR299" s="374"/>
      <c r="BS299" s="374"/>
      <c r="BT299" s="374"/>
      <c r="BU299" s="375"/>
      <c r="BV299" s="373"/>
      <c r="BW299" s="374"/>
      <c r="BX299" s="374"/>
      <c r="BY299" s="374"/>
      <c r="BZ299" s="374"/>
      <c r="CA299" s="375"/>
      <c r="CB299" s="367"/>
      <c r="CC299" s="368"/>
      <c r="CD299" s="368"/>
      <c r="CE299" s="369"/>
      <c r="CF299" s="376"/>
      <c r="CG299" s="377"/>
      <c r="CH299" s="377"/>
      <c r="CI299" s="377"/>
      <c r="CJ299" s="378"/>
      <c r="CK299" s="376"/>
      <c r="CL299" s="377"/>
      <c r="CM299" s="377"/>
      <c r="CN299" s="377"/>
      <c r="CO299" s="378"/>
      <c r="CP299" s="376"/>
      <c r="CQ299" s="377"/>
      <c r="CR299" s="377"/>
      <c r="CS299" s="377"/>
      <c r="CT299" s="378"/>
      <c r="CU299" s="379"/>
      <c r="CV299" s="380"/>
      <c r="CW299" s="380"/>
      <c r="CX299" s="380"/>
      <c r="CY299" s="381"/>
    </row>
    <row r="300" spans="1:103" ht="16.5">
      <c r="A300" s="383"/>
      <c r="B300" s="352"/>
      <c r="C300" s="384" t="str">
        <f t="shared" ca="1" si="6"/>
        <v>●</v>
      </c>
      <c r="D300" s="385"/>
      <c r="E300" s="386"/>
      <c r="F300" s="386"/>
      <c r="G300" s="386"/>
      <c r="H300" s="386"/>
      <c r="I300" s="386"/>
      <c r="J300" s="386"/>
      <c r="K300" s="387"/>
      <c r="L300" s="388"/>
      <c r="M300" s="388"/>
      <c r="N300" s="388"/>
      <c r="O300" s="388"/>
      <c r="P300" s="388"/>
      <c r="Q300" s="388"/>
      <c r="R300" s="389"/>
      <c r="S300" s="390"/>
      <c r="T300" s="389"/>
      <c r="U300" s="390"/>
      <c r="V300" s="387"/>
      <c r="W300" s="388"/>
      <c r="X300" s="388"/>
      <c r="Y300" s="388"/>
      <c r="Z300" s="388"/>
      <c r="AA300" s="388"/>
      <c r="AB300" s="388"/>
      <c r="AC300" s="388"/>
      <c r="AD300" s="387"/>
      <c r="AE300" s="388"/>
      <c r="AF300" s="388"/>
      <c r="AG300" s="388"/>
      <c r="AH300" s="388"/>
      <c r="AI300" s="388"/>
      <c r="AJ300" s="388"/>
      <c r="AK300" s="391"/>
      <c r="AL300" s="387"/>
      <c r="AM300" s="388"/>
      <c r="AN300" s="388"/>
      <c r="AO300" s="388"/>
      <c r="AP300" s="388"/>
      <c r="AQ300" s="388"/>
      <c r="AR300" s="391"/>
      <c r="AS300" s="392"/>
      <c r="AT300" s="393"/>
      <c r="AU300" s="393"/>
      <c r="AV300" s="393"/>
      <c r="AW300" s="393"/>
      <c r="AX300" s="393"/>
      <c r="AY300" s="394"/>
      <c r="AZ300" s="395"/>
      <c r="BA300" s="396"/>
      <c r="BB300" s="397">
        <v>2</v>
      </c>
      <c r="BC300" s="398"/>
      <c r="BD300" s="399"/>
      <c r="BE300" s="399"/>
      <c r="BF300" s="400"/>
      <c r="BG300" s="401"/>
      <c r="BH300" s="402"/>
      <c r="BI300" s="403"/>
      <c r="BJ300" s="404"/>
      <c r="BK300" s="405"/>
      <c r="BL300" s="405"/>
      <c r="BM300" s="405"/>
      <c r="BN300" s="405"/>
      <c r="BO300" s="406"/>
      <c r="BP300" s="404"/>
      <c r="BQ300" s="405"/>
      <c r="BR300" s="405"/>
      <c r="BS300" s="405"/>
      <c r="BT300" s="405"/>
      <c r="BU300" s="406"/>
      <c r="BV300" s="404"/>
      <c r="BW300" s="405"/>
      <c r="BX300" s="405"/>
      <c r="BY300" s="405"/>
      <c r="BZ300" s="405"/>
      <c r="CA300" s="406"/>
      <c r="CB300" s="398"/>
      <c r="CC300" s="399"/>
      <c r="CD300" s="399"/>
      <c r="CE300" s="400"/>
      <c r="CF300" s="407"/>
      <c r="CG300" s="408"/>
      <c r="CH300" s="408"/>
      <c r="CI300" s="408"/>
      <c r="CJ300" s="409"/>
      <c r="CK300" s="407"/>
      <c r="CL300" s="408"/>
      <c r="CM300" s="408"/>
      <c r="CN300" s="408"/>
      <c r="CO300" s="409"/>
      <c r="CP300" s="407"/>
      <c r="CQ300" s="408"/>
      <c r="CR300" s="408"/>
      <c r="CS300" s="408"/>
      <c r="CT300" s="409"/>
      <c r="CU300" s="379"/>
      <c r="CV300" s="380"/>
      <c r="CW300" s="380"/>
      <c r="CX300" s="380"/>
      <c r="CY300" s="381"/>
    </row>
    <row r="301" spans="1:103" ht="16.5">
      <c r="A301" s="383"/>
      <c r="B301" s="352"/>
      <c r="C301" s="384" t="str">
        <f t="shared" ca="1" si="6"/>
        <v>●</v>
      </c>
      <c r="D301" s="385"/>
      <c r="E301" s="386"/>
      <c r="F301" s="386"/>
      <c r="G301" s="386"/>
      <c r="H301" s="386"/>
      <c r="I301" s="386"/>
      <c r="J301" s="386"/>
      <c r="K301" s="387"/>
      <c r="L301" s="388"/>
      <c r="M301" s="388"/>
      <c r="N301" s="388"/>
      <c r="O301" s="388"/>
      <c r="P301" s="388"/>
      <c r="Q301" s="388"/>
      <c r="R301" s="389"/>
      <c r="S301" s="390"/>
      <c r="T301" s="389"/>
      <c r="U301" s="390"/>
      <c r="V301" s="387"/>
      <c r="W301" s="388"/>
      <c r="X301" s="388"/>
      <c r="Y301" s="388"/>
      <c r="Z301" s="388"/>
      <c r="AA301" s="388"/>
      <c r="AB301" s="388"/>
      <c r="AC301" s="388"/>
      <c r="AD301" s="387"/>
      <c r="AE301" s="388"/>
      <c r="AF301" s="388"/>
      <c r="AG301" s="388"/>
      <c r="AH301" s="388"/>
      <c r="AI301" s="388"/>
      <c r="AJ301" s="388"/>
      <c r="AK301" s="391"/>
      <c r="AL301" s="387"/>
      <c r="AM301" s="388"/>
      <c r="AN301" s="388"/>
      <c r="AO301" s="388"/>
      <c r="AP301" s="388"/>
      <c r="AQ301" s="388"/>
      <c r="AR301" s="391"/>
      <c r="AS301" s="392"/>
      <c r="AT301" s="393"/>
      <c r="AU301" s="393"/>
      <c r="AV301" s="393"/>
      <c r="AW301" s="393"/>
      <c r="AX301" s="393"/>
      <c r="AY301" s="394"/>
      <c r="AZ301" s="395"/>
      <c r="BA301" s="396"/>
      <c r="BB301" s="397">
        <v>3</v>
      </c>
      <c r="BC301" s="398"/>
      <c r="BD301" s="399"/>
      <c r="BE301" s="399"/>
      <c r="BF301" s="400"/>
      <c r="BG301" s="401"/>
      <c r="BH301" s="402"/>
      <c r="BI301" s="403"/>
      <c r="BJ301" s="404"/>
      <c r="BK301" s="405"/>
      <c r="BL301" s="405"/>
      <c r="BM301" s="405"/>
      <c r="BN301" s="405"/>
      <c r="BO301" s="406"/>
      <c r="BP301" s="404"/>
      <c r="BQ301" s="405"/>
      <c r="BR301" s="405"/>
      <c r="BS301" s="405"/>
      <c r="BT301" s="405"/>
      <c r="BU301" s="406"/>
      <c r="BV301" s="404"/>
      <c r="BW301" s="405"/>
      <c r="BX301" s="405"/>
      <c r="BY301" s="405"/>
      <c r="BZ301" s="405"/>
      <c r="CA301" s="406"/>
      <c r="CB301" s="398"/>
      <c r="CC301" s="399"/>
      <c r="CD301" s="399"/>
      <c r="CE301" s="400"/>
      <c r="CF301" s="407"/>
      <c r="CG301" s="408"/>
      <c r="CH301" s="408"/>
      <c r="CI301" s="408"/>
      <c r="CJ301" s="409"/>
      <c r="CK301" s="407"/>
      <c r="CL301" s="408"/>
      <c r="CM301" s="408"/>
      <c r="CN301" s="408"/>
      <c r="CO301" s="409"/>
      <c r="CP301" s="407"/>
      <c r="CQ301" s="408"/>
      <c r="CR301" s="408"/>
      <c r="CS301" s="408"/>
      <c r="CT301" s="409"/>
      <c r="CU301" s="379"/>
      <c r="CV301" s="380"/>
      <c r="CW301" s="380"/>
      <c r="CX301" s="380"/>
      <c r="CY301" s="381"/>
    </row>
    <row r="302" spans="1:103" ht="16.5">
      <c r="A302" s="383"/>
      <c r="B302" s="352"/>
      <c r="C302" s="384" t="str">
        <f t="shared" ca="1" si="6"/>
        <v>●</v>
      </c>
      <c r="D302" s="385"/>
      <c r="E302" s="386"/>
      <c r="F302" s="386"/>
      <c r="G302" s="386"/>
      <c r="H302" s="386"/>
      <c r="I302" s="386"/>
      <c r="J302" s="386"/>
      <c r="K302" s="387"/>
      <c r="L302" s="388"/>
      <c r="M302" s="388"/>
      <c r="N302" s="388"/>
      <c r="O302" s="388"/>
      <c r="P302" s="388"/>
      <c r="Q302" s="388"/>
      <c r="R302" s="389"/>
      <c r="S302" s="390"/>
      <c r="T302" s="389"/>
      <c r="U302" s="390"/>
      <c r="V302" s="387"/>
      <c r="W302" s="388"/>
      <c r="X302" s="388"/>
      <c r="Y302" s="388"/>
      <c r="Z302" s="388"/>
      <c r="AA302" s="388"/>
      <c r="AB302" s="388"/>
      <c r="AC302" s="388"/>
      <c r="AD302" s="387"/>
      <c r="AE302" s="388"/>
      <c r="AF302" s="388"/>
      <c r="AG302" s="388"/>
      <c r="AH302" s="388"/>
      <c r="AI302" s="388"/>
      <c r="AJ302" s="388"/>
      <c r="AK302" s="391"/>
      <c r="AL302" s="387"/>
      <c r="AM302" s="388"/>
      <c r="AN302" s="388"/>
      <c r="AO302" s="388"/>
      <c r="AP302" s="388"/>
      <c r="AQ302" s="388"/>
      <c r="AR302" s="391"/>
      <c r="AS302" s="392"/>
      <c r="AT302" s="393"/>
      <c r="AU302" s="393"/>
      <c r="AV302" s="393"/>
      <c r="AW302" s="393"/>
      <c r="AX302" s="393"/>
      <c r="AY302" s="394"/>
      <c r="AZ302" s="395"/>
      <c r="BA302" s="396"/>
      <c r="BB302" s="397">
        <v>4</v>
      </c>
      <c r="BC302" s="398"/>
      <c r="BD302" s="399"/>
      <c r="BE302" s="399"/>
      <c r="BF302" s="400"/>
      <c r="BG302" s="401"/>
      <c r="BH302" s="402"/>
      <c r="BI302" s="403"/>
      <c r="BJ302" s="404"/>
      <c r="BK302" s="405"/>
      <c r="BL302" s="405"/>
      <c r="BM302" s="405"/>
      <c r="BN302" s="405"/>
      <c r="BO302" s="406"/>
      <c r="BP302" s="404"/>
      <c r="BQ302" s="405"/>
      <c r="BR302" s="405"/>
      <c r="BS302" s="405"/>
      <c r="BT302" s="405"/>
      <c r="BU302" s="406"/>
      <c r="BV302" s="404"/>
      <c r="BW302" s="405"/>
      <c r="BX302" s="405"/>
      <c r="BY302" s="405"/>
      <c r="BZ302" s="405"/>
      <c r="CA302" s="406"/>
      <c r="CB302" s="398"/>
      <c r="CC302" s="399"/>
      <c r="CD302" s="399"/>
      <c r="CE302" s="400"/>
      <c r="CF302" s="407"/>
      <c r="CG302" s="408"/>
      <c r="CH302" s="408"/>
      <c r="CI302" s="408"/>
      <c r="CJ302" s="409"/>
      <c r="CK302" s="407"/>
      <c r="CL302" s="408"/>
      <c r="CM302" s="408"/>
      <c r="CN302" s="408"/>
      <c r="CO302" s="409"/>
      <c r="CP302" s="407"/>
      <c r="CQ302" s="408"/>
      <c r="CR302" s="408"/>
      <c r="CS302" s="408"/>
      <c r="CT302" s="409"/>
      <c r="CU302" s="379"/>
      <c r="CV302" s="380"/>
      <c r="CW302" s="380"/>
      <c r="CX302" s="380"/>
      <c r="CY302" s="381"/>
    </row>
    <row r="303" spans="1:103" ht="16.5">
      <c r="A303" s="383"/>
      <c r="B303" s="352"/>
      <c r="C303" s="384" t="str">
        <f t="shared" ca="1" si="6"/>
        <v>●</v>
      </c>
      <c r="D303" s="385"/>
      <c r="E303" s="386"/>
      <c r="F303" s="386"/>
      <c r="G303" s="386"/>
      <c r="H303" s="386"/>
      <c r="I303" s="386"/>
      <c r="J303" s="386"/>
      <c r="K303" s="387"/>
      <c r="L303" s="388"/>
      <c r="M303" s="388"/>
      <c r="N303" s="388"/>
      <c r="O303" s="388"/>
      <c r="P303" s="388"/>
      <c r="Q303" s="388"/>
      <c r="R303" s="389"/>
      <c r="S303" s="390"/>
      <c r="T303" s="389"/>
      <c r="U303" s="390"/>
      <c r="V303" s="387"/>
      <c r="W303" s="388"/>
      <c r="X303" s="388"/>
      <c r="Y303" s="388"/>
      <c r="Z303" s="388"/>
      <c r="AA303" s="388"/>
      <c r="AB303" s="388"/>
      <c r="AC303" s="388"/>
      <c r="AD303" s="387"/>
      <c r="AE303" s="388"/>
      <c r="AF303" s="388"/>
      <c r="AG303" s="388"/>
      <c r="AH303" s="388"/>
      <c r="AI303" s="388"/>
      <c r="AJ303" s="388"/>
      <c r="AK303" s="391"/>
      <c r="AL303" s="387"/>
      <c r="AM303" s="388"/>
      <c r="AN303" s="388"/>
      <c r="AO303" s="388"/>
      <c r="AP303" s="388"/>
      <c r="AQ303" s="388"/>
      <c r="AR303" s="391"/>
      <c r="AS303" s="392"/>
      <c r="AT303" s="393"/>
      <c r="AU303" s="393"/>
      <c r="AV303" s="393"/>
      <c r="AW303" s="393"/>
      <c r="AX303" s="393"/>
      <c r="AY303" s="394"/>
      <c r="AZ303" s="395"/>
      <c r="BA303" s="396"/>
      <c r="BB303" s="397">
        <v>5</v>
      </c>
      <c r="BC303" s="398"/>
      <c r="BD303" s="399"/>
      <c r="BE303" s="399"/>
      <c r="BF303" s="400"/>
      <c r="BG303" s="401"/>
      <c r="BH303" s="402"/>
      <c r="BI303" s="403"/>
      <c r="BJ303" s="404"/>
      <c r="BK303" s="405"/>
      <c r="BL303" s="405"/>
      <c r="BM303" s="405"/>
      <c r="BN303" s="405"/>
      <c r="BO303" s="406"/>
      <c r="BP303" s="404"/>
      <c r="BQ303" s="405"/>
      <c r="BR303" s="405"/>
      <c r="BS303" s="405"/>
      <c r="BT303" s="405"/>
      <c r="BU303" s="406"/>
      <c r="BV303" s="404"/>
      <c r="BW303" s="405"/>
      <c r="BX303" s="405"/>
      <c r="BY303" s="405"/>
      <c r="BZ303" s="405"/>
      <c r="CA303" s="406"/>
      <c r="CB303" s="398"/>
      <c r="CC303" s="399"/>
      <c r="CD303" s="399"/>
      <c r="CE303" s="400"/>
      <c r="CF303" s="407"/>
      <c r="CG303" s="408"/>
      <c r="CH303" s="408"/>
      <c r="CI303" s="408"/>
      <c r="CJ303" s="409"/>
      <c r="CK303" s="407"/>
      <c r="CL303" s="408"/>
      <c r="CM303" s="408"/>
      <c r="CN303" s="408"/>
      <c r="CO303" s="409"/>
      <c r="CP303" s="407"/>
      <c r="CQ303" s="408"/>
      <c r="CR303" s="408"/>
      <c r="CS303" s="408"/>
      <c r="CT303" s="409"/>
      <c r="CU303" s="379"/>
      <c r="CV303" s="380"/>
      <c r="CW303" s="380"/>
      <c r="CX303" s="380"/>
      <c r="CY303" s="381"/>
    </row>
    <row r="304" spans="1:103" ht="16.5">
      <c r="A304" s="410"/>
      <c r="B304" s="411"/>
      <c r="C304" s="412" t="str">
        <f t="shared" ca="1" si="6"/>
        <v>●</v>
      </c>
      <c r="D304" s="413"/>
      <c r="E304" s="414"/>
      <c r="F304" s="414"/>
      <c r="G304" s="414"/>
      <c r="H304" s="414"/>
      <c r="I304" s="414"/>
      <c r="J304" s="414"/>
      <c r="K304" s="376"/>
      <c r="L304" s="377"/>
      <c r="M304" s="377"/>
      <c r="N304" s="377"/>
      <c r="O304" s="377"/>
      <c r="P304" s="377"/>
      <c r="Q304" s="377"/>
      <c r="R304" s="415"/>
      <c r="S304" s="416"/>
      <c r="T304" s="415"/>
      <c r="U304" s="416"/>
      <c r="V304" s="376"/>
      <c r="W304" s="377"/>
      <c r="X304" s="377"/>
      <c r="Y304" s="377"/>
      <c r="Z304" s="377"/>
      <c r="AA304" s="377"/>
      <c r="AB304" s="377"/>
      <c r="AC304" s="377"/>
      <c r="AD304" s="376"/>
      <c r="AE304" s="377"/>
      <c r="AF304" s="377"/>
      <c r="AG304" s="377"/>
      <c r="AH304" s="377"/>
      <c r="AI304" s="377"/>
      <c r="AJ304" s="377"/>
      <c r="AK304" s="378"/>
      <c r="AL304" s="376"/>
      <c r="AM304" s="377"/>
      <c r="AN304" s="377"/>
      <c r="AO304" s="377"/>
      <c r="AP304" s="377"/>
      <c r="AQ304" s="377"/>
      <c r="AR304" s="378"/>
      <c r="AS304" s="417"/>
      <c r="AT304" s="418"/>
      <c r="AU304" s="418"/>
      <c r="AV304" s="418"/>
      <c r="AW304" s="418"/>
      <c r="AX304" s="418"/>
      <c r="AY304" s="419"/>
      <c r="AZ304" s="420"/>
      <c r="BA304" s="421"/>
      <c r="BB304" s="422">
        <v>6</v>
      </c>
      <c r="BC304" s="423"/>
      <c r="BD304" s="424"/>
      <c r="BE304" s="424"/>
      <c r="BF304" s="425"/>
      <c r="BG304" s="426"/>
      <c r="BH304" s="427"/>
      <c r="BI304" s="428"/>
      <c r="BJ304" s="429"/>
      <c r="BK304" s="430"/>
      <c r="BL304" s="430"/>
      <c r="BM304" s="430"/>
      <c r="BN304" s="430"/>
      <c r="BO304" s="431"/>
      <c r="BP304" s="429"/>
      <c r="BQ304" s="430"/>
      <c r="BR304" s="430"/>
      <c r="BS304" s="430"/>
      <c r="BT304" s="430"/>
      <c r="BU304" s="431"/>
      <c r="BV304" s="429"/>
      <c r="BW304" s="430"/>
      <c r="BX304" s="430"/>
      <c r="BY304" s="430"/>
      <c r="BZ304" s="430"/>
      <c r="CA304" s="431"/>
      <c r="CB304" s="423"/>
      <c r="CC304" s="424"/>
      <c r="CD304" s="424"/>
      <c r="CE304" s="425"/>
      <c r="CF304" s="407"/>
      <c r="CG304" s="408"/>
      <c r="CH304" s="408"/>
      <c r="CI304" s="408"/>
      <c r="CJ304" s="409"/>
      <c r="CK304" s="407"/>
      <c r="CL304" s="408"/>
      <c r="CM304" s="408"/>
      <c r="CN304" s="408"/>
      <c r="CO304" s="409"/>
      <c r="CP304" s="407"/>
      <c r="CQ304" s="408"/>
      <c r="CR304" s="408"/>
      <c r="CS304" s="408"/>
      <c r="CT304" s="409"/>
      <c r="CU304" s="379"/>
      <c r="CV304" s="380"/>
      <c r="CW304" s="380"/>
      <c r="CX304" s="380"/>
      <c r="CY304" s="381"/>
    </row>
    <row r="305" spans="1:103" ht="16.5">
      <c r="A305" s="351">
        <v>50</v>
      </c>
      <c r="B305" s="352"/>
      <c r="C305" s="353" t="str">
        <f t="shared" ca="1" si="6"/>
        <v>●</v>
      </c>
      <c r="D305" s="354"/>
      <c r="E305" s="355"/>
      <c r="F305" s="355"/>
      <c r="G305" s="355"/>
      <c r="H305" s="355"/>
      <c r="I305" s="355"/>
      <c r="J305" s="355"/>
      <c r="K305" s="356" t="s">
        <v>427</v>
      </c>
      <c r="L305" s="357"/>
      <c r="M305" s="357"/>
      <c r="N305" s="357"/>
      <c r="O305" s="357"/>
      <c r="P305" s="357"/>
      <c r="Q305" s="357"/>
      <c r="R305" s="358"/>
      <c r="S305" s="359"/>
      <c r="T305" s="358"/>
      <c r="U305" s="359"/>
      <c r="V305" s="356"/>
      <c r="W305" s="357"/>
      <c r="X305" s="357"/>
      <c r="Y305" s="357"/>
      <c r="Z305" s="357"/>
      <c r="AA305" s="357"/>
      <c r="AB305" s="357"/>
      <c r="AC305" s="357"/>
      <c r="AD305" s="356"/>
      <c r="AE305" s="357"/>
      <c r="AF305" s="357"/>
      <c r="AG305" s="357"/>
      <c r="AH305" s="357"/>
      <c r="AI305" s="357"/>
      <c r="AJ305" s="357"/>
      <c r="AK305" s="360"/>
      <c r="AL305" s="356"/>
      <c r="AM305" s="357"/>
      <c r="AN305" s="357"/>
      <c r="AO305" s="357"/>
      <c r="AP305" s="357"/>
      <c r="AQ305" s="357"/>
      <c r="AR305" s="360"/>
      <c r="AS305" s="361"/>
      <c r="AT305" s="362"/>
      <c r="AU305" s="362"/>
      <c r="AV305" s="362"/>
      <c r="AW305" s="362"/>
      <c r="AX305" s="362"/>
      <c r="AY305" s="363"/>
      <c r="AZ305" s="364"/>
      <c r="BA305" s="365"/>
      <c r="BB305" s="366">
        <v>1</v>
      </c>
      <c r="BC305" s="367"/>
      <c r="BD305" s="368"/>
      <c r="BE305" s="368"/>
      <c r="BF305" s="369"/>
      <c r="BG305" s="370"/>
      <c r="BH305" s="371"/>
      <c r="BI305" s="372"/>
      <c r="BJ305" s="373"/>
      <c r="BK305" s="374"/>
      <c r="BL305" s="374"/>
      <c r="BM305" s="374"/>
      <c r="BN305" s="374"/>
      <c r="BO305" s="375"/>
      <c r="BP305" s="373"/>
      <c r="BQ305" s="374"/>
      <c r="BR305" s="374"/>
      <c r="BS305" s="374"/>
      <c r="BT305" s="374"/>
      <c r="BU305" s="375"/>
      <c r="BV305" s="373"/>
      <c r="BW305" s="374"/>
      <c r="BX305" s="374"/>
      <c r="BY305" s="374"/>
      <c r="BZ305" s="374"/>
      <c r="CA305" s="375"/>
      <c r="CB305" s="367"/>
      <c r="CC305" s="368"/>
      <c r="CD305" s="368"/>
      <c r="CE305" s="369"/>
      <c r="CF305" s="376"/>
      <c r="CG305" s="377"/>
      <c r="CH305" s="377"/>
      <c r="CI305" s="377"/>
      <c r="CJ305" s="378"/>
      <c r="CK305" s="376"/>
      <c r="CL305" s="377"/>
      <c r="CM305" s="377"/>
      <c r="CN305" s="377"/>
      <c r="CO305" s="378"/>
      <c r="CP305" s="376"/>
      <c r="CQ305" s="377"/>
      <c r="CR305" s="377"/>
      <c r="CS305" s="377"/>
      <c r="CT305" s="378"/>
      <c r="CU305" s="379"/>
      <c r="CV305" s="380"/>
      <c r="CW305" s="380"/>
      <c r="CX305" s="380"/>
      <c r="CY305" s="381"/>
    </row>
    <row r="306" spans="1:103" ht="16.5">
      <c r="A306" s="383"/>
      <c r="B306" s="352"/>
      <c r="C306" s="384" t="str">
        <f t="shared" ca="1" si="6"/>
        <v>●</v>
      </c>
      <c r="D306" s="385"/>
      <c r="E306" s="386"/>
      <c r="F306" s="386"/>
      <c r="G306" s="386"/>
      <c r="H306" s="386"/>
      <c r="I306" s="386"/>
      <c r="J306" s="386"/>
      <c r="K306" s="387"/>
      <c r="L306" s="388"/>
      <c r="M306" s="388"/>
      <c r="N306" s="388"/>
      <c r="O306" s="388"/>
      <c r="P306" s="388"/>
      <c r="Q306" s="388"/>
      <c r="R306" s="389"/>
      <c r="S306" s="390"/>
      <c r="T306" s="389"/>
      <c r="U306" s="390"/>
      <c r="V306" s="387"/>
      <c r="W306" s="388"/>
      <c r="X306" s="388"/>
      <c r="Y306" s="388"/>
      <c r="Z306" s="388"/>
      <c r="AA306" s="388"/>
      <c r="AB306" s="388"/>
      <c r="AC306" s="388"/>
      <c r="AD306" s="387"/>
      <c r="AE306" s="388"/>
      <c r="AF306" s="388"/>
      <c r="AG306" s="388"/>
      <c r="AH306" s="388"/>
      <c r="AI306" s="388"/>
      <c r="AJ306" s="388"/>
      <c r="AK306" s="391"/>
      <c r="AL306" s="387"/>
      <c r="AM306" s="388"/>
      <c r="AN306" s="388"/>
      <c r="AO306" s="388"/>
      <c r="AP306" s="388"/>
      <c r="AQ306" s="388"/>
      <c r="AR306" s="391"/>
      <c r="AS306" s="392"/>
      <c r="AT306" s="393"/>
      <c r="AU306" s="393"/>
      <c r="AV306" s="393"/>
      <c r="AW306" s="393"/>
      <c r="AX306" s="393"/>
      <c r="AY306" s="394"/>
      <c r="AZ306" s="395"/>
      <c r="BA306" s="396"/>
      <c r="BB306" s="397">
        <v>2</v>
      </c>
      <c r="BC306" s="398"/>
      <c r="BD306" s="399"/>
      <c r="BE306" s="399"/>
      <c r="BF306" s="400"/>
      <c r="BG306" s="401"/>
      <c r="BH306" s="402"/>
      <c r="BI306" s="403"/>
      <c r="BJ306" s="404"/>
      <c r="BK306" s="405"/>
      <c r="BL306" s="405"/>
      <c r="BM306" s="405"/>
      <c r="BN306" s="405"/>
      <c r="BO306" s="406"/>
      <c r="BP306" s="404"/>
      <c r="BQ306" s="405"/>
      <c r="BR306" s="405"/>
      <c r="BS306" s="405"/>
      <c r="BT306" s="405"/>
      <c r="BU306" s="406"/>
      <c r="BV306" s="404"/>
      <c r="BW306" s="405"/>
      <c r="BX306" s="405"/>
      <c r="BY306" s="405"/>
      <c r="BZ306" s="405"/>
      <c r="CA306" s="406"/>
      <c r="CB306" s="398"/>
      <c r="CC306" s="399"/>
      <c r="CD306" s="399"/>
      <c r="CE306" s="400"/>
      <c r="CF306" s="407"/>
      <c r="CG306" s="408"/>
      <c r="CH306" s="408"/>
      <c r="CI306" s="408"/>
      <c r="CJ306" s="409"/>
      <c r="CK306" s="407"/>
      <c r="CL306" s="408"/>
      <c r="CM306" s="408"/>
      <c r="CN306" s="408"/>
      <c r="CO306" s="409"/>
      <c r="CP306" s="407"/>
      <c r="CQ306" s="408"/>
      <c r="CR306" s="408"/>
      <c r="CS306" s="408"/>
      <c r="CT306" s="409"/>
      <c r="CU306" s="379"/>
      <c r="CV306" s="380"/>
      <c r="CW306" s="380"/>
      <c r="CX306" s="380"/>
      <c r="CY306" s="381"/>
    </row>
    <row r="307" spans="1:103" ht="16.5">
      <c r="A307" s="383"/>
      <c r="B307" s="352"/>
      <c r="C307" s="384" t="str">
        <f t="shared" ca="1" si="6"/>
        <v>●</v>
      </c>
      <c r="D307" s="385"/>
      <c r="E307" s="386"/>
      <c r="F307" s="386"/>
      <c r="G307" s="386"/>
      <c r="H307" s="386"/>
      <c r="I307" s="386"/>
      <c r="J307" s="386"/>
      <c r="K307" s="387"/>
      <c r="L307" s="388"/>
      <c r="M307" s="388"/>
      <c r="N307" s="388"/>
      <c r="O307" s="388"/>
      <c r="P307" s="388"/>
      <c r="Q307" s="388"/>
      <c r="R307" s="389"/>
      <c r="S307" s="390"/>
      <c r="T307" s="389"/>
      <c r="U307" s="390"/>
      <c r="V307" s="387"/>
      <c r="W307" s="388"/>
      <c r="X307" s="388"/>
      <c r="Y307" s="388"/>
      <c r="Z307" s="388"/>
      <c r="AA307" s="388"/>
      <c r="AB307" s="388"/>
      <c r="AC307" s="388"/>
      <c r="AD307" s="387"/>
      <c r="AE307" s="388"/>
      <c r="AF307" s="388"/>
      <c r="AG307" s="388"/>
      <c r="AH307" s="388"/>
      <c r="AI307" s="388"/>
      <c r="AJ307" s="388"/>
      <c r="AK307" s="391"/>
      <c r="AL307" s="387"/>
      <c r="AM307" s="388"/>
      <c r="AN307" s="388"/>
      <c r="AO307" s="388"/>
      <c r="AP307" s="388"/>
      <c r="AQ307" s="388"/>
      <c r="AR307" s="391"/>
      <c r="AS307" s="392"/>
      <c r="AT307" s="393"/>
      <c r="AU307" s="393"/>
      <c r="AV307" s="393"/>
      <c r="AW307" s="393"/>
      <c r="AX307" s="393"/>
      <c r="AY307" s="394"/>
      <c r="AZ307" s="395"/>
      <c r="BA307" s="396"/>
      <c r="BB307" s="397">
        <v>3</v>
      </c>
      <c r="BC307" s="398"/>
      <c r="BD307" s="399"/>
      <c r="BE307" s="399"/>
      <c r="BF307" s="400"/>
      <c r="BG307" s="401"/>
      <c r="BH307" s="402"/>
      <c r="BI307" s="403"/>
      <c r="BJ307" s="404"/>
      <c r="BK307" s="405"/>
      <c r="BL307" s="405"/>
      <c r="BM307" s="405"/>
      <c r="BN307" s="405"/>
      <c r="BO307" s="406"/>
      <c r="BP307" s="404"/>
      <c r="BQ307" s="405"/>
      <c r="BR307" s="405"/>
      <c r="BS307" s="405"/>
      <c r="BT307" s="405"/>
      <c r="BU307" s="406"/>
      <c r="BV307" s="404"/>
      <c r="BW307" s="405"/>
      <c r="BX307" s="405"/>
      <c r="BY307" s="405"/>
      <c r="BZ307" s="405"/>
      <c r="CA307" s="406"/>
      <c r="CB307" s="398"/>
      <c r="CC307" s="399"/>
      <c r="CD307" s="399"/>
      <c r="CE307" s="400"/>
      <c r="CF307" s="407"/>
      <c r="CG307" s="408"/>
      <c r="CH307" s="408"/>
      <c r="CI307" s="408"/>
      <c r="CJ307" s="409"/>
      <c r="CK307" s="407"/>
      <c r="CL307" s="408"/>
      <c r="CM307" s="408"/>
      <c r="CN307" s="408"/>
      <c r="CO307" s="409"/>
      <c r="CP307" s="407"/>
      <c r="CQ307" s="408"/>
      <c r="CR307" s="408"/>
      <c r="CS307" s="408"/>
      <c r="CT307" s="409"/>
      <c r="CU307" s="379"/>
      <c r="CV307" s="380"/>
      <c r="CW307" s="380"/>
      <c r="CX307" s="380"/>
      <c r="CY307" s="381"/>
    </row>
    <row r="308" spans="1:103" ht="16.5">
      <c r="A308" s="383"/>
      <c r="B308" s="352"/>
      <c r="C308" s="384" t="str">
        <f t="shared" ca="1" si="6"/>
        <v>●</v>
      </c>
      <c r="D308" s="385"/>
      <c r="E308" s="386"/>
      <c r="F308" s="386"/>
      <c r="G308" s="386"/>
      <c r="H308" s="386"/>
      <c r="I308" s="386"/>
      <c r="J308" s="386"/>
      <c r="K308" s="387"/>
      <c r="L308" s="388"/>
      <c r="M308" s="388"/>
      <c r="N308" s="388"/>
      <c r="O308" s="388"/>
      <c r="P308" s="388"/>
      <c r="Q308" s="388"/>
      <c r="R308" s="389"/>
      <c r="S308" s="390"/>
      <c r="T308" s="389"/>
      <c r="U308" s="390"/>
      <c r="V308" s="387"/>
      <c r="W308" s="388"/>
      <c r="X308" s="388"/>
      <c r="Y308" s="388"/>
      <c r="Z308" s="388"/>
      <c r="AA308" s="388"/>
      <c r="AB308" s="388"/>
      <c r="AC308" s="388"/>
      <c r="AD308" s="387"/>
      <c r="AE308" s="388"/>
      <c r="AF308" s="388"/>
      <c r="AG308" s="388"/>
      <c r="AH308" s="388"/>
      <c r="AI308" s="388"/>
      <c r="AJ308" s="388"/>
      <c r="AK308" s="391"/>
      <c r="AL308" s="387"/>
      <c r="AM308" s="388"/>
      <c r="AN308" s="388"/>
      <c r="AO308" s="388"/>
      <c r="AP308" s="388"/>
      <c r="AQ308" s="388"/>
      <c r="AR308" s="391"/>
      <c r="AS308" s="392"/>
      <c r="AT308" s="393"/>
      <c r="AU308" s="393"/>
      <c r="AV308" s="393"/>
      <c r="AW308" s="393"/>
      <c r="AX308" s="393"/>
      <c r="AY308" s="394"/>
      <c r="AZ308" s="395"/>
      <c r="BA308" s="396"/>
      <c r="BB308" s="397">
        <v>4</v>
      </c>
      <c r="BC308" s="398"/>
      <c r="BD308" s="399"/>
      <c r="BE308" s="399"/>
      <c r="BF308" s="400"/>
      <c r="BG308" s="401"/>
      <c r="BH308" s="402"/>
      <c r="BI308" s="403"/>
      <c r="BJ308" s="404"/>
      <c r="BK308" s="405"/>
      <c r="BL308" s="405"/>
      <c r="BM308" s="405"/>
      <c r="BN308" s="405"/>
      <c r="BO308" s="406"/>
      <c r="BP308" s="404"/>
      <c r="BQ308" s="405"/>
      <c r="BR308" s="405"/>
      <c r="BS308" s="405"/>
      <c r="BT308" s="405"/>
      <c r="BU308" s="406"/>
      <c r="BV308" s="404"/>
      <c r="BW308" s="405"/>
      <c r="BX308" s="405"/>
      <c r="BY308" s="405"/>
      <c r="BZ308" s="405"/>
      <c r="CA308" s="406"/>
      <c r="CB308" s="398"/>
      <c r="CC308" s="399"/>
      <c r="CD308" s="399"/>
      <c r="CE308" s="400"/>
      <c r="CF308" s="407"/>
      <c r="CG308" s="408"/>
      <c r="CH308" s="408"/>
      <c r="CI308" s="408"/>
      <c r="CJ308" s="409"/>
      <c r="CK308" s="407"/>
      <c r="CL308" s="408"/>
      <c r="CM308" s="408"/>
      <c r="CN308" s="408"/>
      <c r="CO308" s="409"/>
      <c r="CP308" s="407"/>
      <c r="CQ308" s="408"/>
      <c r="CR308" s="408"/>
      <c r="CS308" s="408"/>
      <c r="CT308" s="409"/>
      <c r="CU308" s="379"/>
      <c r="CV308" s="380"/>
      <c r="CW308" s="380"/>
      <c r="CX308" s="380"/>
      <c r="CY308" s="381"/>
    </row>
    <row r="309" spans="1:103" ht="16.5">
      <c r="A309" s="383"/>
      <c r="B309" s="352"/>
      <c r="C309" s="384" t="str">
        <f t="shared" ca="1" si="6"/>
        <v>●</v>
      </c>
      <c r="D309" s="385"/>
      <c r="E309" s="386"/>
      <c r="F309" s="386"/>
      <c r="G309" s="386"/>
      <c r="H309" s="386"/>
      <c r="I309" s="386"/>
      <c r="J309" s="386"/>
      <c r="K309" s="387"/>
      <c r="L309" s="388"/>
      <c r="M309" s="388"/>
      <c r="N309" s="388"/>
      <c r="O309" s="388"/>
      <c r="P309" s="388"/>
      <c r="Q309" s="388"/>
      <c r="R309" s="389"/>
      <c r="S309" s="390"/>
      <c r="T309" s="389"/>
      <c r="U309" s="390"/>
      <c r="V309" s="387"/>
      <c r="W309" s="388"/>
      <c r="X309" s="388"/>
      <c r="Y309" s="388"/>
      <c r="Z309" s="388"/>
      <c r="AA309" s="388"/>
      <c r="AB309" s="388"/>
      <c r="AC309" s="388"/>
      <c r="AD309" s="387"/>
      <c r="AE309" s="388"/>
      <c r="AF309" s="388"/>
      <c r="AG309" s="388"/>
      <c r="AH309" s="388"/>
      <c r="AI309" s="388"/>
      <c r="AJ309" s="388"/>
      <c r="AK309" s="391"/>
      <c r="AL309" s="387"/>
      <c r="AM309" s="388"/>
      <c r="AN309" s="388"/>
      <c r="AO309" s="388"/>
      <c r="AP309" s="388"/>
      <c r="AQ309" s="388"/>
      <c r="AR309" s="391"/>
      <c r="AS309" s="392"/>
      <c r="AT309" s="393"/>
      <c r="AU309" s="393"/>
      <c r="AV309" s="393"/>
      <c r="AW309" s="393"/>
      <c r="AX309" s="393"/>
      <c r="AY309" s="394"/>
      <c r="AZ309" s="395"/>
      <c r="BA309" s="396"/>
      <c r="BB309" s="397">
        <v>5</v>
      </c>
      <c r="BC309" s="398"/>
      <c r="BD309" s="399"/>
      <c r="BE309" s="399"/>
      <c r="BF309" s="400"/>
      <c r="BG309" s="401"/>
      <c r="BH309" s="402"/>
      <c r="BI309" s="403"/>
      <c r="BJ309" s="404"/>
      <c r="BK309" s="405"/>
      <c r="BL309" s="405"/>
      <c r="BM309" s="405"/>
      <c r="BN309" s="405"/>
      <c r="BO309" s="406"/>
      <c r="BP309" s="404"/>
      <c r="BQ309" s="405"/>
      <c r="BR309" s="405"/>
      <c r="BS309" s="405"/>
      <c r="BT309" s="405"/>
      <c r="BU309" s="406"/>
      <c r="BV309" s="404"/>
      <c r="BW309" s="405"/>
      <c r="BX309" s="405"/>
      <c r="BY309" s="405"/>
      <c r="BZ309" s="405"/>
      <c r="CA309" s="406"/>
      <c r="CB309" s="398"/>
      <c r="CC309" s="399"/>
      <c r="CD309" s="399"/>
      <c r="CE309" s="400"/>
      <c r="CF309" s="407"/>
      <c r="CG309" s="408"/>
      <c r="CH309" s="408"/>
      <c r="CI309" s="408"/>
      <c r="CJ309" s="409"/>
      <c r="CK309" s="407"/>
      <c r="CL309" s="408"/>
      <c r="CM309" s="408"/>
      <c r="CN309" s="408"/>
      <c r="CO309" s="409"/>
      <c r="CP309" s="407"/>
      <c r="CQ309" s="408"/>
      <c r="CR309" s="408"/>
      <c r="CS309" s="408"/>
      <c r="CT309" s="409"/>
      <c r="CU309" s="379"/>
      <c r="CV309" s="380"/>
      <c r="CW309" s="380"/>
      <c r="CX309" s="380"/>
      <c r="CY309" s="381"/>
    </row>
    <row r="310" spans="1:103" ht="16.5">
      <c r="A310" s="410"/>
      <c r="B310" s="411"/>
      <c r="C310" s="412" t="str">
        <f t="shared" ca="1" si="6"/>
        <v>●</v>
      </c>
      <c r="D310" s="413"/>
      <c r="E310" s="414"/>
      <c r="F310" s="414"/>
      <c r="G310" s="414"/>
      <c r="H310" s="414"/>
      <c r="I310" s="414"/>
      <c r="J310" s="414"/>
      <c r="K310" s="376"/>
      <c r="L310" s="377"/>
      <c r="M310" s="377"/>
      <c r="N310" s="377"/>
      <c r="O310" s="377"/>
      <c r="P310" s="377"/>
      <c r="Q310" s="377"/>
      <c r="R310" s="415"/>
      <c r="S310" s="416"/>
      <c r="T310" s="415"/>
      <c r="U310" s="416"/>
      <c r="V310" s="376"/>
      <c r="W310" s="377"/>
      <c r="X310" s="377"/>
      <c r="Y310" s="377"/>
      <c r="Z310" s="377"/>
      <c r="AA310" s="377"/>
      <c r="AB310" s="377"/>
      <c r="AC310" s="377"/>
      <c r="AD310" s="376"/>
      <c r="AE310" s="377"/>
      <c r="AF310" s="377"/>
      <c r="AG310" s="377"/>
      <c r="AH310" s="377"/>
      <c r="AI310" s="377"/>
      <c r="AJ310" s="377"/>
      <c r="AK310" s="378"/>
      <c r="AL310" s="376"/>
      <c r="AM310" s="377"/>
      <c r="AN310" s="377"/>
      <c r="AO310" s="377"/>
      <c r="AP310" s="377"/>
      <c r="AQ310" s="377"/>
      <c r="AR310" s="378"/>
      <c r="AS310" s="417"/>
      <c r="AT310" s="418"/>
      <c r="AU310" s="418"/>
      <c r="AV310" s="418"/>
      <c r="AW310" s="418"/>
      <c r="AX310" s="418"/>
      <c r="AY310" s="419"/>
      <c r="AZ310" s="420"/>
      <c r="BA310" s="421"/>
      <c r="BB310" s="422">
        <v>6</v>
      </c>
      <c r="BC310" s="423"/>
      <c r="BD310" s="424"/>
      <c r="BE310" s="424"/>
      <c r="BF310" s="425"/>
      <c r="BG310" s="426"/>
      <c r="BH310" s="427"/>
      <c r="BI310" s="428"/>
      <c r="BJ310" s="429"/>
      <c r="BK310" s="430"/>
      <c r="BL310" s="430"/>
      <c r="BM310" s="430"/>
      <c r="BN310" s="430"/>
      <c r="BO310" s="431"/>
      <c r="BP310" s="429"/>
      <c r="BQ310" s="430"/>
      <c r="BR310" s="430"/>
      <c r="BS310" s="430"/>
      <c r="BT310" s="430"/>
      <c r="BU310" s="431"/>
      <c r="BV310" s="429"/>
      <c r="BW310" s="430"/>
      <c r="BX310" s="430"/>
      <c r="BY310" s="430"/>
      <c r="BZ310" s="430"/>
      <c r="CA310" s="431"/>
      <c r="CB310" s="423"/>
      <c r="CC310" s="424"/>
      <c r="CD310" s="424"/>
      <c r="CE310" s="425"/>
      <c r="CF310" s="407"/>
      <c r="CG310" s="408"/>
      <c r="CH310" s="408"/>
      <c r="CI310" s="408"/>
      <c r="CJ310" s="409"/>
      <c r="CK310" s="407"/>
      <c r="CL310" s="408"/>
      <c r="CM310" s="408"/>
      <c r="CN310" s="408"/>
      <c r="CO310" s="409"/>
      <c r="CP310" s="407"/>
      <c r="CQ310" s="408"/>
      <c r="CR310" s="408"/>
      <c r="CS310" s="408"/>
      <c r="CT310" s="409"/>
      <c r="CU310" s="379"/>
      <c r="CV310" s="380"/>
      <c r="CW310" s="380"/>
      <c r="CX310" s="380"/>
      <c r="CY310" s="381"/>
    </row>
    <row r="311" spans="1:103" ht="16.5">
      <c r="A311" s="351">
        <v>51</v>
      </c>
      <c r="B311" s="352"/>
      <c r="C311" s="353" t="str">
        <f t="shared" ca="1" si="6"/>
        <v>●</v>
      </c>
      <c r="D311" s="354"/>
      <c r="E311" s="355"/>
      <c r="F311" s="355"/>
      <c r="G311" s="355"/>
      <c r="H311" s="355"/>
      <c r="I311" s="355"/>
      <c r="J311" s="355"/>
      <c r="K311" s="356" t="s">
        <v>428</v>
      </c>
      <c r="L311" s="357"/>
      <c r="M311" s="357"/>
      <c r="N311" s="357"/>
      <c r="O311" s="357"/>
      <c r="P311" s="357"/>
      <c r="Q311" s="357"/>
      <c r="R311" s="358"/>
      <c r="S311" s="359"/>
      <c r="T311" s="358"/>
      <c r="U311" s="359"/>
      <c r="V311" s="356"/>
      <c r="W311" s="357"/>
      <c r="X311" s="357"/>
      <c r="Y311" s="357"/>
      <c r="Z311" s="357"/>
      <c r="AA311" s="357"/>
      <c r="AB311" s="357"/>
      <c r="AC311" s="357"/>
      <c r="AD311" s="356"/>
      <c r="AE311" s="357"/>
      <c r="AF311" s="357"/>
      <c r="AG311" s="357"/>
      <c r="AH311" s="357"/>
      <c r="AI311" s="357"/>
      <c r="AJ311" s="357"/>
      <c r="AK311" s="360"/>
      <c r="AL311" s="356"/>
      <c r="AM311" s="357"/>
      <c r="AN311" s="357"/>
      <c r="AO311" s="357"/>
      <c r="AP311" s="357"/>
      <c r="AQ311" s="357"/>
      <c r="AR311" s="360"/>
      <c r="AS311" s="361"/>
      <c r="AT311" s="362"/>
      <c r="AU311" s="362"/>
      <c r="AV311" s="362"/>
      <c r="AW311" s="362"/>
      <c r="AX311" s="362"/>
      <c r="AY311" s="363"/>
      <c r="AZ311" s="364"/>
      <c r="BA311" s="365"/>
      <c r="BB311" s="366">
        <v>1</v>
      </c>
      <c r="BC311" s="367"/>
      <c r="BD311" s="368"/>
      <c r="BE311" s="368"/>
      <c r="BF311" s="369"/>
      <c r="BG311" s="370"/>
      <c r="BH311" s="371"/>
      <c r="BI311" s="372"/>
      <c r="BJ311" s="373"/>
      <c r="BK311" s="374"/>
      <c r="BL311" s="374"/>
      <c r="BM311" s="374"/>
      <c r="BN311" s="374"/>
      <c r="BO311" s="375"/>
      <c r="BP311" s="373"/>
      <c r="BQ311" s="374"/>
      <c r="BR311" s="374"/>
      <c r="BS311" s="374"/>
      <c r="BT311" s="374"/>
      <c r="BU311" s="375"/>
      <c r="BV311" s="373"/>
      <c r="BW311" s="374"/>
      <c r="BX311" s="374"/>
      <c r="BY311" s="374"/>
      <c r="BZ311" s="374"/>
      <c r="CA311" s="375"/>
      <c r="CB311" s="367"/>
      <c r="CC311" s="368"/>
      <c r="CD311" s="368"/>
      <c r="CE311" s="369"/>
      <c r="CF311" s="376"/>
      <c r="CG311" s="377"/>
      <c r="CH311" s="377"/>
      <c r="CI311" s="377"/>
      <c r="CJ311" s="378"/>
      <c r="CK311" s="376"/>
      <c r="CL311" s="377"/>
      <c r="CM311" s="377"/>
      <c r="CN311" s="377"/>
      <c r="CO311" s="378"/>
      <c r="CP311" s="376"/>
      <c r="CQ311" s="377"/>
      <c r="CR311" s="377"/>
      <c r="CS311" s="377"/>
      <c r="CT311" s="378"/>
      <c r="CU311" s="379"/>
      <c r="CV311" s="380"/>
      <c r="CW311" s="380"/>
      <c r="CX311" s="380"/>
      <c r="CY311" s="381"/>
    </row>
    <row r="312" spans="1:103" ht="16.5">
      <c r="A312" s="383"/>
      <c r="B312" s="352"/>
      <c r="C312" s="384" t="str">
        <f t="shared" ca="1" si="6"/>
        <v>●</v>
      </c>
      <c r="D312" s="385"/>
      <c r="E312" s="386"/>
      <c r="F312" s="386"/>
      <c r="G312" s="386"/>
      <c r="H312" s="386"/>
      <c r="I312" s="386"/>
      <c r="J312" s="386"/>
      <c r="K312" s="387"/>
      <c r="L312" s="388"/>
      <c r="M312" s="388"/>
      <c r="N312" s="388"/>
      <c r="O312" s="388"/>
      <c r="P312" s="388"/>
      <c r="Q312" s="388"/>
      <c r="R312" s="389"/>
      <c r="S312" s="390"/>
      <c r="T312" s="389"/>
      <c r="U312" s="390"/>
      <c r="V312" s="387"/>
      <c r="W312" s="388"/>
      <c r="X312" s="388"/>
      <c r="Y312" s="388"/>
      <c r="Z312" s="388"/>
      <c r="AA312" s="388"/>
      <c r="AB312" s="388"/>
      <c r="AC312" s="388"/>
      <c r="AD312" s="387"/>
      <c r="AE312" s="388"/>
      <c r="AF312" s="388"/>
      <c r="AG312" s="388"/>
      <c r="AH312" s="388"/>
      <c r="AI312" s="388"/>
      <c r="AJ312" s="388"/>
      <c r="AK312" s="391"/>
      <c r="AL312" s="387"/>
      <c r="AM312" s="388"/>
      <c r="AN312" s="388"/>
      <c r="AO312" s="388"/>
      <c r="AP312" s="388"/>
      <c r="AQ312" s="388"/>
      <c r="AR312" s="391"/>
      <c r="AS312" s="392"/>
      <c r="AT312" s="393"/>
      <c r="AU312" s="393"/>
      <c r="AV312" s="393"/>
      <c r="AW312" s="393"/>
      <c r="AX312" s="393"/>
      <c r="AY312" s="394"/>
      <c r="AZ312" s="395"/>
      <c r="BA312" s="396"/>
      <c r="BB312" s="397">
        <v>2</v>
      </c>
      <c r="BC312" s="398"/>
      <c r="BD312" s="399"/>
      <c r="BE312" s="399"/>
      <c r="BF312" s="400"/>
      <c r="BG312" s="401"/>
      <c r="BH312" s="402"/>
      <c r="BI312" s="403"/>
      <c r="BJ312" s="404"/>
      <c r="BK312" s="405"/>
      <c r="BL312" s="405"/>
      <c r="BM312" s="405"/>
      <c r="BN312" s="405"/>
      <c r="BO312" s="406"/>
      <c r="BP312" s="404"/>
      <c r="BQ312" s="405"/>
      <c r="BR312" s="405"/>
      <c r="BS312" s="405"/>
      <c r="BT312" s="405"/>
      <c r="BU312" s="406"/>
      <c r="BV312" s="404"/>
      <c r="BW312" s="405"/>
      <c r="BX312" s="405"/>
      <c r="BY312" s="405"/>
      <c r="BZ312" s="405"/>
      <c r="CA312" s="406"/>
      <c r="CB312" s="398"/>
      <c r="CC312" s="399"/>
      <c r="CD312" s="399"/>
      <c r="CE312" s="400"/>
      <c r="CF312" s="407"/>
      <c r="CG312" s="408"/>
      <c r="CH312" s="408"/>
      <c r="CI312" s="408"/>
      <c r="CJ312" s="409"/>
      <c r="CK312" s="407"/>
      <c r="CL312" s="408"/>
      <c r="CM312" s="408"/>
      <c r="CN312" s="408"/>
      <c r="CO312" s="409"/>
      <c r="CP312" s="407"/>
      <c r="CQ312" s="408"/>
      <c r="CR312" s="408"/>
      <c r="CS312" s="408"/>
      <c r="CT312" s="409"/>
      <c r="CU312" s="379"/>
      <c r="CV312" s="380"/>
      <c r="CW312" s="380"/>
      <c r="CX312" s="380"/>
      <c r="CY312" s="381"/>
    </row>
    <row r="313" spans="1:103" ht="16.5">
      <c r="A313" s="383"/>
      <c r="B313" s="352"/>
      <c r="C313" s="384" t="str">
        <f t="shared" ca="1" si="6"/>
        <v>●</v>
      </c>
      <c r="D313" s="385"/>
      <c r="E313" s="386"/>
      <c r="F313" s="386"/>
      <c r="G313" s="386"/>
      <c r="H313" s="386"/>
      <c r="I313" s="386"/>
      <c r="J313" s="386"/>
      <c r="K313" s="387"/>
      <c r="L313" s="388"/>
      <c r="M313" s="388"/>
      <c r="N313" s="388"/>
      <c r="O313" s="388"/>
      <c r="P313" s="388"/>
      <c r="Q313" s="388"/>
      <c r="R313" s="389"/>
      <c r="S313" s="390"/>
      <c r="T313" s="389"/>
      <c r="U313" s="390"/>
      <c r="V313" s="387"/>
      <c r="W313" s="388"/>
      <c r="X313" s="388"/>
      <c r="Y313" s="388"/>
      <c r="Z313" s="388"/>
      <c r="AA313" s="388"/>
      <c r="AB313" s="388"/>
      <c r="AC313" s="388"/>
      <c r="AD313" s="387"/>
      <c r="AE313" s="388"/>
      <c r="AF313" s="388"/>
      <c r="AG313" s="388"/>
      <c r="AH313" s="388"/>
      <c r="AI313" s="388"/>
      <c r="AJ313" s="388"/>
      <c r="AK313" s="391"/>
      <c r="AL313" s="387"/>
      <c r="AM313" s="388"/>
      <c r="AN313" s="388"/>
      <c r="AO313" s="388"/>
      <c r="AP313" s="388"/>
      <c r="AQ313" s="388"/>
      <c r="AR313" s="391"/>
      <c r="AS313" s="392"/>
      <c r="AT313" s="393"/>
      <c r="AU313" s="393"/>
      <c r="AV313" s="393"/>
      <c r="AW313" s="393"/>
      <c r="AX313" s="393"/>
      <c r="AY313" s="394"/>
      <c r="AZ313" s="395"/>
      <c r="BA313" s="396"/>
      <c r="BB313" s="397">
        <v>3</v>
      </c>
      <c r="BC313" s="398"/>
      <c r="BD313" s="399"/>
      <c r="BE313" s="399"/>
      <c r="BF313" s="400"/>
      <c r="BG313" s="401"/>
      <c r="BH313" s="402"/>
      <c r="BI313" s="403"/>
      <c r="BJ313" s="404"/>
      <c r="BK313" s="405"/>
      <c r="BL313" s="405"/>
      <c r="BM313" s="405"/>
      <c r="BN313" s="405"/>
      <c r="BO313" s="406"/>
      <c r="BP313" s="404"/>
      <c r="BQ313" s="405"/>
      <c r="BR313" s="405"/>
      <c r="BS313" s="405"/>
      <c r="BT313" s="405"/>
      <c r="BU313" s="406"/>
      <c r="BV313" s="404"/>
      <c r="BW313" s="405"/>
      <c r="BX313" s="405"/>
      <c r="BY313" s="405"/>
      <c r="BZ313" s="405"/>
      <c r="CA313" s="406"/>
      <c r="CB313" s="398"/>
      <c r="CC313" s="399"/>
      <c r="CD313" s="399"/>
      <c r="CE313" s="400"/>
      <c r="CF313" s="407"/>
      <c r="CG313" s="408"/>
      <c r="CH313" s="408"/>
      <c r="CI313" s="408"/>
      <c r="CJ313" s="409"/>
      <c r="CK313" s="407"/>
      <c r="CL313" s="408"/>
      <c r="CM313" s="408"/>
      <c r="CN313" s="408"/>
      <c r="CO313" s="409"/>
      <c r="CP313" s="407"/>
      <c r="CQ313" s="408"/>
      <c r="CR313" s="408"/>
      <c r="CS313" s="408"/>
      <c r="CT313" s="409"/>
      <c r="CU313" s="379"/>
      <c r="CV313" s="380"/>
      <c r="CW313" s="380"/>
      <c r="CX313" s="380"/>
      <c r="CY313" s="381"/>
    </row>
    <row r="314" spans="1:103" ht="16.5">
      <c r="A314" s="383"/>
      <c r="B314" s="352"/>
      <c r="C314" s="384" t="str">
        <f t="shared" ca="1" si="6"/>
        <v>●</v>
      </c>
      <c r="D314" s="385"/>
      <c r="E314" s="386"/>
      <c r="F314" s="386"/>
      <c r="G314" s="386"/>
      <c r="H314" s="386"/>
      <c r="I314" s="386"/>
      <c r="J314" s="386"/>
      <c r="K314" s="387"/>
      <c r="L314" s="388"/>
      <c r="M314" s="388"/>
      <c r="N314" s="388"/>
      <c r="O314" s="388"/>
      <c r="P314" s="388"/>
      <c r="Q314" s="388"/>
      <c r="R314" s="389"/>
      <c r="S314" s="390"/>
      <c r="T314" s="389"/>
      <c r="U314" s="390"/>
      <c r="V314" s="387"/>
      <c r="W314" s="388"/>
      <c r="X314" s="388"/>
      <c r="Y314" s="388"/>
      <c r="Z314" s="388"/>
      <c r="AA314" s="388"/>
      <c r="AB314" s="388"/>
      <c r="AC314" s="388"/>
      <c r="AD314" s="387"/>
      <c r="AE314" s="388"/>
      <c r="AF314" s="388"/>
      <c r="AG314" s="388"/>
      <c r="AH314" s="388"/>
      <c r="AI314" s="388"/>
      <c r="AJ314" s="388"/>
      <c r="AK314" s="391"/>
      <c r="AL314" s="387"/>
      <c r="AM314" s="388"/>
      <c r="AN314" s="388"/>
      <c r="AO314" s="388"/>
      <c r="AP314" s="388"/>
      <c r="AQ314" s="388"/>
      <c r="AR314" s="391"/>
      <c r="AS314" s="392"/>
      <c r="AT314" s="393"/>
      <c r="AU314" s="393"/>
      <c r="AV314" s="393"/>
      <c r="AW314" s="393"/>
      <c r="AX314" s="393"/>
      <c r="AY314" s="394"/>
      <c r="AZ314" s="395"/>
      <c r="BA314" s="396"/>
      <c r="BB314" s="397">
        <v>4</v>
      </c>
      <c r="BC314" s="398"/>
      <c r="BD314" s="399"/>
      <c r="BE314" s="399"/>
      <c r="BF314" s="400"/>
      <c r="BG314" s="401"/>
      <c r="BH314" s="402"/>
      <c r="BI314" s="403"/>
      <c r="BJ314" s="404"/>
      <c r="BK314" s="405"/>
      <c r="BL314" s="405"/>
      <c r="BM314" s="405"/>
      <c r="BN314" s="405"/>
      <c r="BO314" s="406"/>
      <c r="BP314" s="404"/>
      <c r="BQ314" s="405"/>
      <c r="BR314" s="405"/>
      <c r="BS314" s="405"/>
      <c r="BT314" s="405"/>
      <c r="BU314" s="406"/>
      <c r="BV314" s="404"/>
      <c r="BW314" s="405"/>
      <c r="BX314" s="405"/>
      <c r="BY314" s="405"/>
      <c r="BZ314" s="405"/>
      <c r="CA314" s="406"/>
      <c r="CB314" s="398"/>
      <c r="CC314" s="399"/>
      <c r="CD314" s="399"/>
      <c r="CE314" s="400"/>
      <c r="CF314" s="407"/>
      <c r="CG314" s="408"/>
      <c r="CH314" s="408"/>
      <c r="CI314" s="408"/>
      <c r="CJ314" s="409"/>
      <c r="CK314" s="407"/>
      <c r="CL314" s="408"/>
      <c r="CM314" s="408"/>
      <c r="CN314" s="408"/>
      <c r="CO314" s="409"/>
      <c r="CP314" s="407"/>
      <c r="CQ314" s="408"/>
      <c r="CR314" s="408"/>
      <c r="CS314" s="408"/>
      <c r="CT314" s="409"/>
      <c r="CU314" s="379"/>
      <c r="CV314" s="380"/>
      <c r="CW314" s="380"/>
      <c r="CX314" s="380"/>
      <c r="CY314" s="381"/>
    </row>
    <row r="315" spans="1:103" ht="16.5">
      <c r="A315" s="383"/>
      <c r="B315" s="352"/>
      <c r="C315" s="384" t="str">
        <f t="shared" ca="1" si="6"/>
        <v>●</v>
      </c>
      <c r="D315" s="385"/>
      <c r="E315" s="386"/>
      <c r="F315" s="386"/>
      <c r="G315" s="386"/>
      <c r="H315" s="386"/>
      <c r="I315" s="386"/>
      <c r="J315" s="386"/>
      <c r="K315" s="387"/>
      <c r="L315" s="388"/>
      <c r="M315" s="388"/>
      <c r="N315" s="388"/>
      <c r="O315" s="388"/>
      <c r="P315" s="388"/>
      <c r="Q315" s="388"/>
      <c r="R315" s="389"/>
      <c r="S315" s="390"/>
      <c r="T315" s="389"/>
      <c r="U315" s="390"/>
      <c r="V315" s="387"/>
      <c r="W315" s="388"/>
      <c r="X315" s="388"/>
      <c r="Y315" s="388"/>
      <c r="Z315" s="388"/>
      <c r="AA315" s="388"/>
      <c r="AB315" s="388"/>
      <c r="AC315" s="388"/>
      <c r="AD315" s="387"/>
      <c r="AE315" s="388"/>
      <c r="AF315" s="388"/>
      <c r="AG315" s="388"/>
      <c r="AH315" s="388"/>
      <c r="AI315" s="388"/>
      <c r="AJ315" s="388"/>
      <c r="AK315" s="391"/>
      <c r="AL315" s="387"/>
      <c r="AM315" s="388"/>
      <c r="AN315" s="388"/>
      <c r="AO315" s="388"/>
      <c r="AP315" s="388"/>
      <c r="AQ315" s="388"/>
      <c r="AR315" s="391"/>
      <c r="AS315" s="392"/>
      <c r="AT315" s="393"/>
      <c r="AU315" s="393"/>
      <c r="AV315" s="393"/>
      <c r="AW315" s="393"/>
      <c r="AX315" s="393"/>
      <c r="AY315" s="394"/>
      <c r="AZ315" s="395"/>
      <c r="BA315" s="396"/>
      <c r="BB315" s="397">
        <v>5</v>
      </c>
      <c r="BC315" s="398"/>
      <c r="BD315" s="399"/>
      <c r="BE315" s="399"/>
      <c r="BF315" s="400"/>
      <c r="BG315" s="401"/>
      <c r="BH315" s="402"/>
      <c r="BI315" s="403"/>
      <c r="BJ315" s="404"/>
      <c r="BK315" s="405"/>
      <c r="BL315" s="405"/>
      <c r="BM315" s="405"/>
      <c r="BN315" s="405"/>
      <c r="BO315" s="406"/>
      <c r="BP315" s="404"/>
      <c r="BQ315" s="405"/>
      <c r="BR315" s="405"/>
      <c r="BS315" s="405"/>
      <c r="BT315" s="405"/>
      <c r="BU315" s="406"/>
      <c r="BV315" s="404"/>
      <c r="BW315" s="405"/>
      <c r="BX315" s="405"/>
      <c r="BY315" s="405"/>
      <c r="BZ315" s="405"/>
      <c r="CA315" s="406"/>
      <c r="CB315" s="398"/>
      <c r="CC315" s="399"/>
      <c r="CD315" s="399"/>
      <c r="CE315" s="400"/>
      <c r="CF315" s="407"/>
      <c r="CG315" s="408"/>
      <c r="CH315" s="408"/>
      <c r="CI315" s="408"/>
      <c r="CJ315" s="409"/>
      <c r="CK315" s="407"/>
      <c r="CL315" s="408"/>
      <c r="CM315" s="408"/>
      <c r="CN315" s="408"/>
      <c r="CO315" s="409"/>
      <c r="CP315" s="407"/>
      <c r="CQ315" s="408"/>
      <c r="CR315" s="408"/>
      <c r="CS315" s="408"/>
      <c r="CT315" s="409"/>
      <c r="CU315" s="379"/>
      <c r="CV315" s="380"/>
      <c r="CW315" s="380"/>
      <c r="CX315" s="380"/>
      <c r="CY315" s="381"/>
    </row>
    <row r="316" spans="1:103" ht="16.5">
      <c r="A316" s="410"/>
      <c r="B316" s="411"/>
      <c r="C316" s="412" t="str">
        <f t="shared" ca="1" si="6"/>
        <v>●</v>
      </c>
      <c r="D316" s="413"/>
      <c r="E316" s="414"/>
      <c r="F316" s="414"/>
      <c r="G316" s="414"/>
      <c r="H316" s="414"/>
      <c r="I316" s="414"/>
      <c r="J316" s="414"/>
      <c r="K316" s="376"/>
      <c r="L316" s="377"/>
      <c r="M316" s="377"/>
      <c r="N316" s="377"/>
      <c r="O316" s="377"/>
      <c r="P316" s="377"/>
      <c r="Q316" s="377"/>
      <c r="R316" s="415"/>
      <c r="S316" s="416"/>
      <c r="T316" s="415"/>
      <c r="U316" s="416"/>
      <c r="V316" s="376"/>
      <c r="W316" s="377"/>
      <c r="X316" s="377"/>
      <c r="Y316" s="377"/>
      <c r="Z316" s="377"/>
      <c r="AA316" s="377"/>
      <c r="AB316" s="377"/>
      <c r="AC316" s="377"/>
      <c r="AD316" s="376"/>
      <c r="AE316" s="377"/>
      <c r="AF316" s="377"/>
      <c r="AG316" s="377"/>
      <c r="AH316" s="377"/>
      <c r="AI316" s="377"/>
      <c r="AJ316" s="377"/>
      <c r="AK316" s="378"/>
      <c r="AL316" s="376"/>
      <c r="AM316" s="377"/>
      <c r="AN316" s="377"/>
      <c r="AO316" s="377"/>
      <c r="AP316" s="377"/>
      <c r="AQ316" s="377"/>
      <c r="AR316" s="378"/>
      <c r="AS316" s="417"/>
      <c r="AT316" s="418"/>
      <c r="AU316" s="418"/>
      <c r="AV316" s="418"/>
      <c r="AW316" s="418"/>
      <c r="AX316" s="418"/>
      <c r="AY316" s="419"/>
      <c r="AZ316" s="420"/>
      <c r="BA316" s="421"/>
      <c r="BB316" s="422">
        <v>6</v>
      </c>
      <c r="BC316" s="423"/>
      <c r="BD316" s="424"/>
      <c r="BE316" s="424"/>
      <c r="BF316" s="425"/>
      <c r="BG316" s="426"/>
      <c r="BH316" s="427"/>
      <c r="BI316" s="428"/>
      <c r="BJ316" s="429"/>
      <c r="BK316" s="430"/>
      <c r="BL316" s="430"/>
      <c r="BM316" s="430"/>
      <c r="BN316" s="430"/>
      <c r="BO316" s="431"/>
      <c r="BP316" s="429"/>
      <c r="BQ316" s="430"/>
      <c r="BR316" s="430"/>
      <c r="BS316" s="430"/>
      <c r="BT316" s="430"/>
      <c r="BU316" s="431"/>
      <c r="BV316" s="429"/>
      <c r="BW316" s="430"/>
      <c r="BX316" s="430"/>
      <c r="BY316" s="430"/>
      <c r="BZ316" s="430"/>
      <c r="CA316" s="431"/>
      <c r="CB316" s="423"/>
      <c r="CC316" s="424"/>
      <c r="CD316" s="424"/>
      <c r="CE316" s="425"/>
      <c r="CF316" s="407"/>
      <c r="CG316" s="408"/>
      <c r="CH316" s="408"/>
      <c r="CI316" s="408"/>
      <c r="CJ316" s="409"/>
      <c r="CK316" s="407"/>
      <c r="CL316" s="408"/>
      <c r="CM316" s="408"/>
      <c r="CN316" s="408"/>
      <c r="CO316" s="409"/>
      <c r="CP316" s="407"/>
      <c r="CQ316" s="408"/>
      <c r="CR316" s="408"/>
      <c r="CS316" s="408"/>
      <c r="CT316" s="409"/>
      <c r="CU316" s="379"/>
      <c r="CV316" s="380"/>
      <c r="CW316" s="380"/>
      <c r="CX316" s="380"/>
      <c r="CY316" s="381"/>
    </row>
    <row r="317" spans="1:103" ht="16.5">
      <c r="A317" s="351">
        <v>52</v>
      </c>
      <c r="B317" s="352"/>
      <c r="C317" s="353" t="str">
        <f t="shared" ca="1" si="6"/>
        <v>●</v>
      </c>
      <c r="D317" s="354" t="s">
        <v>429</v>
      </c>
      <c r="E317" s="355"/>
      <c r="F317" s="355"/>
      <c r="G317" s="355"/>
      <c r="H317" s="355"/>
      <c r="I317" s="355"/>
      <c r="J317" s="355"/>
      <c r="K317" s="356" t="s">
        <v>430</v>
      </c>
      <c r="L317" s="357"/>
      <c r="M317" s="357"/>
      <c r="N317" s="357"/>
      <c r="O317" s="357"/>
      <c r="P317" s="357"/>
      <c r="Q317" s="357"/>
      <c r="R317" s="358"/>
      <c r="S317" s="359"/>
      <c r="T317" s="358"/>
      <c r="U317" s="359"/>
      <c r="V317" s="356"/>
      <c r="W317" s="357"/>
      <c r="X317" s="357"/>
      <c r="Y317" s="357"/>
      <c r="Z317" s="357"/>
      <c r="AA317" s="357"/>
      <c r="AB317" s="357"/>
      <c r="AC317" s="357"/>
      <c r="AD317" s="356"/>
      <c r="AE317" s="357"/>
      <c r="AF317" s="357"/>
      <c r="AG317" s="357"/>
      <c r="AH317" s="357"/>
      <c r="AI317" s="357"/>
      <c r="AJ317" s="357"/>
      <c r="AK317" s="360"/>
      <c r="AL317" s="356"/>
      <c r="AM317" s="357"/>
      <c r="AN317" s="357"/>
      <c r="AO317" s="357"/>
      <c r="AP317" s="357"/>
      <c r="AQ317" s="357"/>
      <c r="AR317" s="360"/>
      <c r="AS317" s="361"/>
      <c r="AT317" s="362"/>
      <c r="AU317" s="362"/>
      <c r="AV317" s="362"/>
      <c r="AW317" s="362"/>
      <c r="AX317" s="362"/>
      <c r="AY317" s="363"/>
      <c r="AZ317" s="364"/>
      <c r="BA317" s="365"/>
      <c r="BB317" s="366">
        <v>1</v>
      </c>
      <c r="BC317" s="367"/>
      <c r="BD317" s="368"/>
      <c r="BE317" s="368"/>
      <c r="BF317" s="369"/>
      <c r="BG317" s="370"/>
      <c r="BH317" s="371"/>
      <c r="BI317" s="372"/>
      <c r="BJ317" s="373"/>
      <c r="BK317" s="374"/>
      <c r="BL317" s="374"/>
      <c r="BM317" s="374"/>
      <c r="BN317" s="374"/>
      <c r="BO317" s="375"/>
      <c r="BP317" s="373"/>
      <c r="BQ317" s="374"/>
      <c r="BR317" s="374"/>
      <c r="BS317" s="374"/>
      <c r="BT317" s="374"/>
      <c r="BU317" s="375"/>
      <c r="BV317" s="373"/>
      <c r="BW317" s="374"/>
      <c r="BX317" s="374"/>
      <c r="BY317" s="374"/>
      <c r="BZ317" s="374"/>
      <c r="CA317" s="375"/>
      <c r="CB317" s="367"/>
      <c r="CC317" s="368"/>
      <c r="CD317" s="368"/>
      <c r="CE317" s="369"/>
      <c r="CF317" s="376"/>
      <c r="CG317" s="377"/>
      <c r="CH317" s="377"/>
      <c r="CI317" s="377"/>
      <c r="CJ317" s="378"/>
      <c r="CK317" s="376"/>
      <c r="CL317" s="377"/>
      <c r="CM317" s="377"/>
      <c r="CN317" s="377"/>
      <c r="CO317" s="378"/>
      <c r="CP317" s="376"/>
      <c r="CQ317" s="377"/>
      <c r="CR317" s="377"/>
      <c r="CS317" s="377"/>
      <c r="CT317" s="378"/>
      <c r="CU317" s="379"/>
      <c r="CV317" s="380"/>
      <c r="CW317" s="380"/>
      <c r="CX317" s="380"/>
      <c r="CY317" s="381"/>
    </row>
    <row r="318" spans="1:103" ht="16.5">
      <c r="A318" s="383"/>
      <c r="B318" s="352"/>
      <c r="C318" s="384" t="str">
        <f t="shared" ca="1" si="6"/>
        <v>●</v>
      </c>
      <c r="D318" s="385"/>
      <c r="E318" s="386"/>
      <c r="F318" s="386"/>
      <c r="G318" s="386"/>
      <c r="H318" s="386"/>
      <c r="I318" s="386"/>
      <c r="J318" s="386"/>
      <c r="K318" s="387"/>
      <c r="L318" s="388"/>
      <c r="M318" s="388"/>
      <c r="N318" s="388"/>
      <c r="O318" s="388"/>
      <c r="P318" s="388"/>
      <c r="Q318" s="388"/>
      <c r="R318" s="389"/>
      <c r="S318" s="390"/>
      <c r="T318" s="389"/>
      <c r="U318" s="390"/>
      <c r="V318" s="387"/>
      <c r="W318" s="388"/>
      <c r="X318" s="388"/>
      <c r="Y318" s="388"/>
      <c r="Z318" s="388"/>
      <c r="AA318" s="388"/>
      <c r="AB318" s="388"/>
      <c r="AC318" s="388"/>
      <c r="AD318" s="387"/>
      <c r="AE318" s="388"/>
      <c r="AF318" s="388"/>
      <c r="AG318" s="388"/>
      <c r="AH318" s="388"/>
      <c r="AI318" s="388"/>
      <c r="AJ318" s="388"/>
      <c r="AK318" s="391"/>
      <c r="AL318" s="387"/>
      <c r="AM318" s="388"/>
      <c r="AN318" s="388"/>
      <c r="AO318" s="388"/>
      <c r="AP318" s="388"/>
      <c r="AQ318" s="388"/>
      <c r="AR318" s="391"/>
      <c r="AS318" s="392"/>
      <c r="AT318" s="393"/>
      <c r="AU318" s="393"/>
      <c r="AV318" s="393"/>
      <c r="AW318" s="393"/>
      <c r="AX318" s="393"/>
      <c r="AY318" s="394"/>
      <c r="AZ318" s="395"/>
      <c r="BA318" s="396"/>
      <c r="BB318" s="397">
        <v>2</v>
      </c>
      <c r="BC318" s="398"/>
      <c r="BD318" s="399"/>
      <c r="BE318" s="399"/>
      <c r="BF318" s="400"/>
      <c r="BG318" s="401"/>
      <c r="BH318" s="402"/>
      <c r="BI318" s="403"/>
      <c r="BJ318" s="404"/>
      <c r="BK318" s="405"/>
      <c r="BL318" s="405"/>
      <c r="BM318" s="405"/>
      <c r="BN318" s="405"/>
      <c r="BO318" s="406"/>
      <c r="BP318" s="404"/>
      <c r="BQ318" s="405"/>
      <c r="BR318" s="405"/>
      <c r="BS318" s="405"/>
      <c r="BT318" s="405"/>
      <c r="BU318" s="406"/>
      <c r="BV318" s="404"/>
      <c r="BW318" s="405"/>
      <c r="BX318" s="405"/>
      <c r="BY318" s="405"/>
      <c r="BZ318" s="405"/>
      <c r="CA318" s="406"/>
      <c r="CB318" s="398"/>
      <c r="CC318" s="399"/>
      <c r="CD318" s="399"/>
      <c r="CE318" s="400"/>
      <c r="CF318" s="407"/>
      <c r="CG318" s="408"/>
      <c r="CH318" s="408"/>
      <c r="CI318" s="408"/>
      <c r="CJ318" s="409"/>
      <c r="CK318" s="407"/>
      <c r="CL318" s="408"/>
      <c r="CM318" s="408"/>
      <c r="CN318" s="408"/>
      <c r="CO318" s="409"/>
      <c r="CP318" s="407"/>
      <c r="CQ318" s="408"/>
      <c r="CR318" s="408"/>
      <c r="CS318" s="408"/>
      <c r="CT318" s="409"/>
      <c r="CU318" s="379"/>
      <c r="CV318" s="380"/>
      <c r="CW318" s="380"/>
      <c r="CX318" s="380"/>
      <c r="CY318" s="381"/>
    </row>
    <row r="319" spans="1:103" ht="16.5">
      <c r="A319" s="383"/>
      <c r="B319" s="352"/>
      <c r="C319" s="384" t="str">
        <f t="shared" ca="1" si="6"/>
        <v>●</v>
      </c>
      <c r="D319" s="385"/>
      <c r="E319" s="386"/>
      <c r="F319" s="386"/>
      <c r="G319" s="386"/>
      <c r="H319" s="386"/>
      <c r="I319" s="386"/>
      <c r="J319" s="386"/>
      <c r="K319" s="387"/>
      <c r="L319" s="388"/>
      <c r="M319" s="388"/>
      <c r="N319" s="388"/>
      <c r="O319" s="388"/>
      <c r="P319" s="388"/>
      <c r="Q319" s="388"/>
      <c r="R319" s="389"/>
      <c r="S319" s="390"/>
      <c r="T319" s="389"/>
      <c r="U319" s="390"/>
      <c r="V319" s="387"/>
      <c r="W319" s="388"/>
      <c r="X319" s="388"/>
      <c r="Y319" s="388"/>
      <c r="Z319" s="388"/>
      <c r="AA319" s="388"/>
      <c r="AB319" s="388"/>
      <c r="AC319" s="388"/>
      <c r="AD319" s="387"/>
      <c r="AE319" s="388"/>
      <c r="AF319" s="388"/>
      <c r="AG319" s="388"/>
      <c r="AH319" s="388"/>
      <c r="AI319" s="388"/>
      <c r="AJ319" s="388"/>
      <c r="AK319" s="391"/>
      <c r="AL319" s="387"/>
      <c r="AM319" s="388"/>
      <c r="AN319" s="388"/>
      <c r="AO319" s="388"/>
      <c r="AP319" s="388"/>
      <c r="AQ319" s="388"/>
      <c r="AR319" s="391"/>
      <c r="AS319" s="392"/>
      <c r="AT319" s="393"/>
      <c r="AU319" s="393"/>
      <c r="AV319" s="393"/>
      <c r="AW319" s="393"/>
      <c r="AX319" s="393"/>
      <c r="AY319" s="394"/>
      <c r="AZ319" s="395"/>
      <c r="BA319" s="396"/>
      <c r="BB319" s="397">
        <v>3</v>
      </c>
      <c r="BC319" s="398"/>
      <c r="BD319" s="399"/>
      <c r="BE319" s="399"/>
      <c r="BF319" s="400"/>
      <c r="BG319" s="401"/>
      <c r="BH319" s="402"/>
      <c r="BI319" s="403"/>
      <c r="BJ319" s="404"/>
      <c r="BK319" s="405"/>
      <c r="BL319" s="405"/>
      <c r="BM319" s="405"/>
      <c r="BN319" s="405"/>
      <c r="BO319" s="406"/>
      <c r="BP319" s="404"/>
      <c r="BQ319" s="405"/>
      <c r="BR319" s="405"/>
      <c r="BS319" s="405"/>
      <c r="BT319" s="405"/>
      <c r="BU319" s="406"/>
      <c r="BV319" s="404"/>
      <c r="BW319" s="405"/>
      <c r="BX319" s="405"/>
      <c r="BY319" s="405"/>
      <c r="BZ319" s="405"/>
      <c r="CA319" s="406"/>
      <c r="CB319" s="398"/>
      <c r="CC319" s="399"/>
      <c r="CD319" s="399"/>
      <c r="CE319" s="400"/>
      <c r="CF319" s="407"/>
      <c r="CG319" s="408"/>
      <c r="CH319" s="408"/>
      <c r="CI319" s="408"/>
      <c r="CJ319" s="409"/>
      <c r="CK319" s="407"/>
      <c r="CL319" s="408"/>
      <c r="CM319" s="408"/>
      <c r="CN319" s="408"/>
      <c r="CO319" s="409"/>
      <c r="CP319" s="407"/>
      <c r="CQ319" s="408"/>
      <c r="CR319" s="408"/>
      <c r="CS319" s="408"/>
      <c r="CT319" s="409"/>
      <c r="CU319" s="379"/>
      <c r="CV319" s="380"/>
      <c r="CW319" s="380"/>
      <c r="CX319" s="380"/>
      <c r="CY319" s="381"/>
    </row>
    <row r="320" spans="1:103" ht="16.5">
      <c r="A320" s="383"/>
      <c r="B320" s="352"/>
      <c r="C320" s="384" t="str">
        <f t="shared" ca="1" si="6"/>
        <v>●</v>
      </c>
      <c r="D320" s="385"/>
      <c r="E320" s="386"/>
      <c r="F320" s="386"/>
      <c r="G320" s="386"/>
      <c r="H320" s="386"/>
      <c r="I320" s="386"/>
      <c r="J320" s="386"/>
      <c r="K320" s="387"/>
      <c r="L320" s="388"/>
      <c r="M320" s="388"/>
      <c r="N320" s="388"/>
      <c r="O320" s="388"/>
      <c r="P320" s="388"/>
      <c r="Q320" s="388"/>
      <c r="R320" s="389"/>
      <c r="S320" s="390"/>
      <c r="T320" s="389"/>
      <c r="U320" s="390"/>
      <c r="V320" s="387"/>
      <c r="W320" s="388"/>
      <c r="X320" s="388"/>
      <c r="Y320" s="388"/>
      <c r="Z320" s="388"/>
      <c r="AA320" s="388"/>
      <c r="AB320" s="388"/>
      <c r="AC320" s="388"/>
      <c r="AD320" s="387"/>
      <c r="AE320" s="388"/>
      <c r="AF320" s="388"/>
      <c r="AG320" s="388"/>
      <c r="AH320" s="388"/>
      <c r="AI320" s="388"/>
      <c r="AJ320" s="388"/>
      <c r="AK320" s="391"/>
      <c r="AL320" s="387"/>
      <c r="AM320" s="388"/>
      <c r="AN320" s="388"/>
      <c r="AO320" s="388"/>
      <c r="AP320" s="388"/>
      <c r="AQ320" s="388"/>
      <c r="AR320" s="391"/>
      <c r="AS320" s="392"/>
      <c r="AT320" s="393"/>
      <c r="AU320" s="393"/>
      <c r="AV320" s="393"/>
      <c r="AW320" s="393"/>
      <c r="AX320" s="393"/>
      <c r="AY320" s="394"/>
      <c r="AZ320" s="395"/>
      <c r="BA320" s="396"/>
      <c r="BB320" s="397">
        <v>4</v>
      </c>
      <c r="BC320" s="398"/>
      <c r="BD320" s="399"/>
      <c r="BE320" s="399"/>
      <c r="BF320" s="400"/>
      <c r="BG320" s="401"/>
      <c r="BH320" s="402"/>
      <c r="BI320" s="403"/>
      <c r="BJ320" s="404"/>
      <c r="BK320" s="405"/>
      <c r="BL320" s="405"/>
      <c r="BM320" s="405"/>
      <c r="BN320" s="405"/>
      <c r="BO320" s="406"/>
      <c r="BP320" s="404"/>
      <c r="BQ320" s="405"/>
      <c r="BR320" s="405"/>
      <c r="BS320" s="405"/>
      <c r="BT320" s="405"/>
      <c r="BU320" s="406"/>
      <c r="BV320" s="404"/>
      <c r="BW320" s="405"/>
      <c r="BX320" s="405"/>
      <c r="BY320" s="405"/>
      <c r="BZ320" s="405"/>
      <c r="CA320" s="406"/>
      <c r="CB320" s="398"/>
      <c r="CC320" s="399"/>
      <c r="CD320" s="399"/>
      <c r="CE320" s="400"/>
      <c r="CF320" s="407"/>
      <c r="CG320" s="408"/>
      <c r="CH320" s="408"/>
      <c r="CI320" s="408"/>
      <c r="CJ320" s="409"/>
      <c r="CK320" s="407"/>
      <c r="CL320" s="408"/>
      <c r="CM320" s="408"/>
      <c r="CN320" s="408"/>
      <c r="CO320" s="409"/>
      <c r="CP320" s="407"/>
      <c r="CQ320" s="408"/>
      <c r="CR320" s="408"/>
      <c r="CS320" s="408"/>
      <c r="CT320" s="409"/>
      <c r="CU320" s="379"/>
      <c r="CV320" s="380"/>
      <c r="CW320" s="380"/>
      <c r="CX320" s="380"/>
      <c r="CY320" s="381"/>
    </row>
    <row r="321" spans="1:103" ht="16.5">
      <c r="A321" s="383"/>
      <c r="B321" s="352"/>
      <c r="C321" s="384" t="str">
        <f t="shared" ca="1" si="6"/>
        <v>●</v>
      </c>
      <c r="D321" s="385"/>
      <c r="E321" s="386"/>
      <c r="F321" s="386"/>
      <c r="G321" s="386"/>
      <c r="H321" s="386"/>
      <c r="I321" s="386"/>
      <c r="J321" s="386"/>
      <c r="K321" s="387"/>
      <c r="L321" s="388"/>
      <c r="M321" s="388"/>
      <c r="N321" s="388"/>
      <c r="O321" s="388"/>
      <c r="P321" s="388"/>
      <c r="Q321" s="388"/>
      <c r="R321" s="389"/>
      <c r="S321" s="390"/>
      <c r="T321" s="389"/>
      <c r="U321" s="390"/>
      <c r="V321" s="387"/>
      <c r="W321" s="388"/>
      <c r="X321" s="388"/>
      <c r="Y321" s="388"/>
      <c r="Z321" s="388"/>
      <c r="AA321" s="388"/>
      <c r="AB321" s="388"/>
      <c r="AC321" s="388"/>
      <c r="AD321" s="387"/>
      <c r="AE321" s="388"/>
      <c r="AF321" s="388"/>
      <c r="AG321" s="388"/>
      <c r="AH321" s="388"/>
      <c r="AI321" s="388"/>
      <c r="AJ321" s="388"/>
      <c r="AK321" s="391"/>
      <c r="AL321" s="387"/>
      <c r="AM321" s="388"/>
      <c r="AN321" s="388"/>
      <c r="AO321" s="388"/>
      <c r="AP321" s="388"/>
      <c r="AQ321" s="388"/>
      <c r="AR321" s="391"/>
      <c r="AS321" s="392"/>
      <c r="AT321" s="393"/>
      <c r="AU321" s="393"/>
      <c r="AV321" s="393"/>
      <c r="AW321" s="393"/>
      <c r="AX321" s="393"/>
      <c r="AY321" s="394"/>
      <c r="AZ321" s="395"/>
      <c r="BA321" s="396"/>
      <c r="BB321" s="397">
        <v>5</v>
      </c>
      <c r="BC321" s="398"/>
      <c r="BD321" s="399"/>
      <c r="BE321" s="399"/>
      <c r="BF321" s="400"/>
      <c r="BG321" s="401"/>
      <c r="BH321" s="402"/>
      <c r="BI321" s="403"/>
      <c r="BJ321" s="404"/>
      <c r="BK321" s="405"/>
      <c r="BL321" s="405"/>
      <c r="BM321" s="405"/>
      <c r="BN321" s="405"/>
      <c r="BO321" s="406"/>
      <c r="BP321" s="404"/>
      <c r="BQ321" s="405"/>
      <c r="BR321" s="405"/>
      <c r="BS321" s="405"/>
      <c r="BT321" s="405"/>
      <c r="BU321" s="406"/>
      <c r="BV321" s="404"/>
      <c r="BW321" s="405"/>
      <c r="BX321" s="405"/>
      <c r="BY321" s="405"/>
      <c r="BZ321" s="405"/>
      <c r="CA321" s="406"/>
      <c r="CB321" s="398"/>
      <c r="CC321" s="399"/>
      <c r="CD321" s="399"/>
      <c r="CE321" s="400"/>
      <c r="CF321" s="407"/>
      <c r="CG321" s="408"/>
      <c r="CH321" s="408"/>
      <c r="CI321" s="408"/>
      <c r="CJ321" s="409"/>
      <c r="CK321" s="407"/>
      <c r="CL321" s="408"/>
      <c r="CM321" s="408"/>
      <c r="CN321" s="408"/>
      <c r="CO321" s="409"/>
      <c r="CP321" s="407"/>
      <c r="CQ321" s="408"/>
      <c r="CR321" s="408"/>
      <c r="CS321" s="408"/>
      <c r="CT321" s="409"/>
      <c r="CU321" s="379"/>
      <c r="CV321" s="380"/>
      <c r="CW321" s="380"/>
      <c r="CX321" s="380"/>
      <c r="CY321" s="381"/>
    </row>
    <row r="322" spans="1:103" ht="16.5">
      <c r="A322" s="410"/>
      <c r="B322" s="411"/>
      <c r="C322" s="412" t="str">
        <f t="shared" ca="1" si="6"/>
        <v>●</v>
      </c>
      <c r="D322" s="413"/>
      <c r="E322" s="414"/>
      <c r="F322" s="414"/>
      <c r="G322" s="414"/>
      <c r="H322" s="414"/>
      <c r="I322" s="414"/>
      <c r="J322" s="414"/>
      <c r="K322" s="376"/>
      <c r="L322" s="377"/>
      <c r="M322" s="377"/>
      <c r="N322" s="377"/>
      <c r="O322" s="377"/>
      <c r="P322" s="377"/>
      <c r="Q322" s="377"/>
      <c r="R322" s="415"/>
      <c r="S322" s="416"/>
      <c r="T322" s="415"/>
      <c r="U322" s="416"/>
      <c r="V322" s="376"/>
      <c r="W322" s="377"/>
      <c r="X322" s="377"/>
      <c r="Y322" s="377"/>
      <c r="Z322" s="377"/>
      <c r="AA322" s="377"/>
      <c r="AB322" s="377"/>
      <c r="AC322" s="377"/>
      <c r="AD322" s="376"/>
      <c r="AE322" s="377"/>
      <c r="AF322" s="377"/>
      <c r="AG322" s="377"/>
      <c r="AH322" s="377"/>
      <c r="AI322" s="377"/>
      <c r="AJ322" s="377"/>
      <c r="AK322" s="378"/>
      <c r="AL322" s="376"/>
      <c r="AM322" s="377"/>
      <c r="AN322" s="377"/>
      <c r="AO322" s="377"/>
      <c r="AP322" s="377"/>
      <c r="AQ322" s="377"/>
      <c r="AR322" s="378"/>
      <c r="AS322" s="417"/>
      <c r="AT322" s="418"/>
      <c r="AU322" s="418"/>
      <c r="AV322" s="418"/>
      <c r="AW322" s="418"/>
      <c r="AX322" s="418"/>
      <c r="AY322" s="419"/>
      <c r="AZ322" s="420"/>
      <c r="BA322" s="421"/>
      <c r="BB322" s="422">
        <v>6</v>
      </c>
      <c r="BC322" s="423"/>
      <c r="BD322" s="424"/>
      <c r="BE322" s="424"/>
      <c r="BF322" s="425"/>
      <c r="BG322" s="426"/>
      <c r="BH322" s="427"/>
      <c r="BI322" s="428"/>
      <c r="BJ322" s="429"/>
      <c r="BK322" s="430"/>
      <c r="BL322" s="430"/>
      <c r="BM322" s="430"/>
      <c r="BN322" s="430"/>
      <c r="BO322" s="431"/>
      <c r="BP322" s="429"/>
      <c r="BQ322" s="430"/>
      <c r="BR322" s="430"/>
      <c r="BS322" s="430"/>
      <c r="BT322" s="430"/>
      <c r="BU322" s="431"/>
      <c r="BV322" s="429"/>
      <c r="BW322" s="430"/>
      <c r="BX322" s="430"/>
      <c r="BY322" s="430"/>
      <c r="BZ322" s="430"/>
      <c r="CA322" s="431"/>
      <c r="CB322" s="423"/>
      <c r="CC322" s="424"/>
      <c r="CD322" s="424"/>
      <c r="CE322" s="425"/>
      <c r="CF322" s="407"/>
      <c r="CG322" s="408"/>
      <c r="CH322" s="408"/>
      <c r="CI322" s="408"/>
      <c r="CJ322" s="409"/>
      <c r="CK322" s="407"/>
      <c r="CL322" s="408"/>
      <c r="CM322" s="408"/>
      <c r="CN322" s="408"/>
      <c r="CO322" s="409"/>
      <c r="CP322" s="407"/>
      <c r="CQ322" s="408"/>
      <c r="CR322" s="408"/>
      <c r="CS322" s="408"/>
      <c r="CT322" s="409"/>
      <c r="CU322" s="379"/>
      <c r="CV322" s="380"/>
      <c r="CW322" s="380"/>
      <c r="CX322" s="380"/>
      <c r="CY322" s="381"/>
    </row>
    <row r="323" spans="1:103" ht="16.5">
      <c r="A323" s="351">
        <v>53</v>
      </c>
      <c r="B323" s="352"/>
      <c r="C323" s="353" t="str">
        <f t="shared" ca="1" si="6"/>
        <v>●</v>
      </c>
      <c r="D323" s="354"/>
      <c r="E323" s="355"/>
      <c r="F323" s="355"/>
      <c r="G323" s="355"/>
      <c r="H323" s="355"/>
      <c r="I323" s="355"/>
      <c r="J323" s="355"/>
      <c r="K323" s="356" t="s">
        <v>431</v>
      </c>
      <c r="L323" s="357"/>
      <c r="M323" s="357"/>
      <c r="N323" s="357"/>
      <c r="O323" s="357"/>
      <c r="P323" s="357"/>
      <c r="Q323" s="357"/>
      <c r="R323" s="358"/>
      <c r="S323" s="359"/>
      <c r="T323" s="358"/>
      <c r="U323" s="359"/>
      <c r="V323" s="356"/>
      <c r="W323" s="357"/>
      <c r="X323" s="357"/>
      <c r="Y323" s="357"/>
      <c r="Z323" s="357"/>
      <c r="AA323" s="357"/>
      <c r="AB323" s="357"/>
      <c r="AC323" s="357"/>
      <c r="AD323" s="356"/>
      <c r="AE323" s="357"/>
      <c r="AF323" s="357"/>
      <c r="AG323" s="357"/>
      <c r="AH323" s="357"/>
      <c r="AI323" s="357"/>
      <c r="AJ323" s="357"/>
      <c r="AK323" s="360"/>
      <c r="AL323" s="356"/>
      <c r="AM323" s="357"/>
      <c r="AN323" s="357"/>
      <c r="AO323" s="357"/>
      <c r="AP323" s="357"/>
      <c r="AQ323" s="357"/>
      <c r="AR323" s="360"/>
      <c r="AS323" s="361"/>
      <c r="AT323" s="362"/>
      <c r="AU323" s="362"/>
      <c r="AV323" s="362"/>
      <c r="AW323" s="362"/>
      <c r="AX323" s="362"/>
      <c r="AY323" s="363"/>
      <c r="AZ323" s="364"/>
      <c r="BA323" s="365"/>
      <c r="BB323" s="366">
        <v>1</v>
      </c>
      <c r="BC323" s="367"/>
      <c r="BD323" s="368"/>
      <c r="BE323" s="368"/>
      <c r="BF323" s="369"/>
      <c r="BG323" s="370"/>
      <c r="BH323" s="371"/>
      <c r="BI323" s="372"/>
      <c r="BJ323" s="373"/>
      <c r="BK323" s="374"/>
      <c r="BL323" s="374"/>
      <c r="BM323" s="374"/>
      <c r="BN323" s="374"/>
      <c r="BO323" s="375"/>
      <c r="BP323" s="373"/>
      <c r="BQ323" s="374"/>
      <c r="BR323" s="374"/>
      <c r="BS323" s="374"/>
      <c r="BT323" s="374"/>
      <c r="BU323" s="375"/>
      <c r="BV323" s="373"/>
      <c r="BW323" s="374"/>
      <c r="BX323" s="374"/>
      <c r="BY323" s="374"/>
      <c r="BZ323" s="374"/>
      <c r="CA323" s="375"/>
      <c r="CB323" s="367"/>
      <c r="CC323" s="368"/>
      <c r="CD323" s="368"/>
      <c r="CE323" s="369"/>
      <c r="CF323" s="376"/>
      <c r="CG323" s="377"/>
      <c r="CH323" s="377"/>
      <c r="CI323" s="377"/>
      <c r="CJ323" s="378"/>
      <c r="CK323" s="376"/>
      <c r="CL323" s="377"/>
      <c r="CM323" s="377"/>
      <c r="CN323" s="377"/>
      <c r="CO323" s="378"/>
      <c r="CP323" s="376"/>
      <c r="CQ323" s="377"/>
      <c r="CR323" s="377"/>
      <c r="CS323" s="377"/>
      <c r="CT323" s="378"/>
      <c r="CU323" s="379"/>
      <c r="CV323" s="380"/>
      <c r="CW323" s="380"/>
      <c r="CX323" s="380"/>
      <c r="CY323" s="381"/>
    </row>
    <row r="324" spans="1:103" ht="16.5">
      <c r="A324" s="383"/>
      <c r="B324" s="352"/>
      <c r="C324" s="384" t="str">
        <f t="shared" ca="1" si="6"/>
        <v>●</v>
      </c>
      <c r="D324" s="385"/>
      <c r="E324" s="386"/>
      <c r="F324" s="386"/>
      <c r="G324" s="386"/>
      <c r="H324" s="386"/>
      <c r="I324" s="386"/>
      <c r="J324" s="386"/>
      <c r="K324" s="387"/>
      <c r="L324" s="388"/>
      <c r="M324" s="388"/>
      <c r="N324" s="388"/>
      <c r="O324" s="388"/>
      <c r="P324" s="388"/>
      <c r="Q324" s="388"/>
      <c r="R324" s="389"/>
      <c r="S324" s="390"/>
      <c r="T324" s="389"/>
      <c r="U324" s="390"/>
      <c r="V324" s="387"/>
      <c r="W324" s="388"/>
      <c r="X324" s="388"/>
      <c r="Y324" s="388"/>
      <c r="Z324" s="388"/>
      <c r="AA324" s="388"/>
      <c r="AB324" s="388"/>
      <c r="AC324" s="388"/>
      <c r="AD324" s="387"/>
      <c r="AE324" s="388"/>
      <c r="AF324" s="388"/>
      <c r="AG324" s="388"/>
      <c r="AH324" s="388"/>
      <c r="AI324" s="388"/>
      <c r="AJ324" s="388"/>
      <c r="AK324" s="391"/>
      <c r="AL324" s="387"/>
      <c r="AM324" s="388"/>
      <c r="AN324" s="388"/>
      <c r="AO324" s="388"/>
      <c r="AP324" s="388"/>
      <c r="AQ324" s="388"/>
      <c r="AR324" s="391"/>
      <c r="AS324" s="392"/>
      <c r="AT324" s="393"/>
      <c r="AU324" s="393"/>
      <c r="AV324" s="393"/>
      <c r="AW324" s="393"/>
      <c r="AX324" s="393"/>
      <c r="AY324" s="394"/>
      <c r="AZ324" s="395"/>
      <c r="BA324" s="396"/>
      <c r="BB324" s="397">
        <v>2</v>
      </c>
      <c r="BC324" s="398"/>
      <c r="BD324" s="399"/>
      <c r="BE324" s="399"/>
      <c r="BF324" s="400"/>
      <c r="BG324" s="401"/>
      <c r="BH324" s="402"/>
      <c r="BI324" s="403"/>
      <c r="BJ324" s="404"/>
      <c r="BK324" s="405"/>
      <c r="BL324" s="405"/>
      <c r="BM324" s="405"/>
      <c r="BN324" s="405"/>
      <c r="BO324" s="406"/>
      <c r="BP324" s="404"/>
      <c r="BQ324" s="405"/>
      <c r="BR324" s="405"/>
      <c r="BS324" s="405"/>
      <c r="BT324" s="405"/>
      <c r="BU324" s="406"/>
      <c r="BV324" s="404"/>
      <c r="BW324" s="405"/>
      <c r="BX324" s="405"/>
      <c r="BY324" s="405"/>
      <c r="BZ324" s="405"/>
      <c r="CA324" s="406"/>
      <c r="CB324" s="398"/>
      <c r="CC324" s="399"/>
      <c r="CD324" s="399"/>
      <c r="CE324" s="400"/>
      <c r="CF324" s="407"/>
      <c r="CG324" s="408"/>
      <c r="CH324" s="408"/>
      <c r="CI324" s="408"/>
      <c r="CJ324" s="409"/>
      <c r="CK324" s="407"/>
      <c r="CL324" s="408"/>
      <c r="CM324" s="408"/>
      <c r="CN324" s="408"/>
      <c r="CO324" s="409"/>
      <c r="CP324" s="407"/>
      <c r="CQ324" s="408"/>
      <c r="CR324" s="408"/>
      <c r="CS324" s="408"/>
      <c r="CT324" s="409"/>
      <c r="CU324" s="379"/>
      <c r="CV324" s="380"/>
      <c r="CW324" s="380"/>
      <c r="CX324" s="380"/>
      <c r="CY324" s="381"/>
    </row>
    <row r="325" spans="1:103" ht="16.5">
      <c r="A325" s="383"/>
      <c r="B325" s="352"/>
      <c r="C325" s="384" t="str">
        <f t="shared" ca="1" si="6"/>
        <v>●</v>
      </c>
      <c r="D325" s="385"/>
      <c r="E325" s="386"/>
      <c r="F325" s="386"/>
      <c r="G325" s="386"/>
      <c r="H325" s="386"/>
      <c r="I325" s="386"/>
      <c r="J325" s="386"/>
      <c r="K325" s="387"/>
      <c r="L325" s="388"/>
      <c r="M325" s="388"/>
      <c r="N325" s="388"/>
      <c r="O325" s="388"/>
      <c r="P325" s="388"/>
      <c r="Q325" s="388"/>
      <c r="R325" s="389"/>
      <c r="S325" s="390"/>
      <c r="T325" s="389"/>
      <c r="U325" s="390"/>
      <c r="V325" s="387"/>
      <c r="W325" s="388"/>
      <c r="X325" s="388"/>
      <c r="Y325" s="388"/>
      <c r="Z325" s="388"/>
      <c r="AA325" s="388"/>
      <c r="AB325" s="388"/>
      <c r="AC325" s="388"/>
      <c r="AD325" s="387"/>
      <c r="AE325" s="388"/>
      <c r="AF325" s="388"/>
      <c r="AG325" s="388"/>
      <c r="AH325" s="388"/>
      <c r="AI325" s="388"/>
      <c r="AJ325" s="388"/>
      <c r="AK325" s="391"/>
      <c r="AL325" s="387"/>
      <c r="AM325" s="388"/>
      <c r="AN325" s="388"/>
      <c r="AO325" s="388"/>
      <c r="AP325" s="388"/>
      <c r="AQ325" s="388"/>
      <c r="AR325" s="391"/>
      <c r="AS325" s="392"/>
      <c r="AT325" s="393"/>
      <c r="AU325" s="393"/>
      <c r="AV325" s="393"/>
      <c r="AW325" s="393"/>
      <c r="AX325" s="393"/>
      <c r="AY325" s="394"/>
      <c r="AZ325" s="395"/>
      <c r="BA325" s="396"/>
      <c r="BB325" s="397">
        <v>3</v>
      </c>
      <c r="BC325" s="398"/>
      <c r="BD325" s="399"/>
      <c r="BE325" s="399"/>
      <c r="BF325" s="400"/>
      <c r="BG325" s="401"/>
      <c r="BH325" s="402"/>
      <c r="BI325" s="403"/>
      <c r="BJ325" s="404"/>
      <c r="BK325" s="405"/>
      <c r="BL325" s="405"/>
      <c r="BM325" s="405"/>
      <c r="BN325" s="405"/>
      <c r="BO325" s="406"/>
      <c r="BP325" s="404"/>
      <c r="BQ325" s="405"/>
      <c r="BR325" s="405"/>
      <c r="BS325" s="405"/>
      <c r="BT325" s="405"/>
      <c r="BU325" s="406"/>
      <c r="BV325" s="404"/>
      <c r="BW325" s="405"/>
      <c r="BX325" s="405"/>
      <c r="BY325" s="405"/>
      <c r="BZ325" s="405"/>
      <c r="CA325" s="406"/>
      <c r="CB325" s="398"/>
      <c r="CC325" s="399"/>
      <c r="CD325" s="399"/>
      <c r="CE325" s="400"/>
      <c r="CF325" s="407"/>
      <c r="CG325" s="408"/>
      <c r="CH325" s="408"/>
      <c r="CI325" s="408"/>
      <c r="CJ325" s="409"/>
      <c r="CK325" s="407"/>
      <c r="CL325" s="408"/>
      <c r="CM325" s="408"/>
      <c r="CN325" s="408"/>
      <c r="CO325" s="409"/>
      <c r="CP325" s="407"/>
      <c r="CQ325" s="408"/>
      <c r="CR325" s="408"/>
      <c r="CS325" s="408"/>
      <c r="CT325" s="409"/>
      <c r="CU325" s="379"/>
      <c r="CV325" s="380"/>
      <c r="CW325" s="380"/>
      <c r="CX325" s="380"/>
      <c r="CY325" s="381"/>
    </row>
    <row r="326" spans="1:103" ht="16.5">
      <c r="A326" s="383"/>
      <c r="B326" s="352"/>
      <c r="C326" s="384" t="str">
        <f t="shared" ca="1" si="6"/>
        <v>●</v>
      </c>
      <c r="D326" s="385"/>
      <c r="E326" s="386"/>
      <c r="F326" s="386"/>
      <c r="G326" s="386"/>
      <c r="H326" s="386"/>
      <c r="I326" s="386"/>
      <c r="J326" s="386"/>
      <c r="K326" s="387"/>
      <c r="L326" s="388"/>
      <c r="M326" s="388"/>
      <c r="N326" s="388"/>
      <c r="O326" s="388"/>
      <c r="P326" s="388"/>
      <c r="Q326" s="388"/>
      <c r="R326" s="389"/>
      <c r="S326" s="390"/>
      <c r="T326" s="389"/>
      <c r="U326" s="390"/>
      <c r="V326" s="387"/>
      <c r="W326" s="388"/>
      <c r="X326" s="388"/>
      <c r="Y326" s="388"/>
      <c r="Z326" s="388"/>
      <c r="AA326" s="388"/>
      <c r="AB326" s="388"/>
      <c r="AC326" s="388"/>
      <c r="AD326" s="387"/>
      <c r="AE326" s="388"/>
      <c r="AF326" s="388"/>
      <c r="AG326" s="388"/>
      <c r="AH326" s="388"/>
      <c r="AI326" s="388"/>
      <c r="AJ326" s="388"/>
      <c r="AK326" s="391"/>
      <c r="AL326" s="387"/>
      <c r="AM326" s="388"/>
      <c r="AN326" s="388"/>
      <c r="AO326" s="388"/>
      <c r="AP326" s="388"/>
      <c r="AQ326" s="388"/>
      <c r="AR326" s="391"/>
      <c r="AS326" s="392"/>
      <c r="AT326" s="393"/>
      <c r="AU326" s="393"/>
      <c r="AV326" s="393"/>
      <c r="AW326" s="393"/>
      <c r="AX326" s="393"/>
      <c r="AY326" s="394"/>
      <c r="AZ326" s="395"/>
      <c r="BA326" s="396"/>
      <c r="BB326" s="397">
        <v>4</v>
      </c>
      <c r="BC326" s="398"/>
      <c r="BD326" s="399"/>
      <c r="BE326" s="399"/>
      <c r="BF326" s="400"/>
      <c r="BG326" s="401"/>
      <c r="BH326" s="402"/>
      <c r="BI326" s="403"/>
      <c r="BJ326" s="404"/>
      <c r="BK326" s="405"/>
      <c r="BL326" s="405"/>
      <c r="BM326" s="405"/>
      <c r="BN326" s="405"/>
      <c r="BO326" s="406"/>
      <c r="BP326" s="404"/>
      <c r="BQ326" s="405"/>
      <c r="BR326" s="405"/>
      <c r="BS326" s="405"/>
      <c r="BT326" s="405"/>
      <c r="BU326" s="406"/>
      <c r="BV326" s="404"/>
      <c r="BW326" s="405"/>
      <c r="BX326" s="405"/>
      <c r="BY326" s="405"/>
      <c r="BZ326" s="405"/>
      <c r="CA326" s="406"/>
      <c r="CB326" s="398"/>
      <c r="CC326" s="399"/>
      <c r="CD326" s="399"/>
      <c r="CE326" s="400"/>
      <c r="CF326" s="407"/>
      <c r="CG326" s="408"/>
      <c r="CH326" s="408"/>
      <c r="CI326" s="408"/>
      <c r="CJ326" s="409"/>
      <c r="CK326" s="407"/>
      <c r="CL326" s="408"/>
      <c r="CM326" s="408"/>
      <c r="CN326" s="408"/>
      <c r="CO326" s="409"/>
      <c r="CP326" s="407"/>
      <c r="CQ326" s="408"/>
      <c r="CR326" s="408"/>
      <c r="CS326" s="408"/>
      <c r="CT326" s="409"/>
      <c r="CU326" s="379"/>
      <c r="CV326" s="380"/>
      <c r="CW326" s="380"/>
      <c r="CX326" s="380"/>
      <c r="CY326" s="381"/>
    </row>
    <row r="327" spans="1:103" ht="16.5">
      <c r="A327" s="383"/>
      <c r="B327" s="352"/>
      <c r="C327" s="384" t="str">
        <f t="shared" ca="1" si="6"/>
        <v>●</v>
      </c>
      <c r="D327" s="385"/>
      <c r="E327" s="386"/>
      <c r="F327" s="386"/>
      <c r="G327" s="386"/>
      <c r="H327" s="386"/>
      <c r="I327" s="386"/>
      <c r="J327" s="386"/>
      <c r="K327" s="387"/>
      <c r="L327" s="388"/>
      <c r="M327" s="388"/>
      <c r="N327" s="388"/>
      <c r="O327" s="388"/>
      <c r="P327" s="388"/>
      <c r="Q327" s="388"/>
      <c r="R327" s="389"/>
      <c r="S327" s="390"/>
      <c r="T327" s="389"/>
      <c r="U327" s="390"/>
      <c r="V327" s="387"/>
      <c r="W327" s="388"/>
      <c r="X327" s="388"/>
      <c r="Y327" s="388"/>
      <c r="Z327" s="388"/>
      <c r="AA327" s="388"/>
      <c r="AB327" s="388"/>
      <c r="AC327" s="388"/>
      <c r="AD327" s="387"/>
      <c r="AE327" s="388"/>
      <c r="AF327" s="388"/>
      <c r="AG327" s="388"/>
      <c r="AH327" s="388"/>
      <c r="AI327" s="388"/>
      <c r="AJ327" s="388"/>
      <c r="AK327" s="391"/>
      <c r="AL327" s="387"/>
      <c r="AM327" s="388"/>
      <c r="AN327" s="388"/>
      <c r="AO327" s="388"/>
      <c r="AP327" s="388"/>
      <c r="AQ327" s="388"/>
      <c r="AR327" s="391"/>
      <c r="AS327" s="392"/>
      <c r="AT327" s="393"/>
      <c r="AU327" s="393"/>
      <c r="AV327" s="393"/>
      <c r="AW327" s="393"/>
      <c r="AX327" s="393"/>
      <c r="AY327" s="394"/>
      <c r="AZ327" s="395"/>
      <c r="BA327" s="396"/>
      <c r="BB327" s="397">
        <v>5</v>
      </c>
      <c r="BC327" s="398"/>
      <c r="BD327" s="399"/>
      <c r="BE327" s="399"/>
      <c r="BF327" s="400"/>
      <c r="BG327" s="401"/>
      <c r="BH327" s="402"/>
      <c r="BI327" s="403"/>
      <c r="BJ327" s="404"/>
      <c r="BK327" s="405"/>
      <c r="BL327" s="405"/>
      <c r="BM327" s="405"/>
      <c r="BN327" s="405"/>
      <c r="BO327" s="406"/>
      <c r="BP327" s="404"/>
      <c r="BQ327" s="405"/>
      <c r="BR327" s="405"/>
      <c r="BS327" s="405"/>
      <c r="BT327" s="405"/>
      <c r="BU327" s="406"/>
      <c r="BV327" s="404"/>
      <c r="BW327" s="405"/>
      <c r="BX327" s="405"/>
      <c r="BY327" s="405"/>
      <c r="BZ327" s="405"/>
      <c r="CA327" s="406"/>
      <c r="CB327" s="398"/>
      <c r="CC327" s="399"/>
      <c r="CD327" s="399"/>
      <c r="CE327" s="400"/>
      <c r="CF327" s="407"/>
      <c r="CG327" s="408"/>
      <c r="CH327" s="408"/>
      <c r="CI327" s="408"/>
      <c r="CJ327" s="409"/>
      <c r="CK327" s="407"/>
      <c r="CL327" s="408"/>
      <c r="CM327" s="408"/>
      <c r="CN327" s="408"/>
      <c r="CO327" s="409"/>
      <c r="CP327" s="407"/>
      <c r="CQ327" s="408"/>
      <c r="CR327" s="408"/>
      <c r="CS327" s="408"/>
      <c r="CT327" s="409"/>
      <c r="CU327" s="379"/>
      <c r="CV327" s="380"/>
      <c r="CW327" s="380"/>
      <c r="CX327" s="380"/>
      <c r="CY327" s="381"/>
    </row>
    <row r="328" spans="1:103" ht="16.5">
      <c r="A328" s="410"/>
      <c r="B328" s="411"/>
      <c r="C328" s="412" t="str">
        <f t="shared" ca="1" si="6"/>
        <v>●</v>
      </c>
      <c r="D328" s="413"/>
      <c r="E328" s="414"/>
      <c r="F328" s="414"/>
      <c r="G328" s="414"/>
      <c r="H328" s="414"/>
      <c r="I328" s="414"/>
      <c r="J328" s="414"/>
      <c r="K328" s="376"/>
      <c r="L328" s="377"/>
      <c r="M328" s="377"/>
      <c r="N328" s="377"/>
      <c r="O328" s="377"/>
      <c r="P328" s="377"/>
      <c r="Q328" s="377"/>
      <c r="R328" s="415"/>
      <c r="S328" s="416"/>
      <c r="T328" s="415"/>
      <c r="U328" s="416"/>
      <c r="V328" s="376"/>
      <c r="W328" s="377"/>
      <c r="X328" s="377"/>
      <c r="Y328" s="377"/>
      <c r="Z328" s="377"/>
      <c r="AA328" s="377"/>
      <c r="AB328" s="377"/>
      <c r="AC328" s="377"/>
      <c r="AD328" s="376"/>
      <c r="AE328" s="377"/>
      <c r="AF328" s="377"/>
      <c r="AG328" s="377"/>
      <c r="AH328" s="377"/>
      <c r="AI328" s="377"/>
      <c r="AJ328" s="377"/>
      <c r="AK328" s="378"/>
      <c r="AL328" s="376"/>
      <c r="AM328" s="377"/>
      <c r="AN328" s="377"/>
      <c r="AO328" s="377"/>
      <c r="AP328" s="377"/>
      <c r="AQ328" s="377"/>
      <c r="AR328" s="378"/>
      <c r="AS328" s="417"/>
      <c r="AT328" s="418"/>
      <c r="AU328" s="418"/>
      <c r="AV328" s="418"/>
      <c r="AW328" s="418"/>
      <c r="AX328" s="418"/>
      <c r="AY328" s="419"/>
      <c r="AZ328" s="420"/>
      <c r="BA328" s="421"/>
      <c r="BB328" s="422">
        <v>6</v>
      </c>
      <c r="BC328" s="423"/>
      <c r="BD328" s="424"/>
      <c r="BE328" s="424"/>
      <c r="BF328" s="425"/>
      <c r="BG328" s="426"/>
      <c r="BH328" s="427"/>
      <c r="BI328" s="428"/>
      <c r="BJ328" s="429"/>
      <c r="BK328" s="430"/>
      <c r="BL328" s="430"/>
      <c r="BM328" s="430"/>
      <c r="BN328" s="430"/>
      <c r="BO328" s="431"/>
      <c r="BP328" s="429"/>
      <c r="BQ328" s="430"/>
      <c r="BR328" s="430"/>
      <c r="BS328" s="430"/>
      <c r="BT328" s="430"/>
      <c r="BU328" s="431"/>
      <c r="BV328" s="429"/>
      <c r="BW328" s="430"/>
      <c r="BX328" s="430"/>
      <c r="BY328" s="430"/>
      <c r="BZ328" s="430"/>
      <c r="CA328" s="431"/>
      <c r="CB328" s="423"/>
      <c r="CC328" s="424"/>
      <c r="CD328" s="424"/>
      <c r="CE328" s="425"/>
      <c r="CF328" s="407"/>
      <c r="CG328" s="408"/>
      <c r="CH328" s="408"/>
      <c r="CI328" s="408"/>
      <c r="CJ328" s="409"/>
      <c r="CK328" s="407"/>
      <c r="CL328" s="408"/>
      <c r="CM328" s="408"/>
      <c r="CN328" s="408"/>
      <c r="CO328" s="409"/>
      <c r="CP328" s="407"/>
      <c r="CQ328" s="408"/>
      <c r="CR328" s="408"/>
      <c r="CS328" s="408"/>
      <c r="CT328" s="409"/>
      <c r="CU328" s="379"/>
      <c r="CV328" s="380"/>
      <c r="CW328" s="380"/>
      <c r="CX328" s="380"/>
      <c r="CY328" s="381"/>
    </row>
    <row r="329" spans="1:103" ht="16.5">
      <c r="A329" s="351">
        <v>54</v>
      </c>
      <c r="B329" s="352"/>
      <c r="C329" s="353" t="str">
        <f t="shared" ca="1" si="6"/>
        <v>●</v>
      </c>
      <c r="D329" s="354"/>
      <c r="E329" s="355"/>
      <c r="F329" s="355"/>
      <c r="G329" s="355"/>
      <c r="H329" s="355"/>
      <c r="I329" s="355"/>
      <c r="J329" s="355"/>
      <c r="K329" s="356" t="s">
        <v>432</v>
      </c>
      <c r="L329" s="357"/>
      <c r="M329" s="357"/>
      <c r="N329" s="357"/>
      <c r="O329" s="357"/>
      <c r="P329" s="357"/>
      <c r="Q329" s="357"/>
      <c r="R329" s="358"/>
      <c r="S329" s="359"/>
      <c r="T329" s="358"/>
      <c r="U329" s="359"/>
      <c r="V329" s="356"/>
      <c r="W329" s="357"/>
      <c r="X329" s="357"/>
      <c r="Y329" s="357"/>
      <c r="Z329" s="357"/>
      <c r="AA329" s="357"/>
      <c r="AB329" s="357"/>
      <c r="AC329" s="357"/>
      <c r="AD329" s="356"/>
      <c r="AE329" s="357"/>
      <c r="AF329" s="357"/>
      <c r="AG329" s="357"/>
      <c r="AH329" s="357"/>
      <c r="AI329" s="357"/>
      <c r="AJ329" s="357"/>
      <c r="AK329" s="360"/>
      <c r="AL329" s="356"/>
      <c r="AM329" s="357"/>
      <c r="AN329" s="357"/>
      <c r="AO329" s="357"/>
      <c r="AP329" s="357"/>
      <c r="AQ329" s="357"/>
      <c r="AR329" s="360"/>
      <c r="AS329" s="361"/>
      <c r="AT329" s="362"/>
      <c r="AU329" s="362"/>
      <c r="AV329" s="362"/>
      <c r="AW329" s="362"/>
      <c r="AX329" s="362"/>
      <c r="AY329" s="363"/>
      <c r="AZ329" s="364"/>
      <c r="BA329" s="365"/>
      <c r="BB329" s="366">
        <v>1</v>
      </c>
      <c r="BC329" s="367"/>
      <c r="BD329" s="368"/>
      <c r="BE329" s="368"/>
      <c r="BF329" s="369"/>
      <c r="BG329" s="370"/>
      <c r="BH329" s="371"/>
      <c r="BI329" s="372"/>
      <c r="BJ329" s="373"/>
      <c r="BK329" s="374"/>
      <c r="BL329" s="374"/>
      <c r="BM329" s="374"/>
      <c r="BN329" s="374"/>
      <c r="BO329" s="375"/>
      <c r="BP329" s="373"/>
      <c r="BQ329" s="374"/>
      <c r="BR329" s="374"/>
      <c r="BS329" s="374"/>
      <c r="BT329" s="374"/>
      <c r="BU329" s="375"/>
      <c r="BV329" s="373"/>
      <c r="BW329" s="374"/>
      <c r="BX329" s="374"/>
      <c r="BY329" s="374"/>
      <c r="BZ329" s="374"/>
      <c r="CA329" s="375"/>
      <c r="CB329" s="367"/>
      <c r="CC329" s="368"/>
      <c r="CD329" s="368"/>
      <c r="CE329" s="369"/>
      <c r="CF329" s="376"/>
      <c r="CG329" s="377"/>
      <c r="CH329" s="377"/>
      <c r="CI329" s="377"/>
      <c r="CJ329" s="378"/>
      <c r="CK329" s="376"/>
      <c r="CL329" s="377"/>
      <c r="CM329" s="377"/>
      <c r="CN329" s="377"/>
      <c r="CO329" s="378"/>
      <c r="CP329" s="376"/>
      <c r="CQ329" s="377"/>
      <c r="CR329" s="377"/>
      <c r="CS329" s="377"/>
      <c r="CT329" s="378"/>
      <c r="CU329" s="379"/>
      <c r="CV329" s="380"/>
      <c r="CW329" s="380"/>
      <c r="CX329" s="380"/>
      <c r="CY329" s="381"/>
    </row>
    <row r="330" spans="1:103" ht="16.5">
      <c r="A330" s="383"/>
      <c r="B330" s="352"/>
      <c r="C330" s="384" t="str">
        <f t="shared" ca="1" si="6"/>
        <v>●</v>
      </c>
      <c r="D330" s="385"/>
      <c r="E330" s="386"/>
      <c r="F330" s="386"/>
      <c r="G330" s="386"/>
      <c r="H330" s="386"/>
      <c r="I330" s="386"/>
      <c r="J330" s="386"/>
      <c r="K330" s="387"/>
      <c r="L330" s="388"/>
      <c r="M330" s="388"/>
      <c r="N330" s="388"/>
      <c r="O330" s="388"/>
      <c r="P330" s="388"/>
      <c r="Q330" s="388"/>
      <c r="R330" s="389"/>
      <c r="S330" s="390"/>
      <c r="T330" s="389"/>
      <c r="U330" s="390"/>
      <c r="V330" s="387"/>
      <c r="W330" s="388"/>
      <c r="X330" s="388"/>
      <c r="Y330" s="388"/>
      <c r="Z330" s="388"/>
      <c r="AA330" s="388"/>
      <c r="AB330" s="388"/>
      <c r="AC330" s="388"/>
      <c r="AD330" s="387"/>
      <c r="AE330" s="388"/>
      <c r="AF330" s="388"/>
      <c r="AG330" s="388"/>
      <c r="AH330" s="388"/>
      <c r="AI330" s="388"/>
      <c r="AJ330" s="388"/>
      <c r="AK330" s="391"/>
      <c r="AL330" s="387"/>
      <c r="AM330" s="388"/>
      <c r="AN330" s="388"/>
      <c r="AO330" s="388"/>
      <c r="AP330" s="388"/>
      <c r="AQ330" s="388"/>
      <c r="AR330" s="391"/>
      <c r="AS330" s="392"/>
      <c r="AT330" s="393"/>
      <c r="AU330" s="393"/>
      <c r="AV330" s="393"/>
      <c r="AW330" s="393"/>
      <c r="AX330" s="393"/>
      <c r="AY330" s="394"/>
      <c r="AZ330" s="395"/>
      <c r="BA330" s="396"/>
      <c r="BB330" s="397">
        <v>2</v>
      </c>
      <c r="BC330" s="398"/>
      <c r="BD330" s="399"/>
      <c r="BE330" s="399"/>
      <c r="BF330" s="400"/>
      <c r="BG330" s="401"/>
      <c r="BH330" s="402"/>
      <c r="BI330" s="403"/>
      <c r="BJ330" s="404"/>
      <c r="BK330" s="405"/>
      <c r="BL330" s="405"/>
      <c r="BM330" s="405"/>
      <c r="BN330" s="405"/>
      <c r="BO330" s="406"/>
      <c r="BP330" s="404"/>
      <c r="BQ330" s="405"/>
      <c r="BR330" s="405"/>
      <c r="BS330" s="405"/>
      <c r="BT330" s="405"/>
      <c r="BU330" s="406"/>
      <c r="BV330" s="404"/>
      <c r="BW330" s="405"/>
      <c r="BX330" s="405"/>
      <c r="BY330" s="405"/>
      <c r="BZ330" s="405"/>
      <c r="CA330" s="406"/>
      <c r="CB330" s="398"/>
      <c r="CC330" s="399"/>
      <c r="CD330" s="399"/>
      <c r="CE330" s="400"/>
      <c r="CF330" s="407"/>
      <c r="CG330" s="408"/>
      <c r="CH330" s="408"/>
      <c r="CI330" s="408"/>
      <c r="CJ330" s="409"/>
      <c r="CK330" s="407"/>
      <c r="CL330" s="408"/>
      <c r="CM330" s="408"/>
      <c r="CN330" s="408"/>
      <c r="CO330" s="409"/>
      <c r="CP330" s="407"/>
      <c r="CQ330" s="408"/>
      <c r="CR330" s="408"/>
      <c r="CS330" s="408"/>
      <c r="CT330" s="409"/>
      <c r="CU330" s="379"/>
      <c r="CV330" s="380"/>
      <c r="CW330" s="380"/>
      <c r="CX330" s="380"/>
      <c r="CY330" s="381"/>
    </row>
    <row r="331" spans="1:103" ht="16.5">
      <c r="A331" s="383"/>
      <c r="B331" s="352"/>
      <c r="C331" s="384" t="str">
        <f t="shared" ca="1" si="6"/>
        <v>●</v>
      </c>
      <c r="D331" s="385"/>
      <c r="E331" s="386"/>
      <c r="F331" s="386"/>
      <c r="G331" s="386"/>
      <c r="H331" s="386"/>
      <c r="I331" s="386"/>
      <c r="J331" s="386"/>
      <c r="K331" s="387"/>
      <c r="L331" s="388"/>
      <c r="M331" s="388"/>
      <c r="N331" s="388"/>
      <c r="O331" s="388"/>
      <c r="P331" s="388"/>
      <c r="Q331" s="388"/>
      <c r="R331" s="389"/>
      <c r="S331" s="390"/>
      <c r="T331" s="389"/>
      <c r="U331" s="390"/>
      <c r="V331" s="387"/>
      <c r="W331" s="388"/>
      <c r="X331" s="388"/>
      <c r="Y331" s="388"/>
      <c r="Z331" s="388"/>
      <c r="AA331" s="388"/>
      <c r="AB331" s="388"/>
      <c r="AC331" s="388"/>
      <c r="AD331" s="387"/>
      <c r="AE331" s="388"/>
      <c r="AF331" s="388"/>
      <c r="AG331" s="388"/>
      <c r="AH331" s="388"/>
      <c r="AI331" s="388"/>
      <c r="AJ331" s="388"/>
      <c r="AK331" s="391"/>
      <c r="AL331" s="387"/>
      <c r="AM331" s="388"/>
      <c r="AN331" s="388"/>
      <c r="AO331" s="388"/>
      <c r="AP331" s="388"/>
      <c r="AQ331" s="388"/>
      <c r="AR331" s="391"/>
      <c r="AS331" s="392"/>
      <c r="AT331" s="393"/>
      <c r="AU331" s="393"/>
      <c r="AV331" s="393"/>
      <c r="AW331" s="393"/>
      <c r="AX331" s="393"/>
      <c r="AY331" s="394"/>
      <c r="AZ331" s="395"/>
      <c r="BA331" s="396"/>
      <c r="BB331" s="397">
        <v>3</v>
      </c>
      <c r="BC331" s="398"/>
      <c r="BD331" s="399"/>
      <c r="BE331" s="399"/>
      <c r="BF331" s="400"/>
      <c r="BG331" s="401"/>
      <c r="BH331" s="402"/>
      <c r="BI331" s="403"/>
      <c r="BJ331" s="404"/>
      <c r="BK331" s="405"/>
      <c r="BL331" s="405"/>
      <c r="BM331" s="405"/>
      <c r="BN331" s="405"/>
      <c r="BO331" s="406"/>
      <c r="BP331" s="404"/>
      <c r="BQ331" s="405"/>
      <c r="BR331" s="405"/>
      <c r="BS331" s="405"/>
      <c r="BT331" s="405"/>
      <c r="BU331" s="406"/>
      <c r="BV331" s="404"/>
      <c r="BW331" s="405"/>
      <c r="BX331" s="405"/>
      <c r="BY331" s="405"/>
      <c r="BZ331" s="405"/>
      <c r="CA331" s="406"/>
      <c r="CB331" s="398"/>
      <c r="CC331" s="399"/>
      <c r="CD331" s="399"/>
      <c r="CE331" s="400"/>
      <c r="CF331" s="407"/>
      <c r="CG331" s="408"/>
      <c r="CH331" s="408"/>
      <c r="CI331" s="408"/>
      <c r="CJ331" s="409"/>
      <c r="CK331" s="407"/>
      <c r="CL331" s="408"/>
      <c r="CM331" s="408"/>
      <c r="CN331" s="408"/>
      <c r="CO331" s="409"/>
      <c r="CP331" s="407"/>
      <c r="CQ331" s="408"/>
      <c r="CR331" s="408"/>
      <c r="CS331" s="408"/>
      <c r="CT331" s="409"/>
      <c r="CU331" s="379"/>
      <c r="CV331" s="380"/>
      <c r="CW331" s="380"/>
      <c r="CX331" s="380"/>
      <c r="CY331" s="381"/>
    </row>
    <row r="332" spans="1:103" ht="16.5">
      <c r="A332" s="383"/>
      <c r="B332" s="352"/>
      <c r="C332" s="384" t="str">
        <f t="shared" ca="1" si="6"/>
        <v>●</v>
      </c>
      <c r="D332" s="385"/>
      <c r="E332" s="386"/>
      <c r="F332" s="386"/>
      <c r="G332" s="386"/>
      <c r="H332" s="386"/>
      <c r="I332" s="386"/>
      <c r="J332" s="386"/>
      <c r="K332" s="387"/>
      <c r="L332" s="388"/>
      <c r="M332" s="388"/>
      <c r="N332" s="388"/>
      <c r="O332" s="388"/>
      <c r="P332" s="388"/>
      <c r="Q332" s="388"/>
      <c r="R332" s="389"/>
      <c r="S332" s="390"/>
      <c r="T332" s="389"/>
      <c r="U332" s="390"/>
      <c r="V332" s="387"/>
      <c r="W332" s="388"/>
      <c r="X332" s="388"/>
      <c r="Y332" s="388"/>
      <c r="Z332" s="388"/>
      <c r="AA332" s="388"/>
      <c r="AB332" s="388"/>
      <c r="AC332" s="388"/>
      <c r="AD332" s="387"/>
      <c r="AE332" s="388"/>
      <c r="AF332" s="388"/>
      <c r="AG332" s="388"/>
      <c r="AH332" s="388"/>
      <c r="AI332" s="388"/>
      <c r="AJ332" s="388"/>
      <c r="AK332" s="391"/>
      <c r="AL332" s="387"/>
      <c r="AM332" s="388"/>
      <c r="AN332" s="388"/>
      <c r="AO332" s="388"/>
      <c r="AP332" s="388"/>
      <c r="AQ332" s="388"/>
      <c r="AR332" s="391"/>
      <c r="AS332" s="392"/>
      <c r="AT332" s="393"/>
      <c r="AU332" s="393"/>
      <c r="AV332" s="393"/>
      <c r="AW332" s="393"/>
      <c r="AX332" s="393"/>
      <c r="AY332" s="394"/>
      <c r="AZ332" s="395"/>
      <c r="BA332" s="396"/>
      <c r="BB332" s="397">
        <v>4</v>
      </c>
      <c r="BC332" s="398"/>
      <c r="BD332" s="399"/>
      <c r="BE332" s="399"/>
      <c r="BF332" s="400"/>
      <c r="BG332" s="401"/>
      <c r="BH332" s="402"/>
      <c r="BI332" s="403"/>
      <c r="BJ332" s="404"/>
      <c r="BK332" s="405"/>
      <c r="BL332" s="405"/>
      <c r="BM332" s="405"/>
      <c r="BN332" s="405"/>
      <c r="BO332" s="406"/>
      <c r="BP332" s="404"/>
      <c r="BQ332" s="405"/>
      <c r="BR332" s="405"/>
      <c r="BS332" s="405"/>
      <c r="BT332" s="405"/>
      <c r="BU332" s="406"/>
      <c r="BV332" s="404"/>
      <c r="BW332" s="405"/>
      <c r="BX332" s="405"/>
      <c r="BY332" s="405"/>
      <c r="BZ332" s="405"/>
      <c r="CA332" s="406"/>
      <c r="CB332" s="398"/>
      <c r="CC332" s="399"/>
      <c r="CD332" s="399"/>
      <c r="CE332" s="400"/>
      <c r="CF332" s="407"/>
      <c r="CG332" s="408"/>
      <c r="CH332" s="408"/>
      <c r="CI332" s="408"/>
      <c r="CJ332" s="409"/>
      <c r="CK332" s="407"/>
      <c r="CL332" s="408"/>
      <c r="CM332" s="408"/>
      <c r="CN332" s="408"/>
      <c r="CO332" s="409"/>
      <c r="CP332" s="407"/>
      <c r="CQ332" s="408"/>
      <c r="CR332" s="408"/>
      <c r="CS332" s="408"/>
      <c r="CT332" s="409"/>
      <c r="CU332" s="379"/>
      <c r="CV332" s="380"/>
      <c r="CW332" s="380"/>
      <c r="CX332" s="380"/>
      <c r="CY332" s="381"/>
    </row>
    <row r="333" spans="1:103" ht="16.5">
      <c r="A333" s="383"/>
      <c r="B333" s="352"/>
      <c r="C333" s="384" t="str">
        <f t="shared" ca="1" si="6"/>
        <v>●</v>
      </c>
      <c r="D333" s="385"/>
      <c r="E333" s="386"/>
      <c r="F333" s="386"/>
      <c r="G333" s="386"/>
      <c r="H333" s="386"/>
      <c r="I333" s="386"/>
      <c r="J333" s="386"/>
      <c r="K333" s="387"/>
      <c r="L333" s="388"/>
      <c r="M333" s="388"/>
      <c r="N333" s="388"/>
      <c r="O333" s="388"/>
      <c r="P333" s="388"/>
      <c r="Q333" s="388"/>
      <c r="R333" s="389"/>
      <c r="S333" s="390"/>
      <c r="T333" s="389"/>
      <c r="U333" s="390"/>
      <c r="V333" s="387"/>
      <c r="W333" s="388"/>
      <c r="X333" s="388"/>
      <c r="Y333" s="388"/>
      <c r="Z333" s="388"/>
      <c r="AA333" s="388"/>
      <c r="AB333" s="388"/>
      <c r="AC333" s="388"/>
      <c r="AD333" s="387"/>
      <c r="AE333" s="388"/>
      <c r="AF333" s="388"/>
      <c r="AG333" s="388"/>
      <c r="AH333" s="388"/>
      <c r="AI333" s="388"/>
      <c r="AJ333" s="388"/>
      <c r="AK333" s="391"/>
      <c r="AL333" s="387"/>
      <c r="AM333" s="388"/>
      <c r="AN333" s="388"/>
      <c r="AO333" s="388"/>
      <c r="AP333" s="388"/>
      <c r="AQ333" s="388"/>
      <c r="AR333" s="391"/>
      <c r="AS333" s="392"/>
      <c r="AT333" s="393"/>
      <c r="AU333" s="393"/>
      <c r="AV333" s="393"/>
      <c r="AW333" s="393"/>
      <c r="AX333" s="393"/>
      <c r="AY333" s="394"/>
      <c r="AZ333" s="395"/>
      <c r="BA333" s="396"/>
      <c r="BB333" s="397">
        <v>5</v>
      </c>
      <c r="BC333" s="398"/>
      <c r="BD333" s="399"/>
      <c r="BE333" s="399"/>
      <c r="BF333" s="400"/>
      <c r="BG333" s="401"/>
      <c r="BH333" s="402"/>
      <c r="BI333" s="403"/>
      <c r="BJ333" s="404"/>
      <c r="BK333" s="405"/>
      <c r="BL333" s="405"/>
      <c r="BM333" s="405"/>
      <c r="BN333" s="405"/>
      <c r="BO333" s="406"/>
      <c r="BP333" s="404"/>
      <c r="BQ333" s="405"/>
      <c r="BR333" s="405"/>
      <c r="BS333" s="405"/>
      <c r="BT333" s="405"/>
      <c r="BU333" s="406"/>
      <c r="BV333" s="404"/>
      <c r="BW333" s="405"/>
      <c r="BX333" s="405"/>
      <c r="BY333" s="405"/>
      <c r="BZ333" s="405"/>
      <c r="CA333" s="406"/>
      <c r="CB333" s="398"/>
      <c r="CC333" s="399"/>
      <c r="CD333" s="399"/>
      <c r="CE333" s="400"/>
      <c r="CF333" s="407"/>
      <c r="CG333" s="408"/>
      <c r="CH333" s="408"/>
      <c r="CI333" s="408"/>
      <c r="CJ333" s="409"/>
      <c r="CK333" s="407"/>
      <c r="CL333" s="408"/>
      <c r="CM333" s="408"/>
      <c r="CN333" s="408"/>
      <c r="CO333" s="409"/>
      <c r="CP333" s="407"/>
      <c r="CQ333" s="408"/>
      <c r="CR333" s="408"/>
      <c r="CS333" s="408"/>
      <c r="CT333" s="409"/>
      <c r="CU333" s="379"/>
      <c r="CV333" s="380"/>
      <c r="CW333" s="380"/>
      <c r="CX333" s="380"/>
      <c r="CY333" s="381"/>
    </row>
    <row r="334" spans="1:103" ht="16.5">
      <c r="A334" s="410"/>
      <c r="B334" s="411"/>
      <c r="C334" s="412" t="str">
        <f t="shared" ca="1" si="6"/>
        <v>●</v>
      </c>
      <c r="D334" s="413"/>
      <c r="E334" s="414"/>
      <c r="F334" s="414"/>
      <c r="G334" s="414"/>
      <c r="H334" s="414"/>
      <c r="I334" s="414"/>
      <c r="J334" s="414"/>
      <c r="K334" s="376"/>
      <c r="L334" s="377"/>
      <c r="M334" s="377"/>
      <c r="N334" s="377"/>
      <c r="O334" s="377"/>
      <c r="P334" s="377"/>
      <c r="Q334" s="377"/>
      <c r="R334" s="415"/>
      <c r="S334" s="416"/>
      <c r="T334" s="415"/>
      <c r="U334" s="416"/>
      <c r="V334" s="376"/>
      <c r="W334" s="377"/>
      <c r="X334" s="377"/>
      <c r="Y334" s="377"/>
      <c r="Z334" s="377"/>
      <c r="AA334" s="377"/>
      <c r="AB334" s="377"/>
      <c r="AC334" s="377"/>
      <c r="AD334" s="376"/>
      <c r="AE334" s="377"/>
      <c r="AF334" s="377"/>
      <c r="AG334" s="377"/>
      <c r="AH334" s="377"/>
      <c r="AI334" s="377"/>
      <c r="AJ334" s="377"/>
      <c r="AK334" s="378"/>
      <c r="AL334" s="376"/>
      <c r="AM334" s="377"/>
      <c r="AN334" s="377"/>
      <c r="AO334" s="377"/>
      <c r="AP334" s="377"/>
      <c r="AQ334" s="377"/>
      <c r="AR334" s="378"/>
      <c r="AS334" s="417"/>
      <c r="AT334" s="418"/>
      <c r="AU334" s="418"/>
      <c r="AV334" s="418"/>
      <c r="AW334" s="418"/>
      <c r="AX334" s="418"/>
      <c r="AY334" s="419"/>
      <c r="AZ334" s="420"/>
      <c r="BA334" s="421"/>
      <c r="BB334" s="422">
        <v>6</v>
      </c>
      <c r="BC334" s="423"/>
      <c r="BD334" s="424"/>
      <c r="BE334" s="424"/>
      <c r="BF334" s="425"/>
      <c r="BG334" s="426"/>
      <c r="BH334" s="427"/>
      <c r="BI334" s="428"/>
      <c r="BJ334" s="429"/>
      <c r="BK334" s="430"/>
      <c r="BL334" s="430"/>
      <c r="BM334" s="430"/>
      <c r="BN334" s="430"/>
      <c r="BO334" s="431"/>
      <c r="BP334" s="429"/>
      <c r="BQ334" s="430"/>
      <c r="BR334" s="430"/>
      <c r="BS334" s="430"/>
      <c r="BT334" s="430"/>
      <c r="BU334" s="431"/>
      <c r="BV334" s="429"/>
      <c r="BW334" s="430"/>
      <c r="BX334" s="430"/>
      <c r="BY334" s="430"/>
      <c r="BZ334" s="430"/>
      <c r="CA334" s="431"/>
      <c r="CB334" s="423"/>
      <c r="CC334" s="424"/>
      <c r="CD334" s="424"/>
      <c r="CE334" s="425"/>
      <c r="CF334" s="407"/>
      <c r="CG334" s="408"/>
      <c r="CH334" s="408"/>
      <c r="CI334" s="408"/>
      <c r="CJ334" s="409"/>
      <c r="CK334" s="407"/>
      <c r="CL334" s="408"/>
      <c r="CM334" s="408"/>
      <c r="CN334" s="408"/>
      <c r="CO334" s="409"/>
      <c r="CP334" s="407"/>
      <c r="CQ334" s="408"/>
      <c r="CR334" s="408"/>
      <c r="CS334" s="408"/>
      <c r="CT334" s="409"/>
      <c r="CU334" s="379"/>
      <c r="CV334" s="380"/>
      <c r="CW334" s="380"/>
      <c r="CX334" s="380"/>
      <c r="CY334" s="381"/>
    </row>
    <row r="335" spans="1:103" ht="16.5">
      <c r="A335" s="351">
        <v>55</v>
      </c>
      <c r="B335" s="352"/>
      <c r="C335" s="353" t="str">
        <f t="shared" ca="1" si="6"/>
        <v>●</v>
      </c>
      <c r="D335" s="354"/>
      <c r="E335" s="355"/>
      <c r="F335" s="355"/>
      <c r="G335" s="355"/>
      <c r="H335" s="355"/>
      <c r="I335" s="355"/>
      <c r="J335" s="355"/>
      <c r="K335" s="356" t="s">
        <v>433</v>
      </c>
      <c r="L335" s="357"/>
      <c r="M335" s="357"/>
      <c r="N335" s="357"/>
      <c r="O335" s="357"/>
      <c r="P335" s="357"/>
      <c r="Q335" s="357"/>
      <c r="R335" s="358"/>
      <c r="S335" s="359"/>
      <c r="T335" s="358"/>
      <c r="U335" s="359"/>
      <c r="V335" s="356"/>
      <c r="W335" s="357"/>
      <c r="X335" s="357"/>
      <c r="Y335" s="357"/>
      <c r="Z335" s="357"/>
      <c r="AA335" s="357"/>
      <c r="AB335" s="357"/>
      <c r="AC335" s="357"/>
      <c r="AD335" s="356"/>
      <c r="AE335" s="357"/>
      <c r="AF335" s="357"/>
      <c r="AG335" s="357"/>
      <c r="AH335" s="357"/>
      <c r="AI335" s="357"/>
      <c r="AJ335" s="357"/>
      <c r="AK335" s="360"/>
      <c r="AL335" s="356"/>
      <c r="AM335" s="357"/>
      <c r="AN335" s="357"/>
      <c r="AO335" s="357"/>
      <c r="AP335" s="357"/>
      <c r="AQ335" s="357"/>
      <c r="AR335" s="360"/>
      <c r="AS335" s="361"/>
      <c r="AT335" s="362"/>
      <c r="AU335" s="362"/>
      <c r="AV335" s="362"/>
      <c r="AW335" s="362"/>
      <c r="AX335" s="362"/>
      <c r="AY335" s="363"/>
      <c r="AZ335" s="364"/>
      <c r="BA335" s="365"/>
      <c r="BB335" s="366">
        <v>1</v>
      </c>
      <c r="BC335" s="367"/>
      <c r="BD335" s="368"/>
      <c r="BE335" s="368"/>
      <c r="BF335" s="369"/>
      <c r="BG335" s="370"/>
      <c r="BH335" s="371"/>
      <c r="BI335" s="372"/>
      <c r="BJ335" s="373"/>
      <c r="BK335" s="374"/>
      <c r="BL335" s="374"/>
      <c r="BM335" s="374"/>
      <c r="BN335" s="374"/>
      <c r="BO335" s="375"/>
      <c r="BP335" s="373"/>
      <c r="BQ335" s="374"/>
      <c r="BR335" s="374"/>
      <c r="BS335" s="374"/>
      <c r="BT335" s="374"/>
      <c r="BU335" s="375"/>
      <c r="BV335" s="373"/>
      <c r="BW335" s="374"/>
      <c r="BX335" s="374"/>
      <c r="BY335" s="374"/>
      <c r="BZ335" s="374"/>
      <c r="CA335" s="375"/>
      <c r="CB335" s="367"/>
      <c r="CC335" s="368"/>
      <c r="CD335" s="368"/>
      <c r="CE335" s="369"/>
      <c r="CF335" s="376"/>
      <c r="CG335" s="377"/>
      <c r="CH335" s="377"/>
      <c r="CI335" s="377"/>
      <c r="CJ335" s="378"/>
      <c r="CK335" s="376"/>
      <c r="CL335" s="377"/>
      <c r="CM335" s="377"/>
      <c r="CN335" s="377"/>
      <c r="CO335" s="378"/>
      <c r="CP335" s="376"/>
      <c r="CQ335" s="377"/>
      <c r="CR335" s="377"/>
      <c r="CS335" s="377"/>
      <c r="CT335" s="378"/>
      <c r="CU335" s="379"/>
      <c r="CV335" s="380"/>
      <c r="CW335" s="380"/>
      <c r="CX335" s="380"/>
      <c r="CY335" s="381"/>
    </row>
    <row r="336" spans="1:103" ht="16.5">
      <c r="A336" s="383"/>
      <c r="B336" s="352"/>
      <c r="C336" s="384" t="str">
        <f t="shared" ca="1" si="6"/>
        <v>●</v>
      </c>
      <c r="D336" s="385"/>
      <c r="E336" s="386"/>
      <c r="F336" s="386"/>
      <c r="G336" s="386"/>
      <c r="H336" s="386"/>
      <c r="I336" s="386"/>
      <c r="J336" s="386"/>
      <c r="K336" s="387"/>
      <c r="L336" s="388"/>
      <c r="M336" s="388"/>
      <c r="N336" s="388"/>
      <c r="O336" s="388"/>
      <c r="P336" s="388"/>
      <c r="Q336" s="388"/>
      <c r="R336" s="389"/>
      <c r="S336" s="390"/>
      <c r="T336" s="389"/>
      <c r="U336" s="390"/>
      <c r="V336" s="387"/>
      <c r="W336" s="388"/>
      <c r="X336" s="388"/>
      <c r="Y336" s="388"/>
      <c r="Z336" s="388"/>
      <c r="AA336" s="388"/>
      <c r="AB336" s="388"/>
      <c r="AC336" s="388"/>
      <c r="AD336" s="387"/>
      <c r="AE336" s="388"/>
      <c r="AF336" s="388"/>
      <c r="AG336" s="388"/>
      <c r="AH336" s="388"/>
      <c r="AI336" s="388"/>
      <c r="AJ336" s="388"/>
      <c r="AK336" s="391"/>
      <c r="AL336" s="387"/>
      <c r="AM336" s="388"/>
      <c r="AN336" s="388"/>
      <c r="AO336" s="388"/>
      <c r="AP336" s="388"/>
      <c r="AQ336" s="388"/>
      <c r="AR336" s="391"/>
      <c r="AS336" s="392"/>
      <c r="AT336" s="393"/>
      <c r="AU336" s="393"/>
      <c r="AV336" s="393"/>
      <c r="AW336" s="393"/>
      <c r="AX336" s="393"/>
      <c r="AY336" s="394"/>
      <c r="AZ336" s="395"/>
      <c r="BA336" s="396"/>
      <c r="BB336" s="397">
        <v>2</v>
      </c>
      <c r="BC336" s="398"/>
      <c r="BD336" s="399"/>
      <c r="BE336" s="399"/>
      <c r="BF336" s="400"/>
      <c r="BG336" s="401"/>
      <c r="BH336" s="402"/>
      <c r="BI336" s="403"/>
      <c r="BJ336" s="404"/>
      <c r="BK336" s="405"/>
      <c r="BL336" s="405"/>
      <c r="BM336" s="405"/>
      <c r="BN336" s="405"/>
      <c r="BO336" s="406"/>
      <c r="BP336" s="404"/>
      <c r="BQ336" s="405"/>
      <c r="BR336" s="405"/>
      <c r="BS336" s="405"/>
      <c r="BT336" s="405"/>
      <c r="BU336" s="406"/>
      <c r="BV336" s="404"/>
      <c r="BW336" s="405"/>
      <c r="BX336" s="405"/>
      <c r="BY336" s="405"/>
      <c r="BZ336" s="405"/>
      <c r="CA336" s="406"/>
      <c r="CB336" s="398"/>
      <c r="CC336" s="399"/>
      <c r="CD336" s="399"/>
      <c r="CE336" s="400"/>
      <c r="CF336" s="407"/>
      <c r="CG336" s="408"/>
      <c r="CH336" s="408"/>
      <c r="CI336" s="408"/>
      <c r="CJ336" s="409"/>
      <c r="CK336" s="407"/>
      <c r="CL336" s="408"/>
      <c r="CM336" s="408"/>
      <c r="CN336" s="408"/>
      <c r="CO336" s="409"/>
      <c r="CP336" s="407"/>
      <c r="CQ336" s="408"/>
      <c r="CR336" s="408"/>
      <c r="CS336" s="408"/>
      <c r="CT336" s="409"/>
      <c r="CU336" s="379"/>
      <c r="CV336" s="380"/>
      <c r="CW336" s="380"/>
      <c r="CX336" s="380"/>
      <c r="CY336" s="381"/>
    </row>
    <row r="337" spans="1:103" ht="16.5">
      <c r="A337" s="383"/>
      <c r="B337" s="352"/>
      <c r="C337" s="384" t="str">
        <f t="shared" ca="1" si="6"/>
        <v>●</v>
      </c>
      <c r="D337" s="385"/>
      <c r="E337" s="386"/>
      <c r="F337" s="386"/>
      <c r="G337" s="386"/>
      <c r="H337" s="386"/>
      <c r="I337" s="386"/>
      <c r="J337" s="386"/>
      <c r="K337" s="387"/>
      <c r="L337" s="388"/>
      <c r="M337" s="388"/>
      <c r="N337" s="388"/>
      <c r="O337" s="388"/>
      <c r="P337" s="388"/>
      <c r="Q337" s="388"/>
      <c r="R337" s="389"/>
      <c r="S337" s="390"/>
      <c r="T337" s="389"/>
      <c r="U337" s="390"/>
      <c r="V337" s="387"/>
      <c r="W337" s="388"/>
      <c r="X337" s="388"/>
      <c r="Y337" s="388"/>
      <c r="Z337" s="388"/>
      <c r="AA337" s="388"/>
      <c r="AB337" s="388"/>
      <c r="AC337" s="388"/>
      <c r="AD337" s="387"/>
      <c r="AE337" s="388"/>
      <c r="AF337" s="388"/>
      <c r="AG337" s="388"/>
      <c r="AH337" s="388"/>
      <c r="AI337" s="388"/>
      <c r="AJ337" s="388"/>
      <c r="AK337" s="391"/>
      <c r="AL337" s="387"/>
      <c r="AM337" s="388"/>
      <c r="AN337" s="388"/>
      <c r="AO337" s="388"/>
      <c r="AP337" s="388"/>
      <c r="AQ337" s="388"/>
      <c r="AR337" s="391"/>
      <c r="AS337" s="392"/>
      <c r="AT337" s="393"/>
      <c r="AU337" s="393"/>
      <c r="AV337" s="393"/>
      <c r="AW337" s="393"/>
      <c r="AX337" s="393"/>
      <c r="AY337" s="394"/>
      <c r="AZ337" s="395"/>
      <c r="BA337" s="396"/>
      <c r="BB337" s="397">
        <v>3</v>
      </c>
      <c r="BC337" s="398"/>
      <c r="BD337" s="399"/>
      <c r="BE337" s="399"/>
      <c r="BF337" s="400"/>
      <c r="BG337" s="401"/>
      <c r="BH337" s="402"/>
      <c r="BI337" s="403"/>
      <c r="BJ337" s="404"/>
      <c r="BK337" s="405"/>
      <c r="BL337" s="405"/>
      <c r="BM337" s="405"/>
      <c r="BN337" s="405"/>
      <c r="BO337" s="406"/>
      <c r="BP337" s="404"/>
      <c r="BQ337" s="405"/>
      <c r="BR337" s="405"/>
      <c r="BS337" s="405"/>
      <c r="BT337" s="405"/>
      <c r="BU337" s="406"/>
      <c r="BV337" s="404"/>
      <c r="BW337" s="405"/>
      <c r="BX337" s="405"/>
      <c r="BY337" s="405"/>
      <c r="BZ337" s="405"/>
      <c r="CA337" s="406"/>
      <c r="CB337" s="398"/>
      <c r="CC337" s="399"/>
      <c r="CD337" s="399"/>
      <c r="CE337" s="400"/>
      <c r="CF337" s="407"/>
      <c r="CG337" s="408"/>
      <c r="CH337" s="408"/>
      <c r="CI337" s="408"/>
      <c r="CJ337" s="409"/>
      <c r="CK337" s="407"/>
      <c r="CL337" s="408"/>
      <c r="CM337" s="408"/>
      <c r="CN337" s="408"/>
      <c r="CO337" s="409"/>
      <c r="CP337" s="407"/>
      <c r="CQ337" s="408"/>
      <c r="CR337" s="408"/>
      <c r="CS337" s="408"/>
      <c r="CT337" s="409"/>
      <c r="CU337" s="379"/>
      <c r="CV337" s="380"/>
      <c r="CW337" s="380"/>
      <c r="CX337" s="380"/>
      <c r="CY337" s="381"/>
    </row>
    <row r="338" spans="1:103" ht="16.5">
      <c r="A338" s="383"/>
      <c r="B338" s="352"/>
      <c r="C338" s="384" t="str">
        <f t="shared" ref="C338:C401" ca="1" si="7">IF(AND(OFFSET($K338,-($BB338-1),0)&lt;&gt;"",OFFSET($R338,-($BB338-1),0)&lt;&gt;"x"),"●","")</f>
        <v>●</v>
      </c>
      <c r="D338" s="385"/>
      <c r="E338" s="386"/>
      <c r="F338" s="386"/>
      <c r="G338" s="386"/>
      <c r="H338" s="386"/>
      <c r="I338" s="386"/>
      <c r="J338" s="386"/>
      <c r="K338" s="387"/>
      <c r="L338" s="388"/>
      <c r="M338" s="388"/>
      <c r="N338" s="388"/>
      <c r="O338" s="388"/>
      <c r="P338" s="388"/>
      <c r="Q338" s="388"/>
      <c r="R338" s="389"/>
      <c r="S338" s="390"/>
      <c r="T338" s="389"/>
      <c r="U338" s="390"/>
      <c r="V338" s="387"/>
      <c r="W338" s="388"/>
      <c r="X338" s="388"/>
      <c r="Y338" s="388"/>
      <c r="Z338" s="388"/>
      <c r="AA338" s="388"/>
      <c r="AB338" s="388"/>
      <c r="AC338" s="388"/>
      <c r="AD338" s="387"/>
      <c r="AE338" s="388"/>
      <c r="AF338" s="388"/>
      <c r="AG338" s="388"/>
      <c r="AH338" s="388"/>
      <c r="AI338" s="388"/>
      <c r="AJ338" s="388"/>
      <c r="AK338" s="391"/>
      <c r="AL338" s="387"/>
      <c r="AM338" s="388"/>
      <c r="AN338" s="388"/>
      <c r="AO338" s="388"/>
      <c r="AP338" s="388"/>
      <c r="AQ338" s="388"/>
      <c r="AR338" s="391"/>
      <c r="AS338" s="392"/>
      <c r="AT338" s="393"/>
      <c r="AU338" s="393"/>
      <c r="AV338" s="393"/>
      <c r="AW338" s="393"/>
      <c r="AX338" s="393"/>
      <c r="AY338" s="394"/>
      <c r="AZ338" s="395"/>
      <c r="BA338" s="396"/>
      <c r="BB338" s="397">
        <v>4</v>
      </c>
      <c r="BC338" s="398"/>
      <c r="BD338" s="399"/>
      <c r="BE338" s="399"/>
      <c r="BF338" s="400"/>
      <c r="BG338" s="401"/>
      <c r="BH338" s="402"/>
      <c r="BI338" s="403"/>
      <c r="BJ338" s="404"/>
      <c r="BK338" s="405"/>
      <c r="BL338" s="405"/>
      <c r="BM338" s="405"/>
      <c r="BN338" s="405"/>
      <c r="BO338" s="406"/>
      <c r="BP338" s="404"/>
      <c r="BQ338" s="405"/>
      <c r="BR338" s="405"/>
      <c r="BS338" s="405"/>
      <c r="BT338" s="405"/>
      <c r="BU338" s="406"/>
      <c r="BV338" s="404"/>
      <c r="BW338" s="405"/>
      <c r="BX338" s="405"/>
      <c r="BY338" s="405"/>
      <c r="BZ338" s="405"/>
      <c r="CA338" s="406"/>
      <c r="CB338" s="398"/>
      <c r="CC338" s="399"/>
      <c r="CD338" s="399"/>
      <c r="CE338" s="400"/>
      <c r="CF338" s="407"/>
      <c r="CG338" s="408"/>
      <c r="CH338" s="408"/>
      <c r="CI338" s="408"/>
      <c r="CJ338" s="409"/>
      <c r="CK338" s="407"/>
      <c r="CL338" s="408"/>
      <c r="CM338" s="408"/>
      <c r="CN338" s="408"/>
      <c r="CO338" s="409"/>
      <c r="CP338" s="407"/>
      <c r="CQ338" s="408"/>
      <c r="CR338" s="408"/>
      <c r="CS338" s="408"/>
      <c r="CT338" s="409"/>
      <c r="CU338" s="379"/>
      <c r="CV338" s="380"/>
      <c r="CW338" s="380"/>
      <c r="CX338" s="380"/>
      <c r="CY338" s="381"/>
    </row>
    <row r="339" spans="1:103" ht="16.5">
      <c r="A339" s="383"/>
      <c r="B339" s="352"/>
      <c r="C339" s="384" t="str">
        <f t="shared" ca="1" si="7"/>
        <v>●</v>
      </c>
      <c r="D339" s="385"/>
      <c r="E339" s="386"/>
      <c r="F339" s="386"/>
      <c r="G339" s="386"/>
      <c r="H339" s="386"/>
      <c r="I339" s="386"/>
      <c r="J339" s="386"/>
      <c r="K339" s="387"/>
      <c r="L339" s="388"/>
      <c r="M339" s="388"/>
      <c r="N339" s="388"/>
      <c r="O339" s="388"/>
      <c r="P339" s="388"/>
      <c r="Q339" s="388"/>
      <c r="R339" s="389"/>
      <c r="S339" s="390"/>
      <c r="T339" s="389"/>
      <c r="U339" s="390"/>
      <c r="V339" s="387"/>
      <c r="W339" s="388"/>
      <c r="X339" s="388"/>
      <c r="Y339" s="388"/>
      <c r="Z339" s="388"/>
      <c r="AA339" s="388"/>
      <c r="AB339" s="388"/>
      <c r="AC339" s="388"/>
      <c r="AD339" s="387"/>
      <c r="AE339" s="388"/>
      <c r="AF339" s="388"/>
      <c r="AG339" s="388"/>
      <c r="AH339" s="388"/>
      <c r="AI339" s="388"/>
      <c r="AJ339" s="388"/>
      <c r="AK339" s="391"/>
      <c r="AL339" s="387"/>
      <c r="AM339" s="388"/>
      <c r="AN339" s="388"/>
      <c r="AO339" s="388"/>
      <c r="AP339" s="388"/>
      <c r="AQ339" s="388"/>
      <c r="AR339" s="391"/>
      <c r="AS339" s="392"/>
      <c r="AT339" s="393"/>
      <c r="AU339" s="393"/>
      <c r="AV339" s="393"/>
      <c r="AW339" s="393"/>
      <c r="AX339" s="393"/>
      <c r="AY339" s="394"/>
      <c r="AZ339" s="395"/>
      <c r="BA339" s="396"/>
      <c r="BB339" s="397">
        <v>5</v>
      </c>
      <c r="BC339" s="398"/>
      <c r="BD339" s="399"/>
      <c r="BE339" s="399"/>
      <c r="BF339" s="400"/>
      <c r="BG339" s="401"/>
      <c r="BH339" s="402"/>
      <c r="BI339" s="403"/>
      <c r="BJ339" s="404"/>
      <c r="BK339" s="405"/>
      <c r="BL339" s="405"/>
      <c r="BM339" s="405"/>
      <c r="BN339" s="405"/>
      <c r="BO339" s="406"/>
      <c r="BP339" s="404"/>
      <c r="BQ339" s="405"/>
      <c r="BR339" s="405"/>
      <c r="BS339" s="405"/>
      <c r="BT339" s="405"/>
      <c r="BU339" s="406"/>
      <c r="BV339" s="404"/>
      <c r="BW339" s="405"/>
      <c r="BX339" s="405"/>
      <c r="BY339" s="405"/>
      <c r="BZ339" s="405"/>
      <c r="CA339" s="406"/>
      <c r="CB339" s="398"/>
      <c r="CC339" s="399"/>
      <c r="CD339" s="399"/>
      <c r="CE339" s="400"/>
      <c r="CF339" s="407"/>
      <c r="CG339" s="408"/>
      <c r="CH339" s="408"/>
      <c r="CI339" s="408"/>
      <c r="CJ339" s="409"/>
      <c r="CK339" s="407"/>
      <c r="CL339" s="408"/>
      <c r="CM339" s="408"/>
      <c r="CN339" s="408"/>
      <c r="CO339" s="409"/>
      <c r="CP339" s="407"/>
      <c r="CQ339" s="408"/>
      <c r="CR339" s="408"/>
      <c r="CS339" s="408"/>
      <c r="CT339" s="409"/>
      <c r="CU339" s="379"/>
      <c r="CV339" s="380"/>
      <c r="CW339" s="380"/>
      <c r="CX339" s="380"/>
      <c r="CY339" s="381"/>
    </row>
    <row r="340" spans="1:103" ht="16.5">
      <c r="A340" s="410"/>
      <c r="B340" s="411"/>
      <c r="C340" s="412" t="str">
        <f t="shared" ca="1" si="7"/>
        <v>●</v>
      </c>
      <c r="D340" s="413"/>
      <c r="E340" s="414"/>
      <c r="F340" s="414"/>
      <c r="G340" s="414"/>
      <c r="H340" s="414"/>
      <c r="I340" s="414"/>
      <c r="J340" s="414"/>
      <c r="K340" s="376"/>
      <c r="L340" s="377"/>
      <c r="M340" s="377"/>
      <c r="N340" s="377"/>
      <c r="O340" s="377"/>
      <c r="P340" s="377"/>
      <c r="Q340" s="377"/>
      <c r="R340" s="415"/>
      <c r="S340" s="416"/>
      <c r="T340" s="415"/>
      <c r="U340" s="416"/>
      <c r="V340" s="376"/>
      <c r="W340" s="377"/>
      <c r="X340" s="377"/>
      <c r="Y340" s="377"/>
      <c r="Z340" s="377"/>
      <c r="AA340" s="377"/>
      <c r="AB340" s="377"/>
      <c r="AC340" s="377"/>
      <c r="AD340" s="376"/>
      <c r="AE340" s="377"/>
      <c r="AF340" s="377"/>
      <c r="AG340" s="377"/>
      <c r="AH340" s="377"/>
      <c r="AI340" s="377"/>
      <c r="AJ340" s="377"/>
      <c r="AK340" s="378"/>
      <c r="AL340" s="376"/>
      <c r="AM340" s="377"/>
      <c r="AN340" s="377"/>
      <c r="AO340" s="377"/>
      <c r="AP340" s="377"/>
      <c r="AQ340" s="377"/>
      <c r="AR340" s="378"/>
      <c r="AS340" s="417"/>
      <c r="AT340" s="418"/>
      <c r="AU340" s="418"/>
      <c r="AV340" s="418"/>
      <c r="AW340" s="418"/>
      <c r="AX340" s="418"/>
      <c r="AY340" s="419"/>
      <c r="AZ340" s="420"/>
      <c r="BA340" s="421"/>
      <c r="BB340" s="422">
        <v>6</v>
      </c>
      <c r="BC340" s="423"/>
      <c r="BD340" s="424"/>
      <c r="BE340" s="424"/>
      <c r="BF340" s="425"/>
      <c r="BG340" s="426"/>
      <c r="BH340" s="427"/>
      <c r="BI340" s="428"/>
      <c r="BJ340" s="429"/>
      <c r="BK340" s="430"/>
      <c r="BL340" s="430"/>
      <c r="BM340" s="430"/>
      <c r="BN340" s="430"/>
      <c r="BO340" s="431"/>
      <c r="BP340" s="429"/>
      <c r="BQ340" s="430"/>
      <c r="BR340" s="430"/>
      <c r="BS340" s="430"/>
      <c r="BT340" s="430"/>
      <c r="BU340" s="431"/>
      <c r="BV340" s="429"/>
      <c r="BW340" s="430"/>
      <c r="BX340" s="430"/>
      <c r="BY340" s="430"/>
      <c r="BZ340" s="430"/>
      <c r="CA340" s="431"/>
      <c r="CB340" s="423"/>
      <c r="CC340" s="424"/>
      <c r="CD340" s="424"/>
      <c r="CE340" s="425"/>
      <c r="CF340" s="407"/>
      <c r="CG340" s="408"/>
      <c r="CH340" s="408"/>
      <c r="CI340" s="408"/>
      <c r="CJ340" s="409"/>
      <c r="CK340" s="407"/>
      <c r="CL340" s="408"/>
      <c r="CM340" s="408"/>
      <c r="CN340" s="408"/>
      <c r="CO340" s="409"/>
      <c r="CP340" s="407"/>
      <c r="CQ340" s="408"/>
      <c r="CR340" s="408"/>
      <c r="CS340" s="408"/>
      <c r="CT340" s="409"/>
      <c r="CU340" s="379"/>
      <c r="CV340" s="380"/>
      <c r="CW340" s="380"/>
      <c r="CX340" s="380"/>
      <c r="CY340" s="381"/>
    </row>
    <row r="341" spans="1:103" ht="16.5">
      <c r="A341" s="351">
        <v>56</v>
      </c>
      <c r="B341" s="352"/>
      <c r="C341" s="353" t="str">
        <f t="shared" ca="1" si="7"/>
        <v>●</v>
      </c>
      <c r="D341" s="354"/>
      <c r="E341" s="355"/>
      <c r="F341" s="355"/>
      <c r="G341" s="355"/>
      <c r="H341" s="355"/>
      <c r="I341" s="355"/>
      <c r="J341" s="355"/>
      <c r="K341" s="356" t="s">
        <v>434</v>
      </c>
      <c r="L341" s="357"/>
      <c r="M341" s="357"/>
      <c r="N341" s="357"/>
      <c r="O341" s="357"/>
      <c r="P341" s="357"/>
      <c r="Q341" s="357"/>
      <c r="R341" s="358"/>
      <c r="S341" s="359"/>
      <c r="T341" s="358"/>
      <c r="U341" s="359"/>
      <c r="V341" s="356"/>
      <c r="W341" s="357"/>
      <c r="X341" s="357"/>
      <c r="Y341" s="357"/>
      <c r="Z341" s="357"/>
      <c r="AA341" s="357"/>
      <c r="AB341" s="357"/>
      <c r="AC341" s="357"/>
      <c r="AD341" s="356"/>
      <c r="AE341" s="357"/>
      <c r="AF341" s="357"/>
      <c r="AG341" s="357"/>
      <c r="AH341" s="357"/>
      <c r="AI341" s="357"/>
      <c r="AJ341" s="357"/>
      <c r="AK341" s="360"/>
      <c r="AL341" s="356"/>
      <c r="AM341" s="357"/>
      <c r="AN341" s="357"/>
      <c r="AO341" s="357"/>
      <c r="AP341" s="357"/>
      <c r="AQ341" s="357"/>
      <c r="AR341" s="360"/>
      <c r="AS341" s="361"/>
      <c r="AT341" s="362"/>
      <c r="AU341" s="362"/>
      <c r="AV341" s="362"/>
      <c r="AW341" s="362"/>
      <c r="AX341" s="362"/>
      <c r="AY341" s="363"/>
      <c r="AZ341" s="364"/>
      <c r="BA341" s="365"/>
      <c r="BB341" s="366">
        <v>1</v>
      </c>
      <c r="BC341" s="367"/>
      <c r="BD341" s="368"/>
      <c r="BE341" s="368"/>
      <c r="BF341" s="369"/>
      <c r="BG341" s="370"/>
      <c r="BH341" s="371"/>
      <c r="BI341" s="372"/>
      <c r="BJ341" s="373"/>
      <c r="BK341" s="374"/>
      <c r="BL341" s="374"/>
      <c r="BM341" s="374"/>
      <c r="BN341" s="374"/>
      <c r="BO341" s="375"/>
      <c r="BP341" s="373"/>
      <c r="BQ341" s="374"/>
      <c r="BR341" s="374"/>
      <c r="BS341" s="374"/>
      <c r="BT341" s="374"/>
      <c r="BU341" s="375"/>
      <c r="BV341" s="373"/>
      <c r="BW341" s="374"/>
      <c r="BX341" s="374"/>
      <c r="BY341" s="374"/>
      <c r="BZ341" s="374"/>
      <c r="CA341" s="375"/>
      <c r="CB341" s="367"/>
      <c r="CC341" s="368"/>
      <c r="CD341" s="368"/>
      <c r="CE341" s="369"/>
      <c r="CF341" s="376"/>
      <c r="CG341" s="377"/>
      <c r="CH341" s="377"/>
      <c r="CI341" s="377"/>
      <c r="CJ341" s="378"/>
      <c r="CK341" s="376"/>
      <c r="CL341" s="377"/>
      <c r="CM341" s="377"/>
      <c r="CN341" s="377"/>
      <c r="CO341" s="378"/>
      <c r="CP341" s="376"/>
      <c r="CQ341" s="377"/>
      <c r="CR341" s="377"/>
      <c r="CS341" s="377"/>
      <c r="CT341" s="378"/>
      <c r="CU341" s="379"/>
      <c r="CV341" s="380"/>
      <c r="CW341" s="380"/>
      <c r="CX341" s="380"/>
      <c r="CY341" s="381"/>
    </row>
    <row r="342" spans="1:103" ht="16.5">
      <c r="A342" s="383"/>
      <c r="B342" s="352"/>
      <c r="C342" s="384" t="str">
        <f t="shared" ca="1" si="7"/>
        <v>●</v>
      </c>
      <c r="D342" s="385"/>
      <c r="E342" s="386"/>
      <c r="F342" s="386"/>
      <c r="G342" s="386"/>
      <c r="H342" s="386"/>
      <c r="I342" s="386"/>
      <c r="J342" s="386"/>
      <c r="K342" s="387"/>
      <c r="L342" s="388"/>
      <c r="M342" s="388"/>
      <c r="N342" s="388"/>
      <c r="O342" s="388"/>
      <c r="P342" s="388"/>
      <c r="Q342" s="388"/>
      <c r="R342" s="389"/>
      <c r="S342" s="390"/>
      <c r="T342" s="389"/>
      <c r="U342" s="390"/>
      <c r="V342" s="387"/>
      <c r="W342" s="388"/>
      <c r="X342" s="388"/>
      <c r="Y342" s="388"/>
      <c r="Z342" s="388"/>
      <c r="AA342" s="388"/>
      <c r="AB342" s="388"/>
      <c r="AC342" s="388"/>
      <c r="AD342" s="387"/>
      <c r="AE342" s="388"/>
      <c r="AF342" s="388"/>
      <c r="AG342" s="388"/>
      <c r="AH342" s="388"/>
      <c r="AI342" s="388"/>
      <c r="AJ342" s="388"/>
      <c r="AK342" s="391"/>
      <c r="AL342" s="387"/>
      <c r="AM342" s="388"/>
      <c r="AN342" s="388"/>
      <c r="AO342" s="388"/>
      <c r="AP342" s="388"/>
      <c r="AQ342" s="388"/>
      <c r="AR342" s="391"/>
      <c r="AS342" s="392"/>
      <c r="AT342" s="393"/>
      <c r="AU342" s="393"/>
      <c r="AV342" s="393"/>
      <c r="AW342" s="393"/>
      <c r="AX342" s="393"/>
      <c r="AY342" s="394"/>
      <c r="AZ342" s="395"/>
      <c r="BA342" s="396"/>
      <c r="BB342" s="397">
        <v>2</v>
      </c>
      <c r="BC342" s="398"/>
      <c r="BD342" s="399"/>
      <c r="BE342" s="399"/>
      <c r="BF342" s="400"/>
      <c r="BG342" s="401"/>
      <c r="BH342" s="402"/>
      <c r="BI342" s="403"/>
      <c r="BJ342" s="404"/>
      <c r="BK342" s="405"/>
      <c r="BL342" s="405"/>
      <c r="BM342" s="405"/>
      <c r="BN342" s="405"/>
      <c r="BO342" s="406"/>
      <c r="BP342" s="404"/>
      <c r="BQ342" s="405"/>
      <c r="BR342" s="405"/>
      <c r="BS342" s="405"/>
      <c r="BT342" s="405"/>
      <c r="BU342" s="406"/>
      <c r="BV342" s="404"/>
      <c r="BW342" s="405"/>
      <c r="BX342" s="405"/>
      <c r="BY342" s="405"/>
      <c r="BZ342" s="405"/>
      <c r="CA342" s="406"/>
      <c r="CB342" s="398"/>
      <c r="CC342" s="399"/>
      <c r="CD342" s="399"/>
      <c r="CE342" s="400"/>
      <c r="CF342" s="407"/>
      <c r="CG342" s="408"/>
      <c r="CH342" s="408"/>
      <c r="CI342" s="408"/>
      <c r="CJ342" s="409"/>
      <c r="CK342" s="407"/>
      <c r="CL342" s="408"/>
      <c r="CM342" s="408"/>
      <c r="CN342" s="408"/>
      <c r="CO342" s="409"/>
      <c r="CP342" s="407"/>
      <c r="CQ342" s="408"/>
      <c r="CR342" s="408"/>
      <c r="CS342" s="408"/>
      <c r="CT342" s="409"/>
      <c r="CU342" s="379"/>
      <c r="CV342" s="380"/>
      <c r="CW342" s="380"/>
      <c r="CX342" s="380"/>
      <c r="CY342" s="381"/>
    </row>
    <row r="343" spans="1:103" ht="16.5">
      <c r="A343" s="383"/>
      <c r="B343" s="352"/>
      <c r="C343" s="384" t="str">
        <f t="shared" ca="1" si="7"/>
        <v>●</v>
      </c>
      <c r="D343" s="385"/>
      <c r="E343" s="386"/>
      <c r="F343" s="386"/>
      <c r="G343" s="386"/>
      <c r="H343" s="386"/>
      <c r="I343" s="386"/>
      <c r="J343" s="386"/>
      <c r="K343" s="387"/>
      <c r="L343" s="388"/>
      <c r="M343" s="388"/>
      <c r="N343" s="388"/>
      <c r="O343" s="388"/>
      <c r="P343" s="388"/>
      <c r="Q343" s="388"/>
      <c r="R343" s="389"/>
      <c r="S343" s="390"/>
      <c r="T343" s="389"/>
      <c r="U343" s="390"/>
      <c r="V343" s="387"/>
      <c r="W343" s="388"/>
      <c r="X343" s="388"/>
      <c r="Y343" s="388"/>
      <c r="Z343" s="388"/>
      <c r="AA343" s="388"/>
      <c r="AB343" s="388"/>
      <c r="AC343" s="388"/>
      <c r="AD343" s="387"/>
      <c r="AE343" s="388"/>
      <c r="AF343" s="388"/>
      <c r="AG343" s="388"/>
      <c r="AH343" s="388"/>
      <c r="AI343" s="388"/>
      <c r="AJ343" s="388"/>
      <c r="AK343" s="391"/>
      <c r="AL343" s="387"/>
      <c r="AM343" s="388"/>
      <c r="AN343" s="388"/>
      <c r="AO343" s="388"/>
      <c r="AP343" s="388"/>
      <c r="AQ343" s="388"/>
      <c r="AR343" s="391"/>
      <c r="AS343" s="392"/>
      <c r="AT343" s="393"/>
      <c r="AU343" s="393"/>
      <c r="AV343" s="393"/>
      <c r="AW343" s="393"/>
      <c r="AX343" s="393"/>
      <c r="AY343" s="394"/>
      <c r="AZ343" s="395"/>
      <c r="BA343" s="396"/>
      <c r="BB343" s="397">
        <v>3</v>
      </c>
      <c r="BC343" s="398"/>
      <c r="BD343" s="399"/>
      <c r="BE343" s="399"/>
      <c r="BF343" s="400"/>
      <c r="BG343" s="401"/>
      <c r="BH343" s="402"/>
      <c r="BI343" s="403"/>
      <c r="BJ343" s="404"/>
      <c r="BK343" s="405"/>
      <c r="BL343" s="405"/>
      <c r="BM343" s="405"/>
      <c r="BN343" s="405"/>
      <c r="BO343" s="406"/>
      <c r="BP343" s="404"/>
      <c r="BQ343" s="405"/>
      <c r="BR343" s="405"/>
      <c r="BS343" s="405"/>
      <c r="BT343" s="405"/>
      <c r="BU343" s="406"/>
      <c r="BV343" s="404"/>
      <c r="BW343" s="405"/>
      <c r="BX343" s="405"/>
      <c r="BY343" s="405"/>
      <c r="BZ343" s="405"/>
      <c r="CA343" s="406"/>
      <c r="CB343" s="398"/>
      <c r="CC343" s="399"/>
      <c r="CD343" s="399"/>
      <c r="CE343" s="400"/>
      <c r="CF343" s="407"/>
      <c r="CG343" s="408"/>
      <c r="CH343" s="408"/>
      <c r="CI343" s="408"/>
      <c r="CJ343" s="409"/>
      <c r="CK343" s="407"/>
      <c r="CL343" s="408"/>
      <c r="CM343" s="408"/>
      <c r="CN343" s="408"/>
      <c r="CO343" s="409"/>
      <c r="CP343" s="407"/>
      <c r="CQ343" s="408"/>
      <c r="CR343" s="408"/>
      <c r="CS343" s="408"/>
      <c r="CT343" s="409"/>
      <c r="CU343" s="379"/>
      <c r="CV343" s="380"/>
      <c r="CW343" s="380"/>
      <c r="CX343" s="380"/>
      <c r="CY343" s="381"/>
    </row>
    <row r="344" spans="1:103" ht="16.5">
      <c r="A344" s="383"/>
      <c r="B344" s="352"/>
      <c r="C344" s="384" t="str">
        <f t="shared" ca="1" si="7"/>
        <v>●</v>
      </c>
      <c r="D344" s="385"/>
      <c r="E344" s="386"/>
      <c r="F344" s="386"/>
      <c r="G344" s="386"/>
      <c r="H344" s="386"/>
      <c r="I344" s="386"/>
      <c r="J344" s="386"/>
      <c r="K344" s="387"/>
      <c r="L344" s="388"/>
      <c r="M344" s="388"/>
      <c r="N344" s="388"/>
      <c r="O344" s="388"/>
      <c r="P344" s="388"/>
      <c r="Q344" s="388"/>
      <c r="R344" s="389"/>
      <c r="S344" s="390"/>
      <c r="T344" s="389"/>
      <c r="U344" s="390"/>
      <c r="V344" s="387"/>
      <c r="W344" s="388"/>
      <c r="X344" s="388"/>
      <c r="Y344" s="388"/>
      <c r="Z344" s="388"/>
      <c r="AA344" s="388"/>
      <c r="AB344" s="388"/>
      <c r="AC344" s="388"/>
      <c r="AD344" s="387"/>
      <c r="AE344" s="388"/>
      <c r="AF344" s="388"/>
      <c r="AG344" s="388"/>
      <c r="AH344" s="388"/>
      <c r="AI344" s="388"/>
      <c r="AJ344" s="388"/>
      <c r="AK344" s="391"/>
      <c r="AL344" s="387"/>
      <c r="AM344" s="388"/>
      <c r="AN344" s="388"/>
      <c r="AO344" s="388"/>
      <c r="AP344" s="388"/>
      <c r="AQ344" s="388"/>
      <c r="AR344" s="391"/>
      <c r="AS344" s="392"/>
      <c r="AT344" s="393"/>
      <c r="AU344" s="393"/>
      <c r="AV344" s="393"/>
      <c r="AW344" s="393"/>
      <c r="AX344" s="393"/>
      <c r="AY344" s="394"/>
      <c r="AZ344" s="395"/>
      <c r="BA344" s="396"/>
      <c r="BB344" s="397">
        <v>4</v>
      </c>
      <c r="BC344" s="398"/>
      <c r="BD344" s="399"/>
      <c r="BE344" s="399"/>
      <c r="BF344" s="400"/>
      <c r="BG344" s="401"/>
      <c r="BH344" s="402"/>
      <c r="BI344" s="403"/>
      <c r="BJ344" s="404"/>
      <c r="BK344" s="405"/>
      <c r="BL344" s="405"/>
      <c r="BM344" s="405"/>
      <c r="BN344" s="405"/>
      <c r="BO344" s="406"/>
      <c r="BP344" s="404"/>
      <c r="BQ344" s="405"/>
      <c r="BR344" s="405"/>
      <c r="BS344" s="405"/>
      <c r="BT344" s="405"/>
      <c r="BU344" s="406"/>
      <c r="BV344" s="404"/>
      <c r="BW344" s="405"/>
      <c r="BX344" s="405"/>
      <c r="BY344" s="405"/>
      <c r="BZ344" s="405"/>
      <c r="CA344" s="406"/>
      <c r="CB344" s="398"/>
      <c r="CC344" s="399"/>
      <c r="CD344" s="399"/>
      <c r="CE344" s="400"/>
      <c r="CF344" s="407"/>
      <c r="CG344" s="408"/>
      <c r="CH344" s="408"/>
      <c r="CI344" s="408"/>
      <c r="CJ344" s="409"/>
      <c r="CK344" s="407"/>
      <c r="CL344" s="408"/>
      <c r="CM344" s="408"/>
      <c r="CN344" s="408"/>
      <c r="CO344" s="409"/>
      <c r="CP344" s="407"/>
      <c r="CQ344" s="408"/>
      <c r="CR344" s="408"/>
      <c r="CS344" s="408"/>
      <c r="CT344" s="409"/>
      <c r="CU344" s="379"/>
      <c r="CV344" s="380"/>
      <c r="CW344" s="380"/>
      <c r="CX344" s="380"/>
      <c r="CY344" s="381"/>
    </row>
    <row r="345" spans="1:103" ht="16.5">
      <c r="A345" s="383"/>
      <c r="B345" s="352"/>
      <c r="C345" s="384" t="str">
        <f t="shared" ca="1" si="7"/>
        <v>●</v>
      </c>
      <c r="D345" s="385"/>
      <c r="E345" s="386"/>
      <c r="F345" s="386"/>
      <c r="G345" s="386"/>
      <c r="H345" s="386"/>
      <c r="I345" s="386"/>
      <c r="J345" s="386"/>
      <c r="K345" s="387"/>
      <c r="L345" s="388"/>
      <c r="M345" s="388"/>
      <c r="N345" s="388"/>
      <c r="O345" s="388"/>
      <c r="P345" s="388"/>
      <c r="Q345" s="388"/>
      <c r="R345" s="389"/>
      <c r="S345" s="390"/>
      <c r="T345" s="389"/>
      <c r="U345" s="390"/>
      <c r="V345" s="387"/>
      <c r="W345" s="388"/>
      <c r="X345" s="388"/>
      <c r="Y345" s="388"/>
      <c r="Z345" s="388"/>
      <c r="AA345" s="388"/>
      <c r="AB345" s="388"/>
      <c r="AC345" s="388"/>
      <c r="AD345" s="387"/>
      <c r="AE345" s="388"/>
      <c r="AF345" s="388"/>
      <c r="AG345" s="388"/>
      <c r="AH345" s="388"/>
      <c r="AI345" s="388"/>
      <c r="AJ345" s="388"/>
      <c r="AK345" s="391"/>
      <c r="AL345" s="387"/>
      <c r="AM345" s="388"/>
      <c r="AN345" s="388"/>
      <c r="AO345" s="388"/>
      <c r="AP345" s="388"/>
      <c r="AQ345" s="388"/>
      <c r="AR345" s="391"/>
      <c r="AS345" s="392"/>
      <c r="AT345" s="393"/>
      <c r="AU345" s="393"/>
      <c r="AV345" s="393"/>
      <c r="AW345" s="393"/>
      <c r="AX345" s="393"/>
      <c r="AY345" s="394"/>
      <c r="AZ345" s="395"/>
      <c r="BA345" s="396"/>
      <c r="BB345" s="397">
        <v>5</v>
      </c>
      <c r="BC345" s="398"/>
      <c r="BD345" s="399"/>
      <c r="BE345" s="399"/>
      <c r="BF345" s="400"/>
      <c r="BG345" s="401"/>
      <c r="BH345" s="402"/>
      <c r="BI345" s="403"/>
      <c r="BJ345" s="404"/>
      <c r="BK345" s="405"/>
      <c r="BL345" s="405"/>
      <c r="BM345" s="405"/>
      <c r="BN345" s="405"/>
      <c r="BO345" s="406"/>
      <c r="BP345" s="404"/>
      <c r="BQ345" s="405"/>
      <c r="BR345" s="405"/>
      <c r="BS345" s="405"/>
      <c r="BT345" s="405"/>
      <c r="BU345" s="406"/>
      <c r="BV345" s="404"/>
      <c r="BW345" s="405"/>
      <c r="BX345" s="405"/>
      <c r="BY345" s="405"/>
      <c r="BZ345" s="405"/>
      <c r="CA345" s="406"/>
      <c r="CB345" s="398"/>
      <c r="CC345" s="399"/>
      <c r="CD345" s="399"/>
      <c r="CE345" s="400"/>
      <c r="CF345" s="407"/>
      <c r="CG345" s="408"/>
      <c r="CH345" s="408"/>
      <c r="CI345" s="408"/>
      <c r="CJ345" s="409"/>
      <c r="CK345" s="407"/>
      <c r="CL345" s="408"/>
      <c r="CM345" s="408"/>
      <c r="CN345" s="408"/>
      <c r="CO345" s="409"/>
      <c r="CP345" s="407"/>
      <c r="CQ345" s="408"/>
      <c r="CR345" s="408"/>
      <c r="CS345" s="408"/>
      <c r="CT345" s="409"/>
      <c r="CU345" s="379"/>
      <c r="CV345" s="380"/>
      <c r="CW345" s="380"/>
      <c r="CX345" s="380"/>
      <c r="CY345" s="381"/>
    </row>
    <row r="346" spans="1:103" ht="16.5">
      <c r="A346" s="410"/>
      <c r="B346" s="411"/>
      <c r="C346" s="412" t="str">
        <f t="shared" ca="1" si="7"/>
        <v>●</v>
      </c>
      <c r="D346" s="413"/>
      <c r="E346" s="414"/>
      <c r="F346" s="414"/>
      <c r="G346" s="414"/>
      <c r="H346" s="414"/>
      <c r="I346" s="414"/>
      <c r="J346" s="414"/>
      <c r="K346" s="376"/>
      <c r="L346" s="377"/>
      <c r="M346" s="377"/>
      <c r="N346" s="377"/>
      <c r="O346" s="377"/>
      <c r="P346" s="377"/>
      <c r="Q346" s="377"/>
      <c r="R346" s="415"/>
      <c r="S346" s="416"/>
      <c r="T346" s="415"/>
      <c r="U346" s="416"/>
      <c r="V346" s="376"/>
      <c r="W346" s="377"/>
      <c r="X346" s="377"/>
      <c r="Y346" s="377"/>
      <c r="Z346" s="377"/>
      <c r="AA346" s="377"/>
      <c r="AB346" s="377"/>
      <c r="AC346" s="377"/>
      <c r="AD346" s="376"/>
      <c r="AE346" s="377"/>
      <c r="AF346" s="377"/>
      <c r="AG346" s="377"/>
      <c r="AH346" s="377"/>
      <c r="AI346" s="377"/>
      <c r="AJ346" s="377"/>
      <c r="AK346" s="378"/>
      <c r="AL346" s="376"/>
      <c r="AM346" s="377"/>
      <c r="AN346" s="377"/>
      <c r="AO346" s="377"/>
      <c r="AP346" s="377"/>
      <c r="AQ346" s="377"/>
      <c r="AR346" s="378"/>
      <c r="AS346" s="417"/>
      <c r="AT346" s="418"/>
      <c r="AU346" s="418"/>
      <c r="AV346" s="418"/>
      <c r="AW346" s="418"/>
      <c r="AX346" s="418"/>
      <c r="AY346" s="419"/>
      <c r="AZ346" s="420"/>
      <c r="BA346" s="421"/>
      <c r="BB346" s="422">
        <v>6</v>
      </c>
      <c r="BC346" s="423"/>
      <c r="BD346" s="424"/>
      <c r="BE346" s="424"/>
      <c r="BF346" s="425"/>
      <c r="BG346" s="426"/>
      <c r="BH346" s="427"/>
      <c r="BI346" s="428"/>
      <c r="BJ346" s="429"/>
      <c r="BK346" s="430"/>
      <c r="BL346" s="430"/>
      <c r="BM346" s="430"/>
      <c r="BN346" s="430"/>
      <c r="BO346" s="431"/>
      <c r="BP346" s="429"/>
      <c r="BQ346" s="430"/>
      <c r="BR346" s="430"/>
      <c r="BS346" s="430"/>
      <c r="BT346" s="430"/>
      <c r="BU346" s="431"/>
      <c r="BV346" s="429"/>
      <c r="BW346" s="430"/>
      <c r="BX346" s="430"/>
      <c r="BY346" s="430"/>
      <c r="BZ346" s="430"/>
      <c r="CA346" s="431"/>
      <c r="CB346" s="423"/>
      <c r="CC346" s="424"/>
      <c r="CD346" s="424"/>
      <c r="CE346" s="425"/>
      <c r="CF346" s="407"/>
      <c r="CG346" s="408"/>
      <c r="CH346" s="408"/>
      <c r="CI346" s="408"/>
      <c r="CJ346" s="409"/>
      <c r="CK346" s="407"/>
      <c r="CL346" s="408"/>
      <c r="CM346" s="408"/>
      <c r="CN346" s="408"/>
      <c r="CO346" s="409"/>
      <c r="CP346" s="407"/>
      <c r="CQ346" s="408"/>
      <c r="CR346" s="408"/>
      <c r="CS346" s="408"/>
      <c r="CT346" s="409"/>
      <c r="CU346" s="379"/>
      <c r="CV346" s="380"/>
      <c r="CW346" s="380"/>
      <c r="CX346" s="380"/>
      <c r="CY346" s="381"/>
    </row>
    <row r="347" spans="1:103" ht="16.5">
      <c r="A347" s="351">
        <v>57</v>
      </c>
      <c r="B347" s="352"/>
      <c r="C347" s="353" t="str">
        <f t="shared" ca="1" si="7"/>
        <v>●</v>
      </c>
      <c r="D347" s="354"/>
      <c r="E347" s="355"/>
      <c r="F347" s="355"/>
      <c r="G347" s="355"/>
      <c r="H347" s="355"/>
      <c r="I347" s="355"/>
      <c r="J347" s="355"/>
      <c r="K347" s="356" t="s">
        <v>435</v>
      </c>
      <c r="L347" s="357"/>
      <c r="M347" s="357"/>
      <c r="N347" s="357"/>
      <c r="O347" s="357"/>
      <c r="P347" s="357"/>
      <c r="Q347" s="357"/>
      <c r="R347" s="358"/>
      <c r="S347" s="359"/>
      <c r="T347" s="358"/>
      <c r="U347" s="359"/>
      <c r="V347" s="356"/>
      <c r="W347" s="357"/>
      <c r="X347" s="357"/>
      <c r="Y347" s="357"/>
      <c r="Z347" s="357"/>
      <c r="AA347" s="357"/>
      <c r="AB347" s="357"/>
      <c r="AC347" s="357"/>
      <c r="AD347" s="356"/>
      <c r="AE347" s="357"/>
      <c r="AF347" s="357"/>
      <c r="AG347" s="357"/>
      <c r="AH347" s="357"/>
      <c r="AI347" s="357"/>
      <c r="AJ347" s="357"/>
      <c r="AK347" s="360"/>
      <c r="AL347" s="356"/>
      <c r="AM347" s="357"/>
      <c r="AN347" s="357"/>
      <c r="AO347" s="357"/>
      <c r="AP347" s="357"/>
      <c r="AQ347" s="357"/>
      <c r="AR347" s="360"/>
      <c r="AS347" s="361"/>
      <c r="AT347" s="362"/>
      <c r="AU347" s="362"/>
      <c r="AV347" s="362"/>
      <c r="AW347" s="362"/>
      <c r="AX347" s="362"/>
      <c r="AY347" s="363"/>
      <c r="AZ347" s="364"/>
      <c r="BA347" s="365"/>
      <c r="BB347" s="366">
        <v>1</v>
      </c>
      <c r="BC347" s="367"/>
      <c r="BD347" s="368"/>
      <c r="BE347" s="368"/>
      <c r="BF347" s="369"/>
      <c r="BG347" s="370"/>
      <c r="BH347" s="371"/>
      <c r="BI347" s="372"/>
      <c r="BJ347" s="373"/>
      <c r="BK347" s="374"/>
      <c r="BL347" s="374"/>
      <c r="BM347" s="374"/>
      <c r="BN347" s="374"/>
      <c r="BO347" s="375"/>
      <c r="BP347" s="373"/>
      <c r="BQ347" s="374"/>
      <c r="BR347" s="374"/>
      <c r="BS347" s="374"/>
      <c r="BT347" s="374"/>
      <c r="BU347" s="375"/>
      <c r="BV347" s="373"/>
      <c r="BW347" s="374"/>
      <c r="BX347" s="374"/>
      <c r="BY347" s="374"/>
      <c r="BZ347" s="374"/>
      <c r="CA347" s="375"/>
      <c r="CB347" s="367"/>
      <c r="CC347" s="368"/>
      <c r="CD347" s="368"/>
      <c r="CE347" s="369"/>
      <c r="CF347" s="376"/>
      <c r="CG347" s="377"/>
      <c r="CH347" s="377"/>
      <c r="CI347" s="377"/>
      <c r="CJ347" s="378"/>
      <c r="CK347" s="376"/>
      <c r="CL347" s="377"/>
      <c r="CM347" s="377"/>
      <c r="CN347" s="377"/>
      <c r="CO347" s="378"/>
      <c r="CP347" s="376"/>
      <c r="CQ347" s="377"/>
      <c r="CR347" s="377"/>
      <c r="CS347" s="377"/>
      <c r="CT347" s="378"/>
      <c r="CU347" s="379"/>
      <c r="CV347" s="380"/>
      <c r="CW347" s="380"/>
      <c r="CX347" s="380"/>
      <c r="CY347" s="381"/>
    </row>
    <row r="348" spans="1:103" ht="16.5">
      <c r="A348" s="383"/>
      <c r="B348" s="352"/>
      <c r="C348" s="384" t="str">
        <f t="shared" ca="1" si="7"/>
        <v>●</v>
      </c>
      <c r="D348" s="385"/>
      <c r="E348" s="386"/>
      <c r="F348" s="386"/>
      <c r="G348" s="386"/>
      <c r="H348" s="386"/>
      <c r="I348" s="386"/>
      <c r="J348" s="386"/>
      <c r="K348" s="387"/>
      <c r="L348" s="388"/>
      <c r="M348" s="388"/>
      <c r="N348" s="388"/>
      <c r="O348" s="388"/>
      <c r="P348" s="388"/>
      <c r="Q348" s="388"/>
      <c r="R348" s="389"/>
      <c r="S348" s="390"/>
      <c r="T348" s="389"/>
      <c r="U348" s="390"/>
      <c r="V348" s="387"/>
      <c r="W348" s="388"/>
      <c r="X348" s="388"/>
      <c r="Y348" s="388"/>
      <c r="Z348" s="388"/>
      <c r="AA348" s="388"/>
      <c r="AB348" s="388"/>
      <c r="AC348" s="388"/>
      <c r="AD348" s="387"/>
      <c r="AE348" s="388"/>
      <c r="AF348" s="388"/>
      <c r="AG348" s="388"/>
      <c r="AH348" s="388"/>
      <c r="AI348" s="388"/>
      <c r="AJ348" s="388"/>
      <c r="AK348" s="391"/>
      <c r="AL348" s="387"/>
      <c r="AM348" s="388"/>
      <c r="AN348" s="388"/>
      <c r="AO348" s="388"/>
      <c r="AP348" s="388"/>
      <c r="AQ348" s="388"/>
      <c r="AR348" s="391"/>
      <c r="AS348" s="392"/>
      <c r="AT348" s="393"/>
      <c r="AU348" s="393"/>
      <c r="AV348" s="393"/>
      <c r="AW348" s="393"/>
      <c r="AX348" s="393"/>
      <c r="AY348" s="394"/>
      <c r="AZ348" s="395"/>
      <c r="BA348" s="396"/>
      <c r="BB348" s="397">
        <v>2</v>
      </c>
      <c r="BC348" s="398"/>
      <c r="BD348" s="399"/>
      <c r="BE348" s="399"/>
      <c r="BF348" s="400"/>
      <c r="BG348" s="401"/>
      <c r="BH348" s="402"/>
      <c r="BI348" s="403"/>
      <c r="BJ348" s="404"/>
      <c r="BK348" s="405"/>
      <c r="BL348" s="405"/>
      <c r="BM348" s="405"/>
      <c r="BN348" s="405"/>
      <c r="BO348" s="406"/>
      <c r="BP348" s="404"/>
      <c r="BQ348" s="405"/>
      <c r="BR348" s="405"/>
      <c r="BS348" s="405"/>
      <c r="BT348" s="405"/>
      <c r="BU348" s="406"/>
      <c r="BV348" s="404"/>
      <c r="BW348" s="405"/>
      <c r="BX348" s="405"/>
      <c r="BY348" s="405"/>
      <c r="BZ348" s="405"/>
      <c r="CA348" s="406"/>
      <c r="CB348" s="398"/>
      <c r="CC348" s="399"/>
      <c r="CD348" s="399"/>
      <c r="CE348" s="400"/>
      <c r="CF348" s="407"/>
      <c r="CG348" s="408"/>
      <c r="CH348" s="408"/>
      <c r="CI348" s="408"/>
      <c r="CJ348" s="409"/>
      <c r="CK348" s="407"/>
      <c r="CL348" s="408"/>
      <c r="CM348" s="408"/>
      <c r="CN348" s="408"/>
      <c r="CO348" s="409"/>
      <c r="CP348" s="407"/>
      <c r="CQ348" s="408"/>
      <c r="CR348" s="408"/>
      <c r="CS348" s="408"/>
      <c r="CT348" s="409"/>
      <c r="CU348" s="379"/>
      <c r="CV348" s="380"/>
      <c r="CW348" s="380"/>
      <c r="CX348" s="380"/>
      <c r="CY348" s="381"/>
    </row>
    <row r="349" spans="1:103" ht="16.5">
      <c r="A349" s="383"/>
      <c r="B349" s="352"/>
      <c r="C349" s="384" t="str">
        <f t="shared" ca="1" si="7"/>
        <v>●</v>
      </c>
      <c r="D349" s="385"/>
      <c r="E349" s="386"/>
      <c r="F349" s="386"/>
      <c r="G349" s="386"/>
      <c r="H349" s="386"/>
      <c r="I349" s="386"/>
      <c r="J349" s="386"/>
      <c r="K349" s="387"/>
      <c r="L349" s="388"/>
      <c r="M349" s="388"/>
      <c r="N349" s="388"/>
      <c r="O349" s="388"/>
      <c r="P349" s="388"/>
      <c r="Q349" s="388"/>
      <c r="R349" s="389"/>
      <c r="S349" s="390"/>
      <c r="T349" s="389"/>
      <c r="U349" s="390"/>
      <c r="V349" s="387"/>
      <c r="W349" s="388"/>
      <c r="X349" s="388"/>
      <c r="Y349" s="388"/>
      <c r="Z349" s="388"/>
      <c r="AA349" s="388"/>
      <c r="AB349" s="388"/>
      <c r="AC349" s="388"/>
      <c r="AD349" s="387"/>
      <c r="AE349" s="388"/>
      <c r="AF349" s="388"/>
      <c r="AG349" s="388"/>
      <c r="AH349" s="388"/>
      <c r="AI349" s="388"/>
      <c r="AJ349" s="388"/>
      <c r="AK349" s="391"/>
      <c r="AL349" s="387"/>
      <c r="AM349" s="388"/>
      <c r="AN349" s="388"/>
      <c r="AO349" s="388"/>
      <c r="AP349" s="388"/>
      <c r="AQ349" s="388"/>
      <c r="AR349" s="391"/>
      <c r="AS349" s="392"/>
      <c r="AT349" s="393"/>
      <c r="AU349" s="393"/>
      <c r="AV349" s="393"/>
      <c r="AW349" s="393"/>
      <c r="AX349" s="393"/>
      <c r="AY349" s="394"/>
      <c r="AZ349" s="395"/>
      <c r="BA349" s="396"/>
      <c r="BB349" s="397">
        <v>3</v>
      </c>
      <c r="BC349" s="398"/>
      <c r="BD349" s="399"/>
      <c r="BE349" s="399"/>
      <c r="BF349" s="400"/>
      <c r="BG349" s="401"/>
      <c r="BH349" s="402"/>
      <c r="BI349" s="403"/>
      <c r="BJ349" s="404"/>
      <c r="BK349" s="405"/>
      <c r="BL349" s="405"/>
      <c r="BM349" s="405"/>
      <c r="BN349" s="405"/>
      <c r="BO349" s="406"/>
      <c r="BP349" s="404"/>
      <c r="BQ349" s="405"/>
      <c r="BR349" s="405"/>
      <c r="BS349" s="405"/>
      <c r="BT349" s="405"/>
      <c r="BU349" s="406"/>
      <c r="BV349" s="404"/>
      <c r="BW349" s="405"/>
      <c r="BX349" s="405"/>
      <c r="BY349" s="405"/>
      <c r="BZ349" s="405"/>
      <c r="CA349" s="406"/>
      <c r="CB349" s="398"/>
      <c r="CC349" s="399"/>
      <c r="CD349" s="399"/>
      <c r="CE349" s="400"/>
      <c r="CF349" s="407"/>
      <c r="CG349" s="408"/>
      <c r="CH349" s="408"/>
      <c r="CI349" s="408"/>
      <c r="CJ349" s="409"/>
      <c r="CK349" s="407"/>
      <c r="CL349" s="408"/>
      <c r="CM349" s="408"/>
      <c r="CN349" s="408"/>
      <c r="CO349" s="409"/>
      <c r="CP349" s="407"/>
      <c r="CQ349" s="408"/>
      <c r="CR349" s="408"/>
      <c r="CS349" s="408"/>
      <c r="CT349" s="409"/>
      <c r="CU349" s="379"/>
      <c r="CV349" s="380"/>
      <c r="CW349" s="380"/>
      <c r="CX349" s="380"/>
      <c r="CY349" s="381"/>
    </row>
    <row r="350" spans="1:103" ht="16.5">
      <c r="A350" s="383"/>
      <c r="B350" s="352"/>
      <c r="C350" s="384" t="str">
        <f t="shared" ca="1" si="7"/>
        <v>●</v>
      </c>
      <c r="D350" s="385"/>
      <c r="E350" s="386"/>
      <c r="F350" s="386"/>
      <c r="G350" s="386"/>
      <c r="H350" s="386"/>
      <c r="I350" s="386"/>
      <c r="J350" s="386"/>
      <c r="K350" s="387"/>
      <c r="L350" s="388"/>
      <c r="M350" s="388"/>
      <c r="N350" s="388"/>
      <c r="O350" s="388"/>
      <c r="P350" s="388"/>
      <c r="Q350" s="388"/>
      <c r="R350" s="389"/>
      <c r="S350" s="390"/>
      <c r="T350" s="389"/>
      <c r="U350" s="390"/>
      <c r="V350" s="387"/>
      <c r="W350" s="388"/>
      <c r="X350" s="388"/>
      <c r="Y350" s="388"/>
      <c r="Z350" s="388"/>
      <c r="AA350" s="388"/>
      <c r="AB350" s="388"/>
      <c r="AC350" s="388"/>
      <c r="AD350" s="387"/>
      <c r="AE350" s="388"/>
      <c r="AF350" s="388"/>
      <c r="AG350" s="388"/>
      <c r="AH350" s="388"/>
      <c r="AI350" s="388"/>
      <c r="AJ350" s="388"/>
      <c r="AK350" s="391"/>
      <c r="AL350" s="387"/>
      <c r="AM350" s="388"/>
      <c r="AN350" s="388"/>
      <c r="AO350" s="388"/>
      <c r="AP350" s="388"/>
      <c r="AQ350" s="388"/>
      <c r="AR350" s="391"/>
      <c r="AS350" s="392"/>
      <c r="AT350" s="393"/>
      <c r="AU350" s="393"/>
      <c r="AV350" s="393"/>
      <c r="AW350" s="393"/>
      <c r="AX350" s="393"/>
      <c r="AY350" s="394"/>
      <c r="AZ350" s="395"/>
      <c r="BA350" s="396"/>
      <c r="BB350" s="397">
        <v>4</v>
      </c>
      <c r="BC350" s="398"/>
      <c r="BD350" s="399"/>
      <c r="BE350" s="399"/>
      <c r="BF350" s="400"/>
      <c r="BG350" s="401"/>
      <c r="BH350" s="402"/>
      <c r="BI350" s="403"/>
      <c r="BJ350" s="404"/>
      <c r="BK350" s="405"/>
      <c r="BL350" s="405"/>
      <c r="BM350" s="405"/>
      <c r="BN350" s="405"/>
      <c r="BO350" s="406"/>
      <c r="BP350" s="404"/>
      <c r="BQ350" s="405"/>
      <c r="BR350" s="405"/>
      <c r="BS350" s="405"/>
      <c r="BT350" s="405"/>
      <c r="BU350" s="406"/>
      <c r="BV350" s="404"/>
      <c r="BW350" s="405"/>
      <c r="BX350" s="405"/>
      <c r="BY350" s="405"/>
      <c r="BZ350" s="405"/>
      <c r="CA350" s="406"/>
      <c r="CB350" s="398"/>
      <c r="CC350" s="399"/>
      <c r="CD350" s="399"/>
      <c r="CE350" s="400"/>
      <c r="CF350" s="407"/>
      <c r="CG350" s="408"/>
      <c r="CH350" s="408"/>
      <c r="CI350" s="408"/>
      <c r="CJ350" s="409"/>
      <c r="CK350" s="407"/>
      <c r="CL350" s="408"/>
      <c r="CM350" s="408"/>
      <c r="CN350" s="408"/>
      <c r="CO350" s="409"/>
      <c r="CP350" s="407"/>
      <c r="CQ350" s="408"/>
      <c r="CR350" s="408"/>
      <c r="CS350" s="408"/>
      <c r="CT350" s="409"/>
      <c r="CU350" s="379"/>
      <c r="CV350" s="380"/>
      <c r="CW350" s="380"/>
      <c r="CX350" s="380"/>
      <c r="CY350" s="381"/>
    </row>
    <row r="351" spans="1:103" ht="16.5">
      <c r="A351" s="383"/>
      <c r="B351" s="352"/>
      <c r="C351" s="384" t="str">
        <f t="shared" ca="1" si="7"/>
        <v>●</v>
      </c>
      <c r="D351" s="385"/>
      <c r="E351" s="386"/>
      <c r="F351" s="386"/>
      <c r="G351" s="386"/>
      <c r="H351" s="386"/>
      <c r="I351" s="386"/>
      <c r="J351" s="386"/>
      <c r="K351" s="387"/>
      <c r="L351" s="388"/>
      <c r="M351" s="388"/>
      <c r="N351" s="388"/>
      <c r="O351" s="388"/>
      <c r="P351" s="388"/>
      <c r="Q351" s="388"/>
      <c r="R351" s="389"/>
      <c r="S351" s="390"/>
      <c r="T351" s="389"/>
      <c r="U351" s="390"/>
      <c r="V351" s="387"/>
      <c r="W351" s="388"/>
      <c r="X351" s="388"/>
      <c r="Y351" s="388"/>
      <c r="Z351" s="388"/>
      <c r="AA351" s="388"/>
      <c r="AB351" s="388"/>
      <c r="AC351" s="388"/>
      <c r="AD351" s="387"/>
      <c r="AE351" s="388"/>
      <c r="AF351" s="388"/>
      <c r="AG351" s="388"/>
      <c r="AH351" s="388"/>
      <c r="AI351" s="388"/>
      <c r="AJ351" s="388"/>
      <c r="AK351" s="391"/>
      <c r="AL351" s="387"/>
      <c r="AM351" s="388"/>
      <c r="AN351" s="388"/>
      <c r="AO351" s="388"/>
      <c r="AP351" s="388"/>
      <c r="AQ351" s="388"/>
      <c r="AR351" s="391"/>
      <c r="AS351" s="392"/>
      <c r="AT351" s="393"/>
      <c r="AU351" s="393"/>
      <c r="AV351" s="393"/>
      <c r="AW351" s="393"/>
      <c r="AX351" s="393"/>
      <c r="AY351" s="394"/>
      <c r="AZ351" s="395"/>
      <c r="BA351" s="396"/>
      <c r="BB351" s="397">
        <v>5</v>
      </c>
      <c r="BC351" s="398"/>
      <c r="BD351" s="399"/>
      <c r="BE351" s="399"/>
      <c r="BF351" s="400"/>
      <c r="BG351" s="401"/>
      <c r="BH351" s="402"/>
      <c r="BI351" s="403"/>
      <c r="BJ351" s="404"/>
      <c r="BK351" s="405"/>
      <c r="BL351" s="405"/>
      <c r="BM351" s="405"/>
      <c r="BN351" s="405"/>
      <c r="BO351" s="406"/>
      <c r="BP351" s="404"/>
      <c r="BQ351" s="405"/>
      <c r="BR351" s="405"/>
      <c r="BS351" s="405"/>
      <c r="BT351" s="405"/>
      <c r="BU351" s="406"/>
      <c r="BV351" s="404"/>
      <c r="BW351" s="405"/>
      <c r="BX351" s="405"/>
      <c r="BY351" s="405"/>
      <c r="BZ351" s="405"/>
      <c r="CA351" s="406"/>
      <c r="CB351" s="398"/>
      <c r="CC351" s="399"/>
      <c r="CD351" s="399"/>
      <c r="CE351" s="400"/>
      <c r="CF351" s="407"/>
      <c r="CG351" s="408"/>
      <c r="CH351" s="408"/>
      <c r="CI351" s="408"/>
      <c r="CJ351" s="409"/>
      <c r="CK351" s="407"/>
      <c r="CL351" s="408"/>
      <c r="CM351" s="408"/>
      <c r="CN351" s="408"/>
      <c r="CO351" s="409"/>
      <c r="CP351" s="407"/>
      <c r="CQ351" s="408"/>
      <c r="CR351" s="408"/>
      <c r="CS351" s="408"/>
      <c r="CT351" s="409"/>
      <c r="CU351" s="379"/>
      <c r="CV351" s="380"/>
      <c r="CW351" s="380"/>
      <c r="CX351" s="380"/>
      <c r="CY351" s="381"/>
    </row>
    <row r="352" spans="1:103" ht="16.5">
      <c r="A352" s="410"/>
      <c r="B352" s="411"/>
      <c r="C352" s="412" t="str">
        <f t="shared" ca="1" si="7"/>
        <v>●</v>
      </c>
      <c r="D352" s="413"/>
      <c r="E352" s="414"/>
      <c r="F352" s="414"/>
      <c r="G352" s="414"/>
      <c r="H352" s="414"/>
      <c r="I352" s="414"/>
      <c r="J352" s="414"/>
      <c r="K352" s="376"/>
      <c r="L352" s="377"/>
      <c r="M352" s="377"/>
      <c r="N352" s="377"/>
      <c r="O352" s="377"/>
      <c r="P352" s="377"/>
      <c r="Q352" s="377"/>
      <c r="R352" s="415"/>
      <c r="S352" s="416"/>
      <c r="T352" s="415"/>
      <c r="U352" s="416"/>
      <c r="V352" s="376"/>
      <c r="W352" s="377"/>
      <c r="X352" s="377"/>
      <c r="Y352" s="377"/>
      <c r="Z352" s="377"/>
      <c r="AA352" s="377"/>
      <c r="AB352" s="377"/>
      <c r="AC352" s="377"/>
      <c r="AD352" s="376"/>
      <c r="AE352" s="377"/>
      <c r="AF352" s="377"/>
      <c r="AG352" s="377"/>
      <c r="AH352" s="377"/>
      <c r="AI352" s="377"/>
      <c r="AJ352" s="377"/>
      <c r="AK352" s="378"/>
      <c r="AL352" s="376"/>
      <c r="AM352" s="377"/>
      <c r="AN352" s="377"/>
      <c r="AO352" s="377"/>
      <c r="AP352" s="377"/>
      <c r="AQ352" s="377"/>
      <c r="AR352" s="378"/>
      <c r="AS352" s="417"/>
      <c r="AT352" s="418"/>
      <c r="AU352" s="418"/>
      <c r="AV352" s="418"/>
      <c r="AW352" s="418"/>
      <c r="AX352" s="418"/>
      <c r="AY352" s="419"/>
      <c r="AZ352" s="420"/>
      <c r="BA352" s="421"/>
      <c r="BB352" s="422">
        <v>6</v>
      </c>
      <c r="BC352" s="423"/>
      <c r="BD352" s="424"/>
      <c r="BE352" s="424"/>
      <c r="BF352" s="425"/>
      <c r="BG352" s="426"/>
      <c r="BH352" s="427"/>
      <c r="BI352" s="428"/>
      <c r="BJ352" s="429"/>
      <c r="BK352" s="430"/>
      <c r="BL352" s="430"/>
      <c r="BM352" s="430"/>
      <c r="BN352" s="430"/>
      <c r="BO352" s="431"/>
      <c r="BP352" s="429"/>
      <c r="BQ352" s="430"/>
      <c r="BR352" s="430"/>
      <c r="BS352" s="430"/>
      <c r="BT352" s="430"/>
      <c r="BU352" s="431"/>
      <c r="BV352" s="429"/>
      <c r="BW352" s="430"/>
      <c r="BX352" s="430"/>
      <c r="BY352" s="430"/>
      <c r="BZ352" s="430"/>
      <c r="CA352" s="431"/>
      <c r="CB352" s="423"/>
      <c r="CC352" s="424"/>
      <c r="CD352" s="424"/>
      <c r="CE352" s="425"/>
      <c r="CF352" s="407"/>
      <c r="CG352" s="408"/>
      <c r="CH352" s="408"/>
      <c r="CI352" s="408"/>
      <c r="CJ352" s="409"/>
      <c r="CK352" s="407"/>
      <c r="CL352" s="408"/>
      <c r="CM352" s="408"/>
      <c r="CN352" s="408"/>
      <c r="CO352" s="409"/>
      <c r="CP352" s="407"/>
      <c r="CQ352" s="408"/>
      <c r="CR352" s="408"/>
      <c r="CS352" s="408"/>
      <c r="CT352" s="409"/>
      <c r="CU352" s="379"/>
      <c r="CV352" s="380"/>
      <c r="CW352" s="380"/>
      <c r="CX352" s="380"/>
      <c r="CY352" s="381"/>
    </row>
    <row r="353" spans="1:103" ht="16.5">
      <c r="A353" s="351">
        <v>58</v>
      </c>
      <c r="B353" s="352"/>
      <c r="C353" s="353" t="str">
        <f t="shared" ca="1" si="7"/>
        <v>●</v>
      </c>
      <c r="D353" s="354"/>
      <c r="E353" s="355"/>
      <c r="F353" s="355"/>
      <c r="G353" s="355"/>
      <c r="H353" s="355"/>
      <c r="I353" s="355"/>
      <c r="J353" s="355"/>
      <c r="K353" s="356" t="s">
        <v>436</v>
      </c>
      <c r="L353" s="357"/>
      <c r="M353" s="357"/>
      <c r="N353" s="357"/>
      <c r="O353" s="357"/>
      <c r="P353" s="357"/>
      <c r="Q353" s="357"/>
      <c r="R353" s="358"/>
      <c r="S353" s="359"/>
      <c r="T353" s="358"/>
      <c r="U353" s="359"/>
      <c r="V353" s="356"/>
      <c r="W353" s="357"/>
      <c r="X353" s="357"/>
      <c r="Y353" s="357"/>
      <c r="Z353" s="357"/>
      <c r="AA353" s="357"/>
      <c r="AB353" s="357"/>
      <c r="AC353" s="357"/>
      <c r="AD353" s="356"/>
      <c r="AE353" s="357"/>
      <c r="AF353" s="357"/>
      <c r="AG353" s="357"/>
      <c r="AH353" s="357"/>
      <c r="AI353" s="357"/>
      <c r="AJ353" s="357"/>
      <c r="AK353" s="360"/>
      <c r="AL353" s="356"/>
      <c r="AM353" s="357"/>
      <c r="AN353" s="357"/>
      <c r="AO353" s="357"/>
      <c r="AP353" s="357"/>
      <c r="AQ353" s="357"/>
      <c r="AR353" s="360"/>
      <c r="AS353" s="361"/>
      <c r="AT353" s="362"/>
      <c r="AU353" s="362"/>
      <c r="AV353" s="362"/>
      <c r="AW353" s="362"/>
      <c r="AX353" s="362"/>
      <c r="AY353" s="363"/>
      <c r="AZ353" s="364"/>
      <c r="BA353" s="365"/>
      <c r="BB353" s="366">
        <v>1</v>
      </c>
      <c r="BC353" s="367"/>
      <c r="BD353" s="368"/>
      <c r="BE353" s="368"/>
      <c r="BF353" s="369"/>
      <c r="BG353" s="370"/>
      <c r="BH353" s="371"/>
      <c r="BI353" s="372"/>
      <c r="BJ353" s="373"/>
      <c r="BK353" s="374"/>
      <c r="BL353" s="374"/>
      <c r="BM353" s="374"/>
      <c r="BN353" s="374"/>
      <c r="BO353" s="375"/>
      <c r="BP353" s="373"/>
      <c r="BQ353" s="374"/>
      <c r="BR353" s="374"/>
      <c r="BS353" s="374"/>
      <c r="BT353" s="374"/>
      <c r="BU353" s="375"/>
      <c r="BV353" s="373"/>
      <c r="BW353" s="374"/>
      <c r="BX353" s="374"/>
      <c r="BY353" s="374"/>
      <c r="BZ353" s="374"/>
      <c r="CA353" s="375"/>
      <c r="CB353" s="367"/>
      <c r="CC353" s="368"/>
      <c r="CD353" s="368"/>
      <c r="CE353" s="369"/>
      <c r="CF353" s="376"/>
      <c r="CG353" s="377"/>
      <c r="CH353" s="377"/>
      <c r="CI353" s="377"/>
      <c r="CJ353" s="378"/>
      <c r="CK353" s="376"/>
      <c r="CL353" s="377"/>
      <c r="CM353" s="377"/>
      <c r="CN353" s="377"/>
      <c r="CO353" s="378"/>
      <c r="CP353" s="376"/>
      <c r="CQ353" s="377"/>
      <c r="CR353" s="377"/>
      <c r="CS353" s="377"/>
      <c r="CT353" s="378"/>
      <c r="CU353" s="379"/>
      <c r="CV353" s="380"/>
      <c r="CW353" s="380"/>
      <c r="CX353" s="380"/>
      <c r="CY353" s="381"/>
    </row>
    <row r="354" spans="1:103" ht="16.5">
      <c r="A354" s="383"/>
      <c r="B354" s="352"/>
      <c r="C354" s="384" t="str">
        <f t="shared" ca="1" si="7"/>
        <v>●</v>
      </c>
      <c r="D354" s="385"/>
      <c r="E354" s="386"/>
      <c r="F354" s="386"/>
      <c r="G354" s="386"/>
      <c r="H354" s="386"/>
      <c r="I354" s="386"/>
      <c r="J354" s="386"/>
      <c r="K354" s="387"/>
      <c r="L354" s="388"/>
      <c r="M354" s="388"/>
      <c r="N354" s="388"/>
      <c r="O354" s="388"/>
      <c r="P354" s="388"/>
      <c r="Q354" s="388"/>
      <c r="R354" s="389"/>
      <c r="S354" s="390"/>
      <c r="T354" s="389"/>
      <c r="U354" s="390"/>
      <c r="V354" s="387"/>
      <c r="W354" s="388"/>
      <c r="X354" s="388"/>
      <c r="Y354" s="388"/>
      <c r="Z354" s="388"/>
      <c r="AA354" s="388"/>
      <c r="AB354" s="388"/>
      <c r="AC354" s="388"/>
      <c r="AD354" s="387"/>
      <c r="AE354" s="388"/>
      <c r="AF354" s="388"/>
      <c r="AG354" s="388"/>
      <c r="AH354" s="388"/>
      <c r="AI354" s="388"/>
      <c r="AJ354" s="388"/>
      <c r="AK354" s="391"/>
      <c r="AL354" s="387"/>
      <c r="AM354" s="388"/>
      <c r="AN354" s="388"/>
      <c r="AO354" s="388"/>
      <c r="AP354" s="388"/>
      <c r="AQ354" s="388"/>
      <c r="AR354" s="391"/>
      <c r="AS354" s="392"/>
      <c r="AT354" s="393"/>
      <c r="AU354" s="393"/>
      <c r="AV354" s="393"/>
      <c r="AW354" s="393"/>
      <c r="AX354" s="393"/>
      <c r="AY354" s="394"/>
      <c r="AZ354" s="395"/>
      <c r="BA354" s="396"/>
      <c r="BB354" s="397">
        <v>2</v>
      </c>
      <c r="BC354" s="398"/>
      <c r="BD354" s="399"/>
      <c r="BE354" s="399"/>
      <c r="BF354" s="400"/>
      <c r="BG354" s="401"/>
      <c r="BH354" s="402"/>
      <c r="BI354" s="403"/>
      <c r="BJ354" s="404"/>
      <c r="BK354" s="405"/>
      <c r="BL354" s="405"/>
      <c r="BM354" s="405"/>
      <c r="BN354" s="405"/>
      <c r="BO354" s="406"/>
      <c r="BP354" s="404"/>
      <c r="BQ354" s="405"/>
      <c r="BR354" s="405"/>
      <c r="BS354" s="405"/>
      <c r="BT354" s="405"/>
      <c r="BU354" s="406"/>
      <c r="BV354" s="404"/>
      <c r="BW354" s="405"/>
      <c r="BX354" s="405"/>
      <c r="BY354" s="405"/>
      <c r="BZ354" s="405"/>
      <c r="CA354" s="406"/>
      <c r="CB354" s="398"/>
      <c r="CC354" s="399"/>
      <c r="CD354" s="399"/>
      <c r="CE354" s="400"/>
      <c r="CF354" s="407"/>
      <c r="CG354" s="408"/>
      <c r="CH354" s="408"/>
      <c r="CI354" s="408"/>
      <c r="CJ354" s="409"/>
      <c r="CK354" s="407"/>
      <c r="CL354" s="408"/>
      <c r="CM354" s="408"/>
      <c r="CN354" s="408"/>
      <c r="CO354" s="409"/>
      <c r="CP354" s="407"/>
      <c r="CQ354" s="408"/>
      <c r="CR354" s="408"/>
      <c r="CS354" s="408"/>
      <c r="CT354" s="409"/>
      <c r="CU354" s="379"/>
      <c r="CV354" s="380"/>
      <c r="CW354" s="380"/>
      <c r="CX354" s="380"/>
      <c r="CY354" s="381"/>
    </row>
    <row r="355" spans="1:103" ht="16.5">
      <c r="A355" s="383"/>
      <c r="B355" s="352"/>
      <c r="C355" s="384" t="str">
        <f t="shared" ca="1" si="7"/>
        <v>●</v>
      </c>
      <c r="D355" s="385"/>
      <c r="E355" s="386"/>
      <c r="F355" s="386"/>
      <c r="G355" s="386"/>
      <c r="H355" s="386"/>
      <c r="I355" s="386"/>
      <c r="J355" s="386"/>
      <c r="K355" s="387"/>
      <c r="L355" s="388"/>
      <c r="M355" s="388"/>
      <c r="N355" s="388"/>
      <c r="O355" s="388"/>
      <c r="P355" s="388"/>
      <c r="Q355" s="388"/>
      <c r="R355" s="389"/>
      <c r="S355" s="390"/>
      <c r="T355" s="389"/>
      <c r="U355" s="390"/>
      <c r="V355" s="387"/>
      <c r="W355" s="388"/>
      <c r="X355" s="388"/>
      <c r="Y355" s="388"/>
      <c r="Z355" s="388"/>
      <c r="AA355" s="388"/>
      <c r="AB355" s="388"/>
      <c r="AC355" s="388"/>
      <c r="AD355" s="387"/>
      <c r="AE355" s="388"/>
      <c r="AF355" s="388"/>
      <c r="AG355" s="388"/>
      <c r="AH355" s="388"/>
      <c r="AI355" s="388"/>
      <c r="AJ355" s="388"/>
      <c r="AK355" s="391"/>
      <c r="AL355" s="387"/>
      <c r="AM355" s="388"/>
      <c r="AN355" s="388"/>
      <c r="AO355" s="388"/>
      <c r="AP355" s="388"/>
      <c r="AQ355" s="388"/>
      <c r="AR355" s="391"/>
      <c r="AS355" s="392"/>
      <c r="AT355" s="393"/>
      <c r="AU355" s="393"/>
      <c r="AV355" s="393"/>
      <c r="AW355" s="393"/>
      <c r="AX355" s="393"/>
      <c r="AY355" s="394"/>
      <c r="AZ355" s="395"/>
      <c r="BA355" s="396"/>
      <c r="BB355" s="397">
        <v>3</v>
      </c>
      <c r="BC355" s="398"/>
      <c r="BD355" s="399"/>
      <c r="BE355" s="399"/>
      <c r="BF355" s="400"/>
      <c r="BG355" s="401"/>
      <c r="BH355" s="402"/>
      <c r="BI355" s="403"/>
      <c r="BJ355" s="404"/>
      <c r="BK355" s="405"/>
      <c r="BL355" s="405"/>
      <c r="BM355" s="405"/>
      <c r="BN355" s="405"/>
      <c r="BO355" s="406"/>
      <c r="BP355" s="404"/>
      <c r="BQ355" s="405"/>
      <c r="BR355" s="405"/>
      <c r="BS355" s="405"/>
      <c r="BT355" s="405"/>
      <c r="BU355" s="406"/>
      <c r="BV355" s="404"/>
      <c r="BW355" s="405"/>
      <c r="BX355" s="405"/>
      <c r="BY355" s="405"/>
      <c r="BZ355" s="405"/>
      <c r="CA355" s="406"/>
      <c r="CB355" s="398"/>
      <c r="CC355" s="399"/>
      <c r="CD355" s="399"/>
      <c r="CE355" s="400"/>
      <c r="CF355" s="407"/>
      <c r="CG355" s="408"/>
      <c r="CH355" s="408"/>
      <c r="CI355" s="408"/>
      <c r="CJ355" s="409"/>
      <c r="CK355" s="407"/>
      <c r="CL355" s="408"/>
      <c r="CM355" s="408"/>
      <c r="CN355" s="408"/>
      <c r="CO355" s="409"/>
      <c r="CP355" s="407"/>
      <c r="CQ355" s="408"/>
      <c r="CR355" s="408"/>
      <c r="CS355" s="408"/>
      <c r="CT355" s="409"/>
      <c r="CU355" s="379"/>
      <c r="CV355" s="380"/>
      <c r="CW355" s="380"/>
      <c r="CX355" s="380"/>
      <c r="CY355" s="381"/>
    </row>
    <row r="356" spans="1:103" ht="16.5">
      <c r="A356" s="383"/>
      <c r="B356" s="352"/>
      <c r="C356" s="384" t="str">
        <f t="shared" ca="1" si="7"/>
        <v>●</v>
      </c>
      <c r="D356" s="385"/>
      <c r="E356" s="386"/>
      <c r="F356" s="386"/>
      <c r="G356" s="386"/>
      <c r="H356" s="386"/>
      <c r="I356" s="386"/>
      <c r="J356" s="386"/>
      <c r="K356" s="387"/>
      <c r="L356" s="388"/>
      <c r="M356" s="388"/>
      <c r="N356" s="388"/>
      <c r="O356" s="388"/>
      <c r="P356" s="388"/>
      <c r="Q356" s="388"/>
      <c r="R356" s="389"/>
      <c r="S356" s="390"/>
      <c r="T356" s="389"/>
      <c r="U356" s="390"/>
      <c r="V356" s="387"/>
      <c r="W356" s="388"/>
      <c r="X356" s="388"/>
      <c r="Y356" s="388"/>
      <c r="Z356" s="388"/>
      <c r="AA356" s="388"/>
      <c r="AB356" s="388"/>
      <c r="AC356" s="388"/>
      <c r="AD356" s="387"/>
      <c r="AE356" s="388"/>
      <c r="AF356" s="388"/>
      <c r="AG356" s="388"/>
      <c r="AH356" s="388"/>
      <c r="AI356" s="388"/>
      <c r="AJ356" s="388"/>
      <c r="AK356" s="391"/>
      <c r="AL356" s="387"/>
      <c r="AM356" s="388"/>
      <c r="AN356" s="388"/>
      <c r="AO356" s="388"/>
      <c r="AP356" s="388"/>
      <c r="AQ356" s="388"/>
      <c r="AR356" s="391"/>
      <c r="AS356" s="392"/>
      <c r="AT356" s="393"/>
      <c r="AU356" s="393"/>
      <c r="AV356" s="393"/>
      <c r="AW356" s="393"/>
      <c r="AX356" s="393"/>
      <c r="AY356" s="394"/>
      <c r="AZ356" s="395"/>
      <c r="BA356" s="396"/>
      <c r="BB356" s="397">
        <v>4</v>
      </c>
      <c r="BC356" s="398"/>
      <c r="BD356" s="399"/>
      <c r="BE356" s="399"/>
      <c r="BF356" s="400"/>
      <c r="BG356" s="401"/>
      <c r="BH356" s="402"/>
      <c r="BI356" s="403"/>
      <c r="BJ356" s="404"/>
      <c r="BK356" s="405"/>
      <c r="BL356" s="405"/>
      <c r="BM356" s="405"/>
      <c r="BN356" s="405"/>
      <c r="BO356" s="406"/>
      <c r="BP356" s="404"/>
      <c r="BQ356" s="405"/>
      <c r="BR356" s="405"/>
      <c r="BS356" s="405"/>
      <c r="BT356" s="405"/>
      <c r="BU356" s="406"/>
      <c r="BV356" s="404"/>
      <c r="BW356" s="405"/>
      <c r="BX356" s="405"/>
      <c r="BY356" s="405"/>
      <c r="BZ356" s="405"/>
      <c r="CA356" s="406"/>
      <c r="CB356" s="398"/>
      <c r="CC356" s="399"/>
      <c r="CD356" s="399"/>
      <c r="CE356" s="400"/>
      <c r="CF356" s="407"/>
      <c r="CG356" s="408"/>
      <c r="CH356" s="408"/>
      <c r="CI356" s="408"/>
      <c r="CJ356" s="409"/>
      <c r="CK356" s="407"/>
      <c r="CL356" s="408"/>
      <c r="CM356" s="408"/>
      <c r="CN356" s="408"/>
      <c r="CO356" s="409"/>
      <c r="CP356" s="407"/>
      <c r="CQ356" s="408"/>
      <c r="CR356" s="408"/>
      <c r="CS356" s="408"/>
      <c r="CT356" s="409"/>
      <c r="CU356" s="379"/>
      <c r="CV356" s="380"/>
      <c r="CW356" s="380"/>
      <c r="CX356" s="380"/>
      <c r="CY356" s="381"/>
    </row>
    <row r="357" spans="1:103" ht="16.5">
      <c r="A357" s="383"/>
      <c r="B357" s="352"/>
      <c r="C357" s="384" t="str">
        <f t="shared" ca="1" si="7"/>
        <v>●</v>
      </c>
      <c r="D357" s="385"/>
      <c r="E357" s="386"/>
      <c r="F357" s="386"/>
      <c r="G357" s="386"/>
      <c r="H357" s="386"/>
      <c r="I357" s="386"/>
      <c r="J357" s="386"/>
      <c r="K357" s="387"/>
      <c r="L357" s="388"/>
      <c r="M357" s="388"/>
      <c r="N357" s="388"/>
      <c r="O357" s="388"/>
      <c r="P357" s="388"/>
      <c r="Q357" s="388"/>
      <c r="R357" s="389"/>
      <c r="S357" s="390"/>
      <c r="T357" s="389"/>
      <c r="U357" s="390"/>
      <c r="V357" s="387"/>
      <c r="W357" s="388"/>
      <c r="X357" s="388"/>
      <c r="Y357" s="388"/>
      <c r="Z357" s="388"/>
      <c r="AA357" s="388"/>
      <c r="AB357" s="388"/>
      <c r="AC357" s="388"/>
      <c r="AD357" s="387"/>
      <c r="AE357" s="388"/>
      <c r="AF357" s="388"/>
      <c r="AG357" s="388"/>
      <c r="AH357" s="388"/>
      <c r="AI357" s="388"/>
      <c r="AJ357" s="388"/>
      <c r="AK357" s="391"/>
      <c r="AL357" s="387"/>
      <c r="AM357" s="388"/>
      <c r="AN357" s="388"/>
      <c r="AO357" s="388"/>
      <c r="AP357" s="388"/>
      <c r="AQ357" s="388"/>
      <c r="AR357" s="391"/>
      <c r="AS357" s="392"/>
      <c r="AT357" s="393"/>
      <c r="AU357" s="393"/>
      <c r="AV357" s="393"/>
      <c r="AW357" s="393"/>
      <c r="AX357" s="393"/>
      <c r="AY357" s="394"/>
      <c r="AZ357" s="395"/>
      <c r="BA357" s="396"/>
      <c r="BB357" s="397">
        <v>5</v>
      </c>
      <c r="BC357" s="398"/>
      <c r="BD357" s="399"/>
      <c r="BE357" s="399"/>
      <c r="BF357" s="400"/>
      <c r="BG357" s="401"/>
      <c r="BH357" s="402"/>
      <c r="BI357" s="403"/>
      <c r="BJ357" s="404"/>
      <c r="BK357" s="405"/>
      <c r="BL357" s="405"/>
      <c r="BM357" s="405"/>
      <c r="BN357" s="405"/>
      <c r="BO357" s="406"/>
      <c r="BP357" s="404"/>
      <c r="BQ357" s="405"/>
      <c r="BR357" s="405"/>
      <c r="BS357" s="405"/>
      <c r="BT357" s="405"/>
      <c r="BU357" s="406"/>
      <c r="BV357" s="404"/>
      <c r="BW357" s="405"/>
      <c r="BX357" s="405"/>
      <c r="BY357" s="405"/>
      <c r="BZ357" s="405"/>
      <c r="CA357" s="406"/>
      <c r="CB357" s="398"/>
      <c r="CC357" s="399"/>
      <c r="CD357" s="399"/>
      <c r="CE357" s="400"/>
      <c r="CF357" s="407"/>
      <c r="CG357" s="408"/>
      <c r="CH357" s="408"/>
      <c r="CI357" s="408"/>
      <c r="CJ357" s="409"/>
      <c r="CK357" s="407"/>
      <c r="CL357" s="408"/>
      <c r="CM357" s="408"/>
      <c r="CN357" s="408"/>
      <c r="CO357" s="409"/>
      <c r="CP357" s="407"/>
      <c r="CQ357" s="408"/>
      <c r="CR357" s="408"/>
      <c r="CS357" s="408"/>
      <c r="CT357" s="409"/>
      <c r="CU357" s="379"/>
      <c r="CV357" s="380"/>
      <c r="CW357" s="380"/>
      <c r="CX357" s="380"/>
      <c r="CY357" s="381"/>
    </row>
    <row r="358" spans="1:103" ht="16.5">
      <c r="A358" s="410"/>
      <c r="B358" s="411"/>
      <c r="C358" s="412" t="str">
        <f t="shared" ca="1" si="7"/>
        <v>●</v>
      </c>
      <c r="D358" s="413"/>
      <c r="E358" s="414"/>
      <c r="F358" s="414"/>
      <c r="G358" s="414"/>
      <c r="H358" s="414"/>
      <c r="I358" s="414"/>
      <c r="J358" s="414"/>
      <c r="K358" s="376"/>
      <c r="L358" s="377"/>
      <c r="M358" s="377"/>
      <c r="N358" s="377"/>
      <c r="O358" s="377"/>
      <c r="P358" s="377"/>
      <c r="Q358" s="377"/>
      <c r="R358" s="415"/>
      <c r="S358" s="416"/>
      <c r="T358" s="415"/>
      <c r="U358" s="416"/>
      <c r="V358" s="376"/>
      <c r="W358" s="377"/>
      <c r="X358" s="377"/>
      <c r="Y358" s="377"/>
      <c r="Z358" s="377"/>
      <c r="AA358" s="377"/>
      <c r="AB358" s="377"/>
      <c r="AC358" s="377"/>
      <c r="AD358" s="376"/>
      <c r="AE358" s="377"/>
      <c r="AF358" s="377"/>
      <c r="AG358" s="377"/>
      <c r="AH358" s="377"/>
      <c r="AI358" s="377"/>
      <c r="AJ358" s="377"/>
      <c r="AK358" s="378"/>
      <c r="AL358" s="376"/>
      <c r="AM358" s="377"/>
      <c r="AN358" s="377"/>
      <c r="AO358" s="377"/>
      <c r="AP358" s="377"/>
      <c r="AQ358" s="377"/>
      <c r="AR358" s="378"/>
      <c r="AS358" s="417"/>
      <c r="AT358" s="418"/>
      <c r="AU358" s="418"/>
      <c r="AV358" s="418"/>
      <c r="AW358" s="418"/>
      <c r="AX358" s="418"/>
      <c r="AY358" s="419"/>
      <c r="AZ358" s="420"/>
      <c r="BA358" s="421"/>
      <c r="BB358" s="422">
        <v>6</v>
      </c>
      <c r="BC358" s="423"/>
      <c r="BD358" s="424"/>
      <c r="BE358" s="424"/>
      <c r="BF358" s="425"/>
      <c r="BG358" s="426"/>
      <c r="BH358" s="427"/>
      <c r="BI358" s="428"/>
      <c r="BJ358" s="429"/>
      <c r="BK358" s="430"/>
      <c r="BL358" s="430"/>
      <c r="BM358" s="430"/>
      <c r="BN358" s="430"/>
      <c r="BO358" s="431"/>
      <c r="BP358" s="429"/>
      <c r="BQ358" s="430"/>
      <c r="BR358" s="430"/>
      <c r="BS358" s="430"/>
      <c r="BT358" s="430"/>
      <c r="BU358" s="431"/>
      <c r="BV358" s="429"/>
      <c r="BW358" s="430"/>
      <c r="BX358" s="430"/>
      <c r="BY358" s="430"/>
      <c r="BZ358" s="430"/>
      <c r="CA358" s="431"/>
      <c r="CB358" s="423"/>
      <c r="CC358" s="424"/>
      <c r="CD358" s="424"/>
      <c r="CE358" s="425"/>
      <c r="CF358" s="407"/>
      <c r="CG358" s="408"/>
      <c r="CH358" s="408"/>
      <c r="CI358" s="408"/>
      <c r="CJ358" s="409"/>
      <c r="CK358" s="407"/>
      <c r="CL358" s="408"/>
      <c r="CM358" s="408"/>
      <c r="CN358" s="408"/>
      <c r="CO358" s="409"/>
      <c r="CP358" s="407"/>
      <c r="CQ358" s="408"/>
      <c r="CR358" s="408"/>
      <c r="CS358" s="408"/>
      <c r="CT358" s="409"/>
      <c r="CU358" s="379"/>
      <c r="CV358" s="380"/>
      <c r="CW358" s="380"/>
      <c r="CX358" s="380"/>
      <c r="CY358" s="381"/>
    </row>
    <row r="359" spans="1:103" ht="16.5">
      <c r="A359" s="351">
        <v>59</v>
      </c>
      <c r="B359" s="352"/>
      <c r="C359" s="353" t="str">
        <f t="shared" ca="1" si="7"/>
        <v>●</v>
      </c>
      <c r="D359" s="354"/>
      <c r="E359" s="355"/>
      <c r="F359" s="355"/>
      <c r="G359" s="355"/>
      <c r="H359" s="355"/>
      <c r="I359" s="355"/>
      <c r="J359" s="355"/>
      <c r="K359" s="356" t="s">
        <v>437</v>
      </c>
      <c r="L359" s="357"/>
      <c r="M359" s="357"/>
      <c r="N359" s="357"/>
      <c r="O359" s="357"/>
      <c r="P359" s="357"/>
      <c r="Q359" s="357"/>
      <c r="R359" s="358"/>
      <c r="S359" s="359"/>
      <c r="T359" s="358"/>
      <c r="U359" s="359"/>
      <c r="V359" s="356"/>
      <c r="W359" s="357"/>
      <c r="X359" s="357"/>
      <c r="Y359" s="357"/>
      <c r="Z359" s="357"/>
      <c r="AA359" s="357"/>
      <c r="AB359" s="357"/>
      <c r="AC359" s="357"/>
      <c r="AD359" s="356"/>
      <c r="AE359" s="357"/>
      <c r="AF359" s="357"/>
      <c r="AG359" s="357"/>
      <c r="AH359" s="357"/>
      <c r="AI359" s="357"/>
      <c r="AJ359" s="357"/>
      <c r="AK359" s="360"/>
      <c r="AL359" s="356"/>
      <c r="AM359" s="357"/>
      <c r="AN359" s="357"/>
      <c r="AO359" s="357"/>
      <c r="AP359" s="357"/>
      <c r="AQ359" s="357"/>
      <c r="AR359" s="360"/>
      <c r="AS359" s="361"/>
      <c r="AT359" s="362"/>
      <c r="AU359" s="362"/>
      <c r="AV359" s="362"/>
      <c r="AW359" s="362"/>
      <c r="AX359" s="362"/>
      <c r="AY359" s="363"/>
      <c r="AZ359" s="364"/>
      <c r="BA359" s="365"/>
      <c r="BB359" s="366">
        <v>1</v>
      </c>
      <c r="BC359" s="367"/>
      <c r="BD359" s="368"/>
      <c r="BE359" s="368"/>
      <c r="BF359" s="369"/>
      <c r="BG359" s="370"/>
      <c r="BH359" s="371"/>
      <c r="BI359" s="372"/>
      <c r="BJ359" s="373"/>
      <c r="BK359" s="374"/>
      <c r="BL359" s="374"/>
      <c r="BM359" s="374"/>
      <c r="BN359" s="374"/>
      <c r="BO359" s="375"/>
      <c r="BP359" s="373"/>
      <c r="BQ359" s="374"/>
      <c r="BR359" s="374"/>
      <c r="BS359" s="374"/>
      <c r="BT359" s="374"/>
      <c r="BU359" s="375"/>
      <c r="BV359" s="373"/>
      <c r="BW359" s="374"/>
      <c r="BX359" s="374"/>
      <c r="BY359" s="374"/>
      <c r="BZ359" s="374"/>
      <c r="CA359" s="375"/>
      <c r="CB359" s="367"/>
      <c r="CC359" s="368"/>
      <c r="CD359" s="368"/>
      <c r="CE359" s="369"/>
      <c r="CF359" s="376"/>
      <c r="CG359" s="377"/>
      <c r="CH359" s="377"/>
      <c r="CI359" s="377"/>
      <c r="CJ359" s="378"/>
      <c r="CK359" s="376"/>
      <c r="CL359" s="377"/>
      <c r="CM359" s="377"/>
      <c r="CN359" s="377"/>
      <c r="CO359" s="378"/>
      <c r="CP359" s="376"/>
      <c r="CQ359" s="377"/>
      <c r="CR359" s="377"/>
      <c r="CS359" s="377"/>
      <c r="CT359" s="378"/>
      <c r="CU359" s="379"/>
      <c r="CV359" s="380"/>
      <c r="CW359" s="380"/>
      <c r="CX359" s="380"/>
      <c r="CY359" s="381"/>
    </row>
    <row r="360" spans="1:103" ht="16.5">
      <c r="A360" s="383"/>
      <c r="B360" s="352"/>
      <c r="C360" s="384" t="str">
        <f t="shared" ca="1" si="7"/>
        <v>●</v>
      </c>
      <c r="D360" s="385"/>
      <c r="E360" s="386"/>
      <c r="F360" s="386"/>
      <c r="G360" s="386"/>
      <c r="H360" s="386"/>
      <c r="I360" s="386"/>
      <c r="J360" s="386"/>
      <c r="K360" s="387"/>
      <c r="L360" s="388"/>
      <c r="M360" s="388"/>
      <c r="N360" s="388"/>
      <c r="O360" s="388"/>
      <c r="P360" s="388"/>
      <c r="Q360" s="388"/>
      <c r="R360" s="389"/>
      <c r="S360" s="390"/>
      <c r="T360" s="389"/>
      <c r="U360" s="390"/>
      <c r="V360" s="387"/>
      <c r="W360" s="388"/>
      <c r="X360" s="388"/>
      <c r="Y360" s="388"/>
      <c r="Z360" s="388"/>
      <c r="AA360" s="388"/>
      <c r="AB360" s="388"/>
      <c r="AC360" s="388"/>
      <c r="AD360" s="387"/>
      <c r="AE360" s="388"/>
      <c r="AF360" s="388"/>
      <c r="AG360" s="388"/>
      <c r="AH360" s="388"/>
      <c r="AI360" s="388"/>
      <c r="AJ360" s="388"/>
      <c r="AK360" s="391"/>
      <c r="AL360" s="387"/>
      <c r="AM360" s="388"/>
      <c r="AN360" s="388"/>
      <c r="AO360" s="388"/>
      <c r="AP360" s="388"/>
      <c r="AQ360" s="388"/>
      <c r="AR360" s="391"/>
      <c r="AS360" s="392"/>
      <c r="AT360" s="393"/>
      <c r="AU360" s="393"/>
      <c r="AV360" s="393"/>
      <c r="AW360" s="393"/>
      <c r="AX360" s="393"/>
      <c r="AY360" s="394"/>
      <c r="AZ360" s="395"/>
      <c r="BA360" s="396"/>
      <c r="BB360" s="397">
        <v>2</v>
      </c>
      <c r="BC360" s="398"/>
      <c r="BD360" s="399"/>
      <c r="BE360" s="399"/>
      <c r="BF360" s="400"/>
      <c r="BG360" s="401"/>
      <c r="BH360" s="402"/>
      <c r="BI360" s="403"/>
      <c r="BJ360" s="404"/>
      <c r="BK360" s="405"/>
      <c r="BL360" s="405"/>
      <c r="BM360" s="405"/>
      <c r="BN360" s="405"/>
      <c r="BO360" s="406"/>
      <c r="BP360" s="404"/>
      <c r="BQ360" s="405"/>
      <c r="BR360" s="405"/>
      <c r="BS360" s="405"/>
      <c r="BT360" s="405"/>
      <c r="BU360" s="406"/>
      <c r="BV360" s="404"/>
      <c r="BW360" s="405"/>
      <c r="BX360" s="405"/>
      <c r="BY360" s="405"/>
      <c r="BZ360" s="405"/>
      <c r="CA360" s="406"/>
      <c r="CB360" s="398"/>
      <c r="CC360" s="399"/>
      <c r="CD360" s="399"/>
      <c r="CE360" s="400"/>
      <c r="CF360" s="407"/>
      <c r="CG360" s="408"/>
      <c r="CH360" s="408"/>
      <c r="CI360" s="408"/>
      <c r="CJ360" s="409"/>
      <c r="CK360" s="407"/>
      <c r="CL360" s="408"/>
      <c r="CM360" s="408"/>
      <c r="CN360" s="408"/>
      <c r="CO360" s="409"/>
      <c r="CP360" s="407"/>
      <c r="CQ360" s="408"/>
      <c r="CR360" s="408"/>
      <c r="CS360" s="408"/>
      <c r="CT360" s="409"/>
      <c r="CU360" s="379"/>
      <c r="CV360" s="380"/>
      <c r="CW360" s="380"/>
      <c r="CX360" s="380"/>
      <c r="CY360" s="381"/>
    </row>
    <row r="361" spans="1:103" ht="16.5">
      <c r="A361" s="383"/>
      <c r="B361" s="352"/>
      <c r="C361" s="384" t="str">
        <f t="shared" ca="1" si="7"/>
        <v>●</v>
      </c>
      <c r="D361" s="385"/>
      <c r="E361" s="386"/>
      <c r="F361" s="386"/>
      <c r="G361" s="386"/>
      <c r="H361" s="386"/>
      <c r="I361" s="386"/>
      <c r="J361" s="386"/>
      <c r="K361" s="387"/>
      <c r="L361" s="388"/>
      <c r="M361" s="388"/>
      <c r="N361" s="388"/>
      <c r="O361" s="388"/>
      <c r="P361" s="388"/>
      <c r="Q361" s="388"/>
      <c r="R361" s="389"/>
      <c r="S361" s="390"/>
      <c r="T361" s="389"/>
      <c r="U361" s="390"/>
      <c r="V361" s="387"/>
      <c r="W361" s="388"/>
      <c r="X361" s="388"/>
      <c r="Y361" s="388"/>
      <c r="Z361" s="388"/>
      <c r="AA361" s="388"/>
      <c r="AB361" s="388"/>
      <c r="AC361" s="388"/>
      <c r="AD361" s="387"/>
      <c r="AE361" s="388"/>
      <c r="AF361" s="388"/>
      <c r="AG361" s="388"/>
      <c r="AH361" s="388"/>
      <c r="AI361" s="388"/>
      <c r="AJ361" s="388"/>
      <c r="AK361" s="391"/>
      <c r="AL361" s="387"/>
      <c r="AM361" s="388"/>
      <c r="AN361" s="388"/>
      <c r="AO361" s="388"/>
      <c r="AP361" s="388"/>
      <c r="AQ361" s="388"/>
      <c r="AR361" s="391"/>
      <c r="AS361" s="392"/>
      <c r="AT361" s="393"/>
      <c r="AU361" s="393"/>
      <c r="AV361" s="393"/>
      <c r="AW361" s="393"/>
      <c r="AX361" s="393"/>
      <c r="AY361" s="394"/>
      <c r="AZ361" s="395"/>
      <c r="BA361" s="396"/>
      <c r="BB361" s="397">
        <v>3</v>
      </c>
      <c r="BC361" s="398"/>
      <c r="BD361" s="399"/>
      <c r="BE361" s="399"/>
      <c r="BF361" s="400"/>
      <c r="BG361" s="401"/>
      <c r="BH361" s="402"/>
      <c r="BI361" s="403"/>
      <c r="BJ361" s="404"/>
      <c r="BK361" s="405"/>
      <c r="BL361" s="405"/>
      <c r="BM361" s="405"/>
      <c r="BN361" s="405"/>
      <c r="BO361" s="406"/>
      <c r="BP361" s="404"/>
      <c r="BQ361" s="405"/>
      <c r="BR361" s="405"/>
      <c r="BS361" s="405"/>
      <c r="BT361" s="405"/>
      <c r="BU361" s="406"/>
      <c r="BV361" s="404"/>
      <c r="BW361" s="405"/>
      <c r="BX361" s="405"/>
      <c r="BY361" s="405"/>
      <c r="BZ361" s="405"/>
      <c r="CA361" s="406"/>
      <c r="CB361" s="398"/>
      <c r="CC361" s="399"/>
      <c r="CD361" s="399"/>
      <c r="CE361" s="400"/>
      <c r="CF361" s="407"/>
      <c r="CG361" s="408"/>
      <c r="CH361" s="408"/>
      <c r="CI361" s="408"/>
      <c r="CJ361" s="409"/>
      <c r="CK361" s="407"/>
      <c r="CL361" s="408"/>
      <c r="CM361" s="408"/>
      <c r="CN361" s="408"/>
      <c r="CO361" s="409"/>
      <c r="CP361" s="407"/>
      <c r="CQ361" s="408"/>
      <c r="CR361" s="408"/>
      <c r="CS361" s="408"/>
      <c r="CT361" s="409"/>
      <c r="CU361" s="379"/>
      <c r="CV361" s="380"/>
      <c r="CW361" s="380"/>
      <c r="CX361" s="380"/>
      <c r="CY361" s="381"/>
    </row>
    <row r="362" spans="1:103" ht="16.5">
      <c r="A362" s="383"/>
      <c r="B362" s="352"/>
      <c r="C362" s="384" t="str">
        <f t="shared" ca="1" si="7"/>
        <v>●</v>
      </c>
      <c r="D362" s="385"/>
      <c r="E362" s="386"/>
      <c r="F362" s="386"/>
      <c r="G362" s="386"/>
      <c r="H362" s="386"/>
      <c r="I362" s="386"/>
      <c r="J362" s="386"/>
      <c r="K362" s="387"/>
      <c r="L362" s="388"/>
      <c r="M362" s="388"/>
      <c r="N362" s="388"/>
      <c r="O362" s="388"/>
      <c r="P362" s="388"/>
      <c r="Q362" s="388"/>
      <c r="R362" s="389"/>
      <c r="S362" s="390"/>
      <c r="T362" s="389"/>
      <c r="U362" s="390"/>
      <c r="V362" s="387"/>
      <c r="W362" s="388"/>
      <c r="X362" s="388"/>
      <c r="Y362" s="388"/>
      <c r="Z362" s="388"/>
      <c r="AA362" s="388"/>
      <c r="AB362" s="388"/>
      <c r="AC362" s="388"/>
      <c r="AD362" s="387"/>
      <c r="AE362" s="388"/>
      <c r="AF362" s="388"/>
      <c r="AG362" s="388"/>
      <c r="AH362" s="388"/>
      <c r="AI362" s="388"/>
      <c r="AJ362" s="388"/>
      <c r="AK362" s="391"/>
      <c r="AL362" s="387"/>
      <c r="AM362" s="388"/>
      <c r="AN362" s="388"/>
      <c r="AO362" s="388"/>
      <c r="AP362" s="388"/>
      <c r="AQ362" s="388"/>
      <c r="AR362" s="391"/>
      <c r="AS362" s="392"/>
      <c r="AT362" s="393"/>
      <c r="AU362" s="393"/>
      <c r="AV362" s="393"/>
      <c r="AW362" s="393"/>
      <c r="AX362" s="393"/>
      <c r="AY362" s="394"/>
      <c r="AZ362" s="395"/>
      <c r="BA362" s="396"/>
      <c r="BB362" s="397">
        <v>4</v>
      </c>
      <c r="BC362" s="398"/>
      <c r="BD362" s="399"/>
      <c r="BE362" s="399"/>
      <c r="BF362" s="400"/>
      <c r="BG362" s="401"/>
      <c r="BH362" s="402"/>
      <c r="BI362" s="403"/>
      <c r="BJ362" s="404"/>
      <c r="BK362" s="405"/>
      <c r="BL362" s="405"/>
      <c r="BM362" s="405"/>
      <c r="BN362" s="405"/>
      <c r="BO362" s="406"/>
      <c r="BP362" s="404"/>
      <c r="BQ362" s="405"/>
      <c r="BR362" s="405"/>
      <c r="BS362" s="405"/>
      <c r="BT362" s="405"/>
      <c r="BU362" s="406"/>
      <c r="BV362" s="404"/>
      <c r="BW362" s="405"/>
      <c r="BX362" s="405"/>
      <c r="BY362" s="405"/>
      <c r="BZ362" s="405"/>
      <c r="CA362" s="406"/>
      <c r="CB362" s="398"/>
      <c r="CC362" s="399"/>
      <c r="CD362" s="399"/>
      <c r="CE362" s="400"/>
      <c r="CF362" s="407"/>
      <c r="CG362" s="408"/>
      <c r="CH362" s="408"/>
      <c r="CI362" s="408"/>
      <c r="CJ362" s="409"/>
      <c r="CK362" s="407"/>
      <c r="CL362" s="408"/>
      <c r="CM362" s="408"/>
      <c r="CN362" s="408"/>
      <c r="CO362" s="409"/>
      <c r="CP362" s="407"/>
      <c r="CQ362" s="408"/>
      <c r="CR362" s="408"/>
      <c r="CS362" s="408"/>
      <c r="CT362" s="409"/>
      <c r="CU362" s="379"/>
      <c r="CV362" s="380"/>
      <c r="CW362" s="380"/>
      <c r="CX362" s="380"/>
      <c r="CY362" s="381"/>
    </row>
    <row r="363" spans="1:103" ht="16.5">
      <c r="A363" s="383"/>
      <c r="B363" s="352"/>
      <c r="C363" s="384" t="str">
        <f t="shared" ca="1" si="7"/>
        <v>●</v>
      </c>
      <c r="D363" s="385"/>
      <c r="E363" s="386"/>
      <c r="F363" s="386"/>
      <c r="G363" s="386"/>
      <c r="H363" s="386"/>
      <c r="I363" s="386"/>
      <c r="J363" s="386"/>
      <c r="K363" s="387"/>
      <c r="L363" s="388"/>
      <c r="M363" s="388"/>
      <c r="N363" s="388"/>
      <c r="O363" s="388"/>
      <c r="P363" s="388"/>
      <c r="Q363" s="388"/>
      <c r="R363" s="389"/>
      <c r="S363" s="390"/>
      <c r="T363" s="389"/>
      <c r="U363" s="390"/>
      <c r="V363" s="387"/>
      <c r="W363" s="388"/>
      <c r="X363" s="388"/>
      <c r="Y363" s="388"/>
      <c r="Z363" s="388"/>
      <c r="AA363" s="388"/>
      <c r="AB363" s="388"/>
      <c r="AC363" s="388"/>
      <c r="AD363" s="387"/>
      <c r="AE363" s="388"/>
      <c r="AF363" s="388"/>
      <c r="AG363" s="388"/>
      <c r="AH363" s="388"/>
      <c r="AI363" s="388"/>
      <c r="AJ363" s="388"/>
      <c r="AK363" s="391"/>
      <c r="AL363" s="387"/>
      <c r="AM363" s="388"/>
      <c r="AN363" s="388"/>
      <c r="AO363" s="388"/>
      <c r="AP363" s="388"/>
      <c r="AQ363" s="388"/>
      <c r="AR363" s="391"/>
      <c r="AS363" s="392"/>
      <c r="AT363" s="393"/>
      <c r="AU363" s="393"/>
      <c r="AV363" s="393"/>
      <c r="AW363" s="393"/>
      <c r="AX363" s="393"/>
      <c r="AY363" s="394"/>
      <c r="AZ363" s="395"/>
      <c r="BA363" s="396"/>
      <c r="BB363" s="397">
        <v>5</v>
      </c>
      <c r="BC363" s="398"/>
      <c r="BD363" s="399"/>
      <c r="BE363" s="399"/>
      <c r="BF363" s="400"/>
      <c r="BG363" s="401"/>
      <c r="BH363" s="402"/>
      <c r="BI363" s="403"/>
      <c r="BJ363" s="404"/>
      <c r="BK363" s="405"/>
      <c r="BL363" s="405"/>
      <c r="BM363" s="405"/>
      <c r="BN363" s="405"/>
      <c r="BO363" s="406"/>
      <c r="BP363" s="404"/>
      <c r="BQ363" s="405"/>
      <c r="BR363" s="405"/>
      <c r="BS363" s="405"/>
      <c r="BT363" s="405"/>
      <c r="BU363" s="406"/>
      <c r="BV363" s="404"/>
      <c r="BW363" s="405"/>
      <c r="BX363" s="405"/>
      <c r="BY363" s="405"/>
      <c r="BZ363" s="405"/>
      <c r="CA363" s="406"/>
      <c r="CB363" s="398"/>
      <c r="CC363" s="399"/>
      <c r="CD363" s="399"/>
      <c r="CE363" s="400"/>
      <c r="CF363" s="407"/>
      <c r="CG363" s="408"/>
      <c r="CH363" s="408"/>
      <c r="CI363" s="408"/>
      <c r="CJ363" s="409"/>
      <c r="CK363" s="407"/>
      <c r="CL363" s="408"/>
      <c r="CM363" s="408"/>
      <c r="CN363" s="408"/>
      <c r="CO363" s="409"/>
      <c r="CP363" s="407"/>
      <c r="CQ363" s="408"/>
      <c r="CR363" s="408"/>
      <c r="CS363" s="408"/>
      <c r="CT363" s="409"/>
      <c r="CU363" s="379"/>
      <c r="CV363" s="380"/>
      <c r="CW363" s="380"/>
      <c r="CX363" s="380"/>
      <c r="CY363" s="381"/>
    </row>
    <row r="364" spans="1:103" ht="16.5">
      <c r="A364" s="410"/>
      <c r="B364" s="411"/>
      <c r="C364" s="412" t="str">
        <f t="shared" ca="1" si="7"/>
        <v>●</v>
      </c>
      <c r="D364" s="413"/>
      <c r="E364" s="414"/>
      <c r="F364" s="414"/>
      <c r="G364" s="414"/>
      <c r="H364" s="414"/>
      <c r="I364" s="414"/>
      <c r="J364" s="414"/>
      <c r="K364" s="376"/>
      <c r="L364" s="377"/>
      <c r="M364" s="377"/>
      <c r="N364" s="377"/>
      <c r="O364" s="377"/>
      <c r="P364" s="377"/>
      <c r="Q364" s="377"/>
      <c r="R364" s="415"/>
      <c r="S364" s="416"/>
      <c r="T364" s="415"/>
      <c r="U364" s="416"/>
      <c r="V364" s="376"/>
      <c r="W364" s="377"/>
      <c r="X364" s="377"/>
      <c r="Y364" s="377"/>
      <c r="Z364" s="377"/>
      <c r="AA364" s="377"/>
      <c r="AB364" s="377"/>
      <c r="AC364" s="377"/>
      <c r="AD364" s="376"/>
      <c r="AE364" s="377"/>
      <c r="AF364" s="377"/>
      <c r="AG364" s="377"/>
      <c r="AH364" s="377"/>
      <c r="AI364" s="377"/>
      <c r="AJ364" s="377"/>
      <c r="AK364" s="378"/>
      <c r="AL364" s="376"/>
      <c r="AM364" s="377"/>
      <c r="AN364" s="377"/>
      <c r="AO364" s="377"/>
      <c r="AP364" s="377"/>
      <c r="AQ364" s="377"/>
      <c r="AR364" s="378"/>
      <c r="AS364" s="417"/>
      <c r="AT364" s="418"/>
      <c r="AU364" s="418"/>
      <c r="AV364" s="418"/>
      <c r="AW364" s="418"/>
      <c r="AX364" s="418"/>
      <c r="AY364" s="419"/>
      <c r="AZ364" s="420"/>
      <c r="BA364" s="421"/>
      <c r="BB364" s="422">
        <v>6</v>
      </c>
      <c r="BC364" s="423"/>
      <c r="BD364" s="424"/>
      <c r="BE364" s="424"/>
      <c r="BF364" s="425"/>
      <c r="BG364" s="426"/>
      <c r="BH364" s="427"/>
      <c r="BI364" s="428"/>
      <c r="BJ364" s="429"/>
      <c r="BK364" s="430"/>
      <c r="BL364" s="430"/>
      <c r="BM364" s="430"/>
      <c r="BN364" s="430"/>
      <c r="BO364" s="431"/>
      <c r="BP364" s="429"/>
      <c r="BQ364" s="430"/>
      <c r="BR364" s="430"/>
      <c r="BS364" s="430"/>
      <c r="BT364" s="430"/>
      <c r="BU364" s="431"/>
      <c r="BV364" s="429"/>
      <c r="BW364" s="430"/>
      <c r="BX364" s="430"/>
      <c r="BY364" s="430"/>
      <c r="BZ364" s="430"/>
      <c r="CA364" s="431"/>
      <c r="CB364" s="423"/>
      <c r="CC364" s="424"/>
      <c r="CD364" s="424"/>
      <c r="CE364" s="425"/>
      <c r="CF364" s="407"/>
      <c r="CG364" s="408"/>
      <c r="CH364" s="408"/>
      <c r="CI364" s="408"/>
      <c r="CJ364" s="409"/>
      <c r="CK364" s="407"/>
      <c r="CL364" s="408"/>
      <c r="CM364" s="408"/>
      <c r="CN364" s="408"/>
      <c r="CO364" s="409"/>
      <c r="CP364" s="407"/>
      <c r="CQ364" s="408"/>
      <c r="CR364" s="408"/>
      <c r="CS364" s="408"/>
      <c r="CT364" s="409"/>
      <c r="CU364" s="379"/>
      <c r="CV364" s="380"/>
      <c r="CW364" s="380"/>
      <c r="CX364" s="380"/>
      <c r="CY364" s="381"/>
    </row>
    <row r="365" spans="1:103" ht="16.5">
      <c r="A365" s="351">
        <v>60</v>
      </c>
      <c r="B365" s="352"/>
      <c r="C365" s="353" t="str">
        <f t="shared" ca="1" si="7"/>
        <v>●</v>
      </c>
      <c r="D365" s="354" t="s">
        <v>438</v>
      </c>
      <c r="E365" s="355"/>
      <c r="F365" s="355"/>
      <c r="G365" s="355"/>
      <c r="H365" s="355"/>
      <c r="I365" s="355"/>
      <c r="J365" s="355"/>
      <c r="K365" s="356" t="s">
        <v>439</v>
      </c>
      <c r="L365" s="357"/>
      <c r="M365" s="357"/>
      <c r="N365" s="357"/>
      <c r="O365" s="357"/>
      <c r="P365" s="357"/>
      <c r="Q365" s="357"/>
      <c r="R365" s="358"/>
      <c r="S365" s="359"/>
      <c r="T365" s="358"/>
      <c r="U365" s="359"/>
      <c r="V365" s="356"/>
      <c r="W365" s="357"/>
      <c r="X365" s="357"/>
      <c r="Y365" s="357"/>
      <c r="Z365" s="357"/>
      <c r="AA365" s="357"/>
      <c r="AB365" s="357"/>
      <c r="AC365" s="357"/>
      <c r="AD365" s="356"/>
      <c r="AE365" s="357"/>
      <c r="AF365" s="357"/>
      <c r="AG365" s="357"/>
      <c r="AH365" s="357"/>
      <c r="AI365" s="357"/>
      <c r="AJ365" s="357"/>
      <c r="AK365" s="360"/>
      <c r="AL365" s="356"/>
      <c r="AM365" s="357"/>
      <c r="AN365" s="357"/>
      <c r="AO365" s="357"/>
      <c r="AP365" s="357"/>
      <c r="AQ365" s="357"/>
      <c r="AR365" s="360"/>
      <c r="AS365" s="361"/>
      <c r="AT365" s="362"/>
      <c r="AU365" s="362"/>
      <c r="AV365" s="362"/>
      <c r="AW365" s="362"/>
      <c r="AX365" s="362"/>
      <c r="AY365" s="363"/>
      <c r="AZ365" s="364"/>
      <c r="BA365" s="365"/>
      <c r="BB365" s="366">
        <v>1</v>
      </c>
      <c r="BC365" s="367"/>
      <c r="BD365" s="368"/>
      <c r="BE365" s="368"/>
      <c r="BF365" s="369"/>
      <c r="BG365" s="370"/>
      <c r="BH365" s="371"/>
      <c r="BI365" s="372"/>
      <c r="BJ365" s="373"/>
      <c r="BK365" s="374"/>
      <c r="BL365" s="374"/>
      <c r="BM365" s="374"/>
      <c r="BN365" s="374"/>
      <c r="BO365" s="375"/>
      <c r="BP365" s="373"/>
      <c r="BQ365" s="374"/>
      <c r="BR365" s="374"/>
      <c r="BS365" s="374"/>
      <c r="BT365" s="374"/>
      <c r="BU365" s="375"/>
      <c r="BV365" s="373"/>
      <c r="BW365" s="374"/>
      <c r="BX365" s="374"/>
      <c r="BY365" s="374"/>
      <c r="BZ365" s="374"/>
      <c r="CA365" s="375"/>
      <c r="CB365" s="367"/>
      <c r="CC365" s="368"/>
      <c r="CD365" s="368"/>
      <c r="CE365" s="369"/>
      <c r="CF365" s="376"/>
      <c r="CG365" s="377"/>
      <c r="CH365" s="377"/>
      <c r="CI365" s="377"/>
      <c r="CJ365" s="378"/>
      <c r="CK365" s="376"/>
      <c r="CL365" s="377"/>
      <c r="CM365" s="377"/>
      <c r="CN365" s="377"/>
      <c r="CO365" s="378"/>
      <c r="CP365" s="376"/>
      <c r="CQ365" s="377"/>
      <c r="CR365" s="377"/>
      <c r="CS365" s="377"/>
      <c r="CT365" s="378"/>
      <c r="CU365" s="379"/>
      <c r="CV365" s="380"/>
      <c r="CW365" s="380"/>
      <c r="CX365" s="380"/>
      <c r="CY365" s="381"/>
    </row>
    <row r="366" spans="1:103" ht="16.5">
      <c r="A366" s="383"/>
      <c r="B366" s="352"/>
      <c r="C366" s="384" t="str">
        <f t="shared" ca="1" si="7"/>
        <v>●</v>
      </c>
      <c r="D366" s="385"/>
      <c r="E366" s="386"/>
      <c r="F366" s="386"/>
      <c r="G366" s="386"/>
      <c r="H366" s="386"/>
      <c r="I366" s="386"/>
      <c r="J366" s="386"/>
      <c r="K366" s="387"/>
      <c r="L366" s="388"/>
      <c r="M366" s="388"/>
      <c r="N366" s="388"/>
      <c r="O366" s="388"/>
      <c r="P366" s="388"/>
      <c r="Q366" s="388"/>
      <c r="R366" s="389"/>
      <c r="S366" s="390"/>
      <c r="T366" s="389"/>
      <c r="U366" s="390"/>
      <c r="V366" s="387"/>
      <c r="W366" s="388"/>
      <c r="X366" s="388"/>
      <c r="Y366" s="388"/>
      <c r="Z366" s="388"/>
      <c r="AA366" s="388"/>
      <c r="AB366" s="388"/>
      <c r="AC366" s="388"/>
      <c r="AD366" s="387"/>
      <c r="AE366" s="388"/>
      <c r="AF366" s="388"/>
      <c r="AG366" s="388"/>
      <c r="AH366" s="388"/>
      <c r="AI366" s="388"/>
      <c r="AJ366" s="388"/>
      <c r="AK366" s="391"/>
      <c r="AL366" s="387"/>
      <c r="AM366" s="388"/>
      <c r="AN366" s="388"/>
      <c r="AO366" s="388"/>
      <c r="AP366" s="388"/>
      <c r="AQ366" s="388"/>
      <c r="AR366" s="391"/>
      <c r="AS366" s="392"/>
      <c r="AT366" s="393"/>
      <c r="AU366" s="393"/>
      <c r="AV366" s="393"/>
      <c r="AW366" s="393"/>
      <c r="AX366" s="393"/>
      <c r="AY366" s="394"/>
      <c r="AZ366" s="395"/>
      <c r="BA366" s="396"/>
      <c r="BB366" s="397">
        <v>2</v>
      </c>
      <c r="BC366" s="398"/>
      <c r="BD366" s="399"/>
      <c r="BE366" s="399"/>
      <c r="BF366" s="400"/>
      <c r="BG366" s="401"/>
      <c r="BH366" s="402"/>
      <c r="BI366" s="403"/>
      <c r="BJ366" s="404"/>
      <c r="BK366" s="405"/>
      <c r="BL366" s="405"/>
      <c r="BM366" s="405"/>
      <c r="BN366" s="405"/>
      <c r="BO366" s="406"/>
      <c r="BP366" s="404"/>
      <c r="BQ366" s="405"/>
      <c r="BR366" s="405"/>
      <c r="BS366" s="405"/>
      <c r="BT366" s="405"/>
      <c r="BU366" s="406"/>
      <c r="BV366" s="404"/>
      <c r="BW366" s="405"/>
      <c r="BX366" s="405"/>
      <c r="BY366" s="405"/>
      <c r="BZ366" s="405"/>
      <c r="CA366" s="406"/>
      <c r="CB366" s="398"/>
      <c r="CC366" s="399"/>
      <c r="CD366" s="399"/>
      <c r="CE366" s="400"/>
      <c r="CF366" s="407"/>
      <c r="CG366" s="408"/>
      <c r="CH366" s="408"/>
      <c r="CI366" s="408"/>
      <c r="CJ366" s="409"/>
      <c r="CK366" s="407"/>
      <c r="CL366" s="408"/>
      <c r="CM366" s="408"/>
      <c r="CN366" s="408"/>
      <c r="CO366" s="409"/>
      <c r="CP366" s="407"/>
      <c r="CQ366" s="408"/>
      <c r="CR366" s="408"/>
      <c r="CS366" s="408"/>
      <c r="CT366" s="409"/>
      <c r="CU366" s="379"/>
      <c r="CV366" s="380"/>
      <c r="CW366" s="380"/>
      <c r="CX366" s="380"/>
      <c r="CY366" s="381"/>
    </row>
    <row r="367" spans="1:103" ht="16.5">
      <c r="A367" s="383"/>
      <c r="B367" s="352"/>
      <c r="C367" s="384" t="str">
        <f t="shared" ca="1" si="7"/>
        <v>●</v>
      </c>
      <c r="D367" s="385"/>
      <c r="E367" s="386"/>
      <c r="F367" s="386"/>
      <c r="G367" s="386"/>
      <c r="H367" s="386"/>
      <c r="I367" s="386"/>
      <c r="J367" s="386"/>
      <c r="K367" s="387"/>
      <c r="L367" s="388"/>
      <c r="M367" s="388"/>
      <c r="N367" s="388"/>
      <c r="O367" s="388"/>
      <c r="P367" s="388"/>
      <c r="Q367" s="388"/>
      <c r="R367" s="389"/>
      <c r="S367" s="390"/>
      <c r="T367" s="389"/>
      <c r="U367" s="390"/>
      <c r="V367" s="387"/>
      <c r="W367" s="388"/>
      <c r="X367" s="388"/>
      <c r="Y367" s="388"/>
      <c r="Z367" s="388"/>
      <c r="AA367" s="388"/>
      <c r="AB367" s="388"/>
      <c r="AC367" s="388"/>
      <c r="AD367" s="387"/>
      <c r="AE367" s="388"/>
      <c r="AF367" s="388"/>
      <c r="AG367" s="388"/>
      <c r="AH367" s="388"/>
      <c r="AI367" s="388"/>
      <c r="AJ367" s="388"/>
      <c r="AK367" s="391"/>
      <c r="AL367" s="387"/>
      <c r="AM367" s="388"/>
      <c r="AN367" s="388"/>
      <c r="AO367" s="388"/>
      <c r="AP367" s="388"/>
      <c r="AQ367" s="388"/>
      <c r="AR367" s="391"/>
      <c r="AS367" s="392"/>
      <c r="AT367" s="393"/>
      <c r="AU367" s="393"/>
      <c r="AV367" s="393"/>
      <c r="AW367" s="393"/>
      <c r="AX367" s="393"/>
      <c r="AY367" s="394"/>
      <c r="AZ367" s="395"/>
      <c r="BA367" s="396"/>
      <c r="BB367" s="397">
        <v>3</v>
      </c>
      <c r="BC367" s="398"/>
      <c r="BD367" s="399"/>
      <c r="BE367" s="399"/>
      <c r="BF367" s="400"/>
      <c r="BG367" s="401"/>
      <c r="BH367" s="402"/>
      <c r="BI367" s="403"/>
      <c r="BJ367" s="404"/>
      <c r="BK367" s="405"/>
      <c r="BL367" s="405"/>
      <c r="BM367" s="405"/>
      <c r="BN367" s="405"/>
      <c r="BO367" s="406"/>
      <c r="BP367" s="404"/>
      <c r="BQ367" s="405"/>
      <c r="BR367" s="405"/>
      <c r="BS367" s="405"/>
      <c r="BT367" s="405"/>
      <c r="BU367" s="406"/>
      <c r="BV367" s="404"/>
      <c r="BW367" s="405"/>
      <c r="BX367" s="405"/>
      <c r="BY367" s="405"/>
      <c r="BZ367" s="405"/>
      <c r="CA367" s="406"/>
      <c r="CB367" s="398"/>
      <c r="CC367" s="399"/>
      <c r="CD367" s="399"/>
      <c r="CE367" s="400"/>
      <c r="CF367" s="407"/>
      <c r="CG367" s="408"/>
      <c r="CH367" s="408"/>
      <c r="CI367" s="408"/>
      <c r="CJ367" s="409"/>
      <c r="CK367" s="407"/>
      <c r="CL367" s="408"/>
      <c r="CM367" s="408"/>
      <c r="CN367" s="408"/>
      <c r="CO367" s="409"/>
      <c r="CP367" s="407"/>
      <c r="CQ367" s="408"/>
      <c r="CR367" s="408"/>
      <c r="CS367" s="408"/>
      <c r="CT367" s="409"/>
      <c r="CU367" s="379"/>
      <c r="CV367" s="380"/>
      <c r="CW367" s="380"/>
      <c r="CX367" s="380"/>
      <c r="CY367" s="381"/>
    </row>
    <row r="368" spans="1:103" ht="16.5">
      <c r="A368" s="383"/>
      <c r="B368" s="352"/>
      <c r="C368" s="384" t="str">
        <f t="shared" ca="1" si="7"/>
        <v>●</v>
      </c>
      <c r="D368" s="385"/>
      <c r="E368" s="386"/>
      <c r="F368" s="386"/>
      <c r="G368" s="386"/>
      <c r="H368" s="386"/>
      <c r="I368" s="386"/>
      <c r="J368" s="386"/>
      <c r="K368" s="387"/>
      <c r="L368" s="388"/>
      <c r="M368" s="388"/>
      <c r="N368" s="388"/>
      <c r="O368" s="388"/>
      <c r="P368" s="388"/>
      <c r="Q368" s="388"/>
      <c r="R368" s="389"/>
      <c r="S368" s="390"/>
      <c r="T368" s="389"/>
      <c r="U368" s="390"/>
      <c r="V368" s="387"/>
      <c r="W368" s="388"/>
      <c r="X368" s="388"/>
      <c r="Y368" s="388"/>
      <c r="Z368" s="388"/>
      <c r="AA368" s="388"/>
      <c r="AB368" s="388"/>
      <c r="AC368" s="388"/>
      <c r="AD368" s="387"/>
      <c r="AE368" s="388"/>
      <c r="AF368" s="388"/>
      <c r="AG368" s="388"/>
      <c r="AH368" s="388"/>
      <c r="AI368" s="388"/>
      <c r="AJ368" s="388"/>
      <c r="AK368" s="391"/>
      <c r="AL368" s="387"/>
      <c r="AM368" s="388"/>
      <c r="AN368" s="388"/>
      <c r="AO368" s="388"/>
      <c r="AP368" s="388"/>
      <c r="AQ368" s="388"/>
      <c r="AR368" s="391"/>
      <c r="AS368" s="392"/>
      <c r="AT368" s="393"/>
      <c r="AU368" s="393"/>
      <c r="AV368" s="393"/>
      <c r="AW368" s="393"/>
      <c r="AX368" s="393"/>
      <c r="AY368" s="394"/>
      <c r="AZ368" s="395"/>
      <c r="BA368" s="396"/>
      <c r="BB368" s="397">
        <v>4</v>
      </c>
      <c r="BC368" s="398"/>
      <c r="BD368" s="399"/>
      <c r="BE368" s="399"/>
      <c r="BF368" s="400"/>
      <c r="BG368" s="401"/>
      <c r="BH368" s="402"/>
      <c r="BI368" s="403"/>
      <c r="BJ368" s="404"/>
      <c r="BK368" s="405"/>
      <c r="BL368" s="405"/>
      <c r="BM368" s="405"/>
      <c r="BN368" s="405"/>
      <c r="BO368" s="406"/>
      <c r="BP368" s="404"/>
      <c r="BQ368" s="405"/>
      <c r="BR368" s="405"/>
      <c r="BS368" s="405"/>
      <c r="BT368" s="405"/>
      <c r="BU368" s="406"/>
      <c r="BV368" s="404"/>
      <c r="BW368" s="405"/>
      <c r="BX368" s="405"/>
      <c r="BY368" s="405"/>
      <c r="BZ368" s="405"/>
      <c r="CA368" s="406"/>
      <c r="CB368" s="398"/>
      <c r="CC368" s="399"/>
      <c r="CD368" s="399"/>
      <c r="CE368" s="400"/>
      <c r="CF368" s="407"/>
      <c r="CG368" s="408"/>
      <c r="CH368" s="408"/>
      <c r="CI368" s="408"/>
      <c r="CJ368" s="409"/>
      <c r="CK368" s="407"/>
      <c r="CL368" s="408"/>
      <c r="CM368" s="408"/>
      <c r="CN368" s="408"/>
      <c r="CO368" s="409"/>
      <c r="CP368" s="407"/>
      <c r="CQ368" s="408"/>
      <c r="CR368" s="408"/>
      <c r="CS368" s="408"/>
      <c r="CT368" s="409"/>
      <c r="CU368" s="379"/>
      <c r="CV368" s="380"/>
      <c r="CW368" s="380"/>
      <c r="CX368" s="380"/>
      <c r="CY368" s="381"/>
    </row>
    <row r="369" spans="1:103" ht="16.5">
      <c r="A369" s="383"/>
      <c r="B369" s="352"/>
      <c r="C369" s="384" t="str">
        <f t="shared" ca="1" si="7"/>
        <v>●</v>
      </c>
      <c r="D369" s="385"/>
      <c r="E369" s="386"/>
      <c r="F369" s="386"/>
      <c r="G369" s="386"/>
      <c r="H369" s="386"/>
      <c r="I369" s="386"/>
      <c r="J369" s="386"/>
      <c r="K369" s="387"/>
      <c r="L369" s="388"/>
      <c r="M369" s="388"/>
      <c r="N369" s="388"/>
      <c r="O369" s="388"/>
      <c r="P369" s="388"/>
      <c r="Q369" s="388"/>
      <c r="R369" s="389"/>
      <c r="S369" s="390"/>
      <c r="T369" s="389"/>
      <c r="U369" s="390"/>
      <c r="V369" s="387"/>
      <c r="W369" s="388"/>
      <c r="X369" s="388"/>
      <c r="Y369" s="388"/>
      <c r="Z369" s="388"/>
      <c r="AA369" s="388"/>
      <c r="AB369" s="388"/>
      <c r="AC369" s="388"/>
      <c r="AD369" s="387"/>
      <c r="AE369" s="388"/>
      <c r="AF369" s="388"/>
      <c r="AG369" s="388"/>
      <c r="AH369" s="388"/>
      <c r="AI369" s="388"/>
      <c r="AJ369" s="388"/>
      <c r="AK369" s="391"/>
      <c r="AL369" s="387"/>
      <c r="AM369" s="388"/>
      <c r="AN369" s="388"/>
      <c r="AO369" s="388"/>
      <c r="AP369" s="388"/>
      <c r="AQ369" s="388"/>
      <c r="AR369" s="391"/>
      <c r="AS369" s="392"/>
      <c r="AT369" s="393"/>
      <c r="AU369" s="393"/>
      <c r="AV369" s="393"/>
      <c r="AW369" s="393"/>
      <c r="AX369" s="393"/>
      <c r="AY369" s="394"/>
      <c r="AZ369" s="395"/>
      <c r="BA369" s="396"/>
      <c r="BB369" s="397">
        <v>5</v>
      </c>
      <c r="BC369" s="398"/>
      <c r="BD369" s="399"/>
      <c r="BE369" s="399"/>
      <c r="BF369" s="400"/>
      <c r="BG369" s="401"/>
      <c r="BH369" s="402"/>
      <c r="BI369" s="403"/>
      <c r="BJ369" s="404"/>
      <c r="BK369" s="405"/>
      <c r="BL369" s="405"/>
      <c r="BM369" s="405"/>
      <c r="BN369" s="405"/>
      <c r="BO369" s="406"/>
      <c r="BP369" s="404"/>
      <c r="BQ369" s="405"/>
      <c r="BR369" s="405"/>
      <c r="BS369" s="405"/>
      <c r="BT369" s="405"/>
      <c r="BU369" s="406"/>
      <c r="BV369" s="404"/>
      <c r="BW369" s="405"/>
      <c r="BX369" s="405"/>
      <c r="BY369" s="405"/>
      <c r="BZ369" s="405"/>
      <c r="CA369" s="406"/>
      <c r="CB369" s="398"/>
      <c r="CC369" s="399"/>
      <c r="CD369" s="399"/>
      <c r="CE369" s="400"/>
      <c r="CF369" s="407"/>
      <c r="CG369" s="408"/>
      <c r="CH369" s="408"/>
      <c r="CI369" s="408"/>
      <c r="CJ369" s="409"/>
      <c r="CK369" s="407"/>
      <c r="CL369" s="408"/>
      <c r="CM369" s="408"/>
      <c r="CN369" s="408"/>
      <c r="CO369" s="409"/>
      <c r="CP369" s="407"/>
      <c r="CQ369" s="408"/>
      <c r="CR369" s="408"/>
      <c r="CS369" s="408"/>
      <c r="CT369" s="409"/>
      <c r="CU369" s="379"/>
      <c r="CV369" s="380"/>
      <c r="CW369" s="380"/>
      <c r="CX369" s="380"/>
      <c r="CY369" s="381"/>
    </row>
    <row r="370" spans="1:103" ht="16.5">
      <c r="A370" s="410"/>
      <c r="B370" s="411"/>
      <c r="C370" s="412" t="str">
        <f t="shared" ca="1" si="7"/>
        <v>●</v>
      </c>
      <c r="D370" s="413"/>
      <c r="E370" s="414"/>
      <c r="F370" s="414"/>
      <c r="G370" s="414"/>
      <c r="H370" s="414"/>
      <c r="I370" s="414"/>
      <c r="J370" s="414"/>
      <c r="K370" s="376"/>
      <c r="L370" s="377"/>
      <c r="M370" s="377"/>
      <c r="N370" s="377"/>
      <c r="O370" s="377"/>
      <c r="P370" s="377"/>
      <c r="Q370" s="377"/>
      <c r="R370" s="415"/>
      <c r="S370" s="416"/>
      <c r="T370" s="415"/>
      <c r="U370" s="416"/>
      <c r="V370" s="376"/>
      <c r="W370" s="377"/>
      <c r="X370" s="377"/>
      <c r="Y370" s="377"/>
      <c r="Z370" s="377"/>
      <c r="AA370" s="377"/>
      <c r="AB370" s="377"/>
      <c r="AC370" s="377"/>
      <c r="AD370" s="376"/>
      <c r="AE370" s="377"/>
      <c r="AF370" s="377"/>
      <c r="AG370" s="377"/>
      <c r="AH370" s="377"/>
      <c r="AI370" s="377"/>
      <c r="AJ370" s="377"/>
      <c r="AK370" s="378"/>
      <c r="AL370" s="376"/>
      <c r="AM370" s="377"/>
      <c r="AN370" s="377"/>
      <c r="AO370" s="377"/>
      <c r="AP370" s="377"/>
      <c r="AQ370" s="377"/>
      <c r="AR370" s="378"/>
      <c r="AS370" s="417"/>
      <c r="AT370" s="418"/>
      <c r="AU370" s="418"/>
      <c r="AV370" s="418"/>
      <c r="AW370" s="418"/>
      <c r="AX370" s="418"/>
      <c r="AY370" s="419"/>
      <c r="AZ370" s="420"/>
      <c r="BA370" s="421"/>
      <c r="BB370" s="422">
        <v>6</v>
      </c>
      <c r="BC370" s="423"/>
      <c r="BD370" s="424"/>
      <c r="BE370" s="424"/>
      <c r="BF370" s="425"/>
      <c r="BG370" s="426"/>
      <c r="BH370" s="427"/>
      <c r="BI370" s="428"/>
      <c r="BJ370" s="429"/>
      <c r="BK370" s="430"/>
      <c r="BL370" s="430"/>
      <c r="BM370" s="430"/>
      <c r="BN370" s="430"/>
      <c r="BO370" s="431"/>
      <c r="BP370" s="429"/>
      <c r="BQ370" s="430"/>
      <c r="BR370" s="430"/>
      <c r="BS370" s="430"/>
      <c r="BT370" s="430"/>
      <c r="BU370" s="431"/>
      <c r="BV370" s="429"/>
      <c r="BW370" s="430"/>
      <c r="BX370" s="430"/>
      <c r="BY370" s="430"/>
      <c r="BZ370" s="430"/>
      <c r="CA370" s="431"/>
      <c r="CB370" s="423"/>
      <c r="CC370" s="424"/>
      <c r="CD370" s="424"/>
      <c r="CE370" s="425"/>
      <c r="CF370" s="407"/>
      <c r="CG370" s="408"/>
      <c r="CH370" s="408"/>
      <c r="CI370" s="408"/>
      <c r="CJ370" s="409"/>
      <c r="CK370" s="407"/>
      <c r="CL370" s="408"/>
      <c r="CM370" s="408"/>
      <c r="CN370" s="408"/>
      <c r="CO370" s="409"/>
      <c r="CP370" s="407"/>
      <c r="CQ370" s="408"/>
      <c r="CR370" s="408"/>
      <c r="CS370" s="408"/>
      <c r="CT370" s="409"/>
      <c r="CU370" s="379"/>
      <c r="CV370" s="380"/>
      <c r="CW370" s="380"/>
      <c r="CX370" s="380"/>
      <c r="CY370" s="381"/>
    </row>
    <row r="371" spans="1:103" ht="16.5">
      <c r="A371" s="351">
        <v>61</v>
      </c>
      <c r="B371" s="352"/>
      <c r="C371" s="353" t="str">
        <f t="shared" ca="1" si="7"/>
        <v>●</v>
      </c>
      <c r="D371" s="354"/>
      <c r="E371" s="355"/>
      <c r="F371" s="355"/>
      <c r="G371" s="355"/>
      <c r="H371" s="355"/>
      <c r="I371" s="355"/>
      <c r="J371" s="355"/>
      <c r="K371" s="356" t="s">
        <v>440</v>
      </c>
      <c r="L371" s="357"/>
      <c r="M371" s="357"/>
      <c r="N371" s="357"/>
      <c r="O371" s="357"/>
      <c r="P371" s="357"/>
      <c r="Q371" s="357"/>
      <c r="R371" s="358"/>
      <c r="S371" s="359"/>
      <c r="T371" s="358"/>
      <c r="U371" s="359"/>
      <c r="V371" s="356"/>
      <c r="W371" s="357"/>
      <c r="X371" s="357"/>
      <c r="Y371" s="357"/>
      <c r="Z371" s="357"/>
      <c r="AA371" s="357"/>
      <c r="AB371" s="357"/>
      <c r="AC371" s="357"/>
      <c r="AD371" s="356"/>
      <c r="AE371" s="357"/>
      <c r="AF371" s="357"/>
      <c r="AG371" s="357"/>
      <c r="AH371" s="357"/>
      <c r="AI371" s="357"/>
      <c r="AJ371" s="357"/>
      <c r="AK371" s="360"/>
      <c r="AL371" s="356"/>
      <c r="AM371" s="357"/>
      <c r="AN371" s="357"/>
      <c r="AO371" s="357"/>
      <c r="AP371" s="357"/>
      <c r="AQ371" s="357"/>
      <c r="AR371" s="360"/>
      <c r="AS371" s="361"/>
      <c r="AT371" s="362"/>
      <c r="AU371" s="362"/>
      <c r="AV371" s="362"/>
      <c r="AW371" s="362"/>
      <c r="AX371" s="362"/>
      <c r="AY371" s="363"/>
      <c r="AZ371" s="364"/>
      <c r="BA371" s="365"/>
      <c r="BB371" s="366">
        <v>1</v>
      </c>
      <c r="BC371" s="367"/>
      <c r="BD371" s="368"/>
      <c r="BE371" s="368"/>
      <c r="BF371" s="369"/>
      <c r="BG371" s="370"/>
      <c r="BH371" s="371"/>
      <c r="BI371" s="372"/>
      <c r="BJ371" s="373"/>
      <c r="BK371" s="374"/>
      <c r="BL371" s="374"/>
      <c r="BM371" s="374"/>
      <c r="BN371" s="374"/>
      <c r="BO371" s="375"/>
      <c r="BP371" s="373"/>
      <c r="BQ371" s="374"/>
      <c r="BR371" s="374"/>
      <c r="BS371" s="374"/>
      <c r="BT371" s="374"/>
      <c r="BU371" s="375"/>
      <c r="BV371" s="373"/>
      <c r="BW371" s="374"/>
      <c r="BX371" s="374"/>
      <c r="BY371" s="374"/>
      <c r="BZ371" s="374"/>
      <c r="CA371" s="375"/>
      <c r="CB371" s="367"/>
      <c r="CC371" s="368"/>
      <c r="CD371" s="368"/>
      <c r="CE371" s="369"/>
      <c r="CF371" s="376"/>
      <c r="CG371" s="377"/>
      <c r="CH371" s="377"/>
      <c r="CI371" s="377"/>
      <c r="CJ371" s="378"/>
      <c r="CK371" s="376"/>
      <c r="CL371" s="377"/>
      <c r="CM371" s="377"/>
      <c r="CN371" s="377"/>
      <c r="CO371" s="378"/>
      <c r="CP371" s="376"/>
      <c r="CQ371" s="377"/>
      <c r="CR371" s="377"/>
      <c r="CS371" s="377"/>
      <c r="CT371" s="378"/>
      <c r="CU371" s="379"/>
      <c r="CV371" s="380"/>
      <c r="CW371" s="380"/>
      <c r="CX371" s="380"/>
      <c r="CY371" s="381"/>
    </row>
    <row r="372" spans="1:103" ht="16.5">
      <c r="A372" s="383"/>
      <c r="B372" s="352"/>
      <c r="C372" s="384" t="str">
        <f t="shared" ca="1" si="7"/>
        <v>●</v>
      </c>
      <c r="D372" s="385"/>
      <c r="E372" s="386"/>
      <c r="F372" s="386"/>
      <c r="G372" s="386"/>
      <c r="H372" s="386"/>
      <c r="I372" s="386"/>
      <c r="J372" s="386"/>
      <c r="K372" s="387"/>
      <c r="L372" s="388"/>
      <c r="M372" s="388"/>
      <c r="N372" s="388"/>
      <c r="O372" s="388"/>
      <c r="P372" s="388"/>
      <c r="Q372" s="388"/>
      <c r="R372" s="389"/>
      <c r="S372" s="390"/>
      <c r="T372" s="389"/>
      <c r="U372" s="390"/>
      <c r="V372" s="387"/>
      <c r="W372" s="388"/>
      <c r="X372" s="388"/>
      <c r="Y372" s="388"/>
      <c r="Z372" s="388"/>
      <c r="AA372" s="388"/>
      <c r="AB372" s="388"/>
      <c r="AC372" s="388"/>
      <c r="AD372" s="387"/>
      <c r="AE372" s="388"/>
      <c r="AF372" s="388"/>
      <c r="AG372" s="388"/>
      <c r="AH372" s="388"/>
      <c r="AI372" s="388"/>
      <c r="AJ372" s="388"/>
      <c r="AK372" s="391"/>
      <c r="AL372" s="387"/>
      <c r="AM372" s="388"/>
      <c r="AN372" s="388"/>
      <c r="AO372" s="388"/>
      <c r="AP372" s="388"/>
      <c r="AQ372" s="388"/>
      <c r="AR372" s="391"/>
      <c r="AS372" s="392"/>
      <c r="AT372" s="393"/>
      <c r="AU372" s="393"/>
      <c r="AV372" s="393"/>
      <c r="AW372" s="393"/>
      <c r="AX372" s="393"/>
      <c r="AY372" s="394"/>
      <c r="AZ372" s="395"/>
      <c r="BA372" s="396"/>
      <c r="BB372" s="397">
        <v>2</v>
      </c>
      <c r="BC372" s="398"/>
      <c r="BD372" s="399"/>
      <c r="BE372" s="399"/>
      <c r="BF372" s="400"/>
      <c r="BG372" s="401"/>
      <c r="BH372" s="402"/>
      <c r="BI372" s="403"/>
      <c r="BJ372" s="404"/>
      <c r="BK372" s="405"/>
      <c r="BL372" s="405"/>
      <c r="BM372" s="405"/>
      <c r="BN372" s="405"/>
      <c r="BO372" s="406"/>
      <c r="BP372" s="404"/>
      <c r="BQ372" s="405"/>
      <c r="BR372" s="405"/>
      <c r="BS372" s="405"/>
      <c r="BT372" s="405"/>
      <c r="BU372" s="406"/>
      <c r="BV372" s="404"/>
      <c r="BW372" s="405"/>
      <c r="BX372" s="405"/>
      <c r="BY372" s="405"/>
      <c r="BZ372" s="405"/>
      <c r="CA372" s="406"/>
      <c r="CB372" s="398"/>
      <c r="CC372" s="399"/>
      <c r="CD372" s="399"/>
      <c r="CE372" s="400"/>
      <c r="CF372" s="407"/>
      <c r="CG372" s="408"/>
      <c r="CH372" s="408"/>
      <c r="CI372" s="408"/>
      <c r="CJ372" s="409"/>
      <c r="CK372" s="407"/>
      <c r="CL372" s="408"/>
      <c r="CM372" s="408"/>
      <c r="CN372" s="408"/>
      <c r="CO372" s="409"/>
      <c r="CP372" s="407"/>
      <c r="CQ372" s="408"/>
      <c r="CR372" s="408"/>
      <c r="CS372" s="408"/>
      <c r="CT372" s="409"/>
      <c r="CU372" s="379"/>
      <c r="CV372" s="380"/>
      <c r="CW372" s="380"/>
      <c r="CX372" s="380"/>
      <c r="CY372" s="381"/>
    </row>
    <row r="373" spans="1:103" ht="16.5">
      <c r="A373" s="383"/>
      <c r="B373" s="352"/>
      <c r="C373" s="384" t="str">
        <f t="shared" ca="1" si="7"/>
        <v>●</v>
      </c>
      <c r="D373" s="385"/>
      <c r="E373" s="386"/>
      <c r="F373" s="386"/>
      <c r="G373" s="386"/>
      <c r="H373" s="386"/>
      <c r="I373" s="386"/>
      <c r="J373" s="386"/>
      <c r="K373" s="387"/>
      <c r="L373" s="388"/>
      <c r="M373" s="388"/>
      <c r="N373" s="388"/>
      <c r="O373" s="388"/>
      <c r="P373" s="388"/>
      <c r="Q373" s="388"/>
      <c r="R373" s="389"/>
      <c r="S373" s="390"/>
      <c r="T373" s="389"/>
      <c r="U373" s="390"/>
      <c r="V373" s="387"/>
      <c r="W373" s="388"/>
      <c r="X373" s="388"/>
      <c r="Y373" s="388"/>
      <c r="Z373" s="388"/>
      <c r="AA373" s="388"/>
      <c r="AB373" s="388"/>
      <c r="AC373" s="388"/>
      <c r="AD373" s="387"/>
      <c r="AE373" s="388"/>
      <c r="AF373" s="388"/>
      <c r="AG373" s="388"/>
      <c r="AH373" s="388"/>
      <c r="AI373" s="388"/>
      <c r="AJ373" s="388"/>
      <c r="AK373" s="391"/>
      <c r="AL373" s="387"/>
      <c r="AM373" s="388"/>
      <c r="AN373" s="388"/>
      <c r="AO373" s="388"/>
      <c r="AP373" s="388"/>
      <c r="AQ373" s="388"/>
      <c r="AR373" s="391"/>
      <c r="AS373" s="392"/>
      <c r="AT373" s="393"/>
      <c r="AU373" s="393"/>
      <c r="AV373" s="393"/>
      <c r="AW373" s="393"/>
      <c r="AX373" s="393"/>
      <c r="AY373" s="394"/>
      <c r="AZ373" s="395"/>
      <c r="BA373" s="396"/>
      <c r="BB373" s="397">
        <v>3</v>
      </c>
      <c r="BC373" s="398"/>
      <c r="BD373" s="399"/>
      <c r="BE373" s="399"/>
      <c r="BF373" s="400"/>
      <c r="BG373" s="401"/>
      <c r="BH373" s="402"/>
      <c r="BI373" s="403"/>
      <c r="BJ373" s="404"/>
      <c r="BK373" s="405"/>
      <c r="BL373" s="405"/>
      <c r="BM373" s="405"/>
      <c r="BN373" s="405"/>
      <c r="BO373" s="406"/>
      <c r="BP373" s="404"/>
      <c r="BQ373" s="405"/>
      <c r="BR373" s="405"/>
      <c r="BS373" s="405"/>
      <c r="BT373" s="405"/>
      <c r="BU373" s="406"/>
      <c r="BV373" s="404"/>
      <c r="BW373" s="405"/>
      <c r="BX373" s="405"/>
      <c r="BY373" s="405"/>
      <c r="BZ373" s="405"/>
      <c r="CA373" s="406"/>
      <c r="CB373" s="398"/>
      <c r="CC373" s="399"/>
      <c r="CD373" s="399"/>
      <c r="CE373" s="400"/>
      <c r="CF373" s="407"/>
      <c r="CG373" s="408"/>
      <c r="CH373" s="408"/>
      <c r="CI373" s="408"/>
      <c r="CJ373" s="409"/>
      <c r="CK373" s="407"/>
      <c r="CL373" s="408"/>
      <c r="CM373" s="408"/>
      <c r="CN373" s="408"/>
      <c r="CO373" s="409"/>
      <c r="CP373" s="407"/>
      <c r="CQ373" s="408"/>
      <c r="CR373" s="408"/>
      <c r="CS373" s="408"/>
      <c r="CT373" s="409"/>
      <c r="CU373" s="379"/>
      <c r="CV373" s="380"/>
      <c r="CW373" s="380"/>
      <c r="CX373" s="380"/>
      <c r="CY373" s="381"/>
    </row>
    <row r="374" spans="1:103" ht="16.5">
      <c r="A374" s="383"/>
      <c r="B374" s="352"/>
      <c r="C374" s="384" t="str">
        <f t="shared" ca="1" si="7"/>
        <v>●</v>
      </c>
      <c r="D374" s="385"/>
      <c r="E374" s="386"/>
      <c r="F374" s="386"/>
      <c r="G374" s="386"/>
      <c r="H374" s="386"/>
      <c r="I374" s="386"/>
      <c r="J374" s="386"/>
      <c r="K374" s="387"/>
      <c r="L374" s="388"/>
      <c r="M374" s="388"/>
      <c r="N374" s="388"/>
      <c r="O374" s="388"/>
      <c r="P374" s="388"/>
      <c r="Q374" s="388"/>
      <c r="R374" s="389"/>
      <c r="S374" s="390"/>
      <c r="T374" s="389"/>
      <c r="U374" s="390"/>
      <c r="V374" s="387"/>
      <c r="W374" s="388"/>
      <c r="X374" s="388"/>
      <c r="Y374" s="388"/>
      <c r="Z374" s="388"/>
      <c r="AA374" s="388"/>
      <c r="AB374" s="388"/>
      <c r="AC374" s="388"/>
      <c r="AD374" s="387"/>
      <c r="AE374" s="388"/>
      <c r="AF374" s="388"/>
      <c r="AG374" s="388"/>
      <c r="AH374" s="388"/>
      <c r="AI374" s="388"/>
      <c r="AJ374" s="388"/>
      <c r="AK374" s="391"/>
      <c r="AL374" s="387"/>
      <c r="AM374" s="388"/>
      <c r="AN374" s="388"/>
      <c r="AO374" s="388"/>
      <c r="AP374" s="388"/>
      <c r="AQ374" s="388"/>
      <c r="AR374" s="391"/>
      <c r="AS374" s="392"/>
      <c r="AT374" s="393"/>
      <c r="AU374" s="393"/>
      <c r="AV374" s="393"/>
      <c r="AW374" s="393"/>
      <c r="AX374" s="393"/>
      <c r="AY374" s="394"/>
      <c r="AZ374" s="395"/>
      <c r="BA374" s="396"/>
      <c r="BB374" s="397">
        <v>4</v>
      </c>
      <c r="BC374" s="398"/>
      <c r="BD374" s="399"/>
      <c r="BE374" s="399"/>
      <c r="BF374" s="400"/>
      <c r="BG374" s="401"/>
      <c r="BH374" s="402"/>
      <c r="BI374" s="403"/>
      <c r="BJ374" s="404"/>
      <c r="BK374" s="405"/>
      <c r="BL374" s="405"/>
      <c r="BM374" s="405"/>
      <c r="BN374" s="405"/>
      <c r="BO374" s="406"/>
      <c r="BP374" s="404"/>
      <c r="BQ374" s="405"/>
      <c r="BR374" s="405"/>
      <c r="BS374" s="405"/>
      <c r="BT374" s="405"/>
      <c r="BU374" s="406"/>
      <c r="BV374" s="404"/>
      <c r="BW374" s="405"/>
      <c r="BX374" s="405"/>
      <c r="BY374" s="405"/>
      <c r="BZ374" s="405"/>
      <c r="CA374" s="406"/>
      <c r="CB374" s="398"/>
      <c r="CC374" s="399"/>
      <c r="CD374" s="399"/>
      <c r="CE374" s="400"/>
      <c r="CF374" s="407"/>
      <c r="CG374" s="408"/>
      <c r="CH374" s="408"/>
      <c r="CI374" s="408"/>
      <c r="CJ374" s="409"/>
      <c r="CK374" s="407"/>
      <c r="CL374" s="408"/>
      <c r="CM374" s="408"/>
      <c r="CN374" s="408"/>
      <c r="CO374" s="409"/>
      <c r="CP374" s="407"/>
      <c r="CQ374" s="408"/>
      <c r="CR374" s="408"/>
      <c r="CS374" s="408"/>
      <c r="CT374" s="409"/>
      <c r="CU374" s="379"/>
      <c r="CV374" s="380"/>
      <c r="CW374" s="380"/>
      <c r="CX374" s="380"/>
      <c r="CY374" s="381"/>
    </row>
    <row r="375" spans="1:103" ht="16.5">
      <c r="A375" s="383"/>
      <c r="B375" s="352"/>
      <c r="C375" s="384" t="str">
        <f t="shared" ca="1" si="7"/>
        <v>●</v>
      </c>
      <c r="D375" s="385"/>
      <c r="E375" s="386"/>
      <c r="F375" s="386"/>
      <c r="G375" s="386"/>
      <c r="H375" s="386"/>
      <c r="I375" s="386"/>
      <c r="J375" s="386"/>
      <c r="K375" s="387"/>
      <c r="L375" s="388"/>
      <c r="M375" s="388"/>
      <c r="N375" s="388"/>
      <c r="O375" s="388"/>
      <c r="P375" s="388"/>
      <c r="Q375" s="388"/>
      <c r="R375" s="389"/>
      <c r="S375" s="390"/>
      <c r="T375" s="389"/>
      <c r="U375" s="390"/>
      <c r="V375" s="387"/>
      <c r="W375" s="388"/>
      <c r="X375" s="388"/>
      <c r="Y375" s="388"/>
      <c r="Z375" s="388"/>
      <c r="AA375" s="388"/>
      <c r="AB375" s="388"/>
      <c r="AC375" s="388"/>
      <c r="AD375" s="387"/>
      <c r="AE375" s="388"/>
      <c r="AF375" s="388"/>
      <c r="AG375" s="388"/>
      <c r="AH375" s="388"/>
      <c r="AI375" s="388"/>
      <c r="AJ375" s="388"/>
      <c r="AK375" s="391"/>
      <c r="AL375" s="387"/>
      <c r="AM375" s="388"/>
      <c r="AN375" s="388"/>
      <c r="AO375" s="388"/>
      <c r="AP375" s="388"/>
      <c r="AQ375" s="388"/>
      <c r="AR375" s="391"/>
      <c r="AS375" s="392"/>
      <c r="AT375" s="393"/>
      <c r="AU375" s="393"/>
      <c r="AV375" s="393"/>
      <c r="AW375" s="393"/>
      <c r="AX375" s="393"/>
      <c r="AY375" s="394"/>
      <c r="AZ375" s="395"/>
      <c r="BA375" s="396"/>
      <c r="BB375" s="397">
        <v>5</v>
      </c>
      <c r="BC375" s="398"/>
      <c r="BD375" s="399"/>
      <c r="BE375" s="399"/>
      <c r="BF375" s="400"/>
      <c r="BG375" s="401"/>
      <c r="BH375" s="402"/>
      <c r="BI375" s="403"/>
      <c r="BJ375" s="404"/>
      <c r="BK375" s="405"/>
      <c r="BL375" s="405"/>
      <c r="BM375" s="405"/>
      <c r="BN375" s="405"/>
      <c r="BO375" s="406"/>
      <c r="BP375" s="404"/>
      <c r="BQ375" s="405"/>
      <c r="BR375" s="405"/>
      <c r="BS375" s="405"/>
      <c r="BT375" s="405"/>
      <c r="BU375" s="406"/>
      <c r="BV375" s="404"/>
      <c r="BW375" s="405"/>
      <c r="BX375" s="405"/>
      <c r="BY375" s="405"/>
      <c r="BZ375" s="405"/>
      <c r="CA375" s="406"/>
      <c r="CB375" s="398"/>
      <c r="CC375" s="399"/>
      <c r="CD375" s="399"/>
      <c r="CE375" s="400"/>
      <c r="CF375" s="407"/>
      <c r="CG375" s="408"/>
      <c r="CH375" s="408"/>
      <c r="CI375" s="408"/>
      <c r="CJ375" s="409"/>
      <c r="CK375" s="407"/>
      <c r="CL375" s="408"/>
      <c r="CM375" s="408"/>
      <c r="CN375" s="408"/>
      <c r="CO375" s="409"/>
      <c r="CP375" s="407"/>
      <c r="CQ375" s="408"/>
      <c r="CR375" s="408"/>
      <c r="CS375" s="408"/>
      <c r="CT375" s="409"/>
      <c r="CU375" s="379"/>
      <c r="CV375" s="380"/>
      <c r="CW375" s="380"/>
      <c r="CX375" s="380"/>
      <c r="CY375" s="381"/>
    </row>
    <row r="376" spans="1:103" ht="16.5">
      <c r="A376" s="410"/>
      <c r="B376" s="411"/>
      <c r="C376" s="412" t="str">
        <f t="shared" ca="1" si="7"/>
        <v>●</v>
      </c>
      <c r="D376" s="413"/>
      <c r="E376" s="414"/>
      <c r="F376" s="414"/>
      <c r="G376" s="414"/>
      <c r="H376" s="414"/>
      <c r="I376" s="414"/>
      <c r="J376" s="414"/>
      <c r="K376" s="376"/>
      <c r="L376" s="377"/>
      <c r="M376" s="377"/>
      <c r="N376" s="377"/>
      <c r="O376" s="377"/>
      <c r="P376" s="377"/>
      <c r="Q376" s="377"/>
      <c r="R376" s="415"/>
      <c r="S376" s="416"/>
      <c r="T376" s="415"/>
      <c r="U376" s="416"/>
      <c r="V376" s="376"/>
      <c r="W376" s="377"/>
      <c r="X376" s="377"/>
      <c r="Y376" s="377"/>
      <c r="Z376" s="377"/>
      <c r="AA376" s="377"/>
      <c r="AB376" s="377"/>
      <c r="AC376" s="377"/>
      <c r="AD376" s="376"/>
      <c r="AE376" s="377"/>
      <c r="AF376" s="377"/>
      <c r="AG376" s="377"/>
      <c r="AH376" s="377"/>
      <c r="AI376" s="377"/>
      <c r="AJ376" s="377"/>
      <c r="AK376" s="378"/>
      <c r="AL376" s="376"/>
      <c r="AM376" s="377"/>
      <c r="AN376" s="377"/>
      <c r="AO376" s="377"/>
      <c r="AP376" s="377"/>
      <c r="AQ376" s="377"/>
      <c r="AR376" s="378"/>
      <c r="AS376" s="417"/>
      <c r="AT376" s="418"/>
      <c r="AU376" s="418"/>
      <c r="AV376" s="418"/>
      <c r="AW376" s="418"/>
      <c r="AX376" s="418"/>
      <c r="AY376" s="419"/>
      <c r="AZ376" s="420"/>
      <c r="BA376" s="421"/>
      <c r="BB376" s="422">
        <v>6</v>
      </c>
      <c r="BC376" s="423"/>
      <c r="BD376" s="424"/>
      <c r="BE376" s="424"/>
      <c r="BF376" s="425"/>
      <c r="BG376" s="426"/>
      <c r="BH376" s="427"/>
      <c r="BI376" s="428"/>
      <c r="BJ376" s="429"/>
      <c r="BK376" s="430"/>
      <c r="BL376" s="430"/>
      <c r="BM376" s="430"/>
      <c r="BN376" s="430"/>
      <c r="BO376" s="431"/>
      <c r="BP376" s="429"/>
      <c r="BQ376" s="430"/>
      <c r="BR376" s="430"/>
      <c r="BS376" s="430"/>
      <c r="BT376" s="430"/>
      <c r="BU376" s="431"/>
      <c r="BV376" s="429"/>
      <c r="BW376" s="430"/>
      <c r="BX376" s="430"/>
      <c r="BY376" s="430"/>
      <c r="BZ376" s="430"/>
      <c r="CA376" s="431"/>
      <c r="CB376" s="423"/>
      <c r="CC376" s="424"/>
      <c r="CD376" s="424"/>
      <c r="CE376" s="425"/>
      <c r="CF376" s="407"/>
      <c r="CG376" s="408"/>
      <c r="CH376" s="408"/>
      <c r="CI376" s="408"/>
      <c r="CJ376" s="409"/>
      <c r="CK376" s="407"/>
      <c r="CL376" s="408"/>
      <c r="CM376" s="408"/>
      <c r="CN376" s="408"/>
      <c r="CO376" s="409"/>
      <c r="CP376" s="407"/>
      <c r="CQ376" s="408"/>
      <c r="CR376" s="408"/>
      <c r="CS376" s="408"/>
      <c r="CT376" s="409"/>
      <c r="CU376" s="379"/>
      <c r="CV376" s="380"/>
      <c r="CW376" s="380"/>
      <c r="CX376" s="380"/>
      <c r="CY376" s="381"/>
    </row>
    <row r="377" spans="1:103" ht="16.5">
      <c r="A377" s="351">
        <v>62</v>
      </c>
      <c r="B377" s="352"/>
      <c r="C377" s="353" t="str">
        <f t="shared" ca="1" si="7"/>
        <v>●</v>
      </c>
      <c r="D377" s="354"/>
      <c r="E377" s="355"/>
      <c r="F377" s="355"/>
      <c r="G377" s="355"/>
      <c r="H377" s="355"/>
      <c r="I377" s="355"/>
      <c r="J377" s="355"/>
      <c r="K377" s="356" t="s">
        <v>441</v>
      </c>
      <c r="L377" s="357"/>
      <c r="M377" s="357"/>
      <c r="N377" s="357"/>
      <c r="O377" s="357"/>
      <c r="P377" s="357"/>
      <c r="Q377" s="357"/>
      <c r="R377" s="358"/>
      <c r="S377" s="359"/>
      <c r="T377" s="358"/>
      <c r="U377" s="359"/>
      <c r="V377" s="356"/>
      <c r="W377" s="357"/>
      <c r="X377" s="357"/>
      <c r="Y377" s="357"/>
      <c r="Z377" s="357"/>
      <c r="AA377" s="357"/>
      <c r="AB377" s="357"/>
      <c r="AC377" s="357"/>
      <c r="AD377" s="356"/>
      <c r="AE377" s="357"/>
      <c r="AF377" s="357"/>
      <c r="AG377" s="357"/>
      <c r="AH377" s="357"/>
      <c r="AI377" s="357"/>
      <c r="AJ377" s="357"/>
      <c r="AK377" s="360"/>
      <c r="AL377" s="356"/>
      <c r="AM377" s="357"/>
      <c r="AN377" s="357"/>
      <c r="AO377" s="357"/>
      <c r="AP377" s="357"/>
      <c r="AQ377" s="357"/>
      <c r="AR377" s="360"/>
      <c r="AS377" s="361"/>
      <c r="AT377" s="362"/>
      <c r="AU377" s="362"/>
      <c r="AV377" s="362"/>
      <c r="AW377" s="362"/>
      <c r="AX377" s="362"/>
      <c r="AY377" s="363"/>
      <c r="AZ377" s="364"/>
      <c r="BA377" s="365"/>
      <c r="BB377" s="366">
        <v>1</v>
      </c>
      <c r="BC377" s="367"/>
      <c r="BD377" s="368"/>
      <c r="BE377" s="368"/>
      <c r="BF377" s="369"/>
      <c r="BG377" s="370"/>
      <c r="BH377" s="371"/>
      <c r="BI377" s="372"/>
      <c r="BJ377" s="373"/>
      <c r="BK377" s="374"/>
      <c r="BL377" s="374"/>
      <c r="BM377" s="374"/>
      <c r="BN377" s="374"/>
      <c r="BO377" s="375"/>
      <c r="BP377" s="373"/>
      <c r="BQ377" s="374"/>
      <c r="BR377" s="374"/>
      <c r="BS377" s="374"/>
      <c r="BT377" s="374"/>
      <c r="BU377" s="375"/>
      <c r="BV377" s="373"/>
      <c r="BW377" s="374"/>
      <c r="BX377" s="374"/>
      <c r="BY377" s="374"/>
      <c r="BZ377" s="374"/>
      <c r="CA377" s="375"/>
      <c r="CB377" s="367"/>
      <c r="CC377" s="368"/>
      <c r="CD377" s="368"/>
      <c r="CE377" s="369"/>
      <c r="CF377" s="376"/>
      <c r="CG377" s="377"/>
      <c r="CH377" s="377"/>
      <c r="CI377" s="377"/>
      <c r="CJ377" s="378"/>
      <c r="CK377" s="376"/>
      <c r="CL377" s="377"/>
      <c r="CM377" s="377"/>
      <c r="CN377" s="377"/>
      <c r="CO377" s="378"/>
      <c r="CP377" s="376"/>
      <c r="CQ377" s="377"/>
      <c r="CR377" s="377"/>
      <c r="CS377" s="377"/>
      <c r="CT377" s="378"/>
      <c r="CU377" s="379"/>
      <c r="CV377" s="380"/>
      <c r="CW377" s="380"/>
      <c r="CX377" s="380"/>
      <c r="CY377" s="381"/>
    </row>
    <row r="378" spans="1:103" ht="16.5">
      <c r="A378" s="383"/>
      <c r="B378" s="352"/>
      <c r="C378" s="384" t="str">
        <f t="shared" ca="1" si="7"/>
        <v>●</v>
      </c>
      <c r="D378" s="385"/>
      <c r="E378" s="386"/>
      <c r="F378" s="386"/>
      <c r="G378" s="386"/>
      <c r="H378" s="386"/>
      <c r="I378" s="386"/>
      <c r="J378" s="386"/>
      <c r="K378" s="387"/>
      <c r="L378" s="388"/>
      <c r="M378" s="388"/>
      <c r="N378" s="388"/>
      <c r="O378" s="388"/>
      <c r="P378" s="388"/>
      <c r="Q378" s="388"/>
      <c r="R378" s="389"/>
      <c r="S378" s="390"/>
      <c r="T378" s="389"/>
      <c r="U378" s="390"/>
      <c r="V378" s="387"/>
      <c r="W378" s="388"/>
      <c r="X378" s="388"/>
      <c r="Y378" s="388"/>
      <c r="Z378" s="388"/>
      <c r="AA378" s="388"/>
      <c r="AB378" s="388"/>
      <c r="AC378" s="388"/>
      <c r="AD378" s="387"/>
      <c r="AE378" s="388"/>
      <c r="AF378" s="388"/>
      <c r="AG378" s="388"/>
      <c r="AH378" s="388"/>
      <c r="AI378" s="388"/>
      <c r="AJ378" s="388"/>
      <c r="AK378" s="391"/>
      <c r="AL378" s="387"/>
      <c r="AM378" s="388"/>
      <c r="AN378" s="388"/>
      <c r="AO378" s="388"/>
      <c r="AP378" s="388"/>
      <c r="AQ378" s="388"/>
      <c r="AR378" s="391"/>
      <c r="AS378" s="392"/>
      <c r="AT378" s="393"/>
      <c r="AU378" s="393"/>
      <c r="AV378" s="393"/>
      <c r="AW378" s="393"/>
      <c r="AX378" s="393"/>
      <c r="AY378" s="394"/>
      <c r="AZ378" s="395"/>
      <c r="BA378" s="396"/>
      <c r="BB378" s="397">
        <v>2</v>
      </c>
      <c r="BC378" s="398"/>
      <c r="BD378" s="399"/>
      <c r="BE378" s="399"/>
      <c r="BF378" s="400"/>
      <c r="BG378" s="401"/>
      <c r="BH378" s="402"/>
      <c r="BI378" s="403"/>
      <c r="BJ378" s="404"/>
      <c r="BK378" s="405"/>
      <c r="BL378" s="405"/>
      <c r="BM378" s="405"/>
      <c r="BN378" s="405"/>
      <c r="BO378" s="406"/>
      <c r="BP378" s="404"/>
      <c r="BQ378" s="405"/>
      <c r="BR378" s="405"/>
      <c r="BS378" s="405"/>
      <c r="BT378" s="405"/>
      <c r="BU378" s="406"/>
      <c r="BV378" s="404"/>
      <c r="BW378" s="405"/>
      <c r="BX378" s="405"/>
      <c r="BY378" s="405"/>
      <c r="BZ378" s="405"/>
      <c r="CA378" s="406"/>
      <c r="CB378" s="398"/>
      <c r="CC378" s="399"/>
      <c r="CD378" s="399"/>
      <c r="CE378" s="400"/>
      <c r="CF378" s="407"/>
      <c r="CG378" s="408"/>
      <c r="CH378" s="408"/>
      <c r="CI378" s="408"/>
      <c r="CJ378" s="409"/>
      <c r="CK378" s="407"/>
      <c r="CL378" s="408"/>
      <c r="CM378" s="408"/>
      <c r="CN378" s="408"/>
      <c r="CO378" s="409"/>
      <c r="CP378" s="407"/>
      <c r="CQ378" s="408"/>
      <c r="CR378" s="408"/>
      <c r="CS378" s="408"/>
      <c r="CT378" s="409"/>
      <c r="CU378" s="379"/>
      <c r="CV378" s="380"/>
      <c r="CW378" s="380"/>
      <c r="CX378" s="380"/>
      <c r="CY378" s="381"/>
    </row>
    <row r="379" spans="1:103" ht="16.5">
      <c r="A379" s="383"/>
      <c r="B379" s="352"/>
      <c r="C379" s="384" t="str">
        <f t="shared" ca="1" si="7"/>
        <v>●</v>
      </c>
      <c r="D379" s="385"/>
      <c r="E379" s="386"/>
      <c r="F379" s="386"/>
      <c r="G379" s="386"/>
      <c r="H379" s="386"/>
      <c r="I379" s="386"/>
      <c r="J379" s="386"/>
      <c r="K379" s="387"/>
      <c r="L379" s="388"/>
      <c r="M379" s="388"/>
      <c r="N379" s="388"/>
      <c r="O379" s="388"/>
      <c r="P379" s="388"/>
      <c r="Q379" s="388"/>
      <c r="R379" s="389"/>
      <c r="S379" s="390"/>
      <c r="T379" s="389"/>
      <c r="U379" s="390"/>
      <c r="V379" s="387"/>
      <c r="W379" s="388"/>
      <c r="X379" s="388"/>
      <c r="Y379" s="388"/>
      <c r="Z379" s="388"/>
      <c r="AA379" s="388"/>
      <c r="AB379" s="388"/>
      <c r="AC379" s="388"/>
      <c r="AD379" s="387"/>
      <c r="AE379" s="388"/>
      <c r="AF379" s="388"/>
      <c r="AG379" s="388"/>
      <c r="AH379" s="388"/>
      <c r="AI379" s="388"/>
      <c r="AJ379" s="388"/>
      <c r="AK379" s="391"/>
      <c r="AL379" s="387"/>
      <c r="AM379" s="388"/>
      <c r="AN379" s="388"/>
      <c r="AO379" s="388"/>
      <c r="AP379" s="388"/>
      <c r="AQ379" s="388"/>
      <c r="AR379" s="391"/>
      <c r="AS379" s="392"/>
      <c r="AT379" s="393"/>
      <c r="AU379" s="393"/>
      <c r="AV379" s="393"/>
      <c r="AW379" s="393"/>
      <c r="AX379" s="393"/>
      <c r="AY379" s="394"/>
      <c r="AZ379" s="395"/>
      <c r="BA379" s="396"/>
      <c r="BB379" s="397">
        <v>3</v>
      </c>
      <c r="BC379" s="398"/>
      <c r="BD379" s="399"/>
      <c r="BE379" s="399"/>
      <c r="BF379" s="400"/>
      <c r="BG379" s="401"/>
      <c r="BH379" s="402"/>
      <c r="BI379" s="403"/>
      <c r="BJ379" s="404"/>
      <c r="BK379" s="405"/>
      <c r="BL379" s="405"/>
      <c r="BM379" s="405"/>
      <c r="BN379" s="405"/>
      <c r="BO379" s="406"/>
      <c r="BP379" s="404"/>
      <c r="BQ379" s="405"/>
      <c r="BR379" s="405"/>
      <c r="BS379" s="405"/>
      <c r="BT379" s="405"/>
      <c r="BU379" s="406"/>
      <c r="BV379" s="404"/>
      <c r="BW379" s="405"/>
      <c r="BX379" s="405"/>
      <c r="BY379" s="405"/>
      <c r="BZ379" s="405"/>
      <c r="CA379" s="406"/>
      <c r="CB379" s="398"/>
      <c r="CC379" s="399"/>
      <c r="CD379" s="399"/>
      <c r="CE379" s="400"/>
      <c r="CF379" s="407"/>
      <c r="CG379" s="408"/>
      <c r="CH379" s="408"/>
      <c r="CI379" s="408"/>
      <c r="CJ379" s="409"/>
      <c r="CK379" s="407"/>
      <c r="CL379" s="408"/>
      <c r="CM379" s="408"/>
      <c r="CN379" s="408"/>
      <c r="CO379" s="409"/>
      <c r="CP379" s="407"/>
      <c r="CQ379" s="408"/>
      <c r="CR379" s="408"/>
      <c r="CS379" s="408"/>
      <c r="CT379" s="409"/>
      <c r="CU379" s="379"/>
      <c r="CV379" s="380"/>
      <c r="CW379" s="380"/>
      <c r="CX379" s="380"/>
      <c r="CY379" s="381"/>
    </row>
    <row r="380" spans="1:103" ht="16.5">
      <c r="A380" s="383"/>
      <c r="B380" s="352"/>
      <c r="C380" s="384" t="str">
        <f t="shared" ca="1" si="7"/>
        <v>●</v>
      </c>
      <c r="D380" s="385"/>
      <c r="E380" s="386"/>
      <c r="F380" s="386"/>
      <c r="G380" s="386"/>
      <c r="H380" s="386"/>
      <c r="I380" s="386"/>
      <c r="J380" s="386"/>
      <c r="K380" s="387"/>
      <c r="L380" s="388"/>
      <c r="M380" s="388"/>
      <c r="N380" s="388"/>
      <c r="O380" s="388"/>
      <c r="P380" s="388"/>
      <c r="Q380" s="388"/>
      <c r="R380" s="389"/>
      <c r="S380" s="390"/>
      <c r="T380" s="389"/>
      <c r="U380" s="390"/>
      <c r="V380" s="387"/>
      <c r="W380" s="388"/>
      <c r="X380" s="388"/>
      <c r="Y380" s="388"/>
      <c r="Z380" s="388"/>
      <c r="AA380" s="388"/>
      <c r="AB380" s="388"/>
      <c r="AC380" s="388"/>
      <c r="AD380" s="387"/>
      <c r="AE380" s="388"/>
      <c r="AF380" s="388"/>
      <c r="AG380" s="388"/>
      <c r="AH380" s="388"/>
      <c r="AI380" s="388"/>
      <c r="AJ380" s="388"/>
      <c r="AK380" s="391"/>
      <c r="AL380" s="387"/>
      <c r="AM380" s="388"/>
      <c r="AN380" s="388"/>
      <c r="AO380" s="388"/>
      <c r="AP380" s="388"/>
      <c r="AQ380" s="388"/>
      <c r="AR380" s="391"/>
      <c r="AS380" s="392"/>
      <c r="AT380" s="393"/>
      <c r="AU380" s="393"/>
      <c r="AV380" s="393"/>
      <c r="AW380" s="393"/>
      <c r="AX380" s="393"/>
      <c r="AY380" s="394"/>
      <c r="AZ380" s="395"/>
      <c r="BA380" s="396"/>
      <c r="BB380" s="397">
        <v>4</v>
      </c>
      <c r="BC380" s="398"/>
      <c r="BD380" s="399"/>
      <c r="BE380" s="399"/>
      <c r="BF380" s="400"/>
      <c r="BG380" s="401"/>
      <c r="BH380" s="402"/>
      <c r="BI380" s="403"/>
      <c r="BJ380" s="404"/>
      <c r="BK380" s="405"/>
      <c r="BL380" s="405"/>
      <c r="BM380" s="405"/>
      <c r="BN380" s="405"/>
      <c r="BO380" s="406"/>
      <c r="BP380" s="404"/>
      <c r="BQ380" s="405"/>
      <c r="BR380" s="405"/>
      <c r="BS380" s="405"/>
      <c r="BT380" s="405"/>
      <c r="BU380" s="406"/>
      <c r="BV380" s="404"/>
      <c r="BW380" s="405"/>
      <c r="BX380" s="405"/>
      <c r="BY380" s="405"/>
      <c r="BZ380" s="405"/>
      <c r="CA380" s="406"/>
      <c r="CB380" s="398"/>
      <c r="CC380" s="399"/>
      <c r="CD380" s="399"/>
      <c r="CE380" s="400"/>
      <c r="CF380" s="407"/>
      <c r="CG380" s="408"/>
      <c r="CH380" s="408"/>
      <c r="CI380" s="408"/>
      <c r="CJ380" s="409"/>
      <c r="CK380" s="407"/>
      <c r="CL380" s="408"/>
      <c r="CM380" s="408"/>
      <c r="CN380" s="408"/>
      <c r="CO380" s="409"/>
      <c r="CP380" s="407"/>
      <c r="CQ380" s="408"/>
      <c r="CR380" s="408"/>
      <c r="CS380" s="408"/>
      <c r="CT380" s="409"/>
      <c r="CU380" s="379"/>
      <c r="CV380" s="380"/>
      <c r="CW380" s="380"/>
      <c r="CX380" s="380"/>
      <c r="CY380" s="381"/>
    </row>
    <row r="381" spans="1:103" ht="16.5">
      <c r="A381" s="383"/>
      <c r="B381" s="352"/>
      <c r="C381" s="384" t="str">
        <f t="shared" ca="1" si="7"/>
        <v>●</v>
      </c>
      <c r="D381" s="385"/>
      <c r="E381" s="386"/>
      <c r="F381" s="386"/>
      <c r="G381" s="386"/>
      <c r="H381" s="386"/>
      <c r="I381" s="386"/>
      <c r="J381" s="386"/>
      <c r="K381" s="387"/>
      <c r="L381" s="388"/>
      <c r="M381" s="388"/>
      <c r="N381" s="388"/>
      <c r="O381" s="388"/>
      <c r="P381" s="388"/>
      <c r="Q381" s="388"/>
      <c r="R381" s="389"/>
      <c r="S381" s="390"/>
      <c r="T381" s="389"/>
      <c r="U381" s="390"/>
      <c r="V381" s="387"/>
      <c r="W381" s="388"/>
      <c r="X381" s="388"/>
      <c r="Y381" s="388"/>
      <c r="Z381" s="388"/>
      <c r="AA381" s="388"/>
      <c r="AB381" s="388"/>
      <c r="AC381" s="388"/>
      <c r="AD381" s="387"/>
      <c r="AE381" s="388"/>
      <c r="AF381" s="388"/>
      <c r="AG381" s="388"/>
      <c r="AH381" s="388"/>
      <c r="AI381" s="388"/>
      <c r="AJ381" s="388"/>
      <c r="AK381" s="391"/>
      <c r="AL381" s="387"/>
      <c r="AM381" s="388"/>
      <c r="AN381" s="388"/>
      <c r="AO381" s="388"/>
      <c r="AP381" s="388"/>
      <c r="AQ381" s="388"/>
      <c r="AR381" s="391"/>
      <c r="AS381" s="392"/>
      <c r="AT381" s="393"/>
      <c r="AU381" s="393"/>
      <c r="AV381" s="393"/>
      <c r="AW381" s="393"/>
      <c r="AX381" s="393"/>
      <c r="AY381" s="394"/>
      <c r="AZ381" s="395"/>
      <c r="BA381" s="396"/>
      <c r="BB381" s="397">
        <v>5</v>
      </c>
      <c r="BC381" s="398"/>
      <c r="BD381" s="399"/>
      <c r="BE381" s="399"/>
      <c r="BF381" s="400"/>
      <c r="BG381" s="401"/>
      <c r="BH381" s="402"/>
      <c r="BI381" s="403"/>
      <c r="BJ381" s="404"/>
      <c r="BK381" s="405"/>
      <c r="BL381" s="405"/>
      <c r="BM381" s="405"/>
      <c r="BN381" s="405"/>
      <c r="BO381" s="406"/>
      <c r="BP381" s="404"/>
      <c r="BQ381" s="405"/>
      <c r="BR381" s="405"/>
      <c r="BS381" s="405"/>
      <c r="BT381" s="405"/>
      <c r="BU381" s="406"/>
      <c r="BV381" s="404"/>
      <c r="BW381" s="405"/>
      <c r="BX381" s="405"/>
      <c r="BY381" s="405"/>
      <c r="BZ381" s="405"/>
      <c r="CA381" s="406"/>
      <c r="CB381" s="398"/>
      <c r="CC381" s="399"/>
      <c r="CD381" s="399"/>
      <c r="CE381" s="400"/>
      <c r="CF381" s="407"/>
      <c r="CG381" s="408"/>
      <c r="CH381" s="408"/>
      <c r="CI381" s="408"/>
      <c r="CJ381" s="409"/>
      <c r="CK381" s="407"/>
      <c r="CL381" s="408"/>
      <c r="CM381" s="408"/>
      <c r="CN381" s="408"/>
      <c r="CO381" s="409"/>
      <c r="CP381" s="407"/>
      <c r="CQ381" s="408"/>
      <c r="CR381" s="408"/>
      <c r="CS381" s="408"/>
      <c r="CT381" s="409"/>
      <c r="CU381" s="379"/>
      <c r="CV381" s="380"/>
      <c r="CW381" s="380"/>
      <c r="CX381" s="380"/>
      <c r="CY381" s="381"/>
    </row>
    <row r="382" spans="1:103" ht="16.5">
      <c r="A382" s="410"/>
      <c r="B382" s="411"/>
      <c r="C382" s="412" t="str">
        <f t="shared" ca="1" si="7"/>
        <v>●</v>
      </c>
      <c r="D382" s="413"/>
      <c r="E382" s="414"/>
      <c r="F382" s="414"/>
      <c r="G382" s="414"/>
      <c r="H382" s="414"/>
      <c r="I382" s="414"/>
      <c r="J382" s="414"/>
      <c r="K382" s="376"/>
      <c r="L382" s="377"/>
      <c r="M382" s="377"/>
      <c r="N382" s="377"/>
      <c r="O382" s="377"/>
      <c r="P382" s="377"/>
      <c r="Q382" s="377"/>
      <c r="R382" s="415"/>
      <c r="S382" s="416"/>
      <c r="T382" s="415"/>
      <c r="U382" s="416"/>
      <c r="V382" s="376"/>
      <c r="W382" s="377"/>
      <c r="X382" s="377"/>
      <c r="Y382" s="377"/>
      <c r="Z382" s="377"/>
      <c r="AA382" s="377"/>
      <c r="AB382" s="377"/>
      <c r="AC382" s="377"/>
      <c r="AD382" s="376"/>
      <c r="AE382" s="377"/>
      <c r="AF382" s="377"/>
      <c r="AG382" s="377"/>
      <c r="AH382" s="377"/>
      <c r="AI382" s="377"/>
      <c r="AJ382" s="377"/>
      <c r="AK382" s="378"/>
      <c r="AL382" s="376"/>
      <c r="AM382" s="377"/>
      <c r="AN382" s="377"/>
      <c r="AO382" s="377"/>
      <c r="AP382" s="377"/>
      <c r="AQ382" s="377"/>
      <c r="AR382" s="378"/>
      <c r="AS382" s="417"/>
      <c r="AT382" s="418"/>
      <c r="AU382" s="418"/>
      <c r="AV382" s="418"/>
      <c r="AW382" s="418"/>
      <c r="AX382" s="418"/>
      <c r="AY382" s="419"/>
      <c r="AZ382" s="420"/>
      <c r="BA382" s="421"/>
      <c r="BB382" s="422">
        <v>6</v>
      </c>
      <c r="BC382" s="423"/>
      <c r="BD382" s="424"/>
      <c r="BE382" s="424"/>
      <c r="BF382" s="425"/>
      <c r="BG382" s="426"/>
      <c r="BH382" s="427"/>
      <c r="BI382" s="428"/>
      <c r="BJ382" s="429"/>
      <c r="BK382" s="430"/>
      <c r="BL382" s="430"/>
      <c r="BM382" s="430"/>
      <c r="BN382" s="430"/>
      <c r="BO382" s="431"/>
      <c r="BP382" s="429"/>
      <c r="BQ382" s="430"/>
      <c r="BR382" s="430"/>
      <c r="BS382" s="430"/>
      <c r="BT382" s="430"/>
      <c r="BU382" s="431"/>
      <c r="BV382" s="429"/>
      <c r="BW382" s="430"/>
      <c r="BX382" s="430"/>
      <c r="BY382" s="430"/>
      <c r="BZ382" s="430"/>
      <c r="CA382" s="431"/>
      <c r="CB382" s="423"/>
      <c r="CC382" s="424"/>
      <c r="CD382" s="424"/>
      <c r="CE382" s="425"/>
      <c r="CF382" s="407"/>
      <c r="CG382" s="408"/>
      <c r="CH382" s="408"/>
      <c r="CI382" s="408"/>
      <c r="CJ382" s="409"/>
      <c r="CK382" s="407"/>
      <c r="CL382" s="408"/>
      <c r="CM382" s="408"/>
      <c r="CN382" s="408"/>
      <c r="CO382" s="409"/>
      <c r="CP382" s="407"/>
      <c r="CQ382" s="408"/>
      <c r="CR382" s="408"/>
      <c r="CS382" s="408"/>
      <c r="CT382" s="409"/>
      <c r="CU382" s="379"/>
      <c r="CV382" s="380"/>
      <c r="CW382" s="380"/>
      <c r="CX382" s="380"/>
      <c r="CY382" s="381"/>
    </row>
    <row r="383" spans="1:103" ht="16.5">
      <c r="A383" s="351">
        <v>63</v>
      </c>
      <c r="B383" s="352"/>
      <c r="C383" s="353" t="str">
        <f t="shared" ca="1" si="7"/>
        <v>●</v>
      </c>
      <c r="D383" s="354"/>
      <c r="E383" s="355"/>
      <c r="F383" s="355"/>
      <c r="G383" s="355"/>
      <c r="H383" s="355"/>
      <c r="I383" s="355"/>
      <c r="J383" s="355"/>
      <c r="K383" s="356" t="s">
        <v>442</v>
      </c>
      <c r="L383" s="357"/>
      <c r="M383" s="357"/>
      <c r="N383" s="357"/>
      <c r="O383" s="357"/>
      <c r="P383" s="357"/>
      <c r="Q383" s="357"/>
      <c r="R383" s="358"/>
      <c r="S383" s="359"/>
      <c r="T383" s="358"/>
      <c r="U383" s="359"/>
      <c r="V383" s="356"/>
      <c r="W383" s="357"/>
      <c r="X383" s="357"/>
      <c r="Y383" s="357"/>
      <c r="Z383" s="357"/>
      <c r="AA383" s="357"/>
      <c r="AB383" s="357"/>
      <c r="AC383" s="357"/>
      <c r="AD383" s="356"/>
      <c r="AE383" s="357"/>
      <c r="AF383" s="357"/>
      <c r="AG383" s="357"/>
      <c r="AH383" s="357"/>
      <c r="AI383" s="357"/>
      <c r="AJ383" s="357"/>
      <c r="AK383" s="360"/>
      <c r="AL383" s="356"/>
      <c r="AM383" s="357"/>
      <c r="AN383" s="357"/>
      <c r="AO383" s="357"/>
      <c r="AP383" s="357"/>
      <c r="AQ383" s="357"/>
      <c r="AR383" s="360"/>
      <c r="AS383" s="361"/>
      <c r="AT383" s="362"/>
      <c r="AU383" s="362"/>
      <c r="AV383" s="362"/>
      <c r="AW383" s="362"/>
      <c r="AX383" s="362"/>
      <c r="AY383" s="363"/>
      <c r="AZ383" s="364"/>
      <c r="BA383" s="365"/>
      <c r="BB383" s="366">
        <v>1</v>
      </c>
      <c r="BC383" s="367"/>
      <c r="BD383" s="368"/>
      <c r="BE383" s="368"/>
      <c r="BF383" s="369"/>
      <c r="BG383" s="370"/>
      <c r="BH383" s="371"/>
      <c r="BI383" s="372"/>
      <c r="BJ383" s="373"/>
      <c r="BK383" s="374"/>
      <c r="BL383" s="374"/>
      <c r="BM383" s="374"/>
      <c r="BN383" s="374"/>
      <c r="BO383" s="375"/>
      <c r="BP383" s="373"/>
      <c r="BQ383" s="374"/>
      <c r="BR383" s="374"/>
      <c r="BS383" s="374"/>
      <c r="BT383" s="374"/>
      <c r="BU383" s="375"/>
      <c r="BV383" s="373"/>
      <c r="BW383" s="374"/>
      <c r="BX383" s="374"/>
      <c r="BY383" s="374"/>
      <c r="BZ383" s="374"/>
      <c r="CA383" s="375"/>
      <c r="CB383" s="367"/>
      <c r="CC383" s="368"/>
      <c r="CD383" s="368"/>
      <c r="CE383" s="369"/>
      <c r="CF383" s="376"/>
      <c r="CG383" s="377"/>
      <c r="CH383" s="377"/>
      <c r="CI383" s="377"/>
      <c r="CJ383" s="378"/>
      <c r="CK383" s="376"/>
      <c r="CL383" s="377"/>
      <c r="CM383" s="377"/>
      <c r="CN383" s="377"/>
      <c r="CO383" s="378"/>
      <c r="CP383" s="376"/>
      <c r="CQ383" s="377"/>
      <c r="CR383" s="377"/>
      <c r="CS383" s="377"/>
      <c r="CT383" s="378"/>
      <c r="CU383" s="379"/>
      <c r="CV383" s="380"/>
      <c r="CW383" s="380"/>
      <c r="CX383" s="380"/>
      <c r="CY383" s="381"/>
    </row>
    <row r="384" spans="1:103" ht="16.5">
      <c r="A384" s="383"/>
      <c r="B384" s="352"/>
      <c r="C384" s="384" t="str">
        <f t="shared" ca="1" si="7"/>
        <v>●</v>
      </c>
      <c r="D384" s="385"/>
      <c r="E384" s="386"/>
      <c r="F384" s="386"/>
      <c r="G384" s="386"/>
      <c r="H384" s="386"/>
      <c r="I384" s="386"/>
      <c r="J384" s="386"/>
      <c r="K384" s="387"/>
      <c r="L384" s="388"/>
      <c r="M384" s="388"/>
      <c r="N384" s="388"/>
      <c r="O384" s="388"/>
      <c r="P384" s="388"/>
      <c r="Q384" s="388"/>
      <c r="R384" s="389"/>
      <c r="S384" s="390"/>
      <c r="T384" s="389"/>
      <c r="U384" s="390"/>
      <c r="V384" s="387"/>
      <c r="W384" s="388"/>
      <c r="X384" s="388"/>
      <c r="Y384" s="388"/>
      <c r="Z384" s="388"/>
      <c r="AA384" s="388"/>
      <c r="AB384" s="388"/>
      <c r="AC384" s="388"/>
      <c r="AD384" s="387"/>
      <c r="AE384" s="388"/>
      <c r="AF384" s="388"/>
      <c r="AG384" s="388"/>
      <c r="AH384" s="388"/>
      <c r="AI384" s="388"/>
      <c r="AJ384" s="388"/>
      <c r="AK384" s="391"/>
      <c r="AL384" s="387"/>
      <c r="AM384" s="388"/>
      <c r="AN384" s="388"/>
      <c r="AO384" s="388"/>
      <c r="AP384" s="388"/>
      <c r="AQ384" s="388"/>
      <c r="AR384" s="391"/>
      <c r="AS384" s="392"/>
      <c r="AT384" s="393"/>
      <c r="AU384" s="393"/>
      <c r="AV384" s="393"/>
      <c r="AW384" s="393"/>
      <c r="AX384" s="393"/>
      <c r="AY384" s="394"/>
      <c r="AZ384" s="395"/>
      <c r="BA384" s="396"/>
      <c r="BB384" s="397">
        <v>2</v>
      </c>
      <c r="BC384" s="398"/>
      <c r="BD384" s="399"/>
      <c r="BE384" s="399"/>
      <c r="BF384" s="400"/>
      <c r="BG384" s="401"/>
      <c r="BH384" s="402"/>
      <c r="BI384" s="403"/>
      <c r="BJ384" s="404"/>
      <c r="BK384" s="405"/>
      <c r="BL384" s="405"/>
      <c r="BM384" s="405"/>
      <c r="BN384" s="405"/>
      <c r="BO384" s="406"/>
      <c r="BP384" s="404"/>
      <c r="BQ384" s="405"/>
      <c r="BR384" s="405"/>
      <c r="BS384" s="405"/>
      <c r="BT384" s="405"/>
      <c r="BU384" s="406"/>
      <c r="BV384" s="404"/>
      <c r="BW384" s="405"/>
      <c r="BX384" s="405"/>
      <c r="BY384" s="405"/>
      <c r="BZ384" s="405"/>
      <c r="CA384" s="406"/>
      <c r="CB384" s="398"/>
      <c r="CC384" s="399"/>
      <c r="CD384" s="399"/>
      <c r="CE384" s="400"/>
      <c r="CF384" s="407"/>
      <c r="CG384" s="408"/>
      <c r="CH384" s="408"/>
      <c r="CI384" s="408"/>
      <c r="CJ384" s="409"/>
      <c r="CK384" s="407"/>
      <c r="CL384" s="408"/>
      <c r="CM384" s="408"/>
      <c r="CN384" s="408"/>
      <c r="CO384" s="409"/>
      <c r="CP384" s="407"/>
      <c r="CQ384" s="408"/>
      <c r="CR384" s="408"/>
      <c r="CS384" s="408"/>
      <c r="CT384" s="409"/>
      <c r="CU384" s="379"/>
      <c r="CV384" s="380"/>
      <c r="CW384" s="380"/>
      <c r="CX384" s="380"/>
      <c r="CY384" s="381"/>
    </row>
    <row r="385" spans="1:103" ht="16.5">
      <c r="A385" s="383"/>
      <c r="B385" s="352"/>
      <c r="C385" s="384" t="str">
        <f t="shared" ca="1" si="7"/>
        <v>●</v>
      </c>
      <c r="D385" s="385"/>
      <c r="E385" s="386"/>
      <c r="F385" s="386"/>
      <c r="G385" s="386"/>
      <c r="H385" s="386"/>
      <c r="I385" s="386"/>
      <c r="J385" s="386"/>
      <c r="K385" s="387"/>
      <c r="L385" s="388"/>
      <c r="M385" s="388"/>
      <c r="N385" s="388"/>
      <c r="O385" s="388"/>
      <c r="P385" s="388"/>
      <c r="Q385" s="388"/>
      <c r="R385" s="389"/>
      <c r="S385" s="390"/>
      <c r="T385" s="389"/>
      <c r="U385" s="390"/>
      <c r="V385" s="387"/>
      <c r="W385" s="388"/>
      <c r="X385" s="388"/>
      <c r="Y385" s="388"/>
      <c r="Z385" s="388"/>
      <c r="AA385" s="388"/>
      <c r="AB385" s="388"/>
      <c r="AC385" s="388"/>
      <c r="AD385" s="387"/>
      <c r="AE385" s="388"/>
      <c r="AF385" s="388"/>
      <c r="AG385" s="388"/>
      <c r="AH385" s="388"/>
      <c r="AI385" s="388"/>
      <c r="AJ385" s="388"/>
      <c r="AK385" s="391"/>
      <c r="AL385" s="387"/>
      <c r="AM385" s="388"/>
      <c r="AN385" s="388"/>
      <c r="AO385" s="388"/>
      <c r="AP385" s="388"/>
      <c r="AQ385" s="388"/>
      <c r="AR385" s="391"/>
      <c r="AS385" s="392"/>
      <c r="AT385" s="393"/>
      <c r="AU385" s="393"/>
      <c r="AV385" s="393"/>
      <c r="AW385" s="393"/>
      <c r="AX385" s="393"/>
      <c r="AY385" s="394"/>
      <c r="AZ385" s="395"/>
      <c r="BA385" s="396"/>
      <c r="BB385" s="397">
        <v>3</v>
      </c>
      <c r="BC385" s="398"/>
      <c r="BD385" s="399"/>
      <c r="BE385" s="399"/>
      <c r="BF385" s="400"/>
      <c r="BG385" s="401"/>
      <c r="BH385" s="402"/>
      <c r="BI385" s="403"/>
      <c r="BJ385" s="404"/>
      <c r="BK385" s="405"/>
      <c r="BL385" s="405"/>
      <c r="BM385" s="405"/>
      <c r="BN385" s="405"/>
      <c r="BO385" s="406"/>
      <c r="BP385" s="404"/>
      <c r="BQ385" s="405"/>
      <c r="BR385" s="405"/>
      <c r="BS385" s="405"/>
      <c r="BT385" s="405"/>
      <c r="BU385" s="406"/>
      <c r="BV385" s="404"/>
      <c r="BW385" s="405"/>
      <c r="BX385" s="405"/>
      <c r="BY385" s="405"/>
      <c r="BZ385" s="405"/>
      <c r="CA385" s="406"/>
      <c r="CB385" s="398"/>
      <c r="CC385" s="399"/>
      <c r="CD385" s="399"/>
      <c r="CE385" s="400"/>
      <c r="CF385" s="407"/>
      <c r="CG385" s="408"/>
      <c r="CH385" s="408"/>
      <c r="CI385" s="408"/>
      <c r="CJ385" s="409"/>
      <c r="CK385" s="407"/>
      <c r="CL385" s="408"/>
      <c r="CM385" s="408"/>
      <c r="CN385" s="408"/>
      <c r="CO385" s="409"/>
      <c r="CP385" s="407"/>
      <c r="CQ385" s="408"/>
      <c r="CR385" s="408"/>
      <c r="CS385" s="408"/>
      <c r="CT385" s="409"/>
      <c r="CU385" s="379"/>
      <c r="CV385" s="380"/>
      <c r="CW385" s="380"/>
      <c r="CX385" s="380"/>
      <c r="CY385" s="381"/>
    </row>
    <row r="386" spans="1:103" ht="16.5">
      <c r="A386" s="383"/>
      <c r="B386" s="352"/>
      <c r="C386" s="384" t="str">
        <f t="shared" ca="1" si="7"/>
        <v>●</v>
      </c>
      <c r="D386" s="385"/>
      <c r="E386" s="386"/>
      <c r="F386" s="386"/>
      <c r="G386" s="386"/>
      <c r="H386" s="386"/>
      <c r="I386" s="386"/>
      <c r="J386" s="386"/>
      <c r="K386" s="387"/>
      <c r="L386" s="388"/>
      <c r="M386" s="388"/>
      <c r="N386" s="388"/>
      <c r="O386" s="388"/>
      <c r="P386" s="388"/>
      <c r="Q386" s="388"/>
      <c r="R386" s="389"/>
      <c r="S386" s="390"/>
      <c r="T386" s="389"/>
      <c r="U386" s="390"/>
      <c r="V386" s="387"/>
      <c r="W386" s="388"/>
      <c r="X386" s="388"/>
      <c r="Y386" s="388"/>
      <c r="Z386" s="388"/>
      <c r="AA386" s="388"/>
      <c r="AB386" s="388"/>
      <c r="AC386" s="388"/>
      <c r="AD386" s="387"/>
      <c r="AE386" s="388"/>
      <c r="AF386" s="388"/>
      <c r="AG386" s="388"/>
      <c r="AH386" s="388"/>
      <c r="AI386" s="388"/>
      <c r="AJ386" s="388"/>
      <c r="AK386" s="391"/>
      <c r="AL386" s="387"/>
      <c r="AM386" s="388"/>
      <c r="AN386" s="388"/>
      <c r="AO386" s="388"/>
      <c r="AP386" s="388"/>
      <c r="AQ386" s="388"/>
      <c r="AR386" s="391"/>
      <c r="AS386" s="392"/>
      <c r="AT386" s="393"/>
      <c r="AU386" s="393"/>
      <c r="AV386" s="393"/>
      <c r="AW386" s="393"/>
      <c r="AX386" s="393"/>
      <c r="AY386" s="394"/>
      <c r="AZ386" s="395"/>
      <c r="BA386" s="396"/>
      <c r="BB386" s="397">
        <v>4</v>
      </c>
      <c r="BC386" s="398"/>
      <c r="BD386" s="399"/>
      <c r="BE386" s="399"/>
      <c r="BF386" s="400"/>
      <c r="BG386" s="401"/>
      <c r="BH386" s="402"/>
      <c r="BI386" s="403"/>
      <c r="BJ386" s="404"/>
      <c r="BK386" s="405"/>
      <c r="BL386" s="405"/>
      <c r="BM386" s="405"/>
      <c r="BN386" s="405"/>
      <c r="BO386" s="406"/>
      <c r="BP386" s="404"/>
      <c r="BQ386" s="405"/>
      <c r="BR386" s="405"/>
      <c r="BS386" s="405"/>
      <c r="BT386" s="405"/>
      <c r="BU386" s="406"/>
      <c r="BV386" s="404"/>
      <c r="BW386" s="405"/>
      <c r="BX386" s="405"/>
      <c r="BY386" s="405"/>
      <c r="BZ386" s="405"/>
      <c r="CA386" s="406"/>
      <c r="CB386" s="398"/>
      <c r="CC386" s="399"/>
      <c r="CD386" s="399"/>
      <c r="CE386" s="400"/>
      <c r="CF386" s="407"/>
      <c r="CG386" s="408"/>
      <c r="CH386" s="408"/>
      <c r="CI386" s="408"/>
      <c r="CJ386" s="409"/>
      <c r="CK386" s="407"/>
      <c r="CL386" s="408"/>
      <c r="CM386" s="408"/>
      <c r="CN386" s="408"/>
      <c r="CO386" s="409"/>
      <c r="CP386" s="407"/>
      <c r="CQ386" s="408"/>
      <c r="CR386" s="408"/>
      <c r="CS386" s="408"/>
      <c r="CT386" s="409"/>
      <c r="CU386" s="379"/>
      <c r="CV386" s="380"/>
      <c r="CW386" s="380"/>
      <c r="CX386" s="380"/>
      <c r="CY386" s="381"/>
    </row>
    <row r="387" spans="1:103" ht="16.5">
      <c r="A387" s="383"/>
      <c r="B387" s="352"/>
      <c r="C387" s="384" t="str">
        <f t="shared" ca="1" si="7"/>
        <v>●</v>
      </c>
      <c r="D387" s="385"/>
      <c r="E387" s="386"/>
      <c r="F387" s="386"/>
      <c r="G387" s="386"/>
      <c r="H387" s="386"/>
      <c r="I387" s="386"/>
      <c r="J387" s="386"/>
      <c r="K387" s="387"/>
      <c r="L387" s="388"/>
      <c r="M387" s="388"/>
      <c r="N387" s="388"/>
      <c r="O387" s="388"/>
      <c r="P387" s="388"/>
      <c r="Q387" s="388"/>
      <c r="R387" s="389"/>
      <c r="S387" s="390"/>
      <c r="T387" s="389"/>
      <c r="U387" s="390"/>
      <c r="V387" s="387"/>
      <c r="W387" s="388"/>
      <c r="X387" s="388"/>
      <c r="Y387" s="388"/>
      <c r="Z387" s="388"/>
      <c r="AA387" s="388"/>
      <c r="AB387" s="388"/>
      <c r="AC387" s="388"/>
      <c r="AD387" s="387"/>
      <c r="AE387" s="388"/>
      <c r="AF387" s="388"/>
      <c r="AG387" s="388"/>
      <c r="AH387" s="388"/>
      <c r="AI387" s="388"/>
      <c r="AJ387" s="388"/>
      <c r="AK387" s="391"/>
      <c r="AL387" s="387"/>
      <c r="AM387" s="388"/>
      <c r="AN387" s="388"/>
      <c r="AO387" s="388"/>
      <c r="AP387" s="388"/>
      <c r="AQ387" s="388"/>
      <c r="AR387" s="391"/>
      <c r="AS387" s="392"/>
      <c r="AT387" s="393"/>
      <c r="AU387" s="393"/>
      <c r="AV387" s="393"/>
      <c r="AW387" s="393"/>
      <c r="AX387" s="393"/>
      <c r="AY387" s="394"/>
      <c r="AZ387" s="395"/>
      <c r="BA387" s="396"/>
      <c r="BB387" s="397">
        <v>5</v>
      </c>
      <c r="BC387" s="398"/>
      <c r="BD387" s="399"/>
      <c r="BE387" s="399"/>
      <c r="BF387" s="400"/>
      <c r="BG387" s="401"/>
      <c r="BH387" s="402"/>
      <c r="BI387" s="403"/>
      <c r="BJ387" s="404"/>
      <c r="BK387" s="405"/>
      <c r="BL387" s="405"/>
      <c r="BM387" s="405"/>
      <c r="BN387" s="405"/>
      <c r="BO387" s="406"/>
      <c r="BP387" s="404"/>
      <c r="BQ387" s="405"/>
      <c r="BR387" s="405"/>
      <c r="BS387" s="405"/>
      <c r="BT387" s="405"/>
      <c r="BU387" s="406"/>
      <c r="BV387" s="404"/>
      <c r="BW387" s="405"/>
      <c r="BX387" s="405"/>
      <c r="BY387" s="405"/>
      <c r="BZ387" s="405"/>
      <c r="CA387" s="406"/>
      <c r="CB387" s="398"/>
      <c r="CC387" s="399"/>
      <c r="CD387" s="399"/>
      <c r="CE387" s="400"/>
      <c r="CF387" s="407"/>
      <c r="CG387" s="408"/>
      <c r="CH387" s="408"/>
      <c r="CI387" s="408"/>
      <c r="CJ387" s="409"/>
      <c r="CK387" s="407"/>
      <c r="CL387" s="408"/>
      <c r="CM387" s="408"/>
      <c r="CN387" s="408"/>
      <c r="CO387" s="409"/>
      <c r="CP387" s="407"/>
      <c r="CQ387" s="408"/>
      <c r="CR387" s="408"/>
      <c r="CS387" s="408"/>
      <c r="CT387" s="409"/>
      <c r="CU387" s="379"/>
      <c r="CV387" s="380"/>
      <c r="CW387" s="380"/>
      <c r="CX387" s="380"/>
      <c r="CY387" s="381"/>
    </row>
    <row r="388" spans="1:103" ht="16.5">
      <c r="A388" s="410"/>
      <c r="B388" s="411"/>
      <c r="C388" s="412" t="str">
        <f t="shared" ca="1" si="7"/>
        <v>●</v>
      </c>
      <c r="D388" s="413"/>
      <c r="E388" s="414"/>
      <c r="F388" s="414"/>
      <c r="G388" s="414"/>
      <c r="H388" s="414"/>
      <c r="I388" s="414"/>
      <c r="J388" s="414"/>
      <c r="K388" s="376"/>
      <c r="L388" s="377"/>
      <c r="M388" s="377"/>
      <c r="N388" s="377"/>
      <c r="O388" s="377"/>
      <c r="P388" s="377"/>
      <c r="Q388" s="377"/>
      <c r="R388" s="415"/>
      <c r="S388" s="416"/>
      <c r="T388" s="415"/>
      <c r="U388" s="416"/>
      <c r="V388" s="376"/>
      <c r="W388" s="377"/>
      <c r="X388" s="377"/>
      <c r="Y388" s="377"/>
      <c r="Z388" s="377"/>
      <c r="AA388" s="377"/>
      <c r="AB388" s="377"/>
      <c r="AC388" s="377"/>
      <c r="AD388" s="376"/>
      <c r="AE388" s="377"/>
      <c r="AF388" s="377"/>
      <c r="AG388" s="377"/>
      <c r="AH388" s="377"/>
      <c r="AI388" s="377"/>
      <c r="AJ388" s="377"/>
      <c r="AK388" s="378"/>
      <c r="AL388" s="376"/>
      <c r="AM388" s="377"/>
      <c r="AN388" s="377"/>
      <c r="AO388" s="377"/>
      <c r="AP388" s="377"/>
      <c r="AQ388" s="377"/>
      <c r="AR388" s="378"/>
      <c r="AS388" s="417"/>
      <c r="AT388" s="418"/>
      <c r="AU388" s="418"/>
      <c r="AV388" s="418"/>
      <c r="AW388" s="418"/>
      <c r="AX388" s="418"/>
      <c r="AY388" s="419"/>
      <c r="AZ388" s="420"/>
      <c r="BA388" s="421"/>
      <c r="BB388" s="422">
        <v>6</v>
      </c>
      <c r="BC388" s="423"/>
      <c r="BD388" s="424"/>
      <c r="BE388" s="424"/>
      <c r="BF388" s="425"/>
      <c r="BG388" s="426"/>
      <c r="BH388" s="427"/>
      <c r="BI388" s="428"/>
      <c r="BJ388" s="429"/>
      <c r="BK388" s="430"/>
      <c r="BL388" s="430"/>
      <c r="BM388" s="430"/>
      <c r="BN388" s="430"/>
      <c r="BO388" s="431"/>
      <c r="BP388" s="429"/>
      <c r="BQ388" s="430"/>
      <c r="BR388" s="430"/>
      <c r="BS388" s="430"/>
      <c r="BT388" s="430"/>
      <c r="BU388" s="431"/>
      <c r="BV388" s="429"/>
      <c r="BW388" s="430"/>
      <c r="BX388" s="430"/>
      <c r="BY388" s="430"/>
      <c r="BZ388" s="430"/>
      <c r="CA388" s="431"/>
      <c r="CB388" s="423"/>
      <c r="CC388" s="424"/>
      <c r="CD388" s="424"/>
      <c r="CE388" s="425"/>
      <c r="CF388" s="407"/>
      <c r="CG388" s="408"/>
      <c r="CH388" s="408"/>
      <c r="CI388" s="408"/>
      <c r="CJ388" s="409"/>
      <c r="CK388" s="407"/>
      <c r="CL388" s="408"/>
      <c r="CM388" s="408"/>
      <c r="CN388" s="408"/>
      <c r="CO388" s="409"/>
      <c r="CP388" s="407"/>
      <c r="CQ388" s="408"/>
      <c r="CR388" s="408"/>
      <c r="CS388" s="408"/>
      <c r="CT388" s="409"/>
      <c r="CU388" s="379"/>
      <c r="CV388" s="380"/>
      <c r="CW388" s="380"/>
      <c r="CX388" s="380"/>
      <c r="CY388" s="381"/>
    </row>
    <row r="389" spans="1:103" ht="16.5">
      <c r="A389" s="351">
        <v>64</v>
      </c>
      <c r="B389" s="352"/>
      <c r="C389" s="353" t="str">
        <f t="shared" ca="1" si="7"/>
        <v>●</v>
      </c>
      <c r="D389" s="354"/>
      <c r="E389" s="355"/>
      <c r="F389" s="355"/>
      <c r="G389" s="355"/>
      <c r="H389" s="355"/>
      <c r="I389" s="355"/>
      <c r="J389" s="355"/>
      <c r="K389" s="356" t="s">
        <v>443</v>
      </c>
      <c r="L389" s="357"/>
      <c r="M389" s="357"/>
      <c r="N389" s="357"/>
      <c r="O389" s="357"/>
      <c r="P389" s="357"/>
      <c r="Q389" s="357"/>
      <c r="R389" s="358"/>
      <c r="S389" s="359"/>
      <c r="T389" s="358"/>
      <c r="U389" s="359"/>
      <c r="V389" s="356"/>
      <c r="W389" s="357"/>
      <c r="X389" s="357"/>
      <c r="Y389" s="357"/>
      <c r="Z389" s="357"/>
      <c r="AA389" s="357"/>
      <c r="AB389" s="357"/>
      <c r="AC389" s="357"/>
      <c r="AD389" s="356"/>
      <c r="AE389" s="357"/>
      <c r="AF389" s="357"/>
      <c r="AG389" s="357"/>
      <c r="AH389" s="357"/>
      <c r="AI389" s="357"/>
      <c r="AJ389" s="357"/>
      <c r="AK389" s="360"/>
      <c r="AL389" s="356"/>
      <c r="AM389" s="357"/>
      <c r="AN389" s="357"/>
      <c r="AO389" s="357"/>
      <c r="AP389" s="357"/>
      <c r="AQ389" s="357"/>
      <c r="AR389" s="360"/>
      <c r="AS389" s="361"/>
      <c r="AT389" s="362"/>
      <c r="AU389" s="362"/>
      <c r="AV389" s="362"/>
      <c r="AW389" s="362"/>
      <c r="AX389" s="362"/>
      <c r="AY389" s="363"/>
      <c r="AZ389" s="364"/>
      <c r="BA389" s="365"/>
      <c r="BB389" s="366">
        <v>1</v>
      </c>
      <c r="BC389" s="367"/>
      <c r="BD389" s="368"/>
      <c r="BE389" s="368"/>
      <c r="BF389" s="369"/>
      <c r="BG389" s="370"/>
      <c r="BH389" s="371"/>
      <c r="BI389" s="372"/>
      <c r="BJ389" s="373"/>
      <c r="BK389" s="374"/>
      <c r="BL389" s="374"/>
      <c r="BM389" s="374"/>
      <c r="BN389" s="374"/>
      <c r="BO389" s="375"/>
      <c r="BP389" s="373"/>
      <c r="BQ389" s="374"/>
      <c r="BR389" s="374"/>
      <c r="BS389" s="374"/>
      <c r="BT389" s="374"/>
      <c r="BU389" s="375"/>
      <c r="BV389" s="373"/>
      <c r="BW389" s="374"/>
      <c r="BX389" s="374"/>
      <c r="BY389" s="374"/>
      <c r="BZ389" s="374"/>
      <c r="CA389" s="375"/>
      <c r="CB389" s="367"/>
      <c r="CC389" s="368"/>
      <c r="CD389" s="368"/>
      <c r="CE389" s="369"/>
      <c r="CF389" s="376"/>
      <c r="CG389" s="377"/>
      <c r="CH389" s="377"/>
      <c r="CI389" s="377"/>
      <c r="CJ389" s="378"/>
      <c r="CK389" s="376"/>
      <c r="CL389" s="377"/>
      <c r="CM389" s="377"/>
      <c r="CN389" s="377"/>
      <c r="CO389" s="378"/>
      <c r="CP389" s="376"/>
      <c r="CQ389" s="377"/>
      <c r="CR389" s="377"/>
      <c r="CS389" s="377"/>
      <c r="CT389" s="378"/>
      <c r="CU389" s="379"/>
      <c r="CV389" s="380"/>
      <c r="CW389" s="380"/>
      <c r="CX389" s="380"/>
      <c r="CY389" s="381"/>
    </row>
    <row r="390" spans="1:103" ht="16.5">
      <c r="A390" s="383"/>
      <c r="B390" s="352"/>
      <c r="C390" s="384" t="str">
        <f t="shared" ca="1" si="7"/>
        <v>●</v>
      </c>
      <c r="D390" s="385"/>
      <c r="E390" s="386"/>
      <c r="F390" s="386"/>
      <c r="G390" s="386"/>
      <c r="H390" s="386"/>
      <c r="I390" s="386"/>
      <c r="J390" s="386"/>
      <c r="K390" s="387"/>
      <c r="L390" s="388"/>
      <c r="M390" s="388"/>
      <c r="N390" s="388"/>
      <c r="O390" s="388"/>
      <c r="P390" s="388"/>
      <c r="Q390" s="388"/>
      <c r="R390" s="389"/>
      <c r="S390" s="390"/>
      <c r="T390" s="389"/>
      <c r="U390" s="390"/>
      <c r="V390" s="387"/>
      <c r="W390" s="388"/>
      <c r="X390" s="388"/>
      <c r="Y390" s="388"/>
      <c r="Z390" s="388"/>
      <c r="AA390" s="388"/>
      <c r="AB390" s="388"/>
      <c r="AC390" s="388"/>
      <c r="AD390" s="387"/>
      <c r="AE390" s="388"/>
      <c r="AF390" s="388"/>
      <c r="AG390" s="388"/>
      <c r="AH390" s="388"/>
      <c r="AI390" s="388"/>
      <c r="AJ390" s="388"/>
      <c r="AK390" s="391"/>
      <c r="AL390" s="387"/>
      <c r="AM390" s="388"/>
      <c r="AN390" s="388"/>
      <c r="AO390" s="388"/>
      <c r="AP390" s="388"/>
      <c r="AQ390" s="388"/>
      <c r="AR390" s="391"/>
      <c r="AS390" s="392"/>
      <c r="AT390" s="393"/>
      <c r="AU390" s="393"/>
      <c r="AV390" s="393"/>
      <c r="AW390" s="393"/>
      <c r="AX390" s="393"/>
      <c r="AY390" s="394"/>
      <c r="AZ390" s="395"/>
      <c r="BA390" s="396"/>
      <c r="BB390" s="397">
        <v>2</v>
      </c>
      <c r="BC390" s="398"/>
      <c r="BD390" s="399"/>
      <c r="BE390" s="399"/>
      <c r="BF390" s="400"/>
      <c r="BG390" s="401"/>
      <c r="BH390" s="402"/>
      <c r="BI390" s="403"/>
      <c r="BJ390" s="404"/>
      <c r="BK390" s="405"/>
      <c r="BL390" s="405"/>
      <c r="BM390" s="405"/>
      <c r="BN390" s="405"/>
      <c r="BO390" s="406"/>
      <c r="BP390" s="404"/>
      <c r="BQ390" s="405"/>
      <c r="BR390" s="405"/>
      <c r="BS390" s="405"/>
      <c r="BT390" s="405"/>
      <c r="BU390" s="406"/>
      <c r="BV390" s="404"/>
      <c r="BW390" s="405"/>
      <c r="BX390" s="405"/>
      <c r="BY390" s="405"/>
      <c r="BZ390" s="405"/>
      <c r="CA390" s="406"/>
      <c r="CB390" s="398"/>
      <c r="CC390" s="399"/>
      <c r="CD390" s="399"/>
      <c r="CE390" s="400"/>
      <c r="CF390" s="407"/>
      <c r="CG390" s="408"/>
      <c r="CH390" s="408"/>
      <c r="CI390" s="408"/>
      <c r="CJ390" s="409"/>
      <c r="CK390" s="407"/>
      <c r="CL390" s="408"/>
      <c r="CM390" s="408"/>
      <c r="CN390" s="408"/>
      <c r="CO390" s="409"/>
      <c r="CP390" s="407"/>
      <c r="CQ390" s="408"/>
      <c r="CR390" s="408"/>
      <c r="CS390" s="408"/>
      <c r="CT390" s="409"/>
      <c r="CU390" s="379"/>
      <c r="CV390" s="380"/>
      <c r="CW390" s="380"/>
      <c r="CX390" s="380"/>
      <c r="CY390" s="381"/>
    </row>
    <row r="391" spans="1:103" ht="16.5">
      <c r="A391" s="383"/>
      <c r="B391" s="352"/>
      <c r="C391" s="384" t="str">
        <f t="shared" ca="1" si="7"/>
        <v>●</v>
      </c>
      <c r="D391" s="385"/>
      <c r="E391" s="386"/>
      <c r="F391" s="386"/>
      <c r="G391" s="386"/>
      <c r="H391" s="386"/>
      <c r="I391" s="386"/>
      <c r="J391" s="386"/>
      <c r="K391" s="387"/>
      <c r="L391" s="388"/>
      <c r="M391" s="388"/>
      <c r="N391" s="388"/>
      <c r="O391" s="388"/>
      <c r="P391" s="388"/>
      <c r="Q391" s="388"/>
      <c r="R391" s="389"/>
      <c r="S391" s="390"/>
      <c r="T391" s="389"/>
      <c r="U391" s="390"/>
      <c r="V391" s="387"/>
      <c r="W391" s="388"/>
      <c r="X391" s="388"/>
      <c r="Y391" s="388"/>
      <c r="Z391" s="388"/>
      <c r="AA391" s="388"/>
      <c r="AB391" s="388"/>
      <c r="AC391" s="388"/>
      <c r="AD391" s="387"/>
      <c r="AE391" s="388"/>
      <c r="AF391" s="388"/>
      <c r="AG391" s="388"/>
      <c r="AH391" s="388"/>
      <c r="AI391" s="388"/>
      <c r="AJ391" s="388"/>
      <c r="AK391" s="391"/>
      <c r="AL391" s="387"/>
      <c r="AM391" s="388"/>
      <c r="AN391" s="388"/>
      <c r="AO391" s="388"/>
      <c r="AP391" s="388"/>
      <c r="AQ391" s="388"/>
      <c r="AR391" s="391"/>
      <c r="AS391" s="392"/>
      <c r="AT391" s="393"/>
      <c r="AU391" s="393"/>
      <c r="AV391" s="393"/>
      <c r="AW391" s="393"/>
      <c r="AX391" s="393"/>
      <c r="AY391" s="394"/>
      <c r="AZ391" s="395"/>
      <c r="BA391" s="396"/>
      <c r="BB391" s="397">
        <v>3</v>
      </c>
      <c r="BC391" s="398"/>
      <c r="BD391" s="399"/>
      <c r="BE391" s="399"/>
      <c r="BF391" s="400"/>
      <c r="BG391" s="401"/>
      <c r="BH391" s="402"/>
      <c r="BI391" s="403"/>
      <c r="BJ391" s="404"/>
      <c r="BK391" s="405"/>
      <c r="BL391" s="405"/>
      <c r="BM391" s="405"/>
      <c r="BN391" s="405"/>
      <c r="BO391" s="406"/>
      <c r="BP391" s="404"/>
      <c r="BQ391" s="405"/>
      <c r="BR391" s="405"/>
      <c r="BS391" s="405"/>
      <c r="BT391" s="405"/>
      <c r="BU391" s="406"/>
      <c r="BV391" s="404"/>
      <c r="BW391" s="405"/>
      <c r="BX391" s="405"/>
      <c r="BY391" s="405"/>
      <c r="BZ391" s="405"/>
      <c r="CA391" s="406"/>
      <c r="CB391" s="398"/>
      <c r="CC391" s="399"/>
      <c r="CD391" s="399"/>
      <c r="CE391" s="400"/>
      <c r="CF391" s="407"/>
      <c r="CG391" s="408"/>
      <c r="CH391" s="408"/>
      <c r="CI391" s="408"/>
      <c r="CJ391" s="409"/>
      <c r="CK391" s="407"/>
      <c r="CL391" s="408"/>
      <c r="CM391" s="408"/>
      <c r="CN391" s="408"/>
      <c r="CO391" s="409"/>
      <c r="CP391" s="407"/>
      <c r="CQ391" s="408"/>
      <c r="CR391" s="408"/>
      <c r="CS391" s="408"/>
      <c r="CT391" s="409"/>
      <c r="CU391" s="379"/>
      <c r="CV391" s="380"/>
      <c r="CW391" s="380"/>
      <c r="CX391" s="380"/>
      <c r="CY391" s="381"/>
    </row>
    <row r="392" spans="1:103" ht="16.5">
      <c r="A392" s="383"/>
      <c r="B392" s="352"/>
      <c r="C392" s="384" t="str">
        <f t="shared" ca="1" si="7"/>
        <v>●</v>
      </c>
      <c r="D392" s="385"/>
      <c r="E392" s="386"/>
      <c r="F392" s="386"/>
      <c r="G392" s="386"/>
      <c r="H392" s="386"/>
      <c r="I392" s="386"/>
      <c r="J392" s="386"/>
      <c r="K392" s="387"/>
      <c r="L392" s="388"/>
      <c r="M392" s="388"/>
      <c r="N392" s="388"/>
      <c r="O392" s="388"/>
      <c r="P392" s="388"/>
      <c r="Q392" s="388"/>
      <c r="R392" s="389"/>
      <c r="S392" s="390"/>
      <c r="T392" s="389"/>
      <c r="U392" s="390"/>
      <c r="V392" s="387"/>
      <c r="W392" s="388"/>
      <c r="X392" s="388"/>
      <c r="Y392" s="388"/>
      <c r="Z392" s="388"/>
      <c r="AA392" s="388"/>
      <c r="AB392" s="388"/>
      <c r="AC392" s="388"/>
      <c r="AD392" s="387"/>
      <c r="AE392" s="388"/>
      <c r="AF392" s="388"/>
      <c r="AG392" s="388"/>
      <c r="AH392" s="388"/>
      <c r="AI392" s="388"/>
      <c r="AJ392" s="388"/>
      <c r="AK392" s="391"/>
      <c r="AL392" s="387"/>
      <c r="AM392" s="388"/>
      <c r="AN392" s="388"/>
      <c r="AO392" s="388"/>
      <c r="AP392" s="388"/>
      <c r="AQ392" s="388"/>
      <c r="AR392" s="391"/>
      <c r="AS392" s="392"/>
      <c r="AT392" s="393"/>
      <c r="AU392" s="393"/>
      <c r="AV392" s="393"/>
      <c r="AW392" s="393"/>
      <c r="AX392" s="393"/>
      <c r="AY392" s="394"/>
      <c r="AZ392" s="395"/>
      <c r="BA392" s="396"/>
      <c r="BB392" s="397">
        <v>4</v>
      </c>
      <c r="BC392" s="398"/>
      <c r="BD392" s="399"/>
      <c r="BE392" s="399"/>
      <c r="BF392" s="400"/>
      <c r="BG392" s="401"/>
      <c r="BH392" s="402"/>
      <c r="BI392" s="403"/>
      <c r="BJ392" s="404"/>
      <c r="BK392" s="405"/>
      <c r="BL392" s="405"/>
      <c r="BM392" s="405"/>
      <c r="BN392" s="405"/>
      <c r="BO392" s="406"/>
      <c r="BP392" s="404"/>
      <c r="BQ392" s="405"/>
      <c r="BR392" s="405"/>
      <c r="BS392" s="405"/>
      <c r="BT392" s="405"/>
      <c r="BU392" s="406"/>
      <c r="BV392" s="404"/>
      <c r="BW392" s="405"/>
      <c r="BX392" s="405"/>
      <c r="BY392" s="405"/>
      <c r="BZ392" s="405"/>
      <c r="CA392" s="406"/>
      <c r="CB392" s="398"/>
      <c r="CC392" s="399"/>
      <c r="CD392" s="399"/>
      <c r="CE392" s="400"/>
      <c r="CF392" s="407"/>
      <c r="CG392" s="408"/>
      <c r="CH392" s="408"/>
      <c r="CI392" s="408"/>
      <c r="CJ392" s="409"/>
      <c r="CK392" s="407"/>
      <c r="CL392" s="408"/>
      <c r="CM392" s="408"/>
      <c r="CN392" s="408"/>
      <c r="CO392" s="409"/>
      <c r="CP392" s="407"/>
      <c r="CQ392" s="408"/>
      <c r="CR392" s="408"/>
      <c r="CS392" s="408"/>
      <c r="CT392" s="409"/>
      <c r="CU392" s="379"/>
      <c r="CV392" s="380"/>
      <c r="CW392" s="380"/>
      <c r="CX392" s="380"/>
      <c r="CY392" s="381"/>
    </row>
    <row r="393" spans="1:103" ht="16.5">
      <c r="A393" s="383"/>
      <c r="B393" s="352"/>
      <c r="C393" s="384" t="str">
        <f t="shared" ca="1" si="7"/>
        <v>●</v>
      </c>
      <c r="D393" s="385"/>
      <c r="E393" s="386"/>
      <c r="F393" s="386"/>
      <c r="G393" s="386"/>
      <c r="H393" s="386"/>
      <c r="I393" s="386"/>
      <c r="J393" s="386"/>
      <c r="K393" s="387"/>
      <c r="L393" s="388"/>
      <c r="M393" s="388"/>
      <c r="N393" s="388"/>
      <c r="O393" s="388"/>
      <c r="P393" s="388"/>
      <c r="Q393" s="388"/>
      <c r="R393" s="389"/>
      <c r="S393" s="390"/>
      <c r="T393" s="389"/>
      <c r="U393" s="390"/>
      <c r="V393" s="387"/>
      <c r="W393" s="388"/>
      <c r="X393" s="388"/>
      <c r="Y393" s="388"/>
      <c r="Z393" s="388"/>
      <c r="AA393" s="388"/>
      <c r="AB393" s="388"/>
      <c r="AC393" s="388"/>
      <c r="AD393" s="387"/>
      <c r="AE393" s="388"/>
      <c r="AF393" s="388"/>
      <c r="AG393" s="388"/>
      <c r="AH393" s="388"/>
      <c r="AI393" s="388"/>
      <c r="AJ393" s="388"/>
      <c r="AK393" s="391"/>
      <c r="AL393" s="387"/>
      <c r="AM393" s="388"/>
      <c r="AN393" s="388"/>
      <c r="AO393" s="388"/>
      <c r="AP393" s="388"/>
      <c r="AQ393" s="388"/>
      <c r="AR393" s="391"/>
      <c r="AS393" s="392"/>
      <c r="AT393" s="393"/>
      <c r="AU393" s="393"/>
      <c r="AV393" s="393"/>
      <c r="AW393" s="393"/>
      <c r="AX393" s="393"/>
      <c r="AY393" s="394"/>
      <c r="AZ393" s="395"/>
      <c r="BA393" s="396"/>
      <c r="BB393" s="397">
        <v>5</v>
      </c>
      <c r="BC393" s="398"/>
      <c r="BD393" s="399"/>
      <c r="BE393" s="399"/>
      <c r="BF393" s="400"/>
      <c r="BG393" s="401"/>
      <c r="BH393" s="402"/>
      <c r="BI393" s="403"/>
      <c r="BJ393" s="404"/>
      <c r="BK393" s="405"/>
      <c r="BL393" s="405"/>
      <c r="BM393" s="405"/>
      <c r="BN393" s="405"/>
      <c r="BO393" s="406"/>
      <c r="BP393" s="404"/>
      <c r="BQ393" s="405"/>
      <c r="BR393" s="405"/>
      <c r="BS393" s="405"/>
      <c r="BT393" s="405"/>
      <c r="BU393" s="406"/>
      <c r="BV393" s="404"/>
      <c r="BW393" s="405"/>
      <c r="BX393" s="405"/>
      <c r="BY393" s="405"/>
      <c r="BZ393" s="405"/>
      <c r="CA393" s="406"/>
      <c r="CB393" s="398"/>
      <c r="CC393" s="399"/>
      <c r="CD393" s="399"/>
      <c r="CE393" s="400"/>
      <c r="CF393" s="407"/>
      <c r="CG393" s="408"/>
      <c r="CH393" s="408"/>
      <c r="CI393" s="408"/>
      <c r="CJ393" s="409"/>
      <c r="CK393" s="407"/>
      <c r="CL393" s="408"/>
      <c r="CM393" s="408"/>
      <c r="CN393" s="408"/>
      <c r="CO393" s="409"/>
      <c r="CP393" s="407"/>
      <c r="CQ393" s="408"/>
      <c r="CR393" s="408"/>
      <c r="CS393" s="408"/>
      <c r="CT393" s="409"/>
      <c r="CU393" s="379"/>
      <c r="CV393" s="380"/>
      <c r="CW393" s="380"/>
      <c r="CX393" s="380"/>
      <c r="CY393" s="381"/>
    </row>
    <row r="394" spans="1:103" ht="16.5">
      <c r="A394" s="410"/>
      <c r="B394" s="411"/>
      <c r="C394" s="412" t="str">
        <f t="shared" ca="1" si="7"/>
        <v>●</v>
      </c>
      <c r="D394" s="413"/>
      <c r="E394" s="414"/>
      <c r="F394" s="414"/>
      <c r="G394" s="414"/>
      <c r="H394" s="414"/>
      <c r="I394" s="414"/>
      <c r="J394" s="414"/>
      <c r="K394" s="376"/>
      <c r="L394" s="377"/>
      <c r="M394" s="377"/>
      <c r="N394" s="377"/>
      <c r="O394" s="377"/>
      <c r="P394" s="377"/>
      <c r="Q394" s="377"/>
      <c r="R394" s="415"/>
      <c r="S394" s="416"/>
      <c r="T394" s="415"/>
      <c r="U394" s="416"/>
      <c r="V394" s="376"/>
      <c r="W394" s="377"/>
      <c r="X394" s="377"/>
      <c r="Y394" s="377"/>
      <c r="Z394" s="377"/>
      <c r="AA394" s="377"/>
      <c r="AB394" s="377"/>
      <c r="AC394" s="377"/>
      <c r="AD394" s="376"/>
      <c r="AE394" s="377"/>
      <c r="AF394" s="377"/>
      <c r="AG394" s="377"/>
      <c r="AH394" s="377"/>
      <c r="AI394" s="377"/>
      <c r="AJ394" s="377"/>
      <c r="AK394" s="378"/>
      <c r="AL394" s="376"/>
      <c r="AM394" s="377"/>
      <c r="AN394" s="377"/>
      <c r="AO394" s="377"/>
      <c r="AP394" s="377"/>
      <c r="AQ394" s="377"/>
      <c r="AR394" s="378"/>
      <c r="AS394" s="417"/>
      <c r="AT394" s="418"/>
      <c r="AU394" s="418"/>
      <c r="AV394" s="418"/>
      <c r="AW394" s="418"/>
      <c r="AX394" s="418"/>
      <c r="AY394" s="419"/>
      <c r="AZ394" s="420"/>
      <c r="BA394" s="421"/>
      <c r="BB394" s="422">
        <v>6</v>
      </c>
      <c r="BC394" s="423"/>
      <c r="BD394" s="424"/>
      <c r="BE394" s="424"/>
      <c r="BF394" s="425"/>
      <c r="BG394" s="426"/>
      <c r="BH394" s="427"/>
      <c r="BI394" s="428"/>
      <c r="BJ394" s="429"/>
      <c r="BK394" s="430"/>
      <c r="BL394" s="430"/>
      <c r="BM394" s="430"/>
      <c r="BN394" s="430"/>
      <c r="BO394" s="431"/>
      <c r="BP394" s="429"/>
      <c r="BQ394" s="430"/>
      <c r="BR394" s="430"/>
      <c r="BS394" s="430"/>
      <c r="BT394" s="430"/>
      <c r="BU394" s="431"/>
      <c r="BV394" s="429"/>
      <c r="BW394" s="430"/>
      <c r="BX394" s="430"/>
      <c r="BY394" s="430"/>
      <c r="BZ394" s="430"/>
      <c r="CA394" s="431"/>
      <c r="CB394" s="423"/>
      <c r="CC394" s="424"/>
      <c r="CD394" s="424"/>
      <c r="CE394" s="425"/>
      <c r="CF394" s="407"/>
      <c r="CG394" s="408"/>
      <c r="CH394" s="408"/>
      <c r="CI394" s="408"/>
      <c r="CJ394" s="409"/>
      <c r="CK394" s="407"/>
      <c r="CL394" s="408"/>
      <c r="CM394" s="408"/>
      <c r="CN394" s="408"/>
      <c r="CO394" s="409"/>
      <c r="CP394" s="407"/>
      <c r="CQ394" s="408"/>
      <c r="CR394" s="408"/>
      <c r="CS394" s="408"/>
      <c r="CT394" s="409"/>
      <c r="CU394" s="379"/>
      <c r="CV394" s="380"/>
      <c r="CW394" s="380"/>
      <c r="CX394" s="380"/>
      <c r="CY394" s="381"/>
    </row>
    <row r="395" spans="1:103" ht="16.5">
      <c r="A395" s="351">
        <v>65</v>
      </c>
      <c r="B395" s="352"/>
      <c r="C395" s="353" t="str">
        <f t="shared" ca="1" si="7"/>
        <v>●</v>
      </c>
      <c r="D395" s="354"/>
      <c r="E395" s="355"/>
      <c r="F395" s="355"/>
      <c r="G395" s="355"/>
      <c r="H395" s="355"/>
      <c r="I395" s="355"/>
      <c r="J395" s="355"/>
      <c r="K395" s="356" t="s">
        <v>444</v>
      </c>
      <c r="L395" s="357"/>
      <c r="M395" s="357"/>
      <c r="N395" s="357"/>
      <c r="O395" s="357"/>
      <c r="P395" s="357"/>
      <c r="Q395" s="357"/>
      <c r="R395" s="358"/>
      <c r="S395" s="359"/>
      <c r="T395" s="358"/>
      <c r="U395" s="359"/>
      <c r="V395" s="356"/>
      <c r="W395" s="357"/>
      <c r="X395" s="357"/>
      <c r="Y395" s="357"/>
      <c r="Z395" s="357"/>
      <c r="AA395" s="357"/>
      <c r="AB395" s="357"/>
      <c r="AC395" s="357"/>
      <c r="AD395" s="356"/>
      <c r="AE395" s="357"/>
      <c r="AF395" s="357"/>
      <c r="AG395" s="357"/>
      <c r="AH395" s="357"/>
      <c r="AI395" s="357"/>
      <c r="AJ395" s="357"/>
      <c r="AK395" s="360"/>
      <c r="AL395" s="356"/>
      <c r="AM395" s="357"/>
      <c r="AN395" s="357"/>
      <c r="AO395" s="357"/>
      <c r="AP395" s="357"/>
      <c r="AQ395" s="357"/>
      <c r="AR395" s="360"/>
      <c r="AS395" s="361"/>
      <c r="AT395" s="362"/>
      <c r="AU395" s="362"/>
      <c r="AV395" s="362"/>
      <c r="AW395" s="362"/>
      <c r="AX395" s="362"/>
      <c r="AY395" s="363"/>
      <c r="AZ395" s="364"/>
      <c r="BA395" s="365"/>
      <c r="BB395" s="366">
        <v>1</v>
      </c>
      <c r="BC395" s="367"/>
      <c r="BD395" s="368"/>
      <c r="BE395" s="368"/>
      <c r="BF395" s="369"/>
      <c r="BG395" s="370"/>
      <c r="BH395" s="371"/>
      <c r="BI395" s="372"/>
      <c r="BJ395" s="373"/>
      <c r="BK395" s="374"/>
      <c r="BL395" s="374"/>
      <c r="BM395" s="374"/>
      <c r="BN395" s="374"/>
      <c r="BO395" s="375"/>
      <c r="BP395" s="373"/>
      <c r="BQ395" s="374"/>
      <c r="BR395" s="374"/>
      <c r="BS395" s="374"/>
      <c r="BT395" s="374"/>
      <c r="BU395" s="375"/>
      <c r="BV395" s="373"/>
      <c r="BW395" s="374"/>
      <c r="BX395" s="374"/>
      <c r="BY395" s="374"/>
      <c r="BZ395" s="374"/>
      <c r="CA395" s="375"/>
      <c r="CB395" s="367"/>
      <c r="CC395" s="368"/>
      <c r="CD395" s="368"/>
      <c r="CE395" s="369"/>
      <c r="CF395" s="376"/>
      <c r="CG395" s="377"/>
      <c r="CH395" s="377"/>
      <c r="CI395" s="377"/>
      <c r="CJ395" s="378"/>
      <c r="CK395" s="376"/>
      <c r="CL395" s="377"/>
      <c r="CM395" s="377"/>
      <c r="CN395" s="377"/>
      <c r="CO395" s="378"/>
      <c r="CP395" s="376"/>
      <c r="CQ395" s="377"/>
      <c r="CR395" s="377"/>
      <c r="CS395" s="377"/>
      <c r="CT395" s="378"/>
      <c r="CU395" s="379"/>
      <c r="CV395" s="380"/>
      <c r="CW395" s="380"/>
      <c r="CX395" s="380"/>
      <c r="CY395" s="381"/>
    </row>
    <row r="396" spans="1:103" ht="16.5">
      <c r="A396" s="383"/>
      <c r="B396" s="352"/>
      <c r="C396" s="384" t="str">
        <f t="shared" ca="1" si="7"/>
        <v>●</v>
      </c>
      <c r="D396" s="385"/>
      <c r="E396" s="386"/>
      <c r="F396" s="386"/>
      <c r="G396" s="386"/>
      <c r="H396" s="386"/>
      <c r="I396" s="386"/>
      <c r="J396" s="386"/>
      <c r="K396" s="387"/>
      <c r="L396" s="388"/>
      <c r="M396" s="388"/>
      <c r="N396" s="388"/>
      <c r="O396" s="388"/>
      <c r="P396" s="388"/>
      <c r="Q396" s="388"/>
      <c r="R396" s="389"/>
      <c r="S396" s="390"/>
      <c r="T396" s="389"/>
      <c r="U396" s="390"/>
      <c r="V396" s="387"/>
      <c r="W396" s="388"/>
      <c r="X396" s="388"/>
      <c r="Y396" s="388"/>
      <c r="Z396" s="388"/>
      <c r="AA396" s="388"/>
      <c r="AB396" s="388"/>
      <c r="AC396" s="388"/>
      <c r="AD396" s="387"/>
      <c r="AE396" s="388"/>
      <c r="AF396" s="388"/>
      <c r="AG396" s="388"/>
      <c r="AH396" s="388"/>
      <c r="AI396" s="388"/>
      <c r="AJ396" s="388"/>
      <c r="AK396" s="391"/>
      <c r="AL396" s="387"/>
      <c r="AM396" s="388"/>
      <c r="AN396" s="388"/>
      <c r="AO396" s="388"/>
      <c r="AP396" s="388"/>
      <c r="AQ396" s="388"/>
      <c r="AR396" s="391"/>
      <c r="AS396" s="392"/>
      <c r="AT396" s="393"/>
      <c r="AU396" s="393"/>
      <c r="AV396" s="393"/>
      <c r="AW396" s="393"/>
      <c r="AX396" s="393"/>
      <c r="AY396" s="394"/>
      <c r="AZ396" s="395"/>
      <c r="BA396" s="396"/>
      <c r="BB396" s="397">
        <v>2</v>
      </c>
      <c r="BC396" s="398"/>
      <c r="BD396" s="399"/>
      <c r="BE396" s="399"/>
      <c r="BF396" s="400"/>
      <c r="BG396" s="401"/>
      <c r="BH396" s="402"/>
      <c r="BI396" s="403"/>
      <c r="BJ396" s="404"/>
      <c r="BK396" s="405"/>
      <c r="BL396" s="405"/>
      <c r="BM396" s="405"/>
      <c r="BN396" s="405"/>
      <c r="BO396" s="406"/>
      <c r="BP396" s="404"/>
      <c r="BQ396" s="405"/>
      <c r="BR396" s="405"/>
      <c r="BS396" s="405"/>
      <c r="BT396" s="405"/>
      <c r="BU396" s="406"/>
      <c r="BV396" s="404"/>
      <c r="BW396" s="405"/>
      <c r="BX396" s="405"/>
      <c r="BY396" s="405"/>
      <c r="BZ396" s="405"/>
      <c r="CA396" s="406"/>
      <c r="CB396" s="398"/>
      <c r="CC396" s="399"/>
      <c r="CD396" s="399"/>
      <c r="CE396" s="400"/>
      <c r="CF396" s="407"/>
      <c r="CG396" s="408"/>
      <c r="CH396" s="408"/>
      <c r="CI396" s="408"/>
      <c r="CJ396" s="409"/>
      <c r="CK396" s="407"/>
      <c r="CL396" s="408"/>
      <c r="CM396" s="408"/>
      <c r="CN396" s="408"/>
      <c r="CO396" s="409"/>
      <c r="CP396" s="407"/>
      <c r="CQ396" s="408"/>
      <c r="CR396" s="408"/>
      <c r="CS396" s="408"/>
      <c r="CT396" s="409"/>
      <c r="CU396" s="379"/>
      <c r="CV396" s="380"/>
      <c r="CW396" s="380"/>
      <c r="CX396" s="380"/>
      <c r="CY396" s="381"/>
    </row>
    <row r="397" spans="1:103" ht="16.5">
      <c r="A397" s="383"/>
      <c r="B397" s="352"/>
      <c r="C397" s="384" t="str">
        <f t="shared" ca="1" si="7"/>
        <v>●</v>
      </c>
      <c r="D397" s="385"/>
      <c r="E397" s="386"/>
      <c r="F397" s="386"/>
      <c r="G397" s="386"/>
      <c r="H397" s="386"/>
      <c r="I397" s="386"/>
      <c r="J397" s="386"/>
      <c r="K397" s="387"/>
      <c r="L397" s="388"/>
      <c r="M397" s="388"/>
      <c r="N397" s="388"/>
      <c r="O397" s="388"/>
      <c r="P397" s="388"/>
      <c r="Q397" s="388"/>
      <c r="R397" s="389"/>
      <c r="S397" s="390"/>
      <c r="T397" s="389"/>
      <c r="U397" s="390"/>
      <c r="V397" s="387"/>
      <c r="W397" s="388"/>
      <c r="X397" s="388"/>
      <c r="Y397" s="388"/>
      <c r="Z397" s="388"/>
      <c r="AA397" s="388"/>
      <c r="AB397" s="388"/>
      <c r="AC397" s="388"/>
      <c r="AD397" s="387"/>
      <c r="AE397" s="388"/>
      <c r="AF397" s="388"/>
      <c r="AG397" s="388"/>
      <c r="AH397" s="388"/>
      <c r="AI397" s="388"/>
      <c r="AJ397" s="388"/>
      <c r="AK397" s="391"/>
      <c r="AL397" s="387"/>
      <c r="AM397" s="388"/>
      <c r="AN397" s="388"/>
      <c r="AO397" s="388"/>
      <c r="AP397" s="388"/>
      <c r="AQ397" s="388"/>
      <c r="AR397" s="391"/>
      <c r="AS397" s="392"/>
      <c r="AT397" s="393"/>
      <c r="AU397" s="393"/>
      <c r="AV397" s="393"/>
      <c r="AW397" s="393"/>
      <c r="AX397" s="393"/>
      <c r="AY397" s="394"/>
      <c r="AZ397" s="395"/>
      <c r="BA397" s="396"/>
      <c r="BB397" s="397">
        <v>3</v>
      </c>
      <c r="BC397" s="398"/>
      <c r="BD397" s="399"/>
      <c r="BE397" s="399"/>
      <c r="BF397" s="400"/>
      <c r="BG397" s="401"/>
      <c r="BH397" s="402"/>
      <c r="BI397" s="403"/>
      <c r="BJ397" s="404"/>
      <c r="BK397" s="405"/>
      <c r="BL397" s="405"/>
      <c r="BM397" s="405"/>
      <c r="BN397" s="405"/>
      <c r="BO397" s="406"/>
      <c r="BP397" s="404"/>
      <c r="BQ397" s="405"/>
      <c r="BR397" s="405"/>
      <c r="BS397" s="405"/>
      <c r="BT397" s="405"/>
      <c r="BU397" s="406"/>
      <c r="BV397" s="404"/>
      <c r="BW397" s="405"/>
      <c r="BX397" s="405"/>
      <c r="BY397" s="405"/>
      <c r="BZ397" s="405"/>
      <c r="CA397" s="406"/>
      <c r="CB397" s="398"/>
      <c r="CC397" s="399"/>
      <c r="CD397" s="399"/>
      <c r="CE397" s="400"/>
      <c r="CF397" s="407"/>
      <c r="CG397" s="408"/>
      <c r="CH397" s="408"/>
      <c r="CI397" s="408"/>
      <c r="CJ397" s="409"/>
      <c r="CK397" s="407"/>
      <c r="CL397" s="408"/>
      <c r="CM397" s="408"/>
      <c r="CN397" s="408"/>
      <c r="CO397" s="409"/>
      <c r="CP397" s="407"/>
      <c r="CQ397" s="408"/>
      <c r="CR397" s="408"/>
      <c r="CS397" s="408"/>
      <c r="CT397" s="409"/>
      <c r="CU397" s="379"/>
      <c r="CV397" s="380"/>
      <c r="CW397" s="380"/>
      <c r="CX397" s="380"/>
      <c r="CY397" s="381"/>
    </row>
    <row r="398" spans="1:103" ht="16.5">
      <c r="A398" s="383"/>
      <c r="B398" s="352"/>
      <c r="C398" s="384" t="str">
        <f t="shared" ca="1" si="7"/>
        <v>●</v>
      </c>
      <c r="D398" s="385"/>
      <c r="E398" s="386"/>
      <c r="F398" s="386"/>
      <c r="G398" s="386"/>
      <c r="H398" s="386"/>
      <c r="I398" s="386"/>
      <c r="J398" s="386"/>
      <c r="K398" s="387"/>
      <c r="L398" s="388"/>
      <c r="M398" s="388"/>
      <c r="N398" s="388"/>
      <c r="O398" s="388"/>
      <c r="P398" s="388"/>
      <c r="Q398" s="388"/>
      <c r="R398" s="389"/>
      <c r="S398" s="390"/>
      <c r="T398" s="389"/>
      <c r="U398" s="390"/>
      <c r="V398" s="387"/>
      <c r="W398" s="388"/>
      <c r="X398" s="388"/>
      <c r="Y398" s="388"/>
      <c r="Z398" s="388"/>
      <c r="AA398" s="388"/>
      <c r="AB398" s="388"/>
      <c r="AC398" s="388"/>
      <c r="AD398" s="387"/>
      <c r="AE398" s="388"/>
      <c r="AF398" s="388"/>
      <c r="AG398" s="388"/>
      <c r="AH398" s="388"/>
      <c r="AI398" s="388"/>
      <c r="AJ398" s="388"/>
      <c r="AK398" s="391"/>
      <c r="AL398" s="387"/>
      <c r="AM398" s="388"/>
      <c r="AN398" s="388"/>
      <c r="AO398" s="388"/>
      <c r="AP398" s="388"/>
      <c r="AQ398" s="388"/>
      <c r="AR398" s="391"/>
      <c r="AS398" s="392"/>
      <c r="AT398" s="393"/>
      <c r="AU398" s="393"/>
      <c r="AV398" s="393"/>
      <c r="AW398" s="393"/>
      <c r="AX398" s="393"/>
      <c r="AY398" s="394"/>
      <c r="AZ398" s="395"/>
      <c r="BA398" s="396"/>
      <c r="BB398" s="397">
        <v>4</v>
      </c>
      <c r="BC398" s="398"/>
      <c r="BD398" s="399"/>
      <c r="BE398" s="399"/>
      <c r="BF398" s="400"/>
      <c r="BG398" s="401"/>
      <c r="BH398" s="402"/>
      <c r="BI398" s="403"/>
      <c r="BJ398" s="404"/>
      <c r="BK398" s="405"/>
      <c r="BL398" s="405"/>
      <c r="BM398" s="405"/>
      <c r="BN398" s="405"/>
      <c r="BO398" s="406"/>
      <c r="BP398" s="404"/>
      <c r="BQ398" s="405"/>
      <c r="BR398" s="405"/>
      <c r="BS398" s="405"/>
      <c r="BT398" s="405"/>
      <c r="BU398" s="406"/>
      <c r="BV398" s="404"/>
      <c r="BW398" s="405"/>
      <c r="BX398" s="405"/>
      <c r="BY398" s="405"/>
      <c r="BZ398" s="405"/>
      <c r="CA398" s="406"/>
      <c r="CB398" s="398"/>
      <c r="CC398" s="399"/>
      <c r="CD398" s="399"/>
      <c r="CE398" s="400"/>
      <c r="CF398" s="407"/>
      <c r="CG398" s="408"/>
      <c r="CH398" s="408"/>
      <c r="CI398" s="408"/>
      <c r="CJ398" s="409"/>
      <c r="CK398" s="407"/>
      <c r="CL398" s="408"/>
      <c r="CM398" s="408"/>
      <c r="CN398" s="408"/>
      <c r="CO398" s="409"/>
      <c r="CP398" s="407"/>
      <c r="CQ398" s="408"/>
      <c r="CR398" s="408"/>
      <c r="CS398" s="408"/>
      <c r="CT398" s="409"/>
      <c r="CU398" s="379"/>
      <c r="CV398" s="380"/>
      <c r="CW398" s="380"/>
      <c r="CX398" s="380"/>
      <c r="CY398" s="381"/>
    </row>
    <row r="399" spans="1:103" ht="16.5">
      <c r="A399" s="383"/>
      <c r="B399" s="352"/>
      <c r="C399" s="384" t="str">
        <f t="shared" ca="1" si="7"/>
        <v>●</v>
      </c>
      <c r="D399" s="385"/>
      <c r="E399" s="386"/>
      <c r="F399" s="386"/>
      <c r="G399" s="386"/>
      <c r="H399" s="386"/>
      <c r="I399" s="386"/>
      <c r="J399" s="386"/>
      <c r="K399" s="387"/>
      <c r="L399" s="388"/>
      <c r="M399" s="388"/>
      <c r="N399" s="388"/>
      <c r="O399" s="388"/>
      <c r="P399" s="388"/>
      <c r="Q399" s="388"/>
      <c r="R399" s="389"/>
      <c r="S399" s="390"/>
      <c r="T399" s="389"/>
      <c r="U399" s="390"/>
      <c r="V399" s="387"/>
      <c r="W399" s="388"/>
      <c r="X399" s="388"/>
      <c r="Y399" s="388"/>
      <c r="Z399" s="388"/>
      <c r="AA399" s="388"/>
      <c r="AB399" s="388"/>
      <c r="AC399" s="388"/>
      <c r="AD399" s="387"/>
      <c r="AE399" s="388"/>
      <c r="AF399" s="388"/>
      <c r="AG399" s="388"/>
      <c r="AH399" s="388"/>
      <c r="AI399" s="388"/>
      <c r="AJ399" s="388"/>
      <c r="AK399" s="391"/>
      <c r="AL399" s="387"/>
      <c r="AM399" s="388"/>
      <c r="AN399" s="388"/>
      <c r="AO399" s="388"/>
      <c r="AP399" s="388"/>
      <c r="AQ399" s="388"/>
      <c r="AR399" s="391"/>
      <c r="AS399" s="392"/>
      <c r="AT399" s="393"/>
      <c r="AU399" s="393"/>
      <c r="AV399" s="393"/>
      <c r="AW399" s="393"/>
      <c r="AX399" s="393"/>
      <c r="AY399" s="394"/>
      <c r="AZ399" s="395"/>
      <c r="BA399" s="396"/>
      <c r="BB399" s="397">
        <v>5</v>
      </c>
      <c r="BC399" s="398"/>
      <c r="BD399" s="399"/>
      <c r="BE399" s="399"/>
      <c r="BF399" s="400"/>
      <c r="BG399" s="401"/>
      <c r="BH399" s="402"/>
      <c r="BI399" s="403"/>
      <c r="BJ399" s="404"/>
      <c r="BK399" s="405"/>
      <c r="BL399" s="405"/>
      <c r="BM399" s="405"/>
      <c r="BN399" s="405"/>
      <c r="BO399" s="406"/>
      <c r="BP399" s="404"/>
      <c r="BQ399" s="405"/>
      <c r="BR399" s="405"/>
      <c r="BS399" s="405"/>
      <c r="BT399" s="405"/>
      <c r="BU399" s="406"/>
      <c r="BV399" s="404"/>
      <c r="BW399" s="405"/>
      <c r="BX399" s="405"/>
      <c r="BY399" s="405"/>
      <c r="BZ399" s="405"/>
      <c r="CA399" s="406"/>
      <c r="CB399" s="398"/>
      <c r="CC399" s="399"/>
      <c r="CD399" s="399"/>
      <c r="CE399" s="400"/>
      <c r="CF399" s="407"/>
      <c r="CG399" s="408"/>
      <c r="CH399" s="408"/>
      <c r="CI399" s="408"/>
      <c r="CJ399" s="409"/>
      <c r="CK399" s="407"/>
      <c r="CL399" s="408"/>
      <c r="CM399" s="408"/>
      <c r="CN399" s="408"/>
      <c r="CO399" s="409"/>
      <c r="CP399" s="407"/>
      <c r="CQ399" s="408"/>
      <c r="CR399" s="408"/>
      <c r="CS399" s="408"/>
      <c r="CT399" s="409"/>
      <c r="CU399" s="379"/>
      <c r="CV399" s="380"/>
      <c r="CW399" s="380"/>
      <c r="CX399" s="380"/>
      <c r="CY399" s="381"/>
    </row>
    <row r="400" spans="1:103" ht="16.5">
      <c r="A400" s="410"/>
      <c r="B400" s="411"/>
      <c r="C400" s="412" t="str">
        <f t="shared" ca="1" si="7"/>
        <v>●</v>
      </c>
      <c r="D400" s="413"/>
      <c r="E400" s="414"/>
      <c r="F400" s="414"/>
      <c r="G400" s="414"/>
      <c r="H400" s="414"/>
      <c r="I400" s="414"/>
      <c r="J400" s="414"/>
      <c r="K400" s="376"/>
      <c r="L400" s="377"/>
      <c r="M400" s="377"/>
      <c r="N400" s="377"/>
      <c r="O400" s="377"/>
      <c r="P400" s="377"/>
      <c r="Q400" s="377"/>
      <c r="R400" s="415"/>
      <c r="S400" s="416"/>
      <c r="T400" s="415"/>
      <c r="U400" s="416"/>
      <c r="V400" s="376"/>
      <c r="W400" s="377"/>
      <c r="X400" s="377"/>
      <c r="Y400" s="377"/>
      <c r="Z400" s="377"/>
      <c r="AA400" s="377"/>
      <c r="AB400" s="377"/>
      <c r="AC400" s="377"/>
      <c r="AD400" s="376"/>
      <c r="AE400" s="377"/>
      <c r="AF400" s="377"/>
      <c r="AG400" s="377"/>
      <c r="AH400" s="377"/>
      <c r="AI400" s="377"/>
      <c r="AJ400" s="377"/>
      <c r="AK400" s="378"/>
      <c r="AL400" s="376"/>
      <c r="AM400" s="377"/>
      <c r="AN400" s="377"/>
      <c r="AO400" s="377"/>
      <c r="AP400" s="377"/>
      <c r="AQ400" s="377"/>
      <c r="AR400" s="378"/>
      <c r="AS400" s="417"/>
      <c r="AT400" s="418"/>
      <c r="AU400" s="418"/>
      <c r="AV400" s="418"/>
      <c r="AW400" s="418"/>
      <c r="AX400" s="418"/>
      <c r="AY400" s="419"/>
      <c r="AZ400" s="420"/>
      <c r="BA400" s="421"/>
      <c r="BB400" s="422">
        <v>6</v>
      </c>
      <c r="BC400" s="423"/>
      <c r="BD400" s="424"/>
      <c r="BE400" s="424"/>
      <c r="BF400" s="425"/>
      <c r="BG400" s="426"/>
      <c r="BH400" s="427"/>
      <c r="BI400" s="428"/>
      <c r="BJ400" s="429"/>
      <c r="BK400" s="430"/>
      <c r="BL400" s="430"/>
      <c r="BM400" s="430"/>
      <c r="BN400" s="430"/>
      <c r="BO400" s="431"/>
      <c r="BP400" s="429"/>
      <c r="BQ400" s="430"/>
      <c r="BR400" s="430"/>
      <c r="BS400" s="430"/>
      <c r="BT400" s="430"/>
      <c r="BU400" s="431"/>
      <c r="BV400" s="429"/>
      <c r="BW400" s="430"/>
      <c r="BX400" s="430"/>
      <c r="BY400" s="430"/>
      <c r="BZ400" s="430"/>
      <c r="CA400" s="431"/>
      <c r="CB400" s="423"/>
      <c r="CC400" s="424"/>
      <c r="CD400" s="424"/>
      <c r="CE400" s="425"/>
      <c r="CF400" s="407"/>
      <c r="CG400" s="408"/>
      <c r="CH400" s="408"/>
      <c r="CI400" s="408"/>
      <c r="CJ400" s="409"/>
      <c r="CK400" s="407"/>
      <c r="CL400" s="408"/>
      <c r="CM400" s="408"/>
      <c r="CN400" s="408"/>
      <c r="CO400" s="409"/>
      <c r="CP400" s="407"/>
      <c r="CQ400" s="408"/>
      <c r="CR400" s="408"/>
      <c r="CS400" s="408"/>
      <c r="CT400" s="409"/>
      <c r="CU400" s="379"/>
      <c r="CV400" s="380"/>
      <c r="CW400" s="380"/>
      <c r="CX400" s="380"/>
      <c r="CY400" s="381"/>
    </row>
    <row r="401" spans="1:103" ht="16.5">
      <c r="A401" s="351">
        <v>66</v>
      </c>
      <c r="B401" s="352"/>
      <c r="C401" s="353" t="str">
        <f t="shared" ca="1" si="7"/>
        <v>●</v>
      </c>
      <c r="D401" s="354"/>
      <c r="E401" s="355"/>
      <c r="F401" s="355"/>
      <c r="G401" s="355"/>
      <c r="H401" s="355"/>
      <c r="I401" s="355"/>
      <c r="J401" s="355"/>
      <c r="K401" s="356" t="s">
        <v>445</v>
      </c>
      <c r="L401" s="357"/>
      <c r="M401" s="357"/>
      <c r="N401" s="357"/>
      <c r="O401" s="357"/>
      <c r="P401" s="357"/>
      <c r="Q401" s="357"/>
      <c r="R401" s="358"/>
      <c r="S401" s="359"/>
      <c r="T401" s="358"/>
      <c r="U401" s="359"/>
      <c r="V401" s="356"/>
      <c r="W401" s="357"/>
      <c r="X401" s="357"/>
      <c r="Y401" s="357"/>
      <c r="Z401" s="357"/>
      <c r="AA401" s="357"/>
      <c r="AB401" s="357"/>
      <c r="AC401" s="357"/>
      <c r="AD401" s="356"/>
      <c r="AE401" s="357"/>
      <c r="AF401" s="357"/>
      <c r="AG401" s="357"/>
      <c r="AH401" s="357"/>
      <c r="AI401" s="357"/>
      <c r="AJ401" s="357"/>
      <c r="AK401" s="360"/>
      <c r="AL401" s="356"/>
      <c r="AM401" s="357"/>
      <c r="AN401" s="357"/>
      <c r="AO401" s="357"/>
      <c r="AP401" s="357"/>
      <c r="AQ401" s="357"/>
      <c r="AR401" s="360"/>
      <c r="AS401" s="361"/>
      <c r="AT401" s="362"/>
      <c r="AU401" s="362"/>
      <c r="AV401" s="362"/>
      <c r="AW401" s="362"/>
      <c r="AX401" s="362"/>
      <c r="AY401" s="363"/>
      <c r="AZ401" s="364"/>
      <c r="BA401" s="365"/>
      <c r="BB401" s="366">
        <v>1</v>
      </c>
      <c r="BC401" s="367"/>
      <c r="BD401" s="368"/>
      <c r="BE401" s="368"/>
      <c r="BF401" s="369"/>
      <c r="BG401" s="370"/>
      <c r="BH401" s="371"/>
      <c r="BI401" s="372"/>
      <c r="BJ401" s="373"/>
      <c r="BK401" s="374"/>
      <c r="BL401" s="374"/>
      <c r="BM401" s="374"/>
      <c r="BN401" s="374"/>
      <c r="BO401" s="375"/>
      <c r="BP401" s="373"/>
      <c r="BQ401" s="374"/>
      <c r="BR401" s="374"/>
      <c r="BS401" s="374"/>
      <c r="BT401" s="374"/>
      <c r="BU401" s="375"/>
      <c r="BV401" s="373"/>
      <c r="BW401" s="374"/>
      <c r="BX401" s="374"/>
      <c r="BY401" s="374"/>
      <c r="BZ401" s="374"/>
      <c r="CA401" s="375"/>
      <c r="CB401" s="367"/>
      <c r="CC401" s="368"/>
      <c r="CD401" s="368"/>
      <c r="CE401" s="369"/>
      <c r="CF401" s="376"/>
      <c r="CG401" s="377"/>
      <c r="CH401" s="377"/>
      <c r="CI401" s="377"/>
      <c r="CJ401" s="378"/>
      <c r="CK401" s="376"/>
      <c r="CL401" s="377"/>
      <c r="CM401" s="377"/>
      <c r="CN401" s="377"/>
      <c r="CO401" s="378"/>
      <c r="CP401" s="376"/>
      <c r="CQ401" s="377"/>
      <c r="CR401" s="377"/>
      <c r="CS401" s="377"/>
      <c r="CT401" s="378"/>
      <c r="CU401" s="379"/>
      <c r="CV401" s="380"/>
      <c r="CW401" s="380"/>
      <c r="CX401" s="380"/>
      <c r="CY401" s="381"/>
    </row>
    <row r="402" spans="1:103" ht="16.5">
      <c r="A402" s="383"/>
      <c r="B402" s="352"/>
      <c r="C402" s="384" t="str">
        <f t="shared" ref="C402:C465" ca="1" si="8">IF(AND(OFFSET($K402,-($BB402-1),0)&lt;&gt;"",OFFSET($R402,-($BB402-1),0)&lt;&gt;"x"),"●","")</f>
        <v>●</v>
      </c>
      <c r="D402" s="385"/>
      <c r="E402" s="386"/>
      <c r="F402" s="386"/>
      <c r="G402" s="386"/>
      <c r="H402" s="386"/>
      <c r="I402" s="386"/>
      <c r="J402" s="386"/>
      <c r="K402" s="387"/>
      <c r="L402" s="388"/>
      <c r="M402" s="388"/>
      <c r="N402" s="388"/>
      <c r="O402" s="388"/>
      <c r="P402" s="388"/>
      <c r="Q402" s="388"/>
      <c r="R402" s="389"/>
      <c r="S402" s="390"/>
      <c r="T402" s="389"/>
      <c r="U402" s="390"/>
      <c r="V402" s="387"/>
      <c r="W402" s="388"/>
      <c r="X402" s="388"/>
      <c r="Y402" s="388"/>
      <c r="Z402" s="388"/>
      <c r="AA402" s="388"/>
      <c r="AB402" s="388"/>
      <c r="AC402" s="388"/>
      <c r="AD402" s="387"/>
      <c r="AE402" s="388"/>
      <c r="AF402" s="388"/>
      <c r="AG402" s="388"/>
      <c r="AH402" s="388"/>
      <c r="AI402" s="388"/>
      <c r="AJ402" s="388"/>
      <c r="AK402" s="391"/>
      <c r="AL402" s="387"/>
      <c r="AM402" s="388"/>
      <c r="AN402" s="388"/>
      <c r="AO402" s="388"/>
      <c r="AP402" s="388"/>
      <c r="AQ402" s="388"/>
      <c r="AR402" s="391"/>
      <c r="AS402" s="392"/>
      <c r="AT402" s="393"/>
      <c r="AU402" s="393"/>
      <c r="AV402" s="393"/>
      <c r="AW402" s="393"/>
      <c r="AX402" s="393"/>
      <c r="AY402" s="394"/>
      <c r="AZ402" s="395"/>
      <c r="BA402" s="396"/>
      <c r="BB402" s="397">
        <v>2</v>
      </c>
      <c r="BC402" s="398"/>
      <c r="BD402" s="399"/>
      <c r="BE402" s="399"/>
      <c r="BF402" s="400"/>
      <c r="BG402" s="401"/>
      <c r="BH402" s="402"/>
      <c r="BI402" s="403"/>
      <c r="BJ402" s="404"/>
      <c r="BK402" s="405"/>
      <c r="BL402" s="405"/>
      <c r="BM402" s="405"/>
      <c r="BN402" s="405"/>
      <c r="BO402" s="406"/>
      <c r="BP402" s="404"/>
      <c r="BQ402" s="405"/>
      <c r="BR402" s="405"/>
      <c r="BS402" s="405"/>
      <c r="BT402" s="405"/>
      <c r="BU402" s="406"/>
      <c r="BV402" s="404"/>
      <c r="BW402" s="405"/>
      <c r="BX402" s="405"/>
      <c r="BY402" s="405"/>
      <c r="BZ402" s="405"/>
      <c r="CA402" s="406"/>
      <c r="CB402" s="398"/>
      <c r="CC402" s="399"/>
      <c r="CD402" s="399"/>
      <c r="CE402" s="400"/>
      <c r="CF402" s="407"/>
      <c r="CG402" s="408"/>
      <c r="CH402" s="408"/>
      <c r="CI402" s="408"/>
      <c r="CJ402" s="409"/>
      <c r="CK402" s="407"/>
      <c r="CL402" s="408"/>
      <c r="CM402" s="408"/>
      <c r="CN402" s="408"/>
      <c r="CO402" s="409"/>
      <c r="CP402" s="407"/>
      <c r="CQ402" s="408"/>
      <c r="CR402" s="408"/>
      <c r="CS402" s="408"/>
      <c r="CT402" s="409"/>
      <c r="CU402" s="379"/>
      <c r="CV402" s="380"/>
      <c r="CW402" s="380"/>
      <c r="CX402" s="380"/>
      <c r="CY402" s="381"/>
    </row>
    <row r="403" spans="1:103" ht="16.5">
      <c r="A403" s="383"/>
      <c r="B403" s="352"/>
      <c r="C403" s="384" t="str">
        <f t="shared" ca="1" si="8"/>
        <v>●</v>
      </c>
      <c r="D403" s="385"/>
      <c r="E403" s="386"/>
      <c r="F403" s="386"/>
      <c r="G403" s="386"/>
      <c r="H403" s="386"/>
      <c r="I403" s="386"/>
      <c r="J403" s="386"/>
      <c r="K403" s="387"/>
      <c r="L403" s="388"/>
      <c r="M403" s="388"/>
      <c r="N403" s="388"/>
      <c r="O403" s="388"/>
      <c r="P403" s="388"/>
      <c r="Q403" s="388"/>
      <c r="R403" s="389"/>
      <c r="S403" s="390"/>
      <c r="T403" s="389"/>
      <c r="U403" s="390"/>
      <c r="V403" s="387"/>
      <c r="W403" s="388"/>
      <c r="X403" s="388"/>
      <c r="Y403" s="388"/>
      <c r="Z403" s="388"/>
      <c r="AA403" s="388"/>
      <c r="AB403" s="388"/>
      <c r="AC403" s="388"/>
      <c r="AD403" s="387"/>
      <c r="AE403" s="388"/>
      <c r="AF403" s="388"/>
      <c r="AG403" s="388"/>
      <c r="AH403" s="388"/>
      <c r="AI403" s="388"/>
      <c r="AJ403" s="388"/>
      <c r="AK403" s="391"/>
      <c r="AL403" s="387"/>
      <c r="AM403" s="388"/>
      <c r="AN403" s="388"/>
      <c r="AO403" s="388"/>
      <c r="AP403" s="388"/>
      <c r="AQ403" s="388"/>
      <c r="AR403" s="391"/>
      <c r="AS403" s="392"/>
      <c r="AT403" s="393"/>
      <c r="AU403" s="393"/>
      <c r="AV403" s="393"/>
      <c r="AW403" s="393"/>
      <c r="AX403" s="393"/>
      <c r="AY403" s="394"/>
      <c r="AZ403" s="395"/>
      <c r="BA403" s="396"/>
      <c r="BB403" s="397">
        <v>3</v>
      </c>
      <c r="BC403" s="398"/>
      <c r="BD403" s="399"/>
      <c r="BE403" s="399"/>
      <c r="BF403" s="400"/>
      <c r="BG403" s="401"/>
      <c r="BH403" s="402"/>
      <c r="BI403" s="403"/>
      <c r="BJ403" s="404"/>
      <c r="BK403" s="405"/>
      <c r="BL403" s="405"/>
      <c r="BM403" s="405"/>
      <c r="BN403" s="405"/>
      <c r="BO403" s="406"/>
      <c r="BP403" s="404"/>
      <c r="BQ403" s="405"/>
      <c r="BR403" s="405"/>
      <c r="BS403" s="405"/>
      <c r="BT403" s="405"/>
      <c r="BU403" s="406"/>
      <c r="BV403" s="404"/>
      <c r="BW403" s="405"/>
      <c r="BX403" s="405"/>
      <c r="BY403" s="405"/>
      <c r="BZ403" s="405"/>
      <c r="CA403" s="406"/>
      <c r="CB403" s="398"/>
      <c r="CC403" s="399"/>
      <c r="CD403" s="399"/>
      <c r="CE403" s="400"/>
      <c r="CF403" s="407"/>
      <c r="CG403" s="408"/>
      <c r="CH403" s="408"/>
      <c r="CI403" s="408"/>
      <c r="CJ403" s="409"/>
      <c r="CK403" s="407"/>
      <c r="CL403" s="408"/>
      <c r="CM403" s="408"/>
      <c r="CN403" s="408"/>
      <c r="CO403" s="409"/>
      <c r="CP403" s="407"/>
      <c r="CQ403" s="408"/>
      <c r="CR403" s="408"/>
      <c r="CS403" s="408"/>
      <c r="CT403" s="409"/>
      <c r="CU403" s="379"/>
      <c r="CV403" s="380"/>
      <c r="CW403" s="380"/>
      <c r="CX403" s="380"/>
      <c r="CY403" s="381"/>
    </row>
    <row r="404" spans="1:103" ht="16.5">
      <c r="A404" s="383"/>
      <c r="B404" s="352"/>
      <c r="C404" s="384" t="str">
        <f t="shared" ca="1" si="8"/>
        <v>●</v>
      </c>
      <c r="D404" s="385"/>
      <c r="E404" s="386"/>
      <c r="F404" s="386"/>
      <c r="G404" s="386"/>
      <c r="H404" s="386"/>
      <c r="I404" s="386"/>
      <c r="J404" s="386"/>
      <c r="K404" s="387"/>
      <c r="L404" s="388"/>
      <c r="M404" s="388"/>
      <c r="N404" s="388"/>
      <c r="O404" s="388"/>
      <c r="P404" s="388"/>
      <c r="Q404" s="388"/>
      <c r="R404" s="389"/>
      <c r="S404" s="390"/>
      <c r="T404" s="389"/>
      <c r="U404" s="390"/>
      <c r="V404" s="387"/>
      <c r="W404" s="388"/>
      <c r="X404" s="388"/>
      <c r="Y404" s="388"/>
      <c r="Z404" s="388"/>
      <c r="AA404" s="388"/>
      <c r="AB404" s="388"/>
      <c r="AC404" s="388"/>
      <c r="AD404" s="387"/>
      <c r="AE404" s="388"/>
      <c r="AF404" s="388"/>
      <c r="AG404" s="388"/>
      <c r="AH404" s="388"/>
      <c r="AI404" s="388"/>
      <c r="AJ404" s="388"/>
      <c r="AK404" s="391"/>
      <c r="AL404" s="387"/>
      <c r="AM404" s="388"/>
      <c r="AN404" s="388"/>
      <c r="AO404" s="388"/>
      <c r="AP404" s="388"/>
      <c r="AQ404" s="388"/>
      <c r="AR404" s="391"/>
      <c r="AS404" s="392"/>
      <c r="AT404" s="393"/>
      <c r="AU404" s="393"/>
      <c r="AV404" s="393"/>
      <c r="AW404" s="393"/>
      <c r="AX404" s="393"/>
      <c r="AY404" s="394"/>
      <c r="AZ404" s="395"/>
      <c r="BA404" s="396"/>
      <c r="BB404" s="397">
        <v>4</v>
      </c>
      <c r="BC404" s="398"/>
      <c r="BD404" s="399"/>
      <c r="BE404" s="399"/>
      <c r="BF404" s="400"/>
      <c r="BG404" s="401"/>
      <c r="BH404" s="402"/>
      <c r="BI404" s="403"/>
      <c r="BJ404" s="404"/>
      <c r="BK404" s="405"/>
      <c r="BL404" s="405"/>
      <c r="BM404" s="405"/>
      <c r="BN404" s="405"/>
      <c r="BO404" s="406"/>
      <c r="BP404" s="404"/>
      <c r="BQ404" s="405"/>
      <c r="BR404" s="405"/>
      <c r="BS404" s="405"/>
      <c r="BT404" s="405"/>
      <c r="BU404" s="406"/>
      <c r="BV404" s="404"/>
      <c r="BW404" s="405"/>
      <c r="BX404" s="405"/>
      <c r="BY404" s="405"/>
      <c r="BZ404" s="405"/>
      <c r="CA404" s="406"/>
      <c r="CB404" s="398"/>
      <c r="CC404" s="399"/>
      <c r="CD404" s="399"/>
      <c r="CE404" s="400"/>
      <c r="CF404" s="407"/>
      <c r="CG404" s="408"/>
      <c r="CH404" s="408"/>
      <c r="CI404" s="408"/>
      <c r="CJ404" s="409"/>
      <c r="CK404" s="407"/>
      <c r="CL404" s="408"/>
      <c r="CM404" s="408"/>
      <c r="CN404" s="408"/>
      <c r="CO404" s="409"/>
      <c r="CP404" s="407"/>
      <c r="CQ404" s="408"/>
      <c r="CR404" s="408"/>
      <c r="CS404" s="408"/>
      <c r="CT404" s="409"/>
      <c r="CU404" s="379"/>
      <c r="CV404" s="380"/>
      <c r="CW404" s="380"/>
      <c r="CX404" s="380"/>
      <c r="CY404" s="381"/>
    </row>
    <row r="405" spans="1:103" ht="16.5">
      <c r="A405" s="383"/>
      <c r="B405" s="352"/>
      <c r="C405" s="384" t="str">
        <f t="shared" ca="1" si="8"/>
        <v>●</v>
      </c>
      <c r="D405" s="385"/>
      <c r="E405" s="386"/>
      <c r="F405" s="386"/>
      <c r="G405" s="386"/>
      <c r="H405" s="386"/>
      <c r="I405" s="386"/>
      <c r="J405" s="386"/>
      <c r="K405" s="387"/>
      <c r="L405" s="388"/>
      <c r="M405" s="388"/>
      <c r="N405" s="388"/>
      <c r="O405" s="388"/>
      <c r="P405" s="388"/>
      <c r="Q405" s="388"/>
      <c r="R405" s="389"/>
      <c r="S405" s="390"/>
      <c r="T405" s="389"/>
      <c r="U405" s="390"/>
      <c r="V405" s="387"/>
      <c r="W405" s="388"/>
      <c r="X405" s="388"/>
      <c r="Y405" s="388"/>
      <c r="Z405" s="388"/>
      <c r="AA405" s="388"/>
      <c r="AB405" s="388"/>
      <c r="AC405" s="388"/>
      <c r="AD405" s="387"/>
      <c r="AE405" s="388"/>
      <c r="AF405" s="388"/>
      <c r="AG405" s="388"/>
      <c r="AH405" s="388"/>
      <c r="AI405" s="388"/>
      <c r="AJ405" s="388"/>
      <c r="AK405" s="391"/>
      <c r="AL405" s="387"/>
      <c r="AM405" s="388"/>
      <c r="AN405" s="388"/>
      <c r="AO405" s="388"/>
      <c r="AP405" s="388"/>
      <c r="AQ405" s="388"/>
      <c r="AR405" s="391"/>
      <c r="AS405" s="392"/>
      <c r="AT405" s="393"/>
      <c r="AU405" s="393"/>
      <c r="AV405" s="393"/>
      <c r="AW405" s="393"/>
      <c r="AX405" s="393"/>
      <c r="AY405" s="394"/>
      <c r="AZ405" s="395"/>
      <c r="BA405" s="396"/>
      <c r="BB405" s="397">
        <v>5</v>
      </c>
      <c r="BC405" s="398"/>
      <c r="BD405" s="399"/>
      <c r="BE405" s="399"/>
      <c r="BF405" s="400"/>
      <c r="BG405" s="401"/>
      <c r="BH405" s="402"/>
      <c r="BI405" s="403"/>
      <c r="BJ405" s="404"/>
      <c r="BK405" s="405"/>
      <c r="BL405" s="405"/>
      <c r="BM405" s="405"/>
      <c r="BN405" s="405"/>
      <c r="BO405" s="406"/>
      <c r="BP405" s="404"/>
      <c r="BQ405" s="405"/>
      <c r="BR405" s="405"/>
      <c r="BS405" s="405"/>
      <c r="BT405" s="405"/>
      <c r="BU405" s="406"/>
      <c r="BV405" s="404"/>
      <c r="BW405" s="405"/>
      <c r="BX405" s="405"/>
      <c r="BY405" s="405"/>
      <c r="BZ405" s="405"/>
      <c r="CA405" s="406"/>
      <c r="CB405" s="398"/>
      <c r="CC405" s="399"/>
      <c r="CD405" s="399"/>
      <c r="CE405" s="400"/>
      <c r="CF405" s="407"/>
      <c r="CG405" s="408"/>
      <c r="CH405" s="408"/>
      <c r="CI405" s="408"/>
      <c r="CJ405" s="409"/>
      <c r="CK405" s="407"/>
      <c r="CL405" s="408"/>
      <c r="CM405" s="408"/>
      <c r="CN405" s="408"/>
      <c r="CO405" s="409"/>
      <c r="CP405" s="407"/>
      <c r="CQ405" s="408"/>
      <c r="CR405" s="408"/>
      <c r="CS405" s="408"/>
      <c r="CT405" s="409"/>
      <c r="CU405" s="379"/>
      <c r="CV405" s="380"/>
      <c r="CW405" s="380"/>
      <c r="CX405" s="380"/>
      <c r="CY405" s="381"/>
    </row>
    <row r="406" spans="1:103" ht="16.5">
      <c r="A406" s="410"/>
      <c r="B406" s="411"/>
      <c r="C406" s="412" t="str">
        <f t="shared" ca="1" si="8"/>
        <v>●</v>
      </c>
      <c r="D406" s="413"/>
      <c r="E406" s="414"/>
      <c r="F406" s="414"/>
      <c r="G406" s="414"/>
      <c r="H406" s="414"/>
      <c r="I406" s="414"/>
      <c r="J406" s="414"/>
      <c r="K406" s="376"/>
      <c r="L406" s="377"/>
      <c r="M406" s="377"/>
      <c r="N406" s="377"/>
      <c r="O406" s="377"/>
      <c r="P406" s="377"/>
      <c r="Q406" s="377"/>
      <c r="R406" s="415"/>
      <c r="S406" s="416"/>
      <c r="T406" s="415"/>
      <c r="U406" s="416"/>
      <c r="V406" s="376"/>
      <c r="W406" s="377"/>
      <c r="X406" s="377"/>
      <c r="Y406" s="377"/>
      <c r="Z406" s="377"/>
      <c r="AA406" s="377"/>
      <c r="AB406" s="377"/>
      <c r="AC406" s="377"/>
      <c r="AD406" s="376"/>
      <c r="AE406" s="377"/>
      <c r="AF406" s="377"/>
      <c r="AG406" s="377"/>
      <c r="AH406" s="377"/>
      <c r="AI406" s="377"/>
      <c r="AJ406" s="377"/>
      <c r="AK406" s="378"/>
      <c r="AL406" s="376"/>
      <c r="AM406" s="377"/>
      <c r="AN406" s="377"/>
      <c r="AO406" s="377"/>
      <c r="AP406" s="377"/>
      <c r="AQ406" s="377"/>
      <c r="AR406" s="378"/>
      <c r="AS406" s="417"/>
      <c r="AT406" s="418"/>
      <c r="AU406" s="418"/>
      <c r="AV406" s="418"/>
      <c r="AW406" s="418"/>
      <c r="AX406" s="418"/>
      <c r="AY406" s="419"/>
      <c r="AZ406" s="420"/>
      <c r="BA406" s="421"/>
      <c r="BB406" s="422">
        <v>6</v>
      </c>
      <c r="BC406" s="423"/>
      <c r="BD406" s="424"/>
      <c r="BE406" s="424"/>
      <c r="BF406" s="425"/>
      <c r="BG406" s="426"/>
      <c r="BH406" s="427"/>
      <c r="BI406" s="428"/>
      <c r="BJ406" s="429"/>
      <c r="BK406" s="430"/>
      <c r="BL406" s="430"/>
      <c r="BM406" s="430"/>
      <c r="BN406" s="430"/>
      <c r="BO406" s="431"/>
      <c r="BP406" s="429"/>
      <c r="BQ406" s="430"/>
      <c r="BR406" s="430"/>
      <c r="BS406" s="430"/>
      <c r="BT406" s="430"/>
      <c r="BU406" s="431"/>
      <c r="BV406" s="429"/>
      <c r="BW406" s="430"/>
      <c r="BX406" s="430"/>
      <c r="BY406" s="430"/>
      <c r="BZ406" s="430"/>
      <c r="CA406" s="431"/>
      <c r="CB406" s="423"/>
      <c r="CC406" s="424"/>
      <c r="CD406" s="424"/>
      <c r="CE406" s="425"/>
      <c r="CF406" s="407"/>
      <c r="CG406" s="408"/>
      <c r="CH406" s="408"/>
      <c r="CI406" s="408"/>
      <c r="CJ406" s="409"/>
      <c r="CK406" s="407"/>
      <c r="CL406" s="408"/>
      <c r="CM406" s="408"/>
      <c r="CN406" s="408"/>
      <c r="CO406" s="409"/>
      <c r="CP406" s="407"/>
      <c r="CQ406" s="408"/>
      <c r="CR406" s="408"/>
      <c r="CS406" s="408"/>
      <c r="CT406" s="409"/>
      <c r="CU406" s="379"/>
      <c r="CV406" s="380"/>
      <c r="CW406" s="380"/>
      <c r="CX406" s="380"/>
      <c r="CY406" s="381"/>
    </row>
    <row r="407" spans="1:103" ht="16.5">
      <c r="A407" s="351">
        <v>67</v>
      </c>
      <c r="B407" s="352"/>
      <c r="C407" s="353" t="str">
        <f t="shared" ca="1" si="8"/>
        <v>●</v>
      </c>
      <c r="D407" s="354" t="s">
        <v>446</v>
      </c>
      <c r="E407" s="355"/>
      <c r="F407" s="355"/>
      <c r="G407" s="355"/>
      <c r="H407" s="355"/>
      <c r="I407" s="355"/>
      <c r="J407" s="355"/>
      <c r="K407" s="356" t="s">
        <v>447</v>
      </c>
      <c r="L407" s="357"/>
      <c r="M407" s="357"/>
      <c r="N407" s="357"/>
      <c r="O407" s="357"/>
      <c r="P407" s="357"/>
      <c r="Q407" s="357"/>
      <c r="R407" s="358"/>
      <c r="S407" s="359"/>
      <c r="T407" s="358"/>
      <c r="U407" s="359"/>
      <c r="V407" s="356"/>
      <c r="W407" s="357"/>
      <c r="X407" s="357"/>
      <c r="Y407" s="357"/>
      <c r="Z407" s="357"/>
      <c r="AA407" s="357"/>
      <c r="AB407" s="357"/>
      <c r="AC407" s="357"/>
      <c r="AD407" s="356"/>
      <c r="AE407" s="357"/>
      <c r="AF407" s="357"/>
      <c r="AG407" s="357"/>
      <c r="AH407" s="357"/>
      <c r="AI407" s="357"/>
      <c r="AJ407" s="357"/>
      <c r="AK407" s="360"/>
      <c r="AL407" s="356"/>
      <c r="AM407" s="357"/>
      <c r="AN407" s="357"/>
      <c r="AO407" s="357"/>
      <c r="AP407" s="357"/>
      <c r="AQ407" s="357"/>
      <c r="AR407" s="360"/>
      <c r="AS407" s="361"/>
      <c r="AT407" s="362"/>
      <c r="AU407" s="362"/>
      <c r="AV407" s="362"/>
      <c r="AW407" s="362"/>
      <c r="AX407" s="362"/>
      <c r="AY407" s="363"/>
      <c r="AZ407" s="364"/>
      <c r="BA407" s="365"/>
      <c r="BB407" s="366">
        <v>1</v>
      </c>
      <c r="BC407" s="367"/>
      <c r="BD407" s="368"/>
      <c r="BE407" s="368"/>
      <c r="BF407" s="369"/>
      <c r="BG407" s="370"/>
      <c r="BH407" s="371"/>
      <c r="BI407" s="372"/>
      <c r="BJ407" s="373"/>
      <c r="BK407" s="374"/>
      <c r="BL407" s="374"/>
      <c r="BM407" s="374"/>
      <c r="BN407" s="374"/>
      <c r="BO407" s="375"/>
      <c r="BP407" s="373"/>
      <c r="BQ407" s="374"/>
      <c r="BR407" s="374"/>
      <c r="BS407" s="374"/>
      <c r="BT407" s="374"/>
      <c r="BU407" s="375"/>
      <c r="BV407" s="373"/>
      <c r="BW407" s="374"/>
      <c r="BX407" s="374"/>
      <c r="BY407" s="374"/>
      <c r="BZ407" s="374"/>
      <c r="CA407" s="375"/>
      <c r="CB407" s="367"/>
      <c r="CC407" s="368"/>
      <c r="CD407" s="368"/>
      <c r="CE407" s="369"/>
      <c r="CF407" s="376"/>
      <c r="CG407" s="377"/>
      <c r="CH407" s="377"/>
      <c r="CI407" s="377"/>
      <c r="CJ407" s="378"/>
      <c r="CK407" s="376"/>
      <c r="CL407" s="377"/>
      <c r="CM407" s="377"/>
      <c r="CN407" s="377"/>
      <c r="CO407" s="378"/>
      <c r="CP407" s="376"/>
      <c r="CQ407" s="377"/>
      <c r="CR407" s="377"/>
      <c r="CS407" s="377"/>
      <c r="CT407" s="378"/>
      <c r="CU407" s="379"/>
      <c r="CV407" s="380"/>
      <c r="CW407" s="380"/>
      <c r="CX407" s="380"/>
      <c r="CY407" s="381"/>
    </row>
    <row r="408" spans="1:103" ht="16.5">
      <c r="A408" s="383"/>
      <c r="B408" s="352"/>
      <c r="C408" s="384" t="str">
        <f t="shared" ca="1" si="8"/>
        <v>●</v>
      </c>
      <c r="D408" s="385"/>
      <c r="E408" s="386"/>
      <c r="F408" s="386"/>
      <c r="G408" s="386"/>
      <c r="H408" s="386"/>
      <c r="I408" s="386"/>
      <c r="J408" s="386"/>
      <c r="K408" s="387"/>
      <c r="L408" s="388"/>
      <c r="M408" s="388"/>
      <c r="N408" s="388"/>
      <c r="O408" s="388"/>
      <c r="P408" s="388"/>
      <c r="Q408" s="388"/>
      <c r="R408" s="389"/>
      <c r="S408" s="390"/>
      <c r="T408" s="389"/>
      <c r="U408" s="390"/>
      <c r="V408" s="387"/>
      <c r="W408" s="388"/>
      <c r="X408" s="388"/>
      <c r="Y408" s="388"/>
      <c r="Z408" s="388"/>
      <c r="AA408" s="388"/>
      <c r="AB408" s="388"/>
      <c r="AC408" s="388"/>
      <c r="AD408" s="387"/>
      <c r="AE408" s="388"/>
      <c r="AF408" s="388"/>
      <c r="AG408" s="388"/>
      <c r="AH408" s="388"/>
      <c r="AI408" s="388"/>
      <c r="AJ408" s="388"/>
      <c r="AK408" s="391"/>
      <c r="AL408" s="387"/>
      <c r="AM408" s="388"/>
      <c r="AN408" s="388"/>
      <c r="AO408" s="388"/>
      <c r="AP408" s="388"/>
      <c r="AQ408" s="388"/>
      <c r="AR408" s="391"/>
      <c r="AS408" s="392"/>
      <c r="AT408" s="393"/>
      <c r="AU408" s="393"/>
      <c r="AV408" s="393"/>
      <c r="AW408" s="393"/>
      <c r="AX408" s="393"/>
      <c r="AY408" s="394"/>
      <c r="AZ408" s="395"/>
      <c r="BA408" s="396"/>
      <c r="BB408" s="397">
        <v>2</v>
      </c>
      <c r="BC408" s="398"/>
      <c r="BD408" s="399"/>
      <c r="BE408" s="399"/>
      <c r="BF408" s="400"/>
      <c r="BG408" s="401"/>
      <c r="BH408" s="402"/>
      <c r="BI408" s="403"/>
      <c r="BJ408" s="404"/>
      <c r="BK408" s="405"/>
      <c r="BL408" s="405"/>
      <c r="BM408" s="405"/>
      <c r="BN408" s="405"/>
      <c r="BO408" s="406"/>
      <c r="BP408" s="404"/>
      <c r="BQ408" s="405"/>
      <c r="BR408" s="405"/>
      <c r="BS408" s="405"/>
      <c r="BT408" s="405"/>
      <c r="BU408" s="406"/>
      <c r="BV408" s="404"/>
      <c r="BW408" s="405"/>
      <c r="BX408" s="405"/>
      <c r="BY408" s="405"/>
      <c r="BZ408" s="405"/>
      <c r="CA408" s="406"/>
      <c r="CB408" s="398"/>
      <c r="CC408" s="399"/>
      <c r="CD408" s="399"/>
      <c r="CE408" s="400"/>
      <c r="CF408" s="407"/>
      <c r="CG408" s="408"/>
      <c r="CH408" s="408"/>
      <c r="CI408" s="408"/>
      <c r="CJ408" s="409"/>
      <c r="CK408" s="407"/>
      <c r="CL408" s="408"/>
      <c r="CM408" s="408"/>
      <c r="CN408" s="408"/>
      <c r="CO408" s="409"/>
      <c r="CP408" s="407"/>
      <c r="CQ408" s="408"/>
      <c r="CR408" s="408"/>
      <c r="CS408" s="408"/>
      <c r="CT408" s="409"/>
      <c r="CU408" s="379"/>
      <c r="CV408" s="380"/>
      <c r="CW408" s="380"/>
      <c r="CX408" s="380"/>
      <c r="CY408" s="381"/>
    </row>
    <row r="409" spans="1:103" ht="16.5">
      <c r="A409" s="383"/>
      <c r="B409" s="352"/>
      <c r="C409" s="384" t="str">
        <f t="shared" ca="1" si="8"/>
        <v>●</v>
      </c>
      <c r="D409" s="385"/>
      <c r="E409" s="386"/>
      <c r="F409" s="386"/>
      <c r="G409" s="386"/>
      <c r="H409" s="386"/>
      <c r="I409" s="386"/>
      <c r="J409" s="386"/>
      <c r="K409" s="387"/>
      <c r="L409" s="388"/>
      <c r="M409" s="388"/>
      <c r="N409" s="388"/>
      <c r="O409" s="388"/>
      <c r="P409" s="388"/>
      <c r="Q409" s="388"/>
      <c r="R409" s="389"/>
      <c r="S409" s="390"/>
      <c r="T409" s="389"/>
      <c r="U409" s="390"/>
      <c r="V409" s="387"/>
      <c r="W409" s="388"/>
      <c r="X409" s="388"/>
      <c r="Y409" s="388"/>
      <c r="Z409" s="388"/>
      <c r="AA409" s="388"/>
      <c r="AB409" s="388"/>
      <c r="AC409" s="388"/>
      <c r="AD409" s="387"/>
      <c r="AE409" s="388"/>
      <c r="AF409" s="388"/>
      <c r="AG409" s="388"/>
      <c r="AH409" s="388"/>
      <c r="AI409" s="388"/>
      <c r="AJ409" s="388"/>
      <c r="AK409" s="391"/>
      <c r="AL409" s="387"/>
      <c r="AM409" s="388"/>
      <c r="AN409" s="388"/>
      <c r="AO409" s="388"/>
      <c r="AP409" s="388"/>
      <c r="AQ409" s="388"/>
      <c r="AR409" s="391"/>
      <c r="AS409" s="392"/>
      <c r="AT409" s="393"/>
      <c r="AU409" s="393"/>
      <c r="AV409" s="393"/>
      <c r="AW409" s="393"/>
      <c r="AX409" s="393"/>
      <c r="AY409" s="394"/>
      <c r="AZ409" s="395"/>
      <c r="BA409" s="396"/>
      <c r="BB409" s="397">
        <v>3</v>
      </c>
      <c r="BC409" s="398"/>
      <c r="BD409" s="399"/>
      <c r="BE409" s="399"/>
      <c r="BF409" s="400"/>
      <c r="BG409" s="401"/>
      <c r="BH409" s="402"/>
      <c r="BI409" s="403"/>
      <c r="BJ409" s="404"/>
      <c r="BK409" s="405"/>
      <c r="BL409" s="405"/>
      <c r="BM409" s="405"/>
      <c r="BN409" s="405"/>
      <c r="BO409" s="406"/>
      <c r="BP409" s="404"/>
      <c r="BQ409" s="405"/>
      <c r="BR409" s="405"/>
      <c r="BS409" s="405"/>
      <c r="BT409" s="405"/>
      <c r="BU409" s="406"/>
      <c r="BV409" s="404"/>
      <c r="BW409" s="405"/>
      <c r="BX409" s="405"/>
      <c r="BY409" s="405"/>
      <c r="BZ409" s="405"/>
      <c r="CA409" s="406"/>
      <c r="CB409" s="398"/>
      <c r="CC409" s="399"/>
      <c r="CD409" s="399"/>
      <c r="CE409" s="400"/>
      <c r="CF409" s="407"/>
      <c r="CG409" s="408"/>
      <c r="CH409" s="408"/>
      <c r="CI409" s="408"/>
      <c r="CJ409" s="409"/>
      <c r="CK409" s="407"/>
      <c r="CL409" s="408"/>
      <c r="CM409" s="408"/>
      <c r="CN409" s="408"/>
      <c r="CO409" s="409"/>
      <c r="CP409" s="407"/>
      <c r="CQ409" s="408"/>
      <c r="CR409" s="408"/>
      <c r="CS409" s="408"/>
      <c r="CT409" s="409"/>
      <c r="CU409" s="379"/>
      <c r="CV409" s="380"/>
      <c r="CW409" s="380"/>
      <c r="CX409" s="380"/>
      <c r="CY409" s="381"/>
    </row>
    <row r="410" spans="1:103" ht="16.5">
      <c r="A410" s="383"/>
      <c r="B410" s="352"/>
      <c r="C410" s="384" t="str">
        <f t="shared" ca="1" si="8"/>
        <v>●</v>
      </c>
      <c r="D410" s="385"/>
      <c r="E410" s="386"/>
      <c r="F410" s="386"/>
      <c r="G410" s="386"/>
      <c r="H410" s="386"/>
      <c r="I410" s="386"/>
      <c r="J410" s="386"/>
      <c r="K410" s="387"/>
      <c r="L410" s="388"/>
      <c r="M410" s="388"/>
      <c r="N410" s="388"/>
      <c r="O410" s="388"/>
      <c r="P410" s="388"/>
      <c r="Q410" s="388"/>
      <c r="R410" s="389"/>
      <c r="S410" s="390"/>
      <c r="T410" s="389"/>
      <c r="U410" s="390"/>
      <c r="V410" s="387"/>
      <c r="W410" s="388"/>
      <c r="X410" s="388"/>
      <c r="Y410" s="388"/>
      <c r="Z410" s="388"/>
      <c r="AA410" s="388"/>
      <c r="AB410" s="388"/>
      <c r="AC410" s="388"/>
      <c r="AD410" s="387"/>
      <c r="AE410" s="388"/>
      <c r="AF410" s="388"/>
      <c r="AG410" s="388"/>
      <c r="AH410" s="388"/>
      <c r="AI410" s="388"/>
      <c r="AJ410" s="388"/>
      <c r="AK410" s="391"/>
      <c r="AL410" s="387"/>
      <c r="AM410" s="388"/>
      <c r="AN410" s="388"/>
      <c r="AO410" s="388"/>
      <c r="AP410" s="388"/>
      <c r="AQ410" s="388"/>
      <c r="AR410" s="391"/>
      <c r="AS410" s="392"/>
      <c r="AT410" s="393"/>
      <c r="AU410" s="393"/>
      <c r="AV410" s="393"/>
      <c r="AW410" s="393"/>
      <c r="AX410" s="393"/>
      <c r="AY410" s="394"/>
      <c r="AZ410" s="395"/>
      <c r="BA410" s="396"/>
      <c r="BB410" s="397">
        <v>4</v>
      </c>
      <c r="BC410" s="398"/>
      <c r="BD410" s="399"/>
      <c r="BE410" s="399"/>
      <c r="BF410" s="400"/>
      <c r="BG410" s="401"/>
      <c r="BH410" s="402"/>
      <c r="BI410" s="403"/>
      <c r="BJ410" s="404"/>
      <c r="BK410" s="405"/>
      <c r="BL410" s="405"/>
      <c r="BM410" s="405"/>
      <c r="BN410" s="405"/>
      <c r="BO410" s="406"/>
      <c r="BP410" s="404"/>
      <c r="BQ410" s="405"/>
      <c r="BR410" s="405"/>
      <c r="BS410" s="405"/>
      <c r="BT410" s="405"/>
      <c r="BU410" s="406"/>
      <c r="BV410" s="404"/>
      <c r="BW410" s="405"/>
      <c r="BX410" s="405"/>
      <c r="BY410" s="405"/>
      <c r="BZ410" s="405"/>
      <c r="CA410" s="406"/>
      <c r="CB410" s="398"/>
      <c r="CC410" s="399"/>
      <c r="CD410" s="399"/>
      <c r="CE410" s="400"/>
      <c r="CF410" s="407"/>
      <c r="CG410" s="408"/>
      <c r="CH410" s="408"/>
      <c r="CI410" s="408"/>
      <c r="CJ410" s="409"/>
      <c r="CK410" s="407"/>
      <c r="CL410" s="408"/>
      <c r="CM410" s="408"/>
      <c r="CN410" s="408"/>
      <c r="CO410" s="409"/>
      <c r="CP410" s="407"/>
      <c r="CQ410" s="408"/>
      <c r="CR410" s="408"/>
      <c r="CS410" s="408"/>
      <c r="CT410" s="409"/>
      <c r="CU410" s="379"/>
      <c r="CV410" s="380"/>
      <c r="CW410" s="380"/>
      <c r="CX410" s="380"/>
      <c r="CY410" s="381"/>
    </row>
    <row r="411" spans="1:103" ht="16.5">
      <c r="A411" s="383"/>
      <c r="B411" s="352"/>
      <c r="C411" s="384" t="str">
        <f t="shared" ca="1" si="8"/>
        <v>●</v>
      </c>
      <c r="D411" s="385"/>
      <c r="E411" s="386"/>
      <c r="F411" s="386"/>
      <c r="G411" s="386"/>
      <c r="H411" s="386"/>
      <c r="I411" s="386"/>
      <c r="J411" s="386"/>
      <c r="K411" s="387"/>
      <c r="L411" s="388"/>
      <c r="M411" s="388"/>
      <c r="N411" s="388"/>
      <c r="O411" s="388"/>
      <c r="P411" s="388"/>
      <c r="Q411" s="388"/>
      <c r="R411" s="389"/>
      <c r="S411" s="390"/>
      <c r="T411" s="389"/>
      <c r="U411" s="390"/>
      <c r="V411" s="387"/>
      <c r="W411" s="388"/>
      <c r="X411" s="388"/>
      <c r="Y411" s="388"/>
      <c r="Z411" s="388"/>
      <c r="AA411" s="388"/>
      <c r="AB411" s="388"/>
      <c r="AC411" s="388"/>
      <c r="AD411" s="387"/>
      <c r="AE411" s="388"/>
      <c r="AF411" s="388"/>
      <c r="AG411" s="388"/>
      <c r="AH411" s="388"/>
      <c r="AI411" s="388"/>
      <c r="AJ411" s="388"/>
      <c r="AK411" s="391"/>
      <c r="AL411" s="387"/>
      <c r="AM411" s="388"/>
      <c r="AN411" s="388"/>
      <c r="AO411" s="388"/>
      <c r="AP411" s="388"/>
      <c r="AQ411" s="388"/>
      <c r="AR411" s="391"/>
      <c r="AS411" s="392"/>
      <c r="AT411" s="393"/>
      <c r="AU411" s="393"/>
      <c r="AV411" s="393"/>
      <c r="AW411" s="393"/>
      <c r="AX411" s="393"/>
      <c r="AY411" s="394"/>
      <c r="AZ411" s="395"/>
      <c r="BA411" s="396"/>
      <c r="BB411" s="397">
        <v>5</v>
      </c>
      <c r="BC411" s="398"/>
      <c r="BD411" s="399"/>
      <c r="BE411" s="399"/>
      <c r="BF411" s="400"/>
      <c r="BG411" s="401"/>
      <c r="BH411" s="402"/>
      <c r="BI411" s="403"/>
      <c r="BJ411" s="404"/>
      <c r="BK411" s="405"/>
      <c r="BL411" s="405"/>
      <c r="BM411" s="405"/>
      <c r="BN411" s="405"/>
      <c r="BO411" s="406"/>
      <c r="BP411" s="404"/>
      <c r="BQ411" s="405"/>
      <c r="BR411" s="405"/>
      <c r="BS411" s="405"/>
      <c r="BT411" s="405"/>
      <c r="BU411" s="406"/>
      <c r="BV411" s="404"/>
      <c r="BW411" s="405"/>
      <c r="BX411" s="405"/>
      <c r="BY411" s="405"/>
      <c r="BZ411" s="405"/>
      <c r="CA411" s="406"/>
      <c r="CB411" s="398"/>
      <c r="CC411" s="399"/>
      <c r="CD411" s="399"/>
      <c r="CE411" s="400"/>
      <c r="CF411" s="407"/>
      <c r="CG411" s="408"/>
      <c r="CH411" s="408"/>
      <c r="CI411" s="408"/>
      <c r="CJ411" s="409"/>
      <c r="CK411" s="407"/>
      <c r="CL411" s="408"/>
      <c r="CM411" s="408"/>
      <c r="CN411" s="408"/>
      <c r="CO411" s="409"/>
      <c r="CP411" s="407"/>
      <c r="CQ411" s="408"/>
      <c r="CR411" s="408"/>
      <c r="CS411" s="408"/>
      <c r="CT411" s="409"/>
      <c r="CU411" s="379"/>
      <c r="CV411" s="380"/>
      <c r="CW411" s="380"/>
      <c r="CX411" s="380"/>
      <c r="CY411" s="381"/>
    </row>
    <row r="412" spans="1:103" ht="16.5">
      <c r="A412" s="410"/>
      <c r="B412" s="411"/>
      <c r="C412" s="412" t="str">
        <f t="shared" ca="1" si="8"/>
        <v>●</v>
      </c>
      <c r="D412" s="413"/>
      <c r="E412" s="414"/>
      <c r="F412" s="414"/>
      <c r="G412" s="414"/>
      <c r="H412" s="414"/>
      <c r="I412" s="414"/>
      <c r="J412" s="414"/>
      <c r="K412" s="376"/>
      <c r="L412" s="377"/>
      <c r="M412" s="377"/>
      <c r="N412" s="377"/>
      <c r="O412" s="377"/>
      <c r="P412" s="377"/>
      <c r="Q412" s="377"/>
      <c r="R412" s="415"/>
      <c r="S412" s="416"/>
      <c r="T412" s="415"/>
      <c r="U412" s="416"/>
      <c r="V412" s="376"/>
      <c r="W412" s="377"/>
      <c r="X412" s="377"/>
      <c r="Y412" s="377"/>
      <c r="Z412" s="377"/>
      <c r="AA412" s="377"/>
      <c r="AB412" s="377"/>
      <c r="AC412" s="377"/>
      <c r="AD412" s="376"/>
      <c r="AE412" s="377"/>
      <c r="AF412" s="377"/>
      <c r="AG412" s="377"/>
      <c r="AH412" s="377"/>
      <c r="AI412" s="377"/>
      <c r="AJ412" s="377"/>
      <c r="AK412" s="378"/>
      <c r="AL412" s="376"/>
      <c r="AM412" s="377"/>
      <c r="AN412" s="377"/>
      <c r="AO412" s="377"/>
      <c r="AP412" s="377"/>
      <c r="AQ412" s="377"/>
      <c r="AR412" s="378"/>
      <c r="AS412" s="417"/>
      <c r="AT412" s="418"/>
      <c r="AU412" s="418"/>
      <c r="AV412" s="418"/>
      <c r="AW412" s="418"/>
      <c r="AX412" s="418"/>
      <c r="AY412" s="419"/>
      <c r="AZ412" s="420"/>
      <c r="BA412" s="421"/>
      <c r="BB412" s="422">
        <v>6</v>
      </c>
      <c r="BC412" s="423"/>
      <c r="BD412" s="424"/>
      <c r="BE412" s="424"/>
      <c r="BF412" s="425"/>
      <c r="BG412" s="426"/>
      <c r="BH412" s="427"/>
      <c r="BI412" s="428"/>
      <c r="BJ412" s="429"/>
      <c r="BK412" s="430"/>
      <c r="BL412" s="430"/>
      <c r="BM412" s="430"/>
      <c r="BN412" s="430"/>
      <c r="BO412" s="431"/>
      <c r="BP412" s="429"/>
      <c r="BQ412" s="430"/>
      <c r="BR412" s="430"/>
      <c r="BS412" s="430"/>
      <c r="BT412" s="430"/>
      <c r="BU412" s="431"/>
      <c r="BV412" s="429"/>
      <c r="BW412" s="430"/>
      <c r="BX412" s="430"/>
      <c r="BY412" s="430"/>
      <c r="BZ412" s="430"/>
      <c r="CA412" s="431"/>
      <c r="CB412" s="423"/>
      <c r="CC412" s="424"/>
      <c r="CD412" s="424"/>
      <c r="CE412" s="425"/>
      <c r="CF412" s="407"/>
      <c r="CG412" s="408"/>
      <c r="CH412" s="408"/>
      <c r="CI412" s="408"/>
      <c r="CJ412" s="409"/>
      <c r="CK412" s="407"/>
      <c r="CL412" s="408"/>
      <c r="CM412" s="408"/>
      <c r="CN412" s="408"/>
      <c r="CO412" s="409"/>
      <c r="CP412" s="407"/>
      <c r="CQ412" s="408"/>
      <c r="CR412" s="408"/>
      <c r="CS412" s="408"/>
      <c r="CT412" s="409"/>
      <c r="CU412" s="379"/>
      <c r="CV412" s="380"/>
      <c r="CW412" s="380"/>
      <c r="CX412" s="380"/>
      <c r="CY412" s="381"/>
    </row>
    <row r="413" spans="1:103" ht="16.5">
      <c r="A413" s="351">
        <v>68</v>
      </c>
      <c r="B413" s="352"/>
      <c r="C413" s="353" t="str">
        <f t="shared" ca="1" si="8"/>
        <v/>
      </c>
      <c r="D413" s="354"/>
      <c r="E413" s="355"/>
      <c r="F413" s="355"/>
      <c r="G413" s="355"/>
      <c r="H413" s="355"/>
      <c r="I413" s="355"/>
      <c r="J413" s="355"/>
      <c r="K413" s="356" t="s">
        <v>448</v>
      </c>
      <c r="L413" s="357"/>
      <c r="M413" s="357"/>
      <c r="N413" s="357"/>
      <c r="O413" s="357"/>
      <c r="P413" s="357"/>
      <c r="Q413" s="357"/>
      <c r="R413" s="358" t="s">
        <v>369</v>
      </c>
      <c r="S413" s="359"/>
      <c r="T413" s="358"/>
      <c r="U413" s="359"/>
      <c r="V413" s="356"/>
      <c r="W413" s="357"/>
      <c r="X413" s="357"/>
      <c r="Y413" s="357"/>
      <c r="Z413" s="357"/>
      <c r="AA413" s="357"/>
      <c r="AB413" s="357"/>
      <c r="AC413" s="357"/>
      <c r="AD413" s="356"/>
      <c r="AE413" s="357"/>
      <c r="AF413" s="357"/>
      <c r="AG413" s="357"/>
      <c r="AH413" s="357"/>
      <c r="AI413" s="357"/>
      <c r="AJ413" s="357"/>
      <c r="AK413" s="360"/>
      <c r="AL413" s="356"/>
      <c r="AM413" s="357"/>
      <c r="AN413" s="357"/>
      <c r="AO413" s="357"/>
      <c r="AP413" s="357"/>
      <c r="AQ413" s="357"/>
      <c r="AR413" s="360"/>
      <c r="AS413" s="361"/>
      <c r="AT413" s="362"/>
      <c r="AU413" s="362"/>
      <c r="AV413" s="362"/>
      <c r="AW413" s="362"/>
      <c r="AX413" s="362"/>
      <c r="AY413" s="363"/>
      <c r="AZ413" s="364"/>
      <c r="BA413" s="365"/>
      <c r="BB413" s="366">
        <v>1</v>
      </c>
      <c r="BC413" s="367"/>
      <c r="BD413" s="368"/>
      <c r="BE413" s="368"/>
      <c r="BF413" s="369"/>
      <c r="BG413" s="370"/>
      <c r="BH413" s="371"/>
      <c r="BI413" s="372"/>
      <c r="BJ413" s="373"/>
      <c r="BK413" s="374"/>
      <c r="BL413" s="374"/>
      <c r="BM413" s="374"/>
      <c r="BN413" s="374"/>
      <c r="BO413" s="375"/>
      <c r="BP413" s="373"/>
      <c r="BQ413" s="374"/>
      <c r="BR413" s="374"/>
      <c r="BS413" s="374"/>
      <c r="BT413" s="374"/>
      <c r="BU413" s="375"/>
      <c r="BV413" s="373"/>
      <c r="BW413" s="374"/>
      <c r="BX413" s="374"/>
      <c r="BY413" s="374"/>
      <c r="BZ413" s="374"/>
      <c r="CA413" s="375"/>
      <c r="CB413" s="367"/>
      <c r="CC413" s="368"/>
      <c r="CD413" s="368"/>
      <c r="CE413" s="369"/>
      <c r="CF413" s="376"/>
      <c r="CG413" s="377"/>
      <c r="CH413" s="377"/>
      <c r="CI413" s="377"/>
      <c r="CJ413" s="378"/>
      <c r="CK413" s="376"/>
      <c r="CL413" s="377"/>
      <c r="CM413" s="377"/>
      <c r="CN413" s="377"/>
      <c r="CO413" s="378"/>
      <c r="CP413" s="376"/>
      <c r="CQ413" s="377"/>
      <c r="CR413" s="377"/>
      <c r="CS413" s="377"/>
      <c r="CT413" s="378"/>
      <c r="CU413" s="379"/>
      <c r="CV413" s="380"/>
      <c r="CW413" s="380"/>
      <c r="CX413" s="380"/>
      <c r="CY413" s="381"/>
    </row>
    <row r="414" spans="1:103" ht="16.5">
      <c r="A414" s="383"/>
      <c r="B414" s="352"/>
      <c r="C414" s="384" t="str">
        <f t="shared" ca="1" si="8"/>
        <v/>
      </c>
      <c r="D414" s="385"/>
      <c r="E414" s="386"/>
      <c r="F414" s="386"/>
      <c r="G414" s="386"/>
      <c r="H414" s="386"/>
      <c r="I414" s="386"/>
      <c r="J414" s="386"/>
      <c r="K414" s="387"/>
      <c r="L414" s="388"/>
      <c r="M414" s="388"/>
      <c r="N414" s="388"/>
      <c r="O414" s="388"/>
      <c r="P414" s="388"/>
      <c r="Q414" s="388"/>
      <c r="R414" s="389"/>
      <c r="S414" s="390"/>
      <c r="T414" s="389"/>
      <c r="U414" s="390"/>
      <c r="V414" s="387"/>
      <c r="W414" s="388"/>
      <c r="X414" s="388"/>
      <c r="Y414" s="388"/>
      <c r="Z414" s="388"/>
      <c r="AA414" s="388"/>
      <c r="AB414" s="388"/>
      <c r="AC414" s="388"/>
      <c r="AD414" s="387"/>
      <c r="AE414" s="388"/>
      <c r="AF414" s="388"/>
      <c r="AG414" s="388"/>
      <c r="AH414" s="388"/>
      <c r="AI414" s="388"/>
      <c r="AJ414" s="388"/>
      <c r="AK414" s="391"/>
      <c r="AL414" s="387"/>
      <c r="AM414" s="388"/>
      <c r="AN414" s="388"/>
      <c r="AO414" s="388"/>
      <c r="AP414" s="388"/>
      <c r="AQ414" s="388"/>
      <c r="AR414" s="391"/>
      <c r="AS414" s="392"/>
      <c r="AT414" s="393"/>
      <c r="AU414" s="393"/>
      <c r="AV414" s="393"/>
      <c r="AW414" s="393"/>
      <c r="AX414" s="393"/>
      <c r="AY414" s="394"/>
      <c r="AZ414" s="395"/>
      <c r="BA414" s="396"/>
      <c r="BB414" s="397">
        <v>2</v>
      </c>
      <c r="BC414" s="398"/>
      <c r="BD414" s="399"/>
      <c r="BE414" s="399"/>
      <c r="BF414" s="400"/>
      <c r="BG414" s="401"/>
      <c r="BH414" s="402"/>
      <c r="BI414" s="403"/>
      <c r="BJ414" s="404"/>
      <c r="BK414" s="405"/>
      <c r="BL414" s="405"/>
      <c r="BM414" s="405"/>
      <c r="BN414" s="405"/>
      <c r="BO414" s="406"/>
      <c r="BP414" s="404"/>
      <c r="BQ414" s="405"/>
      <c r="BR414" s="405"/>
      <c r="BS414" s="405"/>
      <c r="BT414" s="405"/>
      <c r="BU414" s="406"/>
      <c r="BV414" s="404"/>
      <c r="BW414" s="405"/>
      <c r="BX414" s="405"/>
      <c r="BY414" s="405"/>
      <c r="BZ414" s="405"/>
      <c r="CA414" s="406"/>
      <c r="CB414" s="398"/>
      <c r="CC414" s="399"/>
      <c r="CD414" s="399"/>
      <c r="CE414" s="400"/>
      <c r="CF414" s="407"/>
      <c r="CG414" s="408"/>
      <c r="CH414" s="408"/>
      <c r="CI414" s="408"/>
      <c r="CJ414" s="409"/>
      <c r="CK414" s="407"/>
      <c r="CL414" s="408"/>
      <c r="CM414" s="408"/>
      <c r="CN414" s="408"/>
      <c r="CO414" s="409"/>
      <c r="CP414" s="407"/>
      <c r="CQ414" s="408"/>
      <c r="CR414" s="408"/>
      <c r="CS414" s="408"/>
      <c r="CT414" s="409"/>
      <c r="CU414" s="379"/>
      <c r="CV414" s="380"/>
      <c r="CW414" s="380"/>
      <c r="CX414" s="380"/>
      <c r="CY414" s="381"/>
    </row>
    <row r="415" spans="1:103" ht="16.5">
      <c r="A415" s="383"/>
      <c r="B415" s="352"/>
      <c r="C415" s="384" t="str">
        <f t="shared" ca="1" si="8"/>
        <v/>
      </c>
      <c r="D415" s="385"/>
      <c r="E415" s="386"/>
      <c r="F415" s="386"/>
      <c r="G415" s="386"/>
      <c r="H415" s="386"/>
      <c r="I415" s="386"/>
      <c r="J415" s="386"/>
      <c r="K415" s="387"/>
      <c r="L415" s="388"/>
      <c r="M415" s="388"/>
      <c r="N415" s="388"/>
      <c r="O415" s="388"/>
      <c r="P415" s="388"/>
      <c r="Q415" s="388"/>
      <c r="R415" s="389"/>
      <c r="S415" s="390"/>
      <c r="T415" s="389"/>
      <c r="U415" s="390"/>
      <c r="V415" s="387"/>
      <c r="W415" s="388"/>
      <c r="X415" s="388"/>
      <c r="Y415" s="388"/>
      <c r="Z415" s="388"/>
      <c r="AA415" s="388"/>
      <c r="AB415" s="388"/>
      <c r="AC415" s="388"/>
      <c r="AD415" s="387"/>
      <c r="AE415" s="388"/>
      <c r="AF415" s="388"/>
      <c r="AG415" s="388"/>
      <c r="AH415" s="388"/>
      <c r="AI415" s="388"/>
      <c r="AJ415" s="388"/>
      <c r="AK415" s="391"/>
      <c r="AL415" s="387"/>
      <c r="AM415" s="388"/>
      <c r="AN415" s="388"/>
      <c r="AO415" s="388"/>
      <c r="AP415" s="388"/>
      <c r="AQ415" s="388"/>
      <c r="AR415" s="391"/>
      <c r="AS415" s="392"/>
      <c r="AT415" s="393"/>
      <c r="AU415" s="393"/>
      <c r="AV415" s="393"/>
      <c r="AW415" s="393"/>
      <c r="AX415" s="393"/>
      <c r="AY415" s="394"/>
      <c r="AZ415" s="395"/>
      <c r="BA415" s="396"/>
      <c r="BB415" s="397">
        <v>3</v>
      </c>
      <c r="BC415" s="398"/>
      <c r="BD415" s="399"/>
      <c r="BE415" s="399"/>
      <c r="BF415" s="400"/>
      <c r="BG415" s="401"/>
      <c r="BH415" s="402"/>
      <c r="BI415" s="403"/>
      <c r="BJ415" s="404"/>
      <c r="BK415" s="405"/>
      <c r="BL415" s="405"/>
      <c r="BM415" s="405"/>
      <c r="BN415" s="405"/>
      <c r="BO415" s="406"/>
      <c r="BP415" s="404"/>
      <c r="BQ415" s="405"/>
      <c r="BR415" s="405"/>
      <c r="BS415" s="405"/>
      <c r="BT415" s="405"/>
      <c r="BU415" s="406"/>
      <c r="BV415" s="404"/>
      <c r="BW415" s="405"/>
      <c r="BX415" s="405"/>
      <c r="BY415" s="405"/>
      <c r="BZ415" s="405"/>
      <c r="CA415" s="406"/>
      <c r="CB415" s="398"/>
      <c r="CC415" s="399"/>
      <c r="CD415" s="399"/>
      <c r="CE415" s="400"/>
      <c r="CF415" s="407"/>
      <c r="CG415" s="408"/>
      <c r="CH415" s="408"/>
      <c r="CI415" s="408"/>
      <c r="CJ415" s="409"/>
      <c r="CK415" s="407"/>
      <c r="CL415" s="408"/>
      <c r="CM415" s="408"/>
      <c r="CN415" s="408"/>
      <c r="CO415" s="409"/>
      <c r="CP415" s="407"/>
      <c r="CQ415" s="408"/>
      <c r="CR415" s="408"/>
      <c r="CS415" s="408"/>
      <c r="CT415" s="409"/>
      <c r="CU415" s="379"/>
      <c r="CV415" s="380"/>
      <c r="CW415" s="380"/>
      <c r="CX415" s="380"/>
      <c r="CY415" s="381"/>
    </row>
    <row r="416" spans="1:103" ht="16.5">
      <c r="A416" s="383"/>
      <c r="B416" s="352"/>
      <c r="C416" s="384" t="str">
        <f t="shared" ca="1" si="8"/>
        <v/>
      </c>
      <c r="D416" s="385"/>
      <c r="E416" s="386"/>
      <c r="F416" s="386"/>
      <c r="G416" s="386"/>
      <c r="H416" s="386"/>
      <c r="I416" s="386"/>
      <c r="J416" s="386"/>
      <c r="K416" s="387"/>
      <c r="L416" s="388"/>
      <c r="M416" s="388"/>
      <c r="N416" s="388"/>
      <c r="O416" s="388"/>
      <c r="P416" s="388"/>
      <c r="Q416" s="388"/>
      <c r="R416" s="389"/>
      <c r="S416" s="390"/>
      <c r="T416" s="389"/>
      <c r="U416" s="390"/>
      <c r="V416" s="387"/>
      <c r="W416" s="388"/>
      <c r="X416" s="388"/>
      <c r="Y416" s="388"/>
      <c r="Z416" s="388"/>
      <c r="AA416" s="388"/>
      <c r="AB416" s="388"/>
      <c r="AC416" s="388"/>
      <c r="AD416" s="387"/>
      <c r="AE416" s="388"/>
      <c r="AF416" s="388"/>
      <c r="AG416" s="388"/>
      <c r="AH416" s="388"/>
      <c r="AI416" s="388"/>
      <c r="AJ416" s="388"/>
      <c r="AK416" s="391"/>
      <c r="AL416" s="387"/>
      <c r="AM416" s="388"/>
      <c r="AN416" s="388"/>
      <c r="AO416" s="388"/>
      <c r="AP416" s="388"/>
      <c r="AQ416" s="388"/>
      <c r="AR416" s="391"/>
      <c r="AS416" s="392"/>
      <c r="AT416" s="393"/>
      <c r="AU416" s="393"/>
      <c r="AV416" s="393"/>
      <c r="AW416" s="393"/>
      <c r="AX416" s="393"/>
      <c r="AY416" s="394"/>
      <c r="AZ416" s="395"/>
      <c r="BA416" s="396"/>
      <c r="BB416" s="397">
        <v>4</v>
      </c>
      <c r="BC416" s="398"/>
      <c r="BD416" s="399"/>
      <c r="BE416" s="399"/>
      <c r="BF416" s="400"/>
      <c r="BG416" s="401"/>
      <c r="BH416" s="402"/>
      <c r="BI416" s="403"/>
      <c r="BJ416" s="404"/>
      <c r="BK416" s="405"/>
      <c r="BL416" s="405"/>
      <c r="BM416" s="405"/>
      <c r="BN416" s="405"/>
      <c r="BO416" s="406"/>
      <c r="BP416" s="404"/>
      <c r="BQ416" s="405"/>
      <c r="BR416" s="405"/>
      <c r="BS416" s="405"/>
      <c r="BT416" s="405"/>
      <c r="BU416" s="406"/>
      <c r="BV416" s="404"/>
      <c r="BW416" s="405"/>
      <c r="BX416" s="405"/>
      <c r="BY416" s="405"/>
      <c r="BZ416" s="405"/>
      <c r="CA416" s="406"/>
      <c r="CB416" s="398"/>
      <c r="CC416" s="399"/>
      <c r="CD416" s="399"/>
      <c r="CE416" s="400"/>
      <c r="CF416" s="407"/>
      <c r="CG416" s="408"/>
      <c r="CH416" s="408"/>
      <c r="CI416" s="408"/>
      <c r="CJ416" s="409"/>
      <c r="CK416" s="407"/>
      <c r="CL416" s="408"/>
      <c r="CM416" s="408"/>
      <c r="CN416" s="408"/>
      <c r="CO416" s="409"/>
      <c r="CP416" s="407"/>
      <c r="CQ416" s="408"/>
      <c r="CR416" s="408"/>
      <c r="CS416" s="408"/>
      <c r="CT416" s="409"/>
      <c r="CU416" s="379"/>
      <c r="CV416" s="380"/>
      <c r="CW416" s="380"/>
      <c r="CX416" s="380"/>
      <c r="CY416" s="381"/>
    </row>
    <row r="417" spans="1:103" ht="16.5">
      <c r="A417" s="383"/>
      <c r="B417" s="352"/>
      <c r="C417" s="384" t="str">
        <f t="shared" ca="1" si="8"/>
        <v/>
      </c>
      <c r="D417" s="385"/>
      <c r="E417" s="386"/>
      <c r="F417" s="386"/>
      <c r="G417" s="386"/>
      <c r="H417" s="386"/>
      <c r="I417" s="386"/>
      <c r="J417" s="386"/>
      <c r="K417" s="387"/>
      <c r="L417" s="388"/>
      <c r="M417" s="388"/>
      <c r="N417" s="388"/>
      <c r="O417" s="388"/>
      <c r="P417" s="388"/>
      <c r="Q417" s="388"/>
      <c r="R417" s="389"/>
      <c r="S417" s="390"/>
      <c r="T417" s="389"/>
      <c r="U417" s="390"/>
      <c r="V417" s="387"/>
      <c r="W417" s="388"/>
      <c r="X417" s="388"/>
      <c r="Y417" s="388"/>
      <c r="Z417" s="388"/>
      <c r="AA417" s="388"/>
      <c r="AB417" s="388"/>
      <c r="AC417" s="388"/>
      <c r="AD417" s="387"/>
      <c r="AE417" s="388"/>
      <c r="AF417" s="388"/>
      <c r="AG417" s="388"/>
      <c r="AH417" s="388"/>
      <c r="AI417" s="388"/>
      <c r="AJ417" s="388"/>
      <c r="AK417" s="391"/>
      <c r="AL417" s="387"/>
      <c r="AM417" s="388"/>
      <c r="AN417" s="388"/>
      <c r="AO417" s="388"/>
      <c r="AP417" s="388"/>
      <c r="AQ417" s="388"/>
      <c r="AR417" s="391"/>
      <c r="AS417" s="392"/>
      <c r="AT417" s="393"/>
      <c r="AU417" s="393"/>
      <c r="AV417" s="393"/>
      <c r="AW417" s="393"/>
      <c r="AX417" s="393"/>
      <c r="AY417" s="394"/>
      <c r="AZ417" s="395"/>
      <c r="BA417" s="396"/>
      <c r="BB417" s="397">
        <v>5</v>
      </c>
      <c r="BC417" s="398"/>
      <c r="BD417" s="399"/>
      <c r="BE417" s="399"/>
      <c r="BF417" s="400"/>
      <c r="BG417" s="401"/>
      <c r="BH417" s="402"/>
      <c r="BI417" s="403"/>
      <c r="BJ417" s="404"/>
      <c r="BK417" s="405"/>
      <c r="BL417" s="405"/>
      <c r="BM417" s="405"/>
      <c r="BN417" s="405"/>
      <c r="BO417" s="406"/>
      <c r="BP417" s="404"/>
      <c r="BQ417" s="405"/>
      <c r="BR417" s="405"/>
      <c r="BS417" s="405"/>
      <c r="BT417" s="405"/>
      <c r="BU417" s="406"/>
      <c r="BV417" s="404"/>
      <c r="BW417" s="405"/>
      <c r="BX417" s="405"/>
      <c r="BY417" s="405"/>
      <c r="BZ417" s="405"/>
      <c r="CA417" s="406"/>
      <c r="CB417" s="398"/>
      <c r="CC417" s="399"/>
      <c r="CD417" s="399"/>
      <c r="CE417" s="400"/>
      <c r="CF417" s="407"/>
      <c r="CG417" s="408"/>
      <c r="CH417" s="408"/>
      <c r="CI417" s="408"/>
      <c r="CJ417" s="409"/>
      <c r="CK417" s="407"/>
      <c r="CL417" s="408"/>
      <c r="CM417" s="408"/>
      <c r="CN417" s="408"/>
      <c r="CO417" s="409"/>
      <c r="CP417" s="407"/>
      <c r="CQ417" s="408"/>
      <c r="CR417" s="408"/>
      <c r="CS417" s="408"/>
      <c r="CT417" s="409"/>
      <c r="CU417" s="379"/>
      <c r="CV417" s="380"/>
      <c r="CW417" s="380"/>
      <c r="CX417" s="380"/>
      <c r="CY417" s="381"/>
    </row>
    <row r="418" spans="1:103" ht="16.5">
      <c r="A418" s="410"/>
      <c r="B418" s="411"/>
      <c r="C418" s="412" t="str">
        <f t="shared" ca="1" si="8"/>
        <v/>
      </c>
      <c r="D418" s="413"/>
      <c r="E418" s="414"/>
      <c r="F418" s="414"/>
      <c r="G418" s="414"/>
      <c r="H418" s="414"/>
      <c r="I418" s="414"/>
      <c r="J418" s="414"/>
      <c r="K418" s="376"/>
      <c r="L418" s="377"/>
      <c r="M418" s="377"/>
      <c r="N418" s="377"/>
      <c r="O418" s="377"/>
      <c r="P418" s="377"/>
      <c r="Q418" s="377"/>
      <c r="R418" s="415"/>
      <c r="S418" s="416"/>
      <c r="T418" s="415"/>
      <c r="U418" s="416"/>
      <c r="V418" s="376"/>
      <c r="W418" s="377"/>
      <c r="X418" s="377"/>
      <c r="Y418" s="377"/>
      <c r="Z418" s="377"/>
      <c r="AA418" s="377"/>
      <c r="AB418" s="377"/>
      <c r="AC418" s="377"/>
      <c r="AD418" s="376"/>
      <c r="AE418" s="377"/>
      <c r="AF418" s="377"/>
      <c r="AG418" s="377"/>
      <c r="AH418" s="377"/>
      <c r="AI418" s="377"/>
      <c r="AJ418" s="377"/>
      <c r="AK418" s="378"/>
      <c r="AL418" s="376"/>
      <c r="AM418" s="377"/>
      <c r="AN418" s="377"/>
      <c r="AO418" s="377"/>
      <c r="AP418" s="377"/>
      <c r="AQ418" s="377"/>
      <c r="AR418" s="378"/>
      <c r="AS418" s="417"/>
      <c r="AT418" s="418"/>
      <c r="AU418" s="418"/>
      <c r="AV418" s="418"/>
      <c r="AW418" s="418"/>
      <c r="AX418" s="418"/>
      <c r="AY418" s="419"/>
      <c r="AZ418" s="420"/>
      <c r="BA418" s="421"/>
      <c r="BB418" s="422">
        <v>6</v>
      </c>
      <c r="BC418" s="423"/>
      <c r="BD418" s="424"/>
      <c r="BE418" s="424"/>
      <c r="BF418" s="425"/>
      <c r="BG418" s="426"/>
      <c r="BH418" s="427"/>
      <c r="BI418" s="428"/>
      <c r="BJ418" s="429"/>
      <c r="BK418" s="430"/>
      <c r="BL418" s="430"/>
      <c r="BM418" s="430"/>
      <c r="BN418" s="430"/>
      <c r="BO418" s="431"/>
      <c r="BP418" s="429"/>
      <c r="BQ418" s="430"/>
      <c r="BR418" s="430"/>
      <c r="BS418" s="430"/>
      <c r="BT418" s="430"/>
      <c r="BU418" s="431"/>
      <c r="BV418" s="429"/>
      <c r="BW418" s="430"/>
      <c r="BX418" s="430"/>
      <c r="BY418" s="430"/>
      <c r="BZ418" s="430"/>
      <c r="CA418" s="431"/>
      <c r="CB418" s="423"/>
      <c r="CC418" s="424"/>
      <c r="CD418" s="424"/>
      <c r="CE418" s="425"/>
      <c r="CF418" s="407"/>
      <c r="CG418" s="408"/>
      <c r="CH418" s="408"/>
      <c r="CI418" s="408"/>
      <c r="CJ418" s="409"/>
      <c r="CK418" s="407"/>
      <c r="CL418" s="408"/>
      <c r="CM418" s="408"/>
      <c r="CN418" s="408"/>
      <c r="CO418" s="409"/>
      <c r="CP418" s="407"/>
      <c r="CQ418" s="408"/>
      <c r="CR418" s="408"/>
      <c r="CS418" s="408"/>
      <c r="CT418" s="409"/>
      <c r="CU418" s="379"/>
      <c r="CV418" s="380"/>
      <c r="CW418" s="380"/>
      <c r="CX418" s="380"/>
      <c r="CY418" s="381"/>
    </row>
    <row r="419" spans="1:103" ht="16.5">
      <c r="A419" s="351">
        <v>69</v>
      </c>
      <c r="B419" s="352"/>
      <c r="C419" s="353" t="str">
        <f t="shared" ca="1" si="8"/>
        <v>●</v>
      </c>
      <c r="D419" s="354"/>
      <c r="E419" s="355"/>
      <c r="F419" s="355"/>
      <c r="G419" s="355"/>
      <c r="H419" s="355"/>
      <c r="I419" s="355"/>
      <c r="J419" s="355"/>
      <c r="K419" s="356" t="s">
        <v>449</v>
      </c>
      <c r="L419" s="357"/>
      <c r="M419" s="357"/>
      <c r="N419" s="357"/>
      <c r="O419" s="357"/>
      <c r="P419" s="357"/>
      <c r="Q419" s="357"/>
      <c r="R419" s="358"/>
      <c r="S419" s="359"/>
      <c r="T419" s="358"/>
      <c r="U419" s="359"/>
      <c r="V419" s="356"/>
      <c r="W419" s="357"/>
      <c r="X419" s="357"/>
      <c r="Y419" s="357"/>
      <c r="Z419" s="357"/>
      <c r="AA419" s="357"/>
      <c r="AB419" s="357"/>
      <c r="AC419" s="357"/>
      <c r="AD419" s="356"/>
      <c r="AE419" s="357"/>
      <c r="AF419" s="357"/>
      <c r="AG419" s="357"/>
      <c r="AH419" s="357"/>
      <c r="AI419" s="357"/>
      <c r="AJ419" s="357"/>
      <c r="AK419" s="360"/>
      <c r="AL419" s="356"/>
      <c r="AM419" s="357"/>
      <c r="AN419" s="357"/>
      <c r="AO419" s="357"/>
      <c r="AP419" s="357"/>
      <c r="AQ419" s="357"/>
      <c r="AR419" s="360"/>
      <c r="AS419" s="361"/>
      <c r="AT419" s="362"/>
      <c r="AU419" s="362"/>
      <c r="AV419" s="362"/>
      <c r="AW419" s="362"/>
      <c r="AX419" s="362"/>
      <c r="AY419" s="363"/>
      <c r="AZ419" s="364"/>
      <c r="BA419" s="365"/>
      <c r="BB419" s="366">
        <v>1</v>
      </c>
      <c r="BC419" s="367"/>
      <c r="BD419" s="368"/>
      <c r="BE419" s="368"/>
      <c r="BF419" s="369"/>
      <c r="BG419" s="370"/>
      <c r="BH419" s="371"/>
      <c r="BI419" s="372"/>
      <c r="BJ419" s="373"/>
      <c r="BK419" s="374"/>
      <c r="BL419" s="374"/>
      <c r="BM419" s="374"/>
      <c r="BN419" s="374"/>
      <c r="BO419" s="375"/>
      <c r="BP419" s="373"/>
      <c r="BQ419" s="374"/>
      <c r="BR419" s="374"/>
      <c r="BS419" s="374"/>
      <c r="BT419" s="374"/>
      <c r="BU419" s="375"/>
      <c r="BV419" s="373"/>
      <c r="BW419" s="374"/>
      <c r="BX419" s="374"/>
      <c r="BY419" s="374"/>
      <c r="BZ419" s="374"/>
      <c r="CA419" s="375"/>
      <c r="CB419" s="367"/>
      <c r="CC419" s="368"/>
      <c r="CD419" s="368"/>
      <c r="CE419" s="369"/>
      <c r="CF419" s="376"/>
      <c r="CG419" s="377"/>
      <c r="CH419" s="377"/>
      <c r="CI419" s="377"/>
      <c r="CJ419" s="378"/>
      <c r="CK419" s="376"/>
      <c r="CL419" s="377"/>
      <c r="CM419" s="377"/>
      <c r="CN419" s="377"/>
      <c r="CO419" s="378"/>
      <c r="CP419" s="376"/>
      <c r="CQ419" s="377"/>
      <c r="CR419" s="377"/>
      <c r="CS419" s="377"/>
      <c r="CT419" s="378"/>
      <c r="CU419" s="379"/>
      <c r="CV419" s="380"/>
      <c r="CW419" s="380"/>
      <c r="CX419" s="380"/>
      <c r="CY419" s="381"/>
    </row>
    <row r="420" spans="1:103" ht="16.5">
      <c r="A420" s="383"/>
      <c r="B420" s="352"/>
      <c r="C420" s="384" t="str">
        <f t="shared" ca="1" si="8"/>
        <v>●</v>
      </c>
      <c r="D420" s="385"/>
      <c r="E420" s="386"/>
      <c r="F420" s="386"/>
      <c r="G420" s="386"/>
      <c r="H420" s="386"/>
      <c r="I420" s="386"/>
      <c r="J420" s="386"/>
      <c r="K420" s="387"/>
      <c r="L420" s="388"/>
      <c r="M420" s="388"/>
      <c r="N420" s="388"/>
      <c r="O420" s="388"/>
      <c r="P420" s="388"/>
      <c r="Q420" s="388"/>
      <c r="R420" s="389"/>
      <c r="S420" s="390"/>
      <c r="T420" s="389"/>
      <c r="U420" s="390"/>
      <c r="V420" s="387"/>
      <c r="W420" s="388"/>
      <c r="X420" s="388"/>
      <c r="Y420" s="388"/>
      <c r="Z420" s="388"/>
      <c r="AA420" s="388"/>
      <c r="AB420" s="388"/>
      <c r="AC420" s="388"/>
      <c r="AD420" s="387"/>
      <c r="AE420" s="388"/>
      <c r="AF420" s="388"/>
      <c r="AG420" s="388"/>
      <c r="AH420" s="388"/>
      <c r="AI420" s="388"/>
      <c r="AJ420" s="388"/>
      <c r="AK420" s="391"/>
      <c r="AL420" s="387"/>
      <c r="AM420" s="388"/>
      <c r="AN420" s="388"/>
      <c r="AO420" s="388"/>
      <c r="AP420" s="388"/>
      <c r="AQ420" s="388"/>
      <c r="AR420" s="391"/>
      <c r="AS420" s="392"/>
      <c r="AT420" s="393"/>
      <c r="AU420" s="393"/>
      <c r="AV420" s="393"/>
      <c r="AW420" s="393"/>
      <c r="AX420" s="393"/>
      <c r="AY420" s="394"/>
      <c r="AZ420" s="395"/>
      <c r="BA420" s="396"/>
      <c r="BB420" s="397">
        <v>2</v>
      </c>
      <c r="BC420" s="398"/>
      <c r="BD420" s="399"/>
      <c r="BE420" s="399"/>
      <c r="BF420" s="400"/>
      <c r="BG420" s="401"/>
      <c r="BH420" s="402"/>
      <c r="BI420" s="403"/>
      <c r="BJ420" s="404"/>
      <c r="BK420" s="405"/>
      <c r="BL420" s="405"/>
      <c r="BM420" s="405"/>
      <c r="BN420" s="405"/>
      <c r="BO420" s="406"/>
      <c r="BP420" s="404"/>
      <c r="BQ420" s="405"/>
      <c r="BR420" s="405"/>
      <c r="BS420" s="405"/>
      <c r="BT420" s="405"/>
      <c r="BU420" s="406"/>
      <c r="BV420" s="404"/>
      <c r="BW420" s="405"/>
      <c r="BX420" s="405"/>
      <c r="BY420" s="405"/>
      <c r="BZ420" s="405"/>
      <c r="CA420" s="406"/>
      <c r="CB420" s="398"/>
      <c r="CC420" s="399"/>
      <c r="CD420" s="399"/>
      <c r="CE420" s="400"/>
      <c r="CF420" s="407"/>
      <c r="CG420" s="408"/>
      <c r="CH420" s="408"/>
      <c r="CI420" s="408"/>
      <c r="CJ420" s="409"/>
      <c r="CK420" s="407"/>
      <c r="CL420" s="408"/>
      <c r="CM420" s="408"/>
      <c r="CN420" s="408"/>
      <c r="CO420" s="409"/>
      <c r="CP420" s="407"/>
      <c r="CQ420" s="408"/>
      <c r="CR420" s="408"/>
      <c r="CS420" s="408"/>
      <c r="CT420" s="409"/>
      <c r="CU420" s="379"/>
      <c r="CV420" s="380"/>
      <c r="CW420" s="380"/>
      <c r="CX420" s="380"/>
      <c r="CY420" s="381"/>
    </row>
    <row r="421" spans="1:103" ht="16.5">
      <c r="A421" s="383"/>
      <c r="B421" s="352"/>
      <c r="C421" s="384" t="str">
        <f t="shared" ca="1" si="8"/>
        <v>●</v>
      </c>
      <c r="D421" s="385"/>
      <c r="E421" s="386"/>
      <c r="F421" s="386"/>
      <c r="G421" s="386"/>
      <c r="H421" s="386"/>
      <c r="I421" s="386"/>
      <c r="J421" s="386"/>
      <c r="K421" s="387"/>
      <c r="L421" s="388"/>
      <c r="M421" s="388"/>
      <c r="N421" s="388"/>
      <c r="O421" s="388"/>
      <c r="P421" s="388"/>
      <c r="Q421" s="388"/>
      <c r="R421" s="389"/>
      <c r="S421" s="390"/>
      <c r="T421" s="389"/>
      <c r="U421" s="390"/>
      <c r="V421" s="387"/>
      <c r="W421" s="388"/>
      <c r="X421" s="388"/>
      <c r="Y421" s="388"/>
      <c r="Z421" s="388"/>
      <c r="AA421" s="388"/>
      <c r="AB421" s="388"/>
      <c r="AC421" s="388"/>
      <c r="AD421" s="387"/>
      <c r="AE421" s="388"/>
      <c r="AF421" s="388"/>
      <c r="AG421" s="388"/>
      <c r="AH421" s="388"/>
      <c r="AI421" s="388"/>
      <c r="AJ421" s="388"/>
      <c r="AK421" s="391"/>
      <c r="AL421" s="387"/>
      <c r="AM421" s="388"/>
      <c r="AN421" s="388"/>
      <c r="AO421" s="388"/>
      <c r="AP421" s="388"/>
      <c r="AQ421" s="388"/>
      <c r="AR421" s="391"/>
      <c r="AS421" s="392"/>
      <c r="AT421" s="393"/>
      <c r="AU421" s="393"/>
      <c r="AV421" s="393"/>
      <c r="AW421" s="393"/>
      <c r="AX421" s="393"/>
      <c r="AY421" s="394"/>
      <c r="AZ421" s="395"/>
      <c r="BA421" s="396"/>
      <c r="BB421" s="397">
        <v>3</v>
      </c>
      <c r="BC421" s="398"/>
      <c r="BD421" s="399"/>
      <c r="BE421" s="399"/>
      <c r="BF421" s="400"/>
      <c r="BG421" s="401"/>
      <c r="BH421" s="402"/>
      <c r="BI421" s="403"/>
      <c r="BJ421" s="404"/>
      <c r="BK421" s="405"/>
      <c r="BL421" s="405"/>
      <c r="BM421" s="405"/>
      <c r="BN421" s="405"/>
      <c r="BO421" s="406"/>
      <c r="BP421" s="404"/>
      <c r="BQ421" s="405"/>
      <c r="BR421" s="405"/>
      <c r="BS421" s="405"/>
      <c r="BT421" s="405"/>
      <c r="BU421" s="406"/>
      <c r="BV421" s="404"/>
      <c r="BW421" s="405"/>
      <c r="BX421" s="405"/>
      <c r="BY421" s="405"/>
      <c r="BZ421" s="405"/>
      <c r="CA421" s="406"/>
      <c r="CB421" s="398"/>
      <c r="CC421" s="399"/>
      <c r="CD421" s="399"/>
      <c r="CE421" s="400"/>
      <c r="CF421" s="407"/>
      <c r="CG421" s="408"/>
      <c r="CH421" s="408"/>
      <c r="CI421" s="408"/>
      <c r="CJ421" s="409"/>
      <c r="CK421" s="407"/>
      <c r="CL421" s="408"/>
      <c r="CM421" s="408"/>
      <c r="CN421" s="408"/>
      <c r="CO421" s="409"/>
      <c r="CP421" s="407"/>
      <c r="CQ421" s="408"/>
      <c r="CR421" s="408"/>
      <c r="CS421" s="408"/>
      <c r="CT421" s="409"/>
      <c r="CU421" s="379"/>
      <c r="CV421" s="380"/>
      <c r="CW421" s="380"/>
      <c r="CX421" s="380"/>
      <c r="CY421" s="381"/>
    </row>
    <row r="422" spans="1:103" ht="16.5">
      <c r="A422" s="383"/>
      <c r="B422" s="352"/>
      <c r="C422" s="384" t="str">
        <f t="shared" ca="1" si="8"/>
        <v>●</v>
      </c>
      <c r="D422" s="385"/>
      <c r="E422" s="386"/>
      <c r="F422" s="386"/>
      <c r="G422" s="386"/>
      <c r="H422" s="386"/>
      <c r="I422" s="386"/>
      <c r="J422" s="386"/>
      <c r="K422" s="387"/>
      <c r="L422" s="388"/>
      <c r="M422" s="388"/>
      <c r="N422" s="388"/>
      <c r="O422" s="388"/>
      <c r="P422" s="388"/>
      <c r="Q422" s="388"/>
      <c r="R422" s="389"/>
      <c r="S422" s="390"/>
      <c r="T422" s="389"/>
      <c r="U422" s="390"/>
      <c r="V422" s="387"/>
      <c r="W422" s="388"/>
      <c r="X422" s="388"/>
      <c r="Y422" s="388"/>
      <c r="Z422" s="388"/>
      <c r="AA422" s="388"/>
      <c r="AB422" s="388"/>
      <c r="AC422" s="388"/>
      <c r="AD422" s="387"/>
      <c r="AE422" s="388"/>
      <c r="AF422" s="388"/>
      <c r="AG422" s="388"/>
      <c r="AH422" s="388"/>
      <c r="AI422" s="388"/>
      <c r="AJ422" s="388"/>
      <c r="AK422" s="391"/>
      <c r="AL422" s="387"/>
      <c r="AM422" s="388"/>
      <c r="AN422" s="388"/>
      <c r="AO422" s="388"/>
      <c r="AP422" s="388"/>
      <c r="AQ422" s="388"/>
      <c r="AR422" s="391"/>
      <c r="AS422" s="392"/>
      <c r="AT422" s="393"/>
      <c r="AU422" s="393"/>
      <c r="AV422" s="393"/>
      <c r="AW422" s="393"/>
      <c r="AX422" s="393"/>
      <c r="AY422" s="394"/>
      <c r="AZ422" s="395"/>
      <c r="BA422" s="396"/>
      <c r="BB422" s="397">
        <v>4</v>
      </c>
      <c r="BC422" s="398"/>
      <c r="BD422" s="399"/>
      <c r="BE422" s="399"/>
      <c r="BF422" s="400"/>
      <c r="BG422" s="401"/>
      <c r="BH422" s="402"/>
      <c r="BI422" s="403"/>
      <c r="BJ422" s="404"/>
      <c r="BK422" s="405"/>
      <c r="BL422" s="405"/>
      <c r="BM422" s="405"/>
      <c r="BN422" s="405"/>
      <c r="BO422" s="406"/>
      <c r="BP422" s="404"/>
      <c r="BQ422" s="405"/>
      <c r="BR422" s="405"/>
      <c r="BS422" s="405"/>
      <c r="BT422" s="405"/>
      <c r="BU422" s="406"/>
      <c r="BV422" s="404"/>
      <c r="BW422" s="405"/>
      <c r="BX422" s="405"/>
      <c r="BY422" s="405"/>
      <c r="BZ422" s="405"/>
      <c r="CA422" s="406"/>
      <c r="CB422" s="398"/>
      <c r="CC422" s="399"/>
      <c r="CD422" s="399"/>
      <c r="CE422" s="400"/>
      <c r="CF422" s="407"/>
      <c r="CG422" s="408"/>
      <c r="CH422" s="408"/>
      <c r="CI422" s="408"/>
      <c r="CJ422" s="409"/>
      <c r="CK422" s="407"/>
      <c r="CL422" s="408"/>
      <c r="CM422" s="408"/>
      <c r="CN422" s="408"/>
      <c r="CO422" s="409"/>
      <c r="CP422" s="407"/>
      <c r="CQ422" s="408"/>
      <c r="CR422" s="408"/>
      <c r="CS422" s="408"/>
      <c r="CT422" s="409"/>
      <c r="CU422" s="379"/>
      <c r="CV422" s="380"/>
      <c r="CW422" s="380"/>
      <c r="CX422" s="380"/>
      <c r="CY422" s="381"/>
    </row>
    <row r="423" spans="1:103" ht="16.5">
      <c r="A423" s="383"/>
      <c r="B423" s="352"/>
      <c r="C423" s="384" t="str">
        <f t="shared" ca="1" si="8"/>
        <v>●</v>
      </c>
      <c r="D423" s="385"/>
      <c r="E423" s="386"/>
      <c r="F423" s="386"/>
      <c r="G423" s="386"/>
      <c r="H423" s="386"/>
      <c r="I423" s="386"/>
      <c r="J423" s="386"/>
      <c r="K423" s="387"/>
      <c r="L423" s="388"/>
      <c r="M423" s="388"/>
      <c r="N423" s="388"/>
      <c r="O423" s="388"/>
      <c r="P423" s="388"/>
      <c r="Q423" s="388"/>
      <c r="R423" s="389"/>
      <c r="S423" s="390"/>
      <c r="T423" s="389"/>
      <c r="U423" s="390"/>
      <c r="V423" s="387"/>
      <c r="W423" s="388"/>
      <c r="X423" s="388"/>
      <c r="Y423" s="388"/>
      <c r="Z423" s="388"/>
      <c r="AA423" s="388"/>
      <c r="AB423" s="388"/>
      <c r="AC423" s="388"/>
      <c r="AD423" s="387"/>
      <c r="AE423" s="388"/>
      <c r="AF423" s="388"/>
      <c r="AG423" s="388"/>
      <c r="AH423" s="388"/>
      <c r="AI423" s="388"/>
      <c r="AJ423" s="388"/>
      <c r="AK423" s="391"/>
      <c r="AL423" s="387"/>
      <c r="AM423" s="388"/>
      <c r="AN423" s="388"/>
      <c r="AO423" s="388"/>
      <c r="AP423" s="388"/>
      <c r="AQ423" s="388"/>
      <c r="AR423" s="391"/>
      <c r="AS423" s="392"/>
      <c r="AT423" s="393"/>
      <c r="AU423" s="393"/>
      <c r="AV423" s="393"/>
      <c r="AW423" s="393"/>
      <c r="AX423" s="393"/>
      <c r="AY423" s="394"/>
      <c r="AZ423" s="395"/>
      <c r="BA423" s="396"/>
      <c r="BB423" s="397">
        <v>5</v>
      </c>
      <c r="BC423" s="398"/>
      <c r="BD423" s="399"/>
      <c r="BE423" s="399"/>
      <c r="BF423" s="400"/>
      <c r="BG423" s="401"/>
      <c r="BH423" s="402"/>
      <c r="BI423" s="403"/>
      <c r="BJ423" s="404"/>
      <c r="BK423" s="405"/>
      <c r="BL423" s="405"/>
      <c r="BM423" s="405"/>
      <c r="BN423" s="405"/>
      <c r="BO423" s="406"/>
      <c r="BP423" s="404"/>
      <c r="BQ423" s="405"/>
      <c r="BR423" s="405"/>
      <c r="BS423" s="405"/>
      <c r="BT423" s="405"/>
      <c r="BU423" s="406"/>
      <c r="BV423" s="404"/>
      <c r="BW423" s="405"/>
      <c r="BX423" s="405"/>
      <c r="BY423" s="405"/>
      <c r="BZ423" s="405"/>
      <c r="CA423" s="406"/>
      <c r="CB423" s="398"/>
      <c r="CC423" s="399"/>
      <c r="CD423" s="399"/>
      <c r="CE423" s="400"/>
      <c r="CF423" s="407"/>
      <c r="CG423" s="408"/>
      <c r="CH423" s="408"/>
      <c r="CI423" s="408"/>
      <c r="CJ423" s="409"/>
      <c r="CK423" s="407"/>
      <c r="CL423" s="408"/>
      <c r="CM423" s="408"/>
      <c r="CN423" s="408"/>
      <c r="CO423" s="409"/>
      <c r="CP423" s="407"/>
      <c r="CQ423" s="408"/>
      <c r="CR423" s="408"/>
      <c r="CS423" s="408"/>
      <c r="CT423" s="409"/>
      <c r="CU423" s="379"/>
      <c r="CV423" s="380"/>
      <c r="CW423" s="380"/>
      <c r="CX423" s="380"/>
      <c r="CY423" s="381"/>
    </row>
    <row r="424" spans="1:103" ht="16.5">
      <c r="A424" s="410"/>
      <c r="B424" s="411"/>
      <c r="C424" s="412" t="str">
        <f t="shared" ca="1" si="8"/>
        <v>●</v>
      </c>
      <c r="D424" s="413"/>
      <c r="E424" s="414"/>
      <c r="F424" s="414"/>
      <c r="G424" s="414"/>
      <c r="H424" s="414"/>
      <c r="I424" s="414"/>
      <c r="J424" s="414"/>
      <c r="K424" s="376"/>
      <c r="L424" s="377"/>
      <c r="M424" s="377"/>
      <c r="N424" s="377"/>
      <c r="O424" s="377"/>
      <c r="P424" s="377"/>
      <c r="Q424" s="377"/>
      <c r="R424" s="415"/>
      <c r="S424" s="416"/>
      <c r="T424" s="415"/>
      <c r="U424" s="416"/>
      <c r="V424" s="376"/>
      <c r="W424" s="377"/>
      <c r="X424" s="377"/>
      <c r="Y424" s="377"/>
      <c r="Z424" s="377"/>
      <c r="AA424" s="377"/>
      <c r="AB424" s="377"/>
      <c r="AC424" s="377"/>
      <c r="AD424" s="376"/>
      <c r="AE424" s="377"/>
      <c r="AF424" s="377"/>
      <c r="AG424" s="377"/>
      <c r="AH424" s="377"/>
      <c r="AI424" s="377"/>
      <c r="AJ424" s="377"/>
      <c r="AK424" s="378"/>
      <c r="AL424" s="376"/>
      <c r="AM424" s="377"/>
      <c r="AN424" s="377"/>
      <c r="AO424" s="377"/>
      <c r="AP424" s="377"/>
      <c r="AQ424" s="377"/>
      <c r="AR424" s="378"/>
      <c r="AS424" s="417"/>
      <c r="AT424" s="418"/>
      <c r="AU424" s="418"/>
      <c r="AV424" s="418"/>
      <c r="AW424" s="418"/>
      <c r="AX424" s="418"/>
      <c r="AY424" s="419"/>
      <c r="AZ424" s="420"/>
      <c r="BA424" s="421"/>
      <c r="BB424" s="422">
        <v>6</v>
      </c>
      <c r="BC424" s="423"/>
      <c r="BD424" s="424"/>
      <c r="BE424" s="424"/>
      <c r="BF424" s="425"/>
      <c r="BG424" s="426"/>
      <c r="BH424" s="427"/>
      <c r="BI424" s="428"/>
      <c r="BJ424" s="429"/>
      <c r="BK424" s="430"/>
      <c r="BL424" s="430"/>
      <c r="BM424" s="430"/>
      <c r="BN424" s="430"/>
      <c r="BO424" s="431"/>
      <c r="BP424" s="429"/>
      <c r="BQ424" s="430"/>
      <c r="BR424" s="430"/>
      <c r="BS424" s="430"/>
      <c r="BT424" s="430"/>
      <c r="BU424" s="431"/>
      <c r="BV424" s="429"/>
      <c r="BW424" s="430"/>
      <c r="BX424" s="430"/>
      <c r="BY424" s="430"/>
      <c r="BZ424" s="430"/>
      <c r="CA424" s="431"/>
      <c r="CB424" s="423"/>
      <c r="CC424" s="424"/>
      <c r="CD424" s="424"/>
      <c r="CE424" s="425"/>
      <c r="CF424" s="407"/>
      <c r="CG424" s="408"/>
      <c r="CH424" s="408"/>
      <c r="CI424" s="408"/>
      <c r="CJ424" s="409"/>
      <c r="CK424" s="407"/>
      <c r="CL424" s="408"/>
      <c r="CM424" s="408"/>
      <c r="CN424" s="408"/>
      <c r="CO424" s="409"/>
      <c r="CP424" s="407"/>
      <c r="CQ424" s="408"/>
      <c r="CR424" s="408"/>
      <c r="CS424" s="408"/>
      <c r="CT424" s="409"/>
      <c r="CU424" s="379"/>
      <c r="CV424" s="380"/>
      <c r="CW424" s="380"/>
      <c r="CX424" s="380"/>
      <c r="CY424" s="381"/>
    </row>
    <row r="425" spans="1:103" ht="16.5">
      <c r="A425" s="351">
        <v>70</v>
      </c>
      <c r="B425" s="352"/>
      <c r="C425" s="353" t="str">
        <f t="shared" ca="1" si="8"/>
        <v>●</v>
      </c>
      <c r="D425" s="354" t="s">
        <v>450</v>
      </c>
      <c r="E425" s="355"/>
      <c r="F425" s="355"/>
      <c r="G425" s="355"/>
      <c r="H425" s="355"/>
      <c r="I425" s="355"/>
      <c r="J425" s="355"/>
      <c r="K425" s="356" t="s">
        <v>451</v>
      </c>
      <c r="L425" s="357"/>
      <c r="M425" s="357"/>
      <c r="N425" s="357"/>
      <c r="O425" s="357"/>
      <c r="P425" s="357"/>
      <c r="Q425" s="357"/>
      <c r="R425" s="358"/>
      <c r="S425" s="359"/>
      <c r="T425" s="358"/>
      <c r="U425" s="359"/>
      <c r="V425" s="356"/>
      <c r="W425" s="357"/>
      <c r="X425" s="357"/>
      <c r="Y425" s="357"/>
      <c r="Z425" s="357"/>
      <c r="AA425" s="357"/>
      <c r="AB425" s="357"/>
      <c r="AC425" s="357"/>
      <c r="AD425" s="356"/>
      <c r="AE425" s="357"/>
      <c r="AF425" s="357"/>
      <c r="AG425" s="357"/>
      <c r="AH425" s="357"/>
      <c r="AI425" s="357"/>
      <c r="AJ425" s="357"/>
      <c r="AK425" s="360"/>
      <c r="AL425" s="356"/>
      <c r="AM425" s="357"/>
      <c r="AN425" s="357"/>
      <c r="AO425" s="357"/>
      <c r="AP425" s="357"/>
      <c r="AQ425" s="357"/>
      <c r="AR425" s="360"/>
      <c r="AS425" s="361"/>
      <c r="AT425" s="362"/>
      <c r="AU425" s="362"/>
      <c r="AV425" s="362"/>
      <c r="AW425" s="362"/>
      <c r="AX425" s="362"/>
      <c r="AY425" s="363"/>
      <c r="AZ425" s="364"/>
      <c r="BA425" s="365"/>
      <c r="BB425" s="366">
        <v>1</v>
      </c>
      <c r="BC425" s="367"/>
      <c r="BD425" s="368"/>
      <c r="BE425" s="368"/>
      <c r="BF425" s="369"/>
      <c r="BG425" s="370"/>
      <c r="BH425" s="371"/>
      <c r="BI425" s="372"/>
      <c r="BJ425" s="373"/>
      <c r="BK425" s="374"/>
      <c r="BL425" s="374"/>
      <c r="BM425" s="374"/>
      <c r="BN425" s="374"/>
      <c r="BO425" s="375"/>
      <c r="BP425" s="373"/>
      <c r="BQ425" s="374"/>
      <c r="BR425" s="374"/>
      <c r="BS425" s="374"/>
      <c r="BT425" s="374"/>
      <c r="BU425" s="375"/>
      <c r="BV425" s="373"/>
      <c r="BW425" s="374"/>
      <c r="BX425" s="374"/>
      <c r="BY425" s="374"/>
      <c r="BZ425" s="374"/>
      <c r="CA425" s="375"/>
      <c r="CB425" s="367"/>
      <c r="CC425" s="368"/>
      <c r="CD425" s="368"/>
      <c r="CE425" s="369"/>
      <c r="CF425" s="376"/>
      <c r="CG425" s="377"/>
      <c r="CH425" s="377"/>
      <c r="CI425" s="377"/>
      <c r="CJ425" s="378"/>
      <c r="CK425" s="376"/>
      <c r="CL425" s="377"/>
      <c r="CM425" s="377"/>
      <c r="CN425" s="377"/>
      <c r="CO425" s="378"/>
      <c r="CP425" s="376"/>
      <c r="CQ425" s="377"/>
      <c r="CR425" s="377"/>
      <c r="CS425" s="377"/>
      <c r="CT425" s="378"/>
      <c r="CU425" s="379"/>
      <c r="CV425" s="380"/>
      <c r="CW425" s="380"/>
      <c r="CX425" s="380"/>
      <c r="CY425" s="381"/>
    </row>
    <row r="426" spans="1:103" ht="16.5">
      <c r="A426" s="383"/>
      <c r="B426" s="352"/>
      <c r="C426" s="384" t="str">
        <f t="shared" ca="1" si="8"/>
        <v>●</v>
      </c>
      <c r="D426" s="385"/>
      <c r="E426" s="386"/>
      <c r="F426" s="386"/>
      <c r="G426" s="386"/>
      <c r="H426" s="386"/>
      <c r="I426" s="386"/>
      <c r="J426" s="386"/>
      <c r="K426" s="387"/>
      <c r="L426" s="388"/>
      <c r="M426" s="388"/>
      <c r="N426" s="388"/>
      <c r="O426" s="388"/>
      <c r="P426" s="388"/>
      <c r="Q426" s="388"/>
      <c r="R426" s="389"/>
      <c r="S426" s="390"/>
      <c r="T426" s="389"/>
      <c r="U426" s="390"/>
      <c r="V426" s="387"/>
      <c r="W426" s="388"/>
      <c r="X426" s="388"/>
      <c r="Y426" s="388"/>
      <c r="Z426" s="388"/>
      <c r="AA426" s="388"/>
      <c r="AB426" s="388"/>
      <c r="AC426" s="388"/>
      <c r="AD426" s="387"/>
      <c r="AE426" s="388"/>
      <c r="AF426" s="388"/>
      <c r="AG426" s="388"/>
      <c r="AH426" s="388"/>
      <c r="AI426" s="388"/>
      <c r="AJ426" s="388"/>
      <c r="AK426" s="391"/>
      <c r="AL426" s="387"/>
      <c r="AM426" s="388"/>
      <c r="AN426" s="388"/>
      <c r="AO426" s="388"/>
      <c r="AP426" s="388"/>
      <c r="AQ426" s="388"/>
      <c r="AR426" s="391"/>
      <c r="AS426" s="392"/>
      <c r="AT426" s="393"/>
      <c r="AU426" s="393"/>
      <c r="AV426" s="393"/>
      <c r="AW426" s="393"/>
      <c r="AX426" s="393"/>
      <c r="AY426" s="394"/>
      <c r="AZ426" s="395"/>
      <c r="BA426" s="396"/>
      <c r="BB426" s="397">
        <v>2</v>
      </c>
      <c r="BC426" s="398"/>
      <c r="BD426" s="399"/>
      <c r="BE426" s="399"/>
      <c r="BF426" s="400"/>
      <c r="BG426" s="401"/>
      <c r="BH426" s="402"/>
      <c r="BI426" s="403"/>
      <c r="BJ426" s="404"/>
      <c r="BK426" s="405"/>
      <c r="BL426" s="405"/>
      <c r="BM426" s="405"/>
      <c r="BN426" s="405"/>
      <c r="BO426" s="406"/>
      <c r="BP426" s="404"/>
      <c r="BQ426" s="405"/>
      <c r="BR426" s="405"/>
      <c r="BS426" s="405"/>
      <c r="BT426" s="405"/>
      <c r="BU426" s="406"/>
      <c r="BV426" s="404"/>
      <c r="BW426" s="405"/>
      <c r="BX426" s="405"/>
      <c r="BY426" s="405"/>
      <c r="BZ426" s="405"/>
      <c r="CA426" s="406"/>
      <c r="CB426" s="398"/>
      <c r="CC426" s="399"/>
      <c r="CD426" s="399"/>
      <c r="CE426" s="400"/>
      <c r="CF426" s="407"/>
      <c r="CG426" s="408"/>
      <c r="CH426" s="408"/>
      <c r="CI426" s="408"/>
      <c r="CJ426" s="409"/>
      <c r="CK426" s="407"/>
      <c r="CL426" s="408"/>
      <c r="CM426" s="408"/>
      <c r="CN426" s="408"/>
      <c r="CO426" s="409"/>
      <c r="CP426" s="407"/>
      <c r="CQ426" s="408"/>
      <c r="CR426" s="408"/>
      <c r="CS426" s="408"/>
      <c r="CT426" s="409"/>
      <c r="CU426" s="379"/>
      <c r="CV426" s="380"/>
      <c r="CW426" s="380"/>
      <c r="CX426" s="380"/>
      <c r="CY426" s="381"/>
    </row>
    <row r="427" spans="1:103" ht="16.5">
      <c r="A427" s="383"/>
      <c r="B427" s="352"/>
      <c r="C427" s="384" t="str">
        <f t="shared" ca="1" si="8"/>
        <v>●</v>
      </c>
      <c r="D427" s="385"/>
      <c r="E427" s="386"/>
      <c r="F427" s="386"/>
      <c r="G427" s="386"/>
      <c r="H427" s="386"/>
      <c r="I427" s="386"/>
      <c r="J427" s="386"/>
      <c r="K427" s="387"/>
      <c r="L427" s="388"/>
      <c r="M427" s="388"/>
      <c r="N427" s="388"/>
      <c r="O427" s="388"/>
      <c r="P427" s="388"/>
      <c r="Q427" s="388"/>
      <c r="R427" s="389"/>
      <c r="S427" s="390"/>
      <c r="T427" s="389"/>
      <c r="U427" s="390"/>
      <c r="V427" s="387"/>
      <c r="W427" s="388"/>
      <c r="X427" s="388"/>
      <c r="Y427" s="388"/>
      <c r="Z427" s="388"/>
      <c r="AA427" s="388"/>
      <c r="AB427" s="388"/>
      <c r="AC427" s="388"/>
      <c r="AD427" s="387"/>
      <c r="AE427" s="388"/>
      <c r="AF427" s="388"/>
      <c r="AG427" s="388"/>
      <c r="AH427" s="388"/>
      <c r="AI427" s="388"/>
      <c r="AJ427" s="388"/>
      <c r="AK427" s="391"/>
      <c r="AL427" s="387"/>
      <c r="AM427" s="388"/>
      <c r="AN427" s="388"/>
      <c r="AO427" s="388"/>
      <c r="AP427" s="388"/>
      <c r="AQ427" s="388"/>
      <c r="AR427" s="391"/>
      <c r="AS427" s="392"/>
      <c r="AT427" s="393"/>
      <c r="AU427" s="393"/>
      <c r="AV427" s="393"/>
      <c r="AW427" s="393"/>
      <c r="AX427" s="393"/>
      <c r="AY427" s="394"/>
      <c r="AZ427" s="395"/>
      <c r="BA427" s="396"/>
      <c r="BB427" s="397">
        <v>3</v>
      </c>
      <c r="BC427" s="398"/>
      <c r="BD427" s="399"/>
      <c r="BE427" s="399"/>
      <c r="BF427" s="400"/>
      <c r="BG427" s="401"/>
      <c r="BH427" s="402"/>
      <c r="BI427" s="403"/>
      <c r="BJ427" s="404"/>
      <c r="BK427" s="405"/>
      <c r="BL427" s="405"/>
      <c r="BM427" s="405"/>
      <c r="BN427" s="405"/>
      <c r="BO427" s="406"/>
      <c r="BP427" s="404"/>
      <c r="BQ427" s="405"/>
      <c r="BR427" s="405"/>
      <c r="BS427" s="405"/>
      <c r="BT427" s="405"/>
      <c r="BU427" s="406"/>
      <c r="BV427" s="404"/>
      <c r="BW427" s="405"/>
      <c r="BX427" s="405"/>
      <c r="BY427" s="405"/>
      <c r="BZ427" s="405"/>
      <c r="CA427" s="406"/>
      <c r="CB427" s="398"/>
      <c r="CC427" s="399"/>
      <c r="CD427" s="399"/>
      <c r="CE427" s="400"/>
      <c r="CF427" s="407"/>
      <c r="CG427" s="408"/>
      <c r="CH427" s="408"/>
      <c r="CI427" s="408"/>
      <c r="CJ427" s="409"/>
      <c r="CK427" s="407"/>
      <c r="CL427" s="408"/>
      <c r="CM427" s="408"/>
      <c r="CN427" s="408"/>
      <c r="CO427" s="409"/>
      <c r="CP427" s="407"/>
      <c r="CQ427" s="408"/>
      <c r="CR427" s="408"/>
      <c r="CS427" s="408"/>
      <c r="CT427" s="409"/>
      <c r="CU427" s="379"/>
      <c r="CV427" s="380"/>
      <c r="CW427" s="380"/>
      <c r="CX427" s="380"/>
      <c r="CY427" s="381"/>
    </row>
    <row r="428" spans="1:103" ht="16.5">
      <c r="A428" s="383"/>
      <c r="B428" s="352"/>
      <c r="C428" s="384" t="str">
        <f t="shared" ca="1" si="8"/>
        <v>●</v>
      </c>
      <c r="D428" s="385"/>
      <c r="E428" s="386"/>
      <c r="F428" s="386"/>
      <c r="G428" s="386"/>
      <c r="H428" s="386"/>
      <c r="I428" s="386"/>
      <c r="J428" s="386"/>
      <c r="K428" s="387"/>
      <c r="L428" s="388"/>
      <c r="M428" s="388"/>
      <c r="N428" s="388"/>
      <c r="O428" s="388"/>
      <c r="P428" s="388"/>
      <c r="Q428" s="388"/>
      <c r="R428" s="389"/>
      <c r="S428" s="390"/>
      <c r="T428" s="389"/>
      <c r="U428" s="390"/>
      <c r="V428" s="387"/>
      <c r="W428" s="388"/>
      <c r="X428" s="388"/>
      <c r="Y428" s="388"/>
      <c r="Z428" s="388"/>
      <c r="AA428" s="388"/>
      <c r="AB428" s="388"/>
      <c r="AC428" s="388"/>
      <c r="AD428" s="387"/>
      <c r="AE428" s="388"/>
      <c r="AF428" s="388"/>
      <c r="AG428" s="388"/>
      <c r="AH428" s="388"/>
      <c r="AI428" s="388"/>
      <c r="AJ428" s="388"/>
      <c r="AK428" s="391"/>
      <c r="AL428" s="387"/>
      <c r="AM428" s="388"/>
      <c r="AN428" s="388"/>
      <c r="AO428" s="388"/>
      <c r="AP428" s="388"/>
      <c r="AQ428" s="388"/>
      <c r="AR428" s="391"/>
      <c r="AS428" s="392"/>
      <c r="AT428" s="393"/>
      <c r="AU428" s="393"/>
      <c r="AV428" s="393"/>
      <c r="AW428" s="393"/>
      <c r="AX428" s="393"/>
      <c r="AY428" s="394"/>
      <c r="AZ428" s="395"/>
      <c r="BA428" s="396"/>
      <c r="BB428" s="397">
        <v>4</v>
      </c>
      <c r="BC428" s="398"/>
      <c r="BD428" s="399"/>
      <c r="BE428" s="399"/>
      <c r="BF428" s="400"/>
      <c r="BG428" s="401"/>
      <c r="BH428" s="402"/>
      <c r="BI428" s="403"/>
      <c r="BJ428" s="404"/>
      <c r="BK428" s="405"/>
      <c r="BL428" s="405"/>
      <c r="BM428" s="405"/>
      <c r="BN428" s="405"/>
      <c r="BO428" s="406"/>
      <c r="BP428" s="404"/>
      <c r="BQ428" s="405"/>
      <c r="BR428" s="405"/>
      <c r="BS428" s="405"/>
      <c r="BT428" s="405"/>
      <c r="BU428" s="406"/>
      <c r="BV428" s="404"/>
      <c r="BW428" s="405"/>
      <c r="BX428" s="405"/>
      <c r="BY428" s="405"/>
      <c r="BZ428" s="405"/>
      <c r="CA428" s="406"/>
      <c r="CB428" s="398"/>
      <c r="CC428" s="399"/>
      <c r="CD428" s="399"/>
      <c r="CE428" s="400"/>
      <c r="CF428" s="407"/>
      <c r="CG428" s="408"/>
      <c r="CH428" s="408"/>
      <c r="CI428" s="408"/>
      <c r="CJ428" s="409"/>
      <c r="CK428" s="407"/>
      <c r="CL428" s="408"/>
      <c r="CM428" s="408"/>
      <c r="CN428" s="408"/>
      <c r="CO428" s="409"/>
      <c r="CP428" s="407"/>
      <c r="CQ428" s="408"/>
      <c r="CR428" s="408"/>
      <c r="CS428" s="408"/>
      <c r="CT428" s="409"/>
      <c r="CU428" s="379"/>
      <c r="CV428" s="380"/>
      <c r="CW428" s="380"/>
      <c r="CX428" s="380"/>
      <c r="CY428" s="381"/>
    </row>
    <row r="429" spans="1:103" ht="16.5">
      <c r="A429" s="383"/>
      <c r="B429" s="352"/>
      <c r="C429" s="384" t="str">
        <f t="shared" ca="1" si="8"/>
        <v>●</v>
      </c>
      <c r="D429" s="385"/>
      <c r="E429" s="386"/>
      <c r="F429" s="386"/>
      <c r="G429" s="386"/>
      <c r="H429" s="386"/>
      <c r="I429" s="386"/>
      <c r="J429" s="386"/>
      <c r="K429" s="387"/>
      <c r="L429" s="388"/>
      <c r="M429" s="388"/>
      <c r="N429" s="388"/>
      <c r="O429" s="388"/>
      <c r="P429" s="388"/>
      <c r="Q429" s="388"/>
      <c r="R429" s="389"/>
      <c r="S429" s="390"/>
      <c r="T429" s="389"/>
      <c r="U429" s="390"/>
      <c r="V429" s="387"/>
      <c r="W429" s="388"/>
      <c r="X429" s="388"/>
      <c r="Y429" s="388"/>
      <c r="Z429" s="388"/>
      <c r="AA429" s="388"/>
      <c r="AB429" s="388"/>
      <c r="AC429" s="388"/>
      <c r="AD429" s="387"/>
      <c r="AE429" s="388"/>
      <c r="AF429" s="388"/>
      <c r="AG429" s="388"/>
      <c r="AH429" s="388"/>
      <c r="AI429" s="388"/>
      <c r="AJ429" s="388"/>
      <c r="AK429" s="391"/>
      <c r="AL429" s="387"/>
      <c r="AM429" s="388"/>
      <c r="AN429" s="388"/>
      <c r="AO429" s="388"/>
      <c r="AP429" s="388"/>
      <c r="AQ429" s="388"/>
      <c r="AR429" s="391"/>
      <c r="AS429" s="392"/>
      <c r="AT429" s="393"/>
      <c r="AU429" s="393"/>
      <c r="AV429" s="393"/>
      <c r="AW429" s="393"/>
      <c r="AX429" s="393"/>
      <c r="AY429" s="394"/>
      <c r="AZ429" s="395"/>
      <c r="BA429" s="396"/>
      <c r="BB429" s="397">
        <v>5</v>
      </c>
      <c r="BC429" s="398"/>
      <c r="BD429" s="399"/>
      <c r="BE429" s="399"/>
      <c r="BF429" s="400"/>
      <c r="BG429" s="401"/>
      <c r="BH429" s="402"/>
      <c r="BI429" s="403"/>
      <c r="BJ429" s="404"/>
      <c r="BK429" s="405"/>
      <c r="BL429" s="405"/>
      <c r="BM429" s="405"/>
      <c r="BN429" s="405"/>
      <c r="BO429" s="406"/>
      <c r="BP429" s="404"/>
      <c r="BQ429" s="405"/>
      <c r="BR429" s="405"/>
      <c r="BS429" s="405"/>
      <c r="BT429" s="405"/>
      <c r="BU429" s="406"/>
      <c r="BV429" s="404"/>
      <c r="BW429" s="405"/>
      <c r="BX429" s="405"/>
      <c r="BY429" s="405"/>
      <c r="BZ429" s="405"/>
      <c r="CA429" s="406"/>
      <c r="CB429" s="398"/>
      <c r="CC429" s="399"/>
      <c r="CD429" s="399"/>
      <c r="CE429" s="400"/>
      <c r="CF429" s="407"/>
      <c r="CG429" s="408"/>
      <c r="CH429" s="408"/>
      <c r="CI429" s="408"/>
      <c r="CJ429" s="409"/>
      <c r="CK429" s="407"/>
      <c r="CL429" s="408"/>
      <c r="CM429" s="408"/>
      <c r="CN429" s="408"/>
      <c r="CO429" s="409"/>
      <c r="CP429" s="407"/>
      <c r="CQ429" s="408"/>
      <c r="CR429" s="408"/>
      <c r="CS429" s="408"/>
      <c r="CT429" s="409"/>
      <c r="CU429" s="379"/>
      <c r="CV429" s="380"/>
      <c r="CW429" s="380"/>
      <c r="CX429" s="380"/>
      <c r="CY429" s="381"/>
    </row>
    <row r="430" spans="1:103" ht="16.5">
      <c r="A430" s="410"/>
      <c r="B430" s="411"/>
      <c r="C430" s="412" t="str">
        <f t="shared" ca="1" si="8"/>
        <v>●</v>
      </c>
      <c r="D430" s="413"/>
      <c r="E430" s="414"/>
      <c r="F430" s="414"/>
      <c r="G430" s="414"/>
      <c r="H430" s="414"/>
      <c r="I430" s="414"/>
      <c r="J430" s="414"/>
      <c r="K430" s="376"/>
      <c r="L430" s="377"/>
      <c r="M430" s="377"/>
      <c r="N430" s="377"/>
      <c r="O430" s="377"/>
      <c r="P430" s="377"/>
      <c r="Q430" s="377"/>
      <c r="R430" s="415"/>
      <c r="S430" s="416"/>
      <c r="T430" s="415"/>
      <c r="U430" s="416"/>
      <c r="V430" s="376"/>
      <c r="W430" s="377"/>
      <c r="X430" s="377"/>
      <c r="Y430" s="377"/>
      <c r="Z430" s="377"/>
      <c r="AA430" s="377"/>
      <c r="AB430" s="377"/>
      <c r="AC430" s="377"/>
      <c r="AD430" s="376"/>
      <c r="AE430" s="377"/>
      <c r="AF430" s="377"/>
      <c r="AG430" s="377"/>
      <c r="AH430" s="377"/>
      <c r="AI430" s="377"/>
      <c r="AJ430" s="377"/>
      <c r="AK430" s="378"/>
      <c r="AL430" s="376"/>
      <c r="AM430" s="377"/>
      <c r="AN430" s="377"/>
      <c r="AO430" s="377"/>
      <c r="AP430" s="377"/>
      <c r="AQ430" s="377"/>
      <c r="AR430" s="378"/>
      <c r="AS430" s="417"/>
      <c r="AT430" s="418"/>
      <c r="AU430" s="418"/>
      <c r="AV430" s="418"/>
      <c r="AW430" s="418"/>
      <c r="AX430" s="418"/>
      <c r="AY430" s="419"/>
      <c r="AZ430" s="420"/>
      <c r="BA430" s="421"/>
      <c r="BB430" s="422">
        <v>6</v>
      </c>
      <c r="BC430" s="423"/>
      <c r="BD430" s="424"/>
      <c r="BE430" s="424"/>
      <c r="BF430" s="425"/>
      <c r="BG430" s="426"/>
      <c r="BH430" s="427"/>
      <c r="BI430" s="428"/>
      <c r="BJ430" s="429"/>
      <c r="BK430" s="430"/>
      <c r="BL430" s="430"/>
      <c r="BM430" s="430"/>
      <c r="BN430" s="430"/>
      <c r="BO430" s="431"/>
      <c r="BP430" s="429"/>
      <c r="BQ430" s="430"/>
      <c r="BR430" s="430"/>
      <c r="BS430" s="430"/>
      <c r="BT430" s="430"/>
      <c r="BU430" s="431"/>
      <c r="BV430" s="429"/>
      <c r="BW430" s="430"/>
      <c r="BX430" s="430"/>
      <c r="BY430" s="430"/>
      <c r="BZ430" s="430"/>
      <c r="CA430" s="431"/>
      <c r="CB430" s="423"/>
      <c r="CC430" s="424"/>
      <c r="CD430" s="424"/>
      <c r="CE430" s="425"/>
      <c r="CF430" s="407"/>
      <c r="CG430" s="408"/>
      <c r="CH430" s="408"/>
      <c r="CI430" s="408"/>
      <c r="CJ430" s="409"/>
      <c r="CK430" s="407"/>
      <c r="CL430" s="408"/>
      <c r="CM430" s="408"/>
      <c r="CN430" s="408"/>
      <c r="CO430" s="409"/>
      <c r="CP430" s="407"/>
      <c r="CQ430" s="408"/>
      <c r="CR430" s="408"/>
      <c r="CS430" s="408"/>
      <c r="CT430" s="409"/>
      <c r="CU430" s="379"/>
      <c r="CV430" s="380"/>
      <c r="CW430" s="380"/>
      <c r="CX430" s="380"/>
      <c r="CY430" s="381"/>
    </row>
    <row r="431" spans="1:103" ht="16.5">
      <c r="A431" s="351">
        <v>71</v>
      </c>
      <c r="B431" s="352"/>
      <c r="C431" s="353" t="str">
        <f t="shared" ca="1" si="8"/>
        <v>●</v>
      </c>
      <c r="D431" s="354"/>
      <c r="E431" s="355"/>
      <c r="F431" s="355"/>
      <c r="G431" s="355"/>
      <c r="H431" s="355"/>
      <c r="I431" s="355"/>
      <c r="J431" s="355"/>
      <c r="K431" s="356" t="s">
        <v>452</v>
      </c>
      <c r="L431" s="357"/>
      <c r="M431" s="357"/>
      <c r="N431" s="357"/>
      <c r="O431" s="357"/>
      <c r="P431" s="357"/>
      <c r="Q431" s="357"/>
      <c r="R431" s="358"/>
      <c r="S431" s="359"/>
      <c r="T431" s="358"/>
      <c r="U431" s="359"/>
      <c r="V431" s="356"/>
      <c r="W431" s="357"/>
      <c r="X431" s="357"/>
      <c r="Y431" s="357"/>
      <c r="Z431" s="357"/>
      <c r="AA431" s="357"/>
      <c r="AB431" s="357"/>
      <c r="AC431" s="357"/>
      <c r="AD431" s="356"/>
      <c r="AE431" s="357"/>
      <c r="AF431" s="357"/>
      <c r="AG431" s="357"/>
      <c r="AH431" s="357"/>
      <c r="AI431" s="357"/>
      <c r="AJ431" s="357"/>
      <c r="AK431" s="360"/>
      <c r="AL431" s="356"/>
      <c r="AM431" s="357"/>
      <c r="AN431" s="357"/>
      <c r="AO431" s="357"/>
      <c r="AP431" s="357"/>
      <c r="AQ431" s="357"/>
      <c r="AR431" s="360"/>
      <c r="AS431" s="361"/>
      <c r="AT431" s="362"/>
      <c r="AU431" s="362"/>
      <c r="AV431" s="362"/>
      <c r="AW431" s="362"/>
      <c r="AX431" s="362"/>
      <c r="AY431" s="363"/>
      <c r="AZ431" s="364"/>
      <c r="BA431" s="365"/>
      <c r="BB431" s="366">
        <v>1</v>
      </c>
      <c r="BC431" s="367"/>
      <c r="BD431" s="368"/>
      <c r="BE431" s="368"/>
      <c r="BF431" s="369"/>
      <c r="BG431" s="370"/>
      <c r="BH431" s="371"/>
      <c r="BI431" s="372"/>
      <c r="BJ431" s="373"/>
      <c r="BK431" s="374"/>
      <c r="BL431" s="374"/>
      <c r="BM431" s="374"/>
      <c r="BN431" s="374"/>
      <c r="BO431" s="375"/>
      <c r="BP431" s="373"/>
      <c r="BQ431" s="374"/>
      <c r="BR431" s="374"/>
      <c r="BS431" s="374"/>
      <c r="BT431" s="374"/>
      <c r="BU431" s="375"/>
      <c r="BV431" s="373"/>
      <c r="BW431" s="374"/>
      <c r="BX431" s="374"/>
      <c r="BY431" s="374"/>
      <c r="BZ431" s="374"/>
      <c r="CA431" s="375"/>
      <c r="CB431" s="367"/>
      <c r="CC431" s="368"/>
      <c r="CD431" s="368"/>
      <c r="CE431" s="369"/>
      <c r="CF431" s="376"/>
      <c r="CG431" s="377"/>
      <c r="CH431" s="377"/>
      <c r="CI431" s="377"/>
      <c r="CJ431" s="378"/>
      <c r="CK431" s="376"/>
      <c r="CL431" s="377"/>
      <c r="CM431" s="377"/>
      <c r="CN431" s="377"/>
      <c r="CO431" s="378"/>
      <c r="CP431" s="376"/>
      <c r="CQ431" s="377"/>
      <c r="CR431" s="377"/>
      <c r="CS431" s="377"/>
      <c r="CT431" s="378"/>
      <c r="CU431" s="379"/>
      <c r="CV431" s="380"/>
      <c r="CW431" s="380"/>
      <c r="CX431" s="380"/>
      <c r="CY431" s="381"/>
    </row>
    <row r="432" spans="1:103" ht="16.5">
      <c r="A432" s="383"/>
      <c r="B432" s="352"/>
      <c r="C432" s="384" t="str">
        <f t="shared" ca="1" si="8"/>
        <v>●</v>
      </c>
      <c r="D432" s="385"/>
      <c r="E432" s="386"/>
      <c r="F432" s="386"/>
      <c r="G432" s="386"/>
      <c r="H432" s="386"/>
      <c r="I432" s="386"/>
      <c r="J432" s="386"/>
      <c r="K432" s="387"/>
      <c r="L432" s="388"/>
      <c r="M432" s="388"/>
      <c r="N432" s="388"/>
      <c r="O432" s="388"/>
      <c r="P432" s="388"/>
      <c r="Q432" s="388"/>
      <c r="R432" s="389"/>
      <c r="S432" s="390"/>
      <c r="T432" s="389"/>
      <c r="U432" s="390"/>
      <c r="V432" s="387"/>
      <c r="W432" s="388"/>
      <c r="X432" s="388"/>
      <c r="Y432" s="388"/>
      <c r="Z432" s="388"/>
      <c r="AA432" s="388"/>
      <c r="AB432" s="388"/>
      <c r="AC432" s="388"/>
      <c r="AD432" s="387"/>
      <c r="AE432" s="388"/>
      <c r="AF432" s="388"/>
      <c r="AG432" s="388"/>
      <c r="AH432" s="388"/>
      <c r="AI432" s="388"/>
      <c r="AJ432" s="388"/>
      <c r="AK432" s="391"/>
      <c r="AL432" s="387"/>
      <c r="AM432" s="388"/>
      <c r="AN432" s="388"/>
      <c r="AO432" s="388"/>
      <c r="AP432" s="388"/>
      <c r="AQ432" s="388"/>
      <c r="AR432" s="391"/>
      <c r="AS432" s="392"/>
      <c r="AT432" s="393"/>
      <c r="AU432" s="393"/>
      <c r="AV432" s="393"/>
      <c r="AW432" s="393"/>
      <c r="AX432" s="393"/>
      <c r="AY432" s="394"/>
      <c r="AZ432" s="395"/>
      <c r="BA432" s="396"/>
      <c r="BB432" s="397">
        <v>2</v>
      </c>
      <c r="BC432" s="398"/>
      <c r="BD432" s="399"/>
      <c r="BE432" s="399"/>
      <c r="BF432" s="400"/>
      <c r="BG432" s="401"/>
      <c r="BH432" s="402"/>
      <c r="BI432" s="403"/>
      <c r="BJ432" s="404"/>
      <c r="BK432" s="405"/>
      <c r="BL432" s="405"/>
      <c r="BM432" s="405"/>
      <c r="BN432" s="405"/>
      <c r="BO432" s="406"/>
      <c r="BP432" s="404"/>
      <c r="BQ432" s="405"/>
      <c r="BR432" s="405"/>
      <c r="BS432" s="405"/>
      <c r="BT432" s="405"/>
      <c r="BU432" s="406"/>
      <c r="BV432" s="404"/>
      <c r="BW432" s="405"/>
      <c r="BX432" s="405"/>
      <c r="BY432" s="405"/>
      <c r="BZ432" s="405"/>
      <c r="CA432" s="406"/>
      <c r="CB432" s="398"/>
      <c r="CC432" s="399"/>
      <c r="CD432" s="399"/>
      <c r="CE432" s="400"/>
      <c r="CF432" s="407"/>
      <c r="CG432" s="408"/>
      <c r="CH432" s="408"/>
      <c r="CI432" s="408"/>
      <c r="CJ432" s="409"/>
      <c r="CK432" s="407"/>
      <c r="CL432" s="408"/>
      <c r="CM432" s="408"/>
      <c r="CN432" s="408"/>
      <c r="CO432" s="409"/>
      <c r="CP432" s="407"/>
      <c r="CQ432" s="408"/>
      <c r="CR432" s="408"/>
      <c r="CS432" s="408"/>
      <c r="CT432" s="409"/>
      <c r="CU432" s="379"/>
      <c r="CV432" s="380"/>
      <c r="CW432" s="380"/>
      <c r="CX432" s="380"/>
      <c r="CY432" s="381"/>
    </row>
    <row r="433" spans="1:103" ht="16.5">
      <c r="A433" s="383"/>
      <c r="B433" s="352"/>
      <c r="C433" s="384" t="str">
        <f t="shared" ca="1" si="8"/>
        <v>●</v>
      </c>
      <c r="D433" s="385"/>
      <c r="E433" s="386"/>
      <c r="F433" s="386"/>
      <c r="G433" s="386"/>
      <c r="H433" s="386"/>
      <c r="I433" s="386"/>
      <c r="J433" s="386"/>
      <c r="K433" s="387"/>
      <c r="L433" s="388"/>
      <c r="M433" s="388"/>
      <c r="N433" s="388"/>
      <c r="O433" s="388"/>
      <c r="P433" s="388"/>
      <c r="Q433" s="388"/>
      <c r="R433" s="389"/>
      <c r="S433" s="390"/>
      <c r="T433" s="389"/>
      <c r="U433" s="390"/>
      <c r="V433" s="387"/>
      <c r="W433" s="388"/>
      <c r="X433" s="388"/>
      <c r="Y433" s="388"/>
      <c r="Z433" s="388"/>
      <c r="AA433" s="388"/>
      <c r="AB433" s="388"/>
      <c r="AC433" s="388"/>
      <c r="AD433" s="387"/>
      <c r="AE433" s="388"/>
      <c r="AF433" s="388"/>
      <c r="AG433" s="388"/>
      <c r="AH433" s="388"/>
      <c r="AI433" s="388"/>
      <c r="AJ433" s="388"/>
      <c r="AK433" s="391"/>
      <c r="AL433" s="387"/>
      <c r="AM433" s="388"/>
      <c r="AN433" s="388"/>
      <c r="AO433" s="388"/>
      <c r="AP433" s="388"/>
      <c r="AQ433" s="388"/>
      <c r="AR433" s="391"/>
      <c r="AS433" s="392"/>
      <c r="AT433" s="393"/>
      <c r="AU433" s="393"/>
      <c r="AV433" s="393"/>
      <c r="AW433" s="393"/>
      <c r="AX433" s="393"/>
      <c r="AY433" s="394"/>
      <c r="AZ433" s="395"/>
      <c r="BA433" s="396"/>
      <c r="BB433" s="397">
        <v>3</v>
      </c>
      <c r="BC433" s="398"/>
      <c r="BD433" s="399"/>
      <c r="BE433" s="399"/>
      <c r="BF433" s="400"/>
      <c r="BG433" s="401"/>
      <c r="BH433" s="402"/>
      <c r="BI433" s="403"/>
      <c r="BJ433" s="404"/>
      <c r="BK433" s="405"/>
      <c r="BL433" s="405"/>
      <c r="BM433" s="405"/>
      <c r="BN433" s="405"/>
      <c r="BO433" s="406"/>
      <c r="BP433" s="404"/>
      <c r="BQ433" s="405"/>
      <c r="BR433" s="405"/>
      <c r="BS433" s="405"/>
      <c r="BT433" s="405"/>
      <c r="BU433" s="406"/>
      <c r="BV433" s="404"/>
      <c r="BW433" s="405"/>
      <c r="BX433" s="405"/>
      <c r="BY433" s="405"/>
      <c r="BZ433" s="405"/>
      <c r="CA433" s="406"/>
      <c r="CB433" s="398"/>
      <c r="CC433" s="399"/>
      <c r="CD433" s="399"/>
      <c r="CE433" s="400"/>
      <c r="CF433" s="407"/>
      <c r="CG433" s="408"/>
      <c r="CH433" s="408"/>
      <c r="CI433" s="408"/>
      <c r="CJ433" s="409"/>
      <c r="CK433" s="407"/>
      <c r="CL433" s="408"/>
      <c r="CM433" s="408"/>
      <c r="CN433" s="408"/>
      <c r="CO433" s="409"/>
      <c r="CP433" s="407"/>
      <c r="CQ433" s="408"/>
      <c r="CR433" s="408"/>
      <c r="CS433" s="408"/>
      <c r="CT433" s="409"/>
      <c r="CU433" s="379"/>
      <c r="CV433" s="380"/>
      <c r="CW433" s="380"/>
      <c r="CX433" s="380"/>
      <c r="CY433" s="381"/>
    </row>
    <row r="434" spans="1:103" ht="16.5">
      <c r="A434" s="383"/>
      <c r="B434" s="352"/>
      <c r="C434" s="384" t="str">
        <f t="shared" ca="1" si="8"/>
        <v>●</v>
      </c>
      <c r="D434" s="385"/>
      <c r="E434" s="386"/>
      <c r="F434" s="386"/>
      <c r="G434" s="386"/>
      <c r="H434" s="386"/>
      <c r="I434" s="386"/>
      <c r="J434" s="386"/>
      <c r="K434" s="387"/>
      <c r="L434" s="388"/>
      <c r="M434" s="388"/>
      <c r="N434" s="388"/>
      <c r="O434" s="388"/>
      <c r="P434" s="388"/>
      <c r="Q434" s="388"/>
      <c r="R434" s="389"/>
      <c r="S434" s="390"/>
      <c r="T434" s="389"/>
      <c r="U434" s="390"/>
      <c r="V434" s="387"/>
      <c r="W434" s="388"/>
      <c r="X434" s="388"/>
      <c r="Y434" s="388"/>
      <c r="Z434" s="388"/>
      <c r="AA434" s="388"/>
      <c r="AB434" s="388"/>
      <c r="AC434" s="388"/>
      <c r="AD434" s="387"/>
      <c r="AE434" s="388"/>
      <c r="AF434" s="388"/>
      <c r="AG434" s="388"/>
      <c r="AH434" s="388"/>
      <c r="AI434" s="388"/>
      <c r="AJ434" s="388"/>
      <c r="AK434" s="391"/>
      <c r="AL434" s="387"/>
      <c r="AM434" s="388"/>
      <c r="AN434" s="388"/>
      <c r="AO434" s="388"/>
      <c r="AP434" s="388"/>
      <c r="AQ434" s="388"/>
      <c r="AR434" s="391"/>
      <c r="AS434" s="392"/>
      <c r="AT434" s="393"/>
      <c r="AU434" s="393"/>
      <c r="AV434" s="393"/>
      <c r="AW434" s="393"/>
      <c r="AX434" s="393"/>
      <c r="AY434" s="394"/>
      <c r="AZ434" s="395"/>
      <c r="BA434" s="396"/>
      <c r="BB434" s="397">
        <v>4</v>
      </c>
      <c r="BC434" s="398"/>
      <c r="BD434" s="399"/>
      <c r="BE434" s="399"/>
      <c r="BF434" s="400"/>
      <c r="BG434" s="401"/>
      <c r="BH434" s="402"/>
      <c r="BI434" s="403"/>
      <c r="BJ434" s="404"/>
      <c r="BK434" s="405"/>
      <c r="BL434" s="405"/>
      <c r="BM434" s="405"/>
      <c r="BN434" s="405"/>
      <c r="BO434" s="406"/>
      <c r="BP434" s="404"/>
      <c r="BQ434" s="405"/>
      <c r="BR434" s="405"/>
      <c r="BS434" s="405"/>
      <c r="BT434" s="405"/>
      <c r="BU434" s="406"/>
      <c r="BV434" s="404"/>
      <c r="BW434" s="405"/>
      <c r="BX434" s="405"/>
      <c r="BY434" s="405"/>
      <c r="BZ434" s="405"/>
      <c r="CA434" s="406"/>
      <c r="CB434" s="398"/>
      <c r="CC434" s="399"/>
      <c r="CD434" s="399"/>
      <c r="CE434" s="400"/>
      <c r="CF434" s="407"/>
      <c r="CG434" s="408"/>
      <c r="CH434" s="408"/>
      <c r="CI434" s="408"/>
      <c r="CJ434" s="409"/>
      <c r="CK434" s="407"/>
      <c r="CL434" s="408"/>
      <c r="CM434" s="408"/>
      <c r="CN434" s="408"/>
      <c r="CO434" s="409"/>
      <c r="CP434" s="407"/>
      <c r="CQ434" s="408"/>
      <c r="CR434" s="408"/>
      <c r="CS434" s="408"/>
      <c r="CT434" s="409"/>
      <c r="CU434" s="379"/>
      <c r="CV434" s="380"/>
      <c r="CW434" s="380"/>
      <c r="CX434" s="380"/>
      <c r="CY434" s="381"/>
    </row>
    <row r="435" spans="1:103" ht="16.5">
      <c r="A435" s="383"/>
      <c r="B435" s="352"/>
      <c r="C435" s="384" t="str">
        <f t="shared" ca="1" si="8"/>
        <v>●</v>
      </c>
      <c r="D435" s="385"/>
      <c r="E435" s="386"/>
      <c r="F435" s="386"/>
      <c r="G435" s="386"/>
      <c r="H435" s="386"/>
      <c r="I435" s="386"/>
      <c r="J435" s="386"/>
      <c r="K435" s="387"/>
      <c r="L435" s="388"/>
      <c r="M435" s="388"/>
      <c r="N435" s="388"/>
      <c r="O435" s="388"/>
      <c r="P435" s="388"/>
      <c r="Q435" s="388"/>
      <c r="R435" s="389"/>
      <c r="S435" s="390"/>
      <c r="T435" s="389"/>
      <c r="U435" s="390"/>
      <c r="V435" s="387"/>
      <c r="W435" s="388"/>
      <c r="X435" s="388"/>
      <c r="Y435" s="388"/>
      <c r="Z435" s="388"/>
      <c r="AA435" s="388"/>
      <c r="AB435" s="388"/>
      <c r="AC435" s="388"/>
      <c r="AD435" s="387"/>
      <c r="AE435" s="388"/>
      <c r="AF435" s="388"/>
      <c r="AG435" s="388"/>
      <c r="AH435" s="388"/>
      <c r="AI435" s="388"/>
      <c r="AJ435" s="388"/>
      <c r="AK435" s="391"/>
      <c r="AL435" s="387"/>
      <c r="AM435" s="388"/>
      <c r="AN435" s="388"/>
      <c r="AO435" s="388"/>
      <c r="AP435" s="388"/>
      <c r="AQ435" s="388"/>
      <c r="AR435" s="391"/>
      <c r="AS435" s="392"/>
      <c r="AT435" s="393"/>
      <c r="AU435" s="393"/>
      <c r="AV435" s="393"/>
      <c r="AW435" s="393"/>
      <c r="AX435" s="393"/>
      <c r="AY435" s="394"/>
      <c r="AZ435" s="395"/>
      <c r="BA435" s="396"/>
      <c r="BB435" s="397">
        <v>5</v>
      </c>
      <c r="BC435" s="398"/>
      <c r="BD435" s="399"/>
      <c r="BE435" s="399"/>
      <c r="BF435" s="400"/>
      <c r="BG435" s="401"/>
      <c r="BH435" s="402"/>
      <c r="BI435" s="403"/>
      <c r="BJ435" s="404"/>
      <c r="BK435" s="405"/>
      <c r="BL435" s="405"/>
      <c r="BM435" s="405"/>
      <c r="BN435" s="405"/>
      <c r="BO435" s="406"/>
      <c r="BP435" s="404"/>
      <c r="BQ435" s="405"/>
      <c r="BR435" s="405"/>
      <c r="BS435" s="405"/>
      <c r="BT435" s="405"/>
      <c r="BU435" s="406"/>
      <c r="BV435" s="404"/>
      <c r="BW435" s="405"/>
      <c r="BX435" s="405"/>
      <c r="BY435" s="405"/>
      <c r="BZ435" s="405"/>
      <c r="CA435" s="406"/>
      <c r="CB435" s="398"/>
      <c r="CC435" s="399"/>
      <c r="CD435" s="399"/>
      <c r="CE435" s="400"/>
      <c r="CF435" s="407"/>
      <c r="CG435" s="408"/>
      <c r="CH435" s="408"/>
      <c r="CI435" s="408"/>
      <c r="CJ435" s="409"/>
      <c r="CK435" s="407"/>
      <c r="CL435" s="408"/>
      <c r="CM435" s="408"/>
      <c r="CN435" s="408"/>
      <c r="CO435" s="409"/>
      <c r="CP435" s="407"/>
      <c r="CQ435" s="408"/>
      <c r="CR435" s="408"/>
      <c r="CS435" s="408"/>
      <c r="CT435" s="409"/>
      <c r="CU435" s="379"/>
      <c r="CV435" s="380"/>
      <c r="CW435" s="380"/>
      <c r="CX435" s="380"/>
      <c r="CY435" s="381"/>
    </row>
    <row r="436" spans="1:103" ht="16.5">
      <c r="A436" s="410"/>
      <c r="B436" s="411"/>
      <c r="C436" s="412" t="str">
        <f t="shared" ca="1" si="8"/>
        <v>●</v>
      </c>
      <c r="D436" s="413"/>
      <c r="E436" s="414"/>
      <c r="F436" s="414"/>
      <c r="G436" s="414"/>
      <c r="H436" s="414"/>
      <c r="I436" s="414"/>
      <c r="J436" s="414"/>
      <c r="K436" s="376"/>
      <c r="L436" s="377"/>
      <c r="M436" s="377"/>
      <c r="N436" s="377"/>
      <c r="O436" s="377"/>
      <c r="P436" s="377"/>
      <c r="Q436" s="377"/>
      <c r="R436" s="415"/>
      <c r="S436" s="416"/>
      <c r="T436" s="415"/>
      <c r="U436" s="416"/>
      <c r="V436" s="376"/>
      <c r="W436" s="377"/>
      <c r="X436" s="377"/>
      <c r="Y436" s="377"/>
      <c r="Z436" s="377"/>
      <c r="AA436" s="377"/>
      <c r="AB436" s="377"/>
      <c r="AC436" s="377"/>
      <c r="AD436" s="376"/>
      <c r="AE436" s="377"/>
      <c r="AF436" s="377"/>
      <c r="AG436" s="377"/>
      <c r="AH436" s="377"/>
      <c r="AI436" s="377"/>
      <c r="AJ436" s="377"/>
      <c r="AK436" s="378"/>
      <c r="AL436" s="376"/>
      <c r="AM436" s="377"/>
      <c r="AN436" s="377"/>
      <c r="AO436" s="377"/>
      <c r="AP436" s="377"/>
      <c r="AQ436" s="377"/>
      <c r="AR436" s="378"/>
      <c r="AS436" s="417"/>
      <c r="AT436" s="418"/>
      <c r="AU436" s="418"/>
      <c r="AV436" s="418"/>
      <c r="AW436" s="418"/>
      <c r="AX436" s="418"/>
      <c r="AY436" s="419"/>
      <c r="AZ436" s="420"/>
      <c r="BA436" s="421"/>
      <c r="BB436" s="422">
        <v>6</v>
      </c>
      <c r="BC436" s="423"/>
      <c r="BD436" s="424"/>
      <c r="BE436" s="424"/>
      <c r="BF436" s="425"/>
      <c r="BG436" s="426"/>
      <c r="BH436" s="427"/>
      <c r="BI436" s="428"/>
      <c r="BJ436" s="429"/>
      <c r="BK436" s="430"/>
      <c r="BL436" s="430"/>
      <c r="BM436" s="430"/>
      <c r="BN436" s="430"/>
      <c r="BO436" s="431"/>
      <c r="BP436" s="429"/>
      <c r="BQ436" s="430"/>
      <c r="BR436" s="430"/>
      <c r="BS436" s="430"/>
      <c r="BT436" s="430"/>
      <c r="BU436" s="431"/>
      <c r="BV436" s="429"/>
      <c r="BW436" s="430"/>
      <c r="BX436" s="430"/>
      <c r="BY436" s="430"/>
      <c r="BZ436" s="430"/>
      <c r="CA436" s="431"/>
      <c r="CB436" s="423"/>
      <c r="CC436" s="424"/>
      <c r="CD436" s="424"/>
      <c r="CE436" s="425"/>
      <c r="CF436" s="407"/>
      <c r="CG436" s="408"/>
      <c r="CH436" s="408"/>
      <c r="CI436" s="408"/>
      <c r="CJ436" s="409"/>
      <c r="CK436" s="407"/>
      <c r="CL436" s="408"/>
      <c r="CM436" s="408"/>
      <c r="CN436" s="408"/>
      <c r="CO436" s="409"/>
      <c r="CP436" s="407"/>
      <c r="CQ436" s="408"/>
      <c r="CR436" s="408"/>
      <c r="CS436" s="408"/>
      <c r="CT436" s="409"/>
      <c r="CU436" s="379"/>
      <c r="CV436" s="380"/>
      <c r="CW436" s="380"/>
      <c r="CX436" s="380"/>
      <c r="CY436" s="381"/>
    </row>
    <row r="437" spans="1:103" ht="16.5">
      <c r="A437" s="351">
        <v>72</v>
      </c>
      <c r="B437" s="352"/>
      <c r="C437" s="353" t="str">
        <f t="shared" ca="1" si="8"/>
        <v>●</v>
      </c>
      <c r="D437" s="354" t="s">
        <v>453</v>
      </c>
      <c r="E437" s="355"/>
      <c r="F437" s="355"/>
      <c r="G437" s="355"/>
      <c r="H437" s="355"/>
      <c r="I437" s="355"/>
      <c r="J437" s="355"/>
      <c r="K437" s="356" t="s">
        <v>454</v>
      </c>
      <c r="L437" s="357"/>
      <c r="M437" s="357"/>
      <c r="N437" s="357"/>
      <c r="O437" s="357"/>
      <c r="P437" s="357"/>
      <c r="Q437" s="357"/>
      <c r="R437" s="358"/>
      <c r="S437" s="359"/>
      <c r="T437" s="358"/>
      <c r="U437" s="359"/>
      <c r="V437" s="356"/>
      <c r="W437" s="357"/>
      <c r="X437" s="357"/>
      <c r="Y437" s="357"/>
      <c r="Z437" s="357"/>
      <c r="AA437" s="357"/>
      <c r="AB437" s="357"/>
      <c r="AC437" s="357"/>
      <c r="AD437" s="356"/>
      <c r="AE437" s="357"/>
      <c r="AF437" s="357"/>
      <c r="AG437" s="357"/>
      <c r="AH437" s="357"/>
      <c r="AI437" s="357"/>
      <c r="AJ437" s="357"/>
      <c r="AK437" s="360"/>
      <c r="AL437" s="356"/>
      <c r="AM437" s="357"/>
      <c r="AN437" s="357"/>
      <c r="AO437" s="357"/>
      <c r="AP437" s="357"/>
      <c r="AQ437" s="357"/>
      <c r="AR437" s="360"/>
      <c r="AS437" s="361"/>
      <c r="AT437" s="362"/>
      <c r="AU437" s="362"/>
      <c r="AV437" s="362"/>
      <c r="AW437" s="362"/>
      <c r="AX437" s="362"/>
      <c r="AY437" s="363"/>
      <c r="AZ437" s="364"/>
      <c r="BA437" s="365"/>
      <c r="BB437" s="366">
        <v>1</v>
      </c>
      <c r="BC437" s="367"/>
      <c r="BD437" s="368"/>
      <c r="BE437" s="368"/>
      <c r="BF437" s="369"/>
      <c r="BG437" s="370"/>
      <c r="BH437" s="371"/>
      <c r="BI437" s="372"/>
      <c r="BJ437" s="373"/>
      <c r="BK437" s="374"/>
      <c r="BL437" s="374"/>
      <c r="BM437" s="374"/>
      <c r="BN437" s="374"/>
      <c r="BO437" s="375"/>
      <c r="BP437" s="373"/>
      <c r="BQ437" s="374"/>
      <c r="BR437" s="374"/>
      <c r="BS437" s="374"/>
      <c r="BT437" s="374"/>
      <c r="BU437" s="375"/>
      <c r="BV437" s="373"/>
      <c r="BW437" s="374"/>
      <c r="BX437" s="374"/>
      <c r="BY437" s="374"/>
      <c r="BZ437" s="374"/>
      <c r="CA437" s="375"/>
      <c r="CB437" s="367"/>
      <c r="CC437" s="368"/>
      <c r="CD437" s="368"/>
      <c r="CE437" s="369"/>
      <c r="CF437" s="376"/>
      <c r="CG437" s="377"/>
      <c r="CH437" s="377"/>
      <c r="CI437" s="377"/>
      <c r="CJ437" s="378"/>
      <c r="CK437" s="376"/>
      <c r="CL437" s="377"/>
      <c r="CM437" s="377"/>
      <c r="CN437" s="377"/>
      <c r="CO437" s="378"/>
      <c r="CP437" s="376"/>
      <c r="CQ437" s="377"/>
      <c r="CR437" s="377"/>
      <c r="CS437" s="377"/>
      <c r="CT437" s="378"/>
      <c r="CU437" s="379"/>
      <c r="CV437" s="380"/>
      <c r="CW437" s="380"/>
      <c r="CX437" s="380"/>
      <c r="CY437" s="381"/>
    </row>
    <row r="438" spans="1:103" ht="16.5">
      <c r="A438" s="383"/>
      <c r="B438" s="352"/>
      <c r="C438" s="384" t="str">
        <f t="shared" ca="1" si="8"/>
        <v>●</v>
      </c>
      <c r="D438" s="385"/>
      <c r="E438" s="386"/>
      <c r="F438" s="386"/>
      <c r="G438" s="386"/>
      <c r="H438" s="386"/>
      <c r="I438" s="386"/>
      <c r="J438" s="386"/>
      <c r="K438" s="387"/>
      <c r="L438" s="388"/>
      <c r="M438" s="388"/>
      <c r="N438" s="388"/>
      <c r="O438" s="388"/>
      <c r="P438" s="388"/>
      <c r="Q438" s="388"/>
      <c r="R438" s="389"/>
      <c r="S438" s="390"/>
      <c r="T438" s="389"/>
      <c r="U438" s="390"/>
      <c r="V438" s="387"/>
      <c r="W438" s="388"/>
      <c r="X438" s="388"/>
      <c r="Y438" s="388"/>
      <c r="Z438" s="388"/>
      <c r="AA438" s="388"/>
      <c r="AB438" s="388"/>
      <c r="AC438" s="388"/>
      <c r="AD438" s="387"/>
      <c r="AE438" s="388"/>
      <c r="AF438" s="388"/>
      <c r="AG438" s="388"/>
      <c r="AH438" s="388"/>
      <c r="AI438" s="388"/>
      <c r="AJ438" s="388"/>
      <c r="AK438" s="391"/>
      <c r="AL438" s="387"/>
      <c r="AM438" s="388"/>
      <c r="AN438" s="388"/>
      <c r="AO438" s="388"/>
      <c r="AP438" s="388"/>
      <c r="AQ438" s="388"/>
      <c r="AR438" s="391"/>
      <c r="AS438" s="392"/>
      <c r="AT438" s="393"/>
      <c r="AU438" s="393"/>
      <c r="AV438" s="393"/>
      <c r="AW438" s="393"/>
      <c r="AX438" s="393"/>
      <c r="AY438" s="394"/>
      <c r="AZ438" s="395"/>
      <c r="BA438" s="396"/>
      <c r="BB438" s="397">
        <v>2</v>
      </c>
      <c r="BC438" s="398"/>
      <c r="BD438" s="399"/>
      <c r="BE438" s="399"/>
      <c r="BF438" s="400"/>
      <c r="BG438" s="401"/>
      <c r="BH438" s="402"/>
      <c r="BI438" s="403"/>
      <c r="BJ438" s="404"/>
      <c r="BK438" s="405"/>
      <c r="BL438" s="405"/>
      <c r="BM438" s="405"/>
      <c r="BN438" s="405"/>
      <c r="BO438" s="406"/>
      <c r="BP438" s="404"/>
      <c r="BQ438" s="405"/>
      <c r="BR438" s="405"/>
      <c r="BS438" s="405"/>
      <c r="BT438" s="405"/>
      <c r="BU438" s="406"/>
      <c r="BV438" s="404"/>
      <c r="BW438" s="405"/>
      <c r="BX438" s="405"/>
      <c r="BY438" s="405"/>
      <c r="BZ438" s="405"/>
      <c r="CA438" s="406"/>
      <c r="CB438" s="398"/>
      <c r="CC438" s="399"/>
      <c r="CD438" s="399"/>
      <c r="CE438" s="400"/>
      <c r="CF438" s="407"/>
      <c r="CG438" s="408"/>
      <c r="CH438" s="408"/>
      <c r="CI438" s="408"/>
      <c r="CJ438" s="409"/>
      <c r="CK438" s="407"/>
      <c r="CL438" s="408"/>
      <c r="CM438" s="408"/>
      <c r="CN438" s="408"/>
      <c r="CO438" s="409"/>
      <c r="CP438" s="407"/>
      <c r="CQ438" s="408"/>
      <c r="CR438" s="408"/>
      <c r="CS438" s="408"/>
      <c r="CT438" s="409"/>
      <c r="CU438" s="379"/>
      <c r="CV438" s="380"/>
      <c r="CW438" s="380"/>
      <c r="CX438" s="380"/>
      <c r="CY438" s="381"/>
    </row>
    <row r="439" spans="1:103" ht="16.5">
      <c r="A439" s="383"/>
      <c r="B439" s="352"/>
      <c r="C439" s="384" t="str">
        <f t="shared" ca="1" si="8"/>
        <v>●</v>
      </c>
      <c r="D439" s="385"/>
      <c r="E439" s="386"/>
      <c r="F439" s="386"/>
      <c r="G439" s="386"/>
      <c r="H439" s="386"/>
      <c r="I439" s="386"/>
      <c r="J439" s="386"/>
      <c r="K439" s="387"/>
      <c r="L439" s="388"/>
      <c r="M439" s="388"/>
      <c r="N439" s="388"/>
      <c r="O439" s="388"/>
      <c r="P439" s="388"/>
      <c r="Q439" s="388"/>
      <c r="R439" s="389"/>
      <c r="S439" s="390"/>
      <c r="T439" s="389"/>
      <c r="U439" s="390"/>
      <c r="V439" s="387"/>
      <c r="W439" s="388"/>
      <c r="X439" s="388"/>
      <c r="Y439" s="388"/>
      <c r="Z439" s="388"/>
      <c r="AA439" s="388"/>
      <c r="AB439" s="388"/>
      <c r="AC439" s="388"/>
      <c r="AD439" s="387"/>
      <c r="AE439" s="388"/>
      <c r="AF439" s="388"/>
      <c r="AG439" s="388"/>
      <c r="AH439" s="388"/>
      <c r="AI439" s="388"/>
      <c r="AJ439" s="388"/>
      <c r="AK439" s="391"/>
      <c r="AL439" s="387"/>
      <c r="AM439" s="388"/>
      <c r="AN439" s="388"/>
      <c r="AO439" s="388"/>
      <c r="AP439" s="388"/>
      <c r="AQ439" s="388"/>
      <c r="AR439" s="391"/>
      <c r="AS439" s="392"/>
      <c r="AT439" s="393"/>
      <c r="AU439" s="393"/>
      <c r="AV439" s="393"/>
      <c r="AW439" s="393"/>
      <c r="AX439" s="393"/>
      <c r="AY439" s="394"/>
      <c r="AZ439" s="395"/>
      <c r="BA439" s="396"/>
      <c r="BB439" s="397">
        <v>3</v>
      </c>
      <c r="BC439" s="398"/>
      <c r="BD439" s="399"/>
      <c r="BE439" s="399"/>
      <c r="BF439" s="400"/>
      <c r="BG439" s="401"/>
      <c r="BH439" s="402"/>
      <c r="BI439" s="403"/>
      <c r="BJ439" s="404"/>
      <c r="BK439" s="405"/>
      <c r="BL439" s="405"/>
      <c r="BM439" s="405"/>
      <c r="BN439" s="405"/>
      <c r="BO439" s="406"/>
      <c r="BP439" s="404"/>
      <c r="BQ439" s="405"/>
      <c r="BR439" s="405"/>
      <c r="BS439" s="405"/>
      <c r="BT439" s="405"/>
      <c r="BU439" s="406"/>
      <c r="BV439" s="404"/>
      <c r="BW439" s="405"/>
      <c r="BX439" s="405"/>
      <c r="BY439" s="405"/>
      <c r="BZ439" s="405"/>
      <c r="CA439" s="406"/>
      <c r="CB439" s="398"/>
      <c r="CC439" s="399"/>
      <c r="CD439" s="399"/>
      <c r="CE439" s="400"/>
      <c r="CF439" s="407"/>
      <c r="CG439" s="408"/>
      <c r="CH439" s="408"/>
      <c r="CI439" s="408"/>
      <c r="CJ439" s="409"/>
      <c r="CK439" s="407"/>
      <c r="CL439" s="408"/>
      <c r="CM439" s="408"/>
      <c r="CN439" s="408"/>
      <c r="CO439" s="409"/>
      <c r="CP439" s="407"/>
      <c r="CQ439" s="408"/>
      <c r="CR439" s="408"/>
      <c r="CS439" s="408"/>
      <c r="CT439" s="409"/>
      <c r="CU439" s="379"/>
      <c r="CV439" s="380"/>
      <c r="CW439" s="380"/>
      <c r="CX439" s="380"/>
      <c r="CY439" s="381"/>
    </row>
    <row r="440" spans="1:103" ht="16.5">
      <c r="A440" s="383"/>
      <c r="B440" s="352"/>
      <c r="C440" s="384" t="str">
        <f t="shared" ca="1" si="8"/>
        <v>●</v>
      </c>
      <c r="D440" s="385"/>
      <c r="E440" s="386"/>
      <c r="F440" s="386"/>
      <c r="G440" s="386"/>
      <c r="H440" s="386"/>
      <c r="I440" s="386"/>
      <c r="J440" s="386"/>
      <c r="K440" s="387"/>
      <c r="L440" s="388"/>
      <c r="M440" s="388"/>
      <c r="N440" s="388"/>
      <c r="O440" s="388"/>
      <c r="P440" s="388"/>
      <c r="Q440" s="388"/>
      <c r="R440" s="389"/>
      <c r="S440" s="390"/>
      <c r="T440" s="389"/>
      <c r="U440" s="390"/>
      <c r="V440" s="387"/>
      <c r="W440" s="388"/>
      <c r="X440" s="388"/>
      <c r="Y440" s="388"/>
      <c r="Z440" s="388"/>
      <c r="AA440" s="388"/>
      <c r="AB440" s="388"/>
      <c r="AC440" s="388"/>
      <c r="AD440" s="387"/>
      <c r="AE440" s="388"/>
      <c r="AF440" s="388"/>
      <c r="AG440" s="388"/>
      <c r="AH440" s="388"/>
      <c r="AI440" s="388"/>
      <c r="AJ440" s="388"/>
      <c r="AK440" s="391"/>
      <c r="AL440" s="387"/>
      <c r="AM440" s="388"/>
      <c r="AN440" s="388"/>
      <c r="AO440" s="388"/>
      <c r="AP440" s="388"/>
      <c r="AQ440" s="388"/>
      <c r="AR440" s="391"/>
      <c r="AS440" s="392"/>
      <c r="AT440" s="393"/>
      <c r="AU440" s="393"/>
      <c r="AV440" s="393"/>
      <c r="AW440" s="393"/>
      <c r="AX440" s="393"/>
      <c r="AY440" s="394"/>
      <c r="AZ440" s="395"/>
      <c r="BA440" s="396"/>
      <c r="BB440" s="397">
        <v>4</v>
      </c>
      <c r="BC440" s="398"/>
      <c r="BD440" s="399"/>
      <c r="BE440" s="399"/>
      <c r="BF440" s="400"/>
      <c r="BG440" s="401"/>
      <c r="BH440" s="402"/>
      <c r="BI440" s="403"/>
      <c r="BJ440" s="404"/>
      <c r="BK440" s="405"/>
      <c r="BL440" s="405"/>
      <c r="BM440" s="405"/>
      <c r="BN440" s="405"/>
      <c r="BO440" s="406"/>
      <c r="BP440" s="404"/>
      <c r="BQ440" s="405"/>
      <c r="BR440" s="405"/>
      <c r="BS440" s="405"/>
      <c r="BT440" s="405"/>
      <c r="BU440" s="406"/>
      <c r="BV440" s="404"/>
      <c r="BW440" s="405"/>
      <c r="BX440" s="405"/>
      <c r="BY440" s="405"/>
      <c r="BZ440" s="405"/>
      <c r="CA440" s="406"/>
      <c r="CB440" s="398"/>
      <c r="CC440" s="399"/>
      <c r="CD440" s="399"/>
      <c r="CE440" s="400"/>
      <c r="CF440" s="407"/>
      <c r="CG440" s="408"/>
      <c r="CH440" s="408"/>
      <c r="CI440" s="408"/>
      <c r="CJ440" s="409"/>
      <c r="CK440" s="407"/>
      <c r="CL440" s="408"/>
      <c r="CM440" s="408"/>
      <c r="CN440" s="408"/>
      <c r="CO440" s="409"/>
      <c r="CP440" s="407"/>
      <c r="CQ440" s="408"/>
      <c r="CR440" s="408"/>
      <c r="CS440" s="408"/>
      <c r="CT440" s="409"/>
      <c r="CU440" s="379"/>
      <c r="CV440" s="380"/>
      <c r="CW440" s="380"/>
      <c r="CX440" s="380"/>
      <c r="CY440" s="381"/>
    </row>
    <row r="441" spans="1:103" ht="16.5">
      <c r="A441" s="383"/>
      <c r="B441" s="352"/>
      <c r="C441" s="384" t="str">
        <f t="shared" ca="1" si="8"/>
        <v>●</v>
      </c>
      <c r="D441" s="385"/>
      <c r="E441" s="386"/>
      <c r="F441" s="386"/>
      <c r="G441" s="386"/>
      <c r="H441" s="386"/>
      <c r="I441" s="386"/>
      <c r="J441" s="386"/>
      <c r="K441" s="387"/>
      <c r="L441" s="388"/>
      <c r="M441" s="388"/>
      <c r="N441" s="388"/>
      <c r="O441" s="388"/>
      <c r="P441" s="388"/>
      <c r="Q441" s="388"/>
      <c r="R441" s="389"/>
      <c r="S441" s="390"/>
      <c r="T441" s="389"/>
      <c r="U441" s="390"/>
      <c r="V441" s="387"/>
      <c r="W441" s="388"/>
      <c r="X441" s="388"/>
      <c r="Y441" s="388"/>
      <c r="Z441" s="388"/>
      <c r="AA441" s="388"/>
      <c r="AB441" s="388"/>
      <c r="AC441" s="388"/>
      <c r="AD441" s="387"/>
      <c r="AE441" s="388"/>
      <c r="AF441" s="388"/>
      <c r="AG441" s="388"/>
      <c r="AH441" s="388"/>
      <c r="AI441" s="388"/>
      <c r="AJ441" s="388"/>
      <c r="AK441" s="391"/>
      <c r="AL441" s="387"/>
      <c r="AM441" s="388"/>
      <c r="AN441" s="388"/>
      <c r="AO441" s="388"/>
      <c r="AP441" s="388"/>
      <c r="AQ441" s="388"/>
      <c r="AR441" s="391"/>
      <c r="AS441" s="392"/>
      <c r="AT441" s="393"/>
      <c r="AU441" s="393"/>
      <c r="AV441" s="393"/>
      <c r="AW441" s="393"/>
      <c r="AX441" s="393"/>
      <c r="AY441" s="394"/>
      <c r="AZ441" s="395"/>
      <c r="BA441" s="396"/>
      <c r="BB441" s="397">
        <v>5</v>
      </c>
      <c r="BC441" s="398"/>
      <c r="BD441" s="399"/>
      <c r="BE441" s="399"/>
      <c r="BF441" s="400"/>
      <c r="BG441" s="401"/>
      <c r="BH441" s="402"/>
      <c r="BI441" s="403"/>
      <c r="BJ441" s="404"/>
      <c r="BK441" s="405"/>
      <c r="BL441" s="405"/>
      <c r="BM441" s="405"/>
      <c r="BN441" s="405"/>
      <c r="BO441" s="406"/>
      <c r="BP441" s="404"/>
      <c r="BQ441" s="405"/>
      <c r="BR441" s="405"/>
      <c r="BS441" s="405"/>
      <c r="BT441" s="405"/>
      <c r="BU441" s="406"/>
      <c r="BV441" s="404"/>
      <c r="BW441" s="405"/>
      <c r="BX441" s="405"/>
      <c r="BY441" s="405"/>
      <c r="BZ441" s="405"/>
      <c r="CA441" s="406"/>
      <c r="CB441" s="398"/>
      <c r="CC441" s="399"/>
      <c r="CD441" s="399"/>
      <c r="CE441" s="400"/>
      <c r="CF441" s="407"/>
      <c r="CG441" s="408"/>
      <c r="CH441" s="408"/>
      <c r="CI441" s="408"/>
      <c r="CJ441" s="409"/>
      <c r="CK441" s="407"/>
      <c r="CL441" s="408"/>
      <c r="CM441" s="408"/>
      <c r="CN441" s="408"/>
      <c r="CO441" s="409"/>
      <c r="CP441" s="407"/>
      <c r="CQ441" s="408"/>
      <c r="CR441" s="408"/>
      <c r="CS441" s="408"/>
      <c r="CT441" s="409"/>
      <c r="CU441" s="379"/>
      <c r="CV441" s="380"/>
      <c r="CW441" s="380"/>
      <c r="CX441" s="380"/>
      <c r="CY441" s="381"/>
    </row>
    <row r="442" spans="1:103" ht="16.5">
      <c r="A442" s="410"/>
      <c r="B442" s="411"/>
      <c r="C442" s="412" t="str">
        <f t="shared" ca="1" si="8"/>
        <v>●</v>
      </c>
      <c r="D442" s="413"/>
      <c r="E442" s="414"/>
      <c r="F442" s="414"/>
      <c r="G442" s="414"/>
      <c r="H442" s="414"/>
      <c r="I442" s="414"/>
      <c r="J442" s="414"/>
      <c r="K442" s="376"/>
      <c r="L442" s="377"/>
      <c r="M442" s="377"/>
      <c r="N442" s="377"/>
      <c r="O442" s="377"/>
      <c r="P442" s="377"/>
      <c r="Q442" s="377"/>
      <c r="R442" s="415"/>
      <c r="S442" s="416"/>
      <c r="T442" s="415"/>
      <c r="U442" s="416"/>
      <c r="V442" s="376"/>
      <c r="W442" s="377"/>
      <c r="X442" s="377"/>
      <c r="Y442" s="377"/>
      <c r="Z442" s="377"/>
      <c r="AA442" s="377"/>
      <c r="AB442" s="377"/>
      <c r="AC442" s="377"/>
      <c r="AD442" s="376"/>
      <c r="AE442" s="377"/>
      <c r="AF442" s="377"/>
      <c r="AG442" s="377"/>
      <c r="AH442" s="377"/>
      <c r="AI442" s="377"/>
      <c r="AJ442" s="377"/>
      <c r="AK442" s="378"/>
      <c r="AL442" s="376"/>
      <c r="AM442" s="377"/>
      <c r="AN442" s="377"/>
      <c r="AO442" s="377"/>
      <c r="AP442" s="377"/>
      <c r="AQ442" s="377"/>
      <c r="AR442" s="378"/>
      <c r="AS442" s="417"/>
      <c r="AT442" s="418"/>
      <c r="AU442" s="418"/>
      <c r="AV442" s="418"/>
      <c r="AW442" s="418"/>
      <c r="AX442" s="418"/>
      <c r="AY442" s="419"/>
      <c r="AZ442" s="420"/>
      <c r="BA442" s="421"/>
      <c r="BB442" s="422">
        <v>6</v>
      </c>
      <c r="BC442" s="423"/>
      <c r="BD442" s="424"/>
      <c r="BE442" s="424"/>
      <c r="BF442" s="425"/>
      <c r="BG442" s="426"/>
      <c r="BH442" s="427"/>
      <c r="BI442" s="428"/>
      <c r="BJ442" s="429"/>
      <c r="BK442" s="430"/>
      <c r="BL442" s="430"/>
      <c r="BM442" s="430"/>
      <c r="BN442" s="430"/>
      <c r="BO442" s="431"/>
      <c r="BP442" s="429"/>
      <c r="BQ442" s="430"/>
      <c r="BR442" s="430"/>
      <c r="BS442" s="430"/>
      <c r="BT442" s="430"/>
      <c r="BU442" s="431"/>
      <c r="BV442" s="429"/>
      <c r="BW442" s="430"/>
      <c r="BX442" s="430"/>
      <c r="BY442" s="430"/>
      <c r="BZ442" s="430"/>
      <c r="CA442" s="431"/>
      <c r="CB442" s="423"/>
      <c r="CC442" s="424"/>
      <c r="CD442" s="424"/>
      <c r="CE442" s="425"/>
      <c r="CF442" s="407"/>
      <c r="CG442" s="408"/>
      <c r="CH442" s="408"/>
      <c r="CI442" s="408"/>
      <c r="CJ442" s="409"/>
      <c r="CK442" s="407"/>
      <c r="CL442" s="408"/>
      <c r="CM442" s="408"/>
      <c r="CN442" s="408"/>
      <c r="CO442" s="409"/>
      <c r="CP442" s="407"/>
      <c r="CQ442" s="408"/>
      <c r="CR442" s="408"/>
      <c r="CS442" s="408"/>
      <c r="CT442" s="409"/>
      <c r="CU442" s="379"/>
      <c r="CV442" s="380"/>
      <c r="CW442" s="380"/>
      <c r="CX442" s="380"/>
      <c r="CY442" s="381"/>
    </row>
    <row r="443" spans="1:103" ht="16.5">
      <c r="A443" s="351">
        <v>73</v>
      </c>
      <c r="B443" s="352"/>
      <c r="C443" s="353" t="str">
        <f t="shared" ca="1" si="8"/>
        <v>●</v>
      </c>
      <c r="D443" s="354"/>
      <c r="E443" s="355"/>
      <c r="F443" s="355"/>
      <c r="G443" s="355"/>
      <c r="H443" s="355"/>
      <c r="I443" s="355"/>
      <c r="J443" s="355"/>
      <c r="K443" s="356" t="s">
        <v>455</v>
      </c>
      <c r="L443" s="357"/>
      <c r="M443" s="357"/>
      <c r="N443" s="357"/>
      <c r="O443" s="357"/>
      <c r="P443" s="357"/>
      <c r="Q443" s="357"/>
      <c r="R443" s="358"/>
      <c r="S443" s="359"/>
      <c r="T443" s="358"/>
      <c r="U443" s="359"/>
      <c r="V443" s="356"/>
      <c r="W443" s="357"/>
      <c r="X443" s="357"/>
      <c r="Y443" s="357"/>
      <c r="Z443" s="357"/>
      <c r="AA443" s="357"/>
      <c r="AB443" s="357"/>
      <c r="AC443" s="357"/>
      <c r="AD443" s="356"/>
      <c r="AE443" s="357"/>
      <c r="AF443" s="357"/>
      <c r="AG443" s="357"/>
      <c r="AH443" s="357"/>
      <c r="AI443" s="357"/>
      <c r="AJ443" s="357"/>
      <c r="AK443" s="360"/>
      <c r="AL443" s="356"/>
      <c r="AM443" s="357"/>
      <c r="AN443" s="357"/>
      <c r="AO443" s="357"/>
      <c r="AP443" s="357"/>
      <c r="AQ443" s="357"/>
      <c r="AR443" s="360"/>
      <c r="AS443" s="361"/>
      <c r="AT443" s="362"/>
      <c r="AU443" s="362"/>
      <c r="AV443" s="362"/>
      <c r="AW443" s="362"/>
      <c r="AX443" s="362"/>
      <c r="AY443" s="363"/>
      <c r="AZ443" s="364"/>
      <c r="BA443" s="365"/>
      <c r="BB443" s="366">
        <v>1</v>
      </c>
      <c r="BC443" s="367"/>
      <c r="BD443" s="368"/>
      <c r="BE443" s="368"/>
      <c r="BF443" s="369"/>
      <c r="BG443" s="370"/>
      <c r="BH443" s="371"/>
      <c r="BI443" s="372"/>
      <c r="BJ443" s="373"/>
      <c r="BK443" s="374"/>
      <c r="BL443" s="374"/>
      <c r="BM443" s="374"/>
      <c r="BN443" s="374"/>
      <c r="BO443" s="375"/>
      <c r="BP443" s="373"/>
      <c r="BQ443" s="374"/>
      <c r="BR443" s="374"/>
      <c r="BS443" s="374"/>
      <c r="BT443" s="374"/>
      <c r="BU443" s="375"/>
      <c r="BV443" s="373"/>
      <c r="BW443" s="374"/>
      <c r="BX443" s="374"/>
      <c r="BY443" s="374"/>
      <c r="BZ443" s="374"/>
      <c r="CA443" s="375"/>
      <c r="CB443" s="367"/>
      <c r="CC443" s="368"/>
      <c r="CD443" s="368"/>
      <c r="CE443" s="369"/>
      <c r="CF443" s="376"/>
      <c r="CG443" s="377"/>
      <c r="CH443" s="377"/>
      <c r="CI443" s="377"/>
      <c r="CJ443" s="378"/>
      <c r="CK443" s="376"/>
      <c r="CL443" s="377"/>
      <c r="CM443" s="377"/>
      <c r="CN443" s="377"/>
      <c r="CO443" s="378"/>
      <c r="CP443" s="376"/>
      <c r="CQ443" s="377"/>
      <c r="CR443" s="377"/>
      <c r="CS443" s="377"/>
      <c r="CT443" s="378"/>
      <c r="CU443" s="379"/>
      <c r="CV443" s="380"/>
      <c r="CW443" s="380"/>
      <c r="CX443" s="380"/>
      <c r="CY443" s="381"/>
    </row>
    <row r="444" spans="1:103" ht="16.5">
      <c r="A444" s="383"/>
      <c r="B444" s="352"/>
      <c r="C444" s="384" t="str">
        <f t="shared" ca="1" si="8"/>
        <v>●</v>
      </c>
      <c r="D444" s="385"/>
      <c r="E444" s="386"/>
      <c r="F444" s="386"/>
      <c r="G444" s="386"/>
      <c r="H444" s="386"/>
      <c r="I444" s="386"/>
      <c r="J444" s="386"/>
      <c r="K444" s="387"/>
      <c r="L444" s="388"/>
      <c r="M444" s="388"/>
      <c r="N444" s="388"/>
      <c r="O444" s="388"/>
      <c r="P444" s="388"/>
      <c r="Q444" s="388"/>
      <c r="R444" s="389"/>
      <c r="S444" s="390"/>
      <c r="T444" s="389"/>
      <c r="U444" s="390"/>
      <c r="V444" s="387"/>
      <c r="W444" s="388"/>
      <c r="X444" s="388"/>
      <c r="Y444" s="388"/>
      <c r="Z444" s="388"/>
      <c r="AA444" s="388"/>
      <c r="AB444" s="388"/>
      <c r="AC444" s="388"/>
      <c r="AD444" s="387"/>
      <c r="AE444" s="388"/>
      <c r="AF444" s="388"/>
      <c r="AG444" s="388"/>
      <c r="AH444" s="388"/>
      <c r="AI444" s="388"/>
      <c r="AJ444" s="388"/>
      <c r="AK444" s="391"/>
      <c r="AL444" s="387"/>
      <c r="AM444" s="388"/>
      <c r="AN444" s="388"/>
      <c r="AO444" s="388"/>
      <c r="AP444" s="388"/>
      <c r="AQ444" s="388"/>
      <c r="AR444" s="391"/>
      <c r="AS444" s="392"/>
      <c r="AT444" s="393"/>
      <c r="AU444" s="393"/>
      <c r="AV444" s="393"/>
      <c r="AW444" s="393"/>
      <c r="AX444" s="393"/>
      <c r="AY444" s="394"/>
      <c r="AZ444" s="395"/>
      <c r="BA444" s="396"/>
      <c r="BB444" s="397">
        <v>2</v>
      </c>
      <c r="BC444" s="398"/>
      <c r="BD444" s="399"/>
      <c r="BE444" s="399"/>
      <c r="BF444" s="400"/>
      <c r="BG444" s="401"/>
      <c r="BH444" s="402"/>
      <c r="BI444" s="403"/>
      <c r="BJ444" s="404"/>
      <c r="BK444" s="405"/>
      <c r="BL444" s="405"/>
      <c r="BM444" s="405"/>
      <c r="BN444" s="405"/>
      <c r="BO444" s="406"/>
      <c r="BP444" s="404"/>
      <c r="BQ444" s="405"/>
      <c r="BR444" s="405"/>
      <c r="BS444" s="405"/>
      <c r="BT444" s="405"/>
      <c r="BU444" s="406"/>
      <c r="BV444" s="404"/>
      <c r="BW444" s="405"/>
      <c r="BX444" s="405"/>
      <c r="BY444" s="405"/>
      <c r="BZ444" s="405"/>
      <c r="CA444" s="406"/>
      <c r="CB444" s="398"/>
      <c r="CC444" s="399"/>
      <c r="CD444" s="399"/>
      <c r="CE444" s="400"/>
      <c r="CF444" s="407"/>
      <c r="CG444" s="408"/>
      <c r="CH444" s="408"/>
      <c r="CI444" s="408"/>
      <c r="CJ444" s="409"/>
      <c r="CK444" s="407"/>
      <c r="CL444" s="408"/>
      <c r="CM444" s="408"/>
      <c r="CN444" s="408"/>
      <c r="CO444" s="409"/>
      <c r="CP444" s="407"/>
      <c r="CQ444" s="408"/>
      <c r="CR444" s="408"/>
      <c r="CS444" s="408"/>
      <c r="CT444" s="409"/>
      <c r="CU444" s="379"/>
      <c r="CV444" s="380"/>
      <c r="CW444" s="380"/>
      <c r="CX444" s="380"/>
      <c r="CY444" s="381"/>
    </row>
    <row r="445" spans="1:103" ht="16.5">
      <c r="A445" s="383"/>
      <c r="B445" s="352"/>
      <c r="C445" s="384" t="str">
        <f t="shared" ca="1" si="8"/>
        <v>●</v>
      </c>
      <c r="D445" s="385"/>
      <c r="E445" s="386"/>
      <c r="F445" s="386"/>
      <c r="G445" s="386"/>
      <c r="H445" s="386"/>
      <c r="I445" s="386"/>
      <c r="J445" s="386"/>
      <c r="K445" s="387"/>
      <c r="L445" s="388"/>
      <c r="M445" s="388"/>
      <c r="N445" s="388"/>
      <c r="O445" s="388"/>
      <c r="P445" s="388"/>
      <c r="Q445" s="388"/>
      <c r="R445" s="389"/>
      <c r="S445" s="390"/>
      <c r="T445" s="389"/>
      <c r="U445" s="390"/>
      <c r="V445" s="387"/>
      <c r="W445" s="388"/>
      <c r="X445" s="388"/>
      <c r="Y445" s="388"/>
      <c r="Z445" s="388"/>
      <c r="AA445" s="388"/>
      <c r="AB445" s="388"/>
      <c r="AC445" s="388"/>
      <c r="AD445" s="387"/>
      <c r="AE445" s="388"/>
      <c r="AF445" s="388"/>
      <c r="AG445" s="388"/>
      <c r="AH445" s="388"/>
      <c r="AI445" s="388"/>
      <c r="AJ445" s="388"/>
      <c r="AK445" s="391"/>
      <c r="AL445" s="387"/>
      <c r="AM445" s="388"/>
      <c r="AN445" s="388"/>
      <c r="AO445" s="388"/>
      <c r="AP445" s="388"/>
      <c r="AQ445" s="388"/>
      <c r="AR445" s="391"/>
      <c r="AS445" s="392"/>
      <c r="AT445" s="393"/>
      <c r="AU445" s="393"/>
      <c r="AV445" s="393"/>
      <c r="AW445" s="393"/>
      <c r="AX445" s="393"/>
      <c r="AY445" s="394"/>
      <c r="AZ445" s="395"/>
      <c r="BA445" s="396"/>
      <c r="BB445" s="397">
        <v>3</v>
      </c>
      <c r="BC445" s="398"/>
      <c r="BD445" s="399"/>
      <c r="BE445" s="399"/>
      <c r="BF445" s="400"/>
      <c r="BG445" s="401"/>
      <c r="BH445" s="402"/>
      <c r="BI445" s="403"/>
      <c r="BJ445" s="404"/>
      <c r="BK445" s="405"/>
      <c r="BL445" s="405"/>
      <c r="BM445" s="405"/>
      <c r="BN445" s="405"/>
      <c r="BO445" s="406"/>
      <c r="BP445" s="404"/>
      <c r="BQ445" s="405"/>
      <c r="BR445" s="405"/>
      <c r="BS445" s="405"/>
      <c r="BT445" s="405"/>
      <c r="BU445" s="406"/>
      <c r="BV445" s="404"/>
      <c r="BW445" s="405"/>
      <c r="BX445" s="405"/>
      <c r="BY445" s="405"/>
      <c r="BZ445" s="405"/>
      <c r="CA445" s="406"/>
      <c r="CB445" s="398"/>
      <c r="CC445" s="399"/>
      <c r="CD445" s="399"/>
      <c r="CE445" s="400"/>
      <c r="CF445" s="407"/>
      <c r="CG445" s="408"/>
      <c r="CH445" s="408"/>
      <c r="CI445" s="408"/>
      <c r="CJ445" s="409"/>
      <c r="CK445" s="407"/>
      <c r="CL445" s="408"/>
      <c r="CM445" s="408"/>
      <c r="CN445" s="408"/>
      <c r="CO445" s="409"/>
      <c r="CP445" s="407"/>
      <c r="CQ445" s="408"/>
      <c r="CR445" s="408"/>
      <c r="CS445" s="408"/>
      <c r="CT445" s="409"/>
      <c r="CU445" s="379"/>
      <c r="CV445" s="380"/>
      <c r="CW445" s="380"/>
      <c r="CX445" s="380"/>
      <c r="CY445" s="381"/>
    </row>
    <row r="446" spans="1:103" ht="16.5">
      <c r="A446" s="383"/>
      <c r="B446" s="352"/>
      <c r="C446" s="384" t="str">
        <f t="shared" ca="1" si="8"/>
        <v>●</v>
      </c>
      <c r="D446" s="385"/>
      <c r="E446" s="386"/>
      <c r="F446" s="386"/>
      <c r="G446" s="386"/>
      <c r="H446" s="386"/>
      <c r="I446" s="386"/>
      <c r="J446" s="386"/>
      <c r="K446" s="387"/>
      <c r="L446" s="388"/>
      <c r="M446" s="388"/>
      <c r="N446" s="388"/>
      <c r="O446" s="388"/>
      <c r="P446" s="388"/>
      <c r="Q446" s="388"/>
      <c r="R446" s="389"/>
      <c r="S446" s="390"/>
      <c r="T446" s="389"/>
      <c r="U446" s="390"/>
      <c r="V446" s="387"/>
      <c r="W446" s="388"/>
      <c r="X446" s="388"/>
      <c r="Y446" s="388"/>
      <c r="Z446" s="388"/>
      <c r="AA446" s="388"/>
      <c r="AB446" s="388"/>
      <c r="AC446" s="388"/>
      <c r="AD446" s="387"/>
      <c r="AE446" s="388"/>
      <c r="AF446" s="388"/>
      <c r="AG446" s="388"/>
      <c r="AH446" s="388"/>
      <c r="AI446" s="388"/>
      <c r="AJ446" s="388"/>
      <c r="AK446" s="391"/>
      <c r="AL446" s="387"/>
      <c r="AM446" s="388"/>
      <c r="AN446" s="388"/>
      <c r="AO446" s="388"/>
      <c r="AP446" s="388"/>
      <c r="AQ446" s="388"/>
      <c r="AR446" s="391"/>
      <c r="AS446" s="392"/>
      <c r="AT446" s="393"/>
      <c r="AU446" s="393"/>
      <c r="AV446" s="393"/>
      <c r="AW446" s="393"/>
      <c r="AX446" s="393"/>
      <c r="AY446" s="394"/>
      <c r="AZ446" s="395"/>
      <c r="BA446" s="396"/>
      <c r="BB446" s="397">
        <v>4</v>
      </c>
      <c r="BC446" s="398"/>
      <c r="BD446" s="399"/>
      <c r="BE446" s="399"/>
      <c r="BF446" s="400"/>
      <c r="BG446" s="401"/>
      <c r="BH446" s="402"/>
      <c r="BI446" s="403"/>
      <c r="BJ446" s="404"/>
      <c r="BK446" s="405"/>
      <c r="BL446" s="405"/>
      <c r="BM446" s="405"/>
      <c r="BN446" s="405"/>
      <c r="BO446" s="406"/>
      <c r="BP446" s="404"/>
      <c r="BQ446" s="405"/>
      <c r="BR446" s="405"/>
      <c r="BS446" s="405"/>
      <c r="BT446" s="405"/>
      <c r="BU446" s="406"/>
      <c r="BV446" s="404"/>
      <c r="BW446" s="405"/>
      <c r="BX446" s="405"/>
      <c r="BY446" s="405"/>
      <c r="BZ446" s="405"/>
      <c r="CA446" s="406"/>
      <c r="CB446" s="398"/>
      <c r="CC446" s="399"/>
      <c r="CD446" s="399"/>
      <c r="CE446" s="400"/>
      <c r="CF446" s="407"/>
      <c r="CG446" s="408"/>
      <c r="CH446" s="408"/>
      <c r="CI446" s="408"/>
      <c r="CJ446" s="409"/>
      <c r="CK446" s="407"/>
      <c r="CL446" s="408"/>
      <c r="CM446" s="408"/>
      <c r="CN446" s="408"/>
      <c r="CO446" s="409"/>
      <c r="CP446" s="407"/>
      <c r="CQ446" s="408"/>
      <c r="CR446" s="408"/>
      <c r="CS446" s="408"/>
      <c r="CT446" s="409"/>
      <c r="CU446" s="379"/>
      <c r="CV446" s="380"/>
      <c r="CW446" s="380"/>
      <c r="CX446" s="380"/>
      <c r="CY446" s="381"/>
    </row>
    <row r="447" spans="1:103" ht="16.5">
      <c r="A447" s="383"/>
      <c r="B447" s="352"/>
      <c r="C447" s="384" t="str">
        <f t="shared" ca="1" si="8"/>
        <v>●</v>
      </c>
      <c r="D447" s="385"/>
      <c r="E447" s="386"/>
      <c r="F447" s="386"/>
      <c r="G447" s="386"/>
      <c r="H447" s="386"/>
      <c r="I447" s="386"/>
      <c r="J447" s="386"/>
      <c r="K447" s="387"/>
      <c r="L447" s="388"/>
      <c r="M447" s="388"/>
      <c r="N447" s="388"/>
      <c r="O447" s="388"/>
      <c r="P447" s="388"/>
      <c r="Q447" s="388"/>
      <c r="R447" s="389"/>
      <c r="S447" s="390"/>
      <c r="T447" s="389"/>
      <c r="U447" s="390"/>
      <c r="V447" s="387"/>
      <c r="W447" s="388"/>
      <c r="X447" s="388"/>
      <c r="Y447" s="388"/>
      <c r="Z447" s="388"/>
      <c r="AA447" s="388"/>
      <c r="AB447" s="388"/>
      <c r="AC447" s="388"/>
      <c r="AD447" s="387"/>
      <c r="AE447" s="388"/>
      <c r="AF447" s="388"/>
      <c r="AG447" s="388"/>
      <c r="AH447" s="388"/>
      <c r="AI447" s="388"/>
      <c r="AJ447" s="388"/>
      <c r="AK447" s="391"/>
      <c r="AL447" s="387"/>
      <c r="AM447" s="388"/>
      <c r="AN447" s="388"/>
      <c r="AO447" s="388"/>
      <c r="AP447" s="388"/>
      <c r="AQ447" s="388"/>
      <c r="AR447" s="391"/>
      <c r="AS447" s="392"/>
      <c r="AT447" s="393"/>
      <c r="AU447" s="393"/>
      <c r="AV447" s="393"/>
      <c r="AW447" s="393"/>
      <c r="AX447" s="393"/>
      <c r="AY447" s="394"/>
      <c r="AZ447" s="395"/>
      <c r="BA447" s="396"/>
      <c r="BB447" s="397">
        <v>5</v>
      </c>
      <c r="BC447" s="398"/>
      <c r="BD447" s="399"/>
      <c r="BE447" s="399"/>
      <c r="BF447" s="400"/>
      <c r="BG447" s="401"/>
      <c r="BH447" s="402"/>
      <c r="BI447" s="403"/>
      <c r="BJ447" s="404"/>
      <c r="BK447" s="405"/>
      <c r="BL447" s="405"/>
      <c r="BM447" s="405"/>
      <c r="BN447" s="405"/>
      <c r="BO447" s="406"/>
      <c r="BP447" s="404"/>
      <c r="BQ447" s="405"/>
      <c r="BR447" s="405"/>
      <c r="BS447" s="405"/>
      <c r="BT447" s="405"/>
      <c r="BU447" s="406"/>
      <c r="BV447" s="404"/>
      <c r="BW447" s="405"/>
      <c r="BX447" s="405"/>
      <c r="BY447" s="405"/>
      <c r="BZ447" s="405"/>
      <c r="CA447" s="406"/>
      <c r="CB447" s="398"/>
      <c r="CC447" s="399"/>
      <c r="CD447" s="399"/>
      <c r="CE447" s="400"/>
      <c r="CF447" s="407"/>
      <c r="CG447" s="408"/>
      <c r="CH447" s="408"/>
      <c r="CI447" s="408"/>
      <c r="CJ447" s="409"/>
      <c r="CK447" s="407"/>
      <c r="CL447" s="408"/>
      <c r="CM447" s="408"/>
      <c r="CN447" s="408"/>
      <c r="CO447" s="409"/>
      <c r="CP447" s="407"/>
      <c r="CQ447" s="408"/>
      <c r="CR447" s="408"/>
      <c r="CS447" s="408"/>
      <c r="CT447" s="409"/>
      <c r="CU447" s="379"/>
      <c r="CV447" s="380"/>
      <c r="CW447" s="380"/>
      <c r="CX447" s="380"/>
      <c r="CY447" s="381"/>
    </row>
    <row r="448" spans="1:103" ht="16.5">
      <c r="A448" s="410"/>
      <c r="B448" s="411"/>
      <c r="C448" s="412" t="str">
        <f t="shared" ca="1" si="8"/>
        <v>●</v>
      </c>
      <c r="D448" s="413"/>
      <c r="E448" s="414"/>
      <c r="F448" s="414"/>
      <c r="G448" s="414"/>
      <c r="H448" s="414"/>
      <c r="I448" s="414"/>
      <c r="J448" s="414"/>
      <c r="K448" s="376"/>
      <c r="L448" s="377"/>
      <c r="M448" s="377"/>
      <c r="N448" s="377"/>
      <c r="O448" s="377"/>
      <c r="P448" s="377"/>
      <c r="Q448" s="377"/>
      <c r="R448" s="415"/>
      <c r="S448" s="416"/>
      <c r="T448" s="415"/>
      <c r="U448" s="416"/>
      <c r="V448" s="376"/>
      <c r="W448" s="377"/>
      <c r="X448" s="377"/>
      <c r="Y448" s="377"/>
      <c r="Z448" s="377"/>
      <c r="AA448" s="377"/>
      <c r="AB448" s="377"/>
      <c r="AC448" s="377"/>
      <c r="AD448" s="376"/>
      <c r="AE448" s="377"/>
      <c r="AF448" s="377"/>
      <c r="AG448" s="377"/>
      <c r="AH448" s="377"/>
      <c r="AI448" s="377"/>
      <c r="AJ448" s="377"/>
      <c r="AK448" s="378"/>
      <c r="AL448" s="376"/>
      <c r="AM448" s="377"/>
      <c r="AN448" s="377"/>
      <c r="AO448" s="377"/>
      <c r="AP448" s="377"/>
      <c r="AQ448" s="377"/>
      <c r="AR448" s="378"/>
      <c r="AS448" s="417"/>
      <c r="AT448" s="418"/>
      <c r="AU448" s="418"/>
      <c r="AV448" s="418"/>
      <c r="AW448" s="418"/>
      <c r="AX448" s="418"/>
      <c r="AY448" s="419"/>
      <c r="AZ448" s="420"/>
      <c r="BA448" s="421"/>
      <c r="BB448" s="422">
        <v>6</v>
      </c>
      <c r="BC448" s="423"/>
      <c r="BD448" s="424"/>
      <c r="BE448" s="424"/>
      <c r="BF448" s="425"/>
      <c r="BG448" s="426"/>
      <c r="BH448" s="427"/>
      <c r="BI448" s="428"/>
      <c r="BJ448" s="429"/>
      <c r="BK448" s="430"/>
      <c r="BL448" s="430"/>
      <c r="BM448" s="430"/>
      <c r="BN448" s="430"/>
      <c r="BO448" s="431"/>
      <c r="BP448" s="429"/>
      <c r="BQ448" s="430"/>
      <c r="BR448" s="430"/>
      <c r="BS448" s="430"/>
      <c r="BT448" s="430"/>
      <c r="BU448" s="431"/>
      <c r="BV448" s="429"/>
      <c r="BW448" s="430"/>
      <c r="BX448" s="430"/>
      <c r="BY448" s="430"/>
      <c r="BZ448" s="430"/>
      <c r="CA448" s="431"/>
      <c r="CB448" s="423"/>
      <c r="CC448" s="424"/>
      <c r="CD448" s="424"/>
      <c r="CE448" s="425"/>
      <c r="CF448" s="407"/>
      <c r="CG448" s="408"/>
      <c r="CH448" s="408"/>
      <c r="CI448" s="408"/>
      <c r="CJ448" s="409"/>
      <c r="CK448" s="407"/>
      <c r="CL448" s="408"/>
      <c r="CM448" s="408"/>
      <c r="CN448" s="408"/>
      <c r="CO448" s="409"/>
      <c r="CP448" s="407"/>
      <c r="CQ448" s="408"/>
      <c r="CR448" s="408"/>
      <c r="CS448" s="408"/>
      <c r="CT448" s="409"/>
      <c r="CU448" s="379"/>
      <c r="CV448" s="380"/>
      <c r="CW448" s="380"/>
      <c r="CX448" s="380"/>
      <c r="CY448" s="381"/>
    </row>
    <row r="449" spans="1:103" ht="16.5">
      <c r="A449" s="351">
        <v>74</v>
      </c>
      <c r="B449" s="352"/>
      <c r="C449" s="353" t="str">
        <f t="shared" ca="1" si="8"/>
        <v>●</v>
      </c>
      <c r="D449" s="354" t="s">
        <v>456</v>
      </c>
      <c r="E449" s="355"/>
      <c r="F449" s="355"/>
      <c r="G449" s="355"/>
      <c r="H449" s="355"/>
      <c r="I449" s="355"/>
      <c r="J449" s="355"/>
      <c r="K449" s="356" t="s">
        <v>457</v>
      </c>
      <c r="L449" s="357"/>
      <c r="M449" s="357"/>
      <c r="N449" s="357"/>
      <c r="O449" s="357"/>
      <c r="P449" s="357"/>
      <c r="Q449" s="357"/>
      <c r="R449" s="358"/>
      <c r="S449" s="359"/>
      <c r="T449" s="358"/>
      <c r="U449" s="359"/>
      <c r="V449" s="356"/>
      <c r="W449" s="357"/>
      <c r="X449" s="357"/>
      <c r="Y449" s="357"/>
      <c r="Z449" s="357"/>
      <c r="AA449" s="357"/>
      <c r="AB449" s="357"/>
      <c r="AC449" s="357"/>
      <c r="AD449" s="356"/>
      <c r="AE449" s="357"/>
      <c r="AF449" s="357"/>
      <c r="AG449" s="357"/>
      <c r="AH449" s="357"/>
      <c r="AI449" s="357"/>
      <c r="AJ449" s="357"/>
      <c r="AK449" s="360"/>
      <c r="AL449" s="356"/>
      <c r="AM449" s="357"/>
      <c r="AN449" s="357"/>
      <c r="AO449" s="357"/>
      <c r="AP449" s="357"/>
      <c r="AQ449" s="357"/>
      <c r="AR449" s="360"/>
      <c r="AS449" s="361"/>
      <c r="AT449" s="362"/>
      <c r="AU449" s="362"/>
      <c r="AV449" s="362"/>
      <c r="AW449" s="362"/>
      <c r="AX449" s="362"/>
      <c r="AY449" s="363"/>
      <c r="AZ449" s="364"/>
      <c r="BA449" s="365"/>
      <c r="BB449" s="366">
        <v>1</v>
      </c>
      <c r="BC449" s="367"/>
      <c r="BD449" s="368"/>
      <c r="BE449" s="368"/>
      <c r="BF449" s="369"/>
      <c r="BG449" s="370"/>
      <c r="BH449" s="371"/>
      <c r="BI449" s="372"/>
      <c r="BJ449" s="373"/>
      <c r="BK449" s="374"/>
      <c r="BL449" s="374"/>
      <c r="BM449" s="374"/>
      <c r="BN449" s="374"/>
      <c r="BO449" s="375"/>
      <c r="BP449" s="373"/>
      <c r="BQ449" s="374"/>
      <c r="BR449" s="374"/>
      <c r="BS449" s="374"/>
      <c r="BT449" s="374"/>
      <c r="BU449" s="375"/>
      <c r="BV449" s="373"/>
      <c r="BW449" s="374"/>
      <c r="BX449" s="374"/>
      <c r="BY449" s="374"/>
      <c r="BZ449" s="374"/>
      <c r="CA449" s="375"/>
      <c r="CB449" s="367"/>
      <c r="CC449" s="368"/>
      <c r="CD449" s="368"/>
      <c r="CE449" s="369"/>
      <c r="CF449" s="376"/>
      <c r="CG449" s="377"/>
      <c r="CH449" s="377"/>
      <c r="CI449" s="377"/>
      <c r="CJ449" s="378"/>
      <c r="CK449" s="376"/>
      <c r="CL449" s="377"/>
      <c r="CM449" s="377"/>
      <c r="CN449" s="377"/>
      <c r="CO449" s="378"/>
      <c r="CP449" s="376"/>
      <c r="CQ449" s="377"/>
      <c r="CR449" s="377"/>
      <c r="CS449" s="377"/>
      <c r="CT449" s="378"/>
      <c r="CU449" s="379"/>
      <c r="CV449" s="380"/>
      <c r="CW449" s="380"/>
      <c r="CX449" s="380"/>
      <c r="CY449" s="381"/>
    </row>
    <row r="450" spans="1:103" ht="16.5">
      <c r="A450" s="383"/>
      <c r="B450" s="352"/>
      <c r="C450" s="384" t="str">
        <f t="shared" ca="1" si="8"/>
        <v>●</v>
      </c>
      <c r="D450" s="385"/>
      <c r="E450" s="386"/>
      <c r="F450" s="386"/>
      <c r="G450" s="386"/>
      <c r="H450" s="386"/>
      <c r="I450" s="386"/>
      <c r="J450" s="386"/>
      <c r="K450" s="387"/>
      <c r="L450" s="388"/>
      <c r="M450" s="388"/>
      <c r="N450" s="388"/>
      <c r="O450" s="388"/>
      <c r="P450" s="388"/>
      <c r="Q450" s="388"/>
      <c r="R450" s="389"/>
      <c r="S450" s="390"/>
      <c r="T450" s="389"/>
      <c r="U450" s="390"/>
      <c r="V450" s="387"/>
      <c r="W450" s="388"/>
      <c r="X450" s="388"/>
      <c r="Y450" s="388"/>
      <c r="Z450" s="388"/>
      <c r="AA450" s="388"/>
      <c r="AB450" s="388"/>
      <c r="AC450" s="388"/>
      <c r="AD450" s="387"/>
      <c r="AE450" s="388"/>
      <c r="AF450" s="388"/>
      <c r="AG450" s="388"/>
      <c r="AH450" s="388"/>
      <c r="AI450" s="388"/>
      <c r="AJ450" s="388"/>
      <c r="AK450" s="391"/>
      <c r="AL450" s="387"/>
      <c r="AM450" s="388"/>
      <c r="AN450" s="388"/>
      <c r="AO450" s="388"/>
      <c r="AP450" s="388"/>
      <c r="AQ450" s="388"/>
      <c r="AR450" s="391"/>
      <c r="AS450" s="392"/>
      <c r="AT450" s="393"/>
      <c r="AU450" s="393"/>
      <c r="AV450" s="393"/>
      <c r="AW450" s="393"/>
      <c r="AX450" s="393"/>
      <c r="AY450" s="394"/>
      <c r="AZ450" s="395"/>
      <c r="BA450" s="396"/>
      <c r="BB450" s="397">
        <v>2</v>
      </c>
      <c r="BC450" s="398"/>
      <c r="BD450" s="399"/>
      <c r="BE450" s="399"/>
      <c r="BF450" s="400"/>
      <c r="BG450" s="401"/>
      <c r="BH450" s="402"/>
      <c r="BI450" s="403"/>
      <c r="BJ450" s="404"/>
      <c r="BK450" s="405"/>
      <c r="BL450" s="405"/>
      <c r="BM450" s="405"/>
      <c r="BN450" s="405"/>
      <c r="BO450" s="406"/>
      <c r="BP450" s="404"/>
      <c r="BQ450" s="405"/>
      <c r="BR450" s="405"/>
      <c r="BS450" s="405"/>
      <c r="BT450" s="405"/>
      <c r="BU450" s="406"/>
      <c r="BV450" s="404"/>
      <c r="BW450" s="405"/>
      <c r="BX450" s="405"/>
      <c r="BY450" s="405"/>
      <c r="BZ450" s="405"/>
      <c r="CA450" s="406"/>
      <c r="CB450" s="398"/>
      <c r="CC450" s="399"/>
      <c r="CD450" s="399"/>
      <c r="CE450" s="400"/>
      <c r="CF450" s="407"/>
      <c r="CG450" s="408"/>
      <c r="CH450" s="408"/>
      <c r="CI450" s="408"/>
      <c r="CJ450" s="409"/>
      <c r="CK450" s="407"/>
      <c r="CL450" s="408"/>
      <c r="CM450" s="408"/>
      <c r="CN450" s="408"/>
      <c r="CO450" s="409"/>
      <c r="CP450" s="407"/>
      <c r="CQ450" s="408"/>
      <c r="CR450" s="408"/>
      <c r="CS450" s="408"/>
      <c r="CT450" s="409"/>
      <c r="CU450" s="379"/>
      <c r="CV450" s="380"/>
      <c r="CW450" s="380"/>
      <c r="CX450" s="380"/>
      <c r="CY450" s="381"/>
    </row>
    <row r="451" spans="1:103" ht="16.5">
      <c r="A451" s="383"/>
      <c r="B451" s="352"/>
      <c r="C451" s="384" t="str">
        <f t="shared" ca="1" si="8"/>
        <v>●</v>
      </c>
      <c r="D451" s="385"/>
      <c r="E451" s="386"/>
      <c r="F451" s="386"/>
      <c r="G451" s="386"/>
      <c r="H451" s="386"/>
      <c r="I451" s="386"/>
      <c r="J451" s="386"/>
      <c r="K451" s="387"/>
      <c r="L451" s="388"/>
      <c r="M451" s="388"/>
      <c r="N451" s="388"/>
      <c r="O451" s="388"/>
      <c r="P451" s="388"/>
      <c r="Q451" s="388"/>
      <c r="R451" s="389"/>
      <c r="S451" s="390"/>
      <c r="T451" s="389"/>
      <c r="U451" s="390"/>
      <c r="V451" s="387"/>
      <c r="W451" s="388"/>
      <c r="X451" s="388"/>
      <c r="Y451" s="388"/>
      <c r="Z451" s="388"/>
      <c r="AA451" s="388"/>
      <c r="AB451" s="388"/>
      <c r="AC451" s="388"/>
      <c r="AD451" s="387"/>
      <c r="AE451" s="388"/>
      <c r="AF451" s="388"/>
      <c r="AG451" s="388"/>
      <c r="AH451" s="388"/>
      <c r="AI451" s="388"/>
      <c r="AJ451" s="388"/>
      <c r="AK451" s="391"/>
      <c r="AL451" s="387"/>
      <c r="AM451" s="388"/>
      <c r="AN451" s="388"/>
      <c r="AO451" s="388"/>
      <c r="AP451" s="388"/>
      <c r="AQ451" s="388"/>
      <c r="AR451" s="391"/>
      <c r="AS451" s="392"/>
      <c r="AT451" s="393"/>
      <c r="AU451" s="393"/>
      <c r="AV451" s="393"/>
      <c r="AW451" s="393"/>
      <c r="AX451" s="393"/>
      <c r="AY451" s="394"/>
      <c r="AZ451" s="395"/>
      <c r="BA451" s="396"/>
      <c r="BB451" s="397">
        <v>3</v>
      </c>
      <c r="BC451" s="398"/>
      <c r="BD451" s="399"/>
      <c r="BE451" s="399"/>
      <c r="BF451" s="400"/>
      <c r="BG451" s="401"/>
      <c r="BH451" s="402"/>
      <c r="BI451" s="403"/>
      <c r="BJ451" s="404"/>
      <c r="BK451" s="405"/>
      <c r="BL451" s="405"/>
      <c r="BM451" s="405"/>
      <c r="BN451" s="405"/>
      <c r="BO451" s="406"/>
      <c r="BP451" s="404"/>
      <c r="BQ451" s="405"/>
      <c r="BR451" s="405"/>
      <c r="BS451" s="405"/>
      <c r="BT451" s="405"/>
      <c r="BU451" s="406"/>
      <c r="BV451" s="404"/>
      <c r="BW451" s="405"/>
      <c r="BX451" s="405"/>
      <c r="BY451" s="405"/>
      <c r="BZ451" s="405"/>
      <c r="CA451" s="406"/>
      <c r="CB451" s="398"/>
      <c r="CC451" s="399"/>
      <c r="CD451" s="399"/>
      <c r="CE451" s="400"/>
      <c r="CF451" s="407"/>
      <c r="CG451" s="408"/>
      <c r="CH451" s="408"/>
      <c r="CI451" s="408"/>
      <c r="CJ451" s="409"/>
      <c r="CK451" s="407"/>
      <c r="CL451" s="408"/>
      <c r="CM451" s="408"/>
      <c r="CN451" s="408"/>
      <c r="CO451" s="409"/>
      <c r="CP451" s="407"/>
      <c r="CQ451" s="408"/>
      <c r="CR451" s="408"/>
      <c r="CS451" s="408"/>
      <c r="CT451" s="409"/>
      <c r="CU451" s="379"/>
      <c r="CV451" s="380"/>
      <c r="CW451" s="380"/>
      <c r="CX451" s="380"/>
      <c r="CY451" s="381"/>
    </row>
    <row r="452" spans="1:103" ht="16.5">
      <c r="A452" s="383"/>
      <c r="B452" s="352"/>
      <c r="C452" s="384" t="str">
        <f t="shared" ca="1" si="8"/>
        <v>●</v>
      </c>
      <c r="D452" s="385"/>
      <c r="E452" s="386"/>
      <c r="F452" s="386"/>
      <c r="G452" s="386"/>
      <c r="H452" s="386"/>
      <c r="I452" s="386"/>
      <c r="J452" s="386"/>
      <c r="K452" s="387"/>
      <c r="L452" s="388"/>
      <c r="M452" s="388"/>
      <c r="N452" s="388"/>
      <c r="O452" s="388"/>
      <c r="P452" s="388"/>
      <c r="Q452" s="388"/>
      <c r="R452" s="389"/>
      <c r="S452" s="390"/>
      <c r="T452" s="389"/>
      <c r="U452" s="390"/>
      <c r="V452" s="387"/>
      <c r="W452" s="388"/>
      <c r="X452" s="388"/>
      <c r="Y452" s="388"/>
      <c r="Z452" s="388"/>
      <c r="AA452" s="388"/>
      <c r="AB452" s="388"/>
      <c r="AC452" s="388"/>
      <c r="AD452" s="387"/>
      <c r="AE452" s="388"/>
      <c r="AF452" s="388"/>
      <c r="AG452" s="388"/>
      <c r="AH452" s="388"/>
      <c r="AI452" s="388"/>
      <c r="AJ452" s="388"/>
      <c r="AK452" s="391"/>
      <c r="AL452" s="387"/>
      <c r="AM452" s="388"/>
      <c r="AN452" s="388"/>
      <c r="AO452" s="388"/>
      <c r="AP452" s="388"/>
      <c r="AQ452" s="388"/>
      <c r="AR452" s="391"/>
      <c r="AS452" s="392"/>
      <c r="AT452" s="393"/>
      <c r="AU452" s="393"/>
      <c r="AV452" s="393"/>
      <c r="AW452" s="393"/>
      <c r="AX452" s="393"/>
      <c r="AY452" s="394"/>
      <c r="AZ452" s="395"/>
      <c r="BA452" s="396"/>
      <c r="BB452" s="397">
        <v>4</v>
      </c>
      <c r="BC452" s="398"/>
      <c r="BD452" s="399"/>
      <c r="BE452" s="399"/>
      <c r="BF452" s="400"/>
      <c r="BG452" s="401"/>
      <c r="BH452" s="402"/>
      <c r="BI452" s="403"/>
      <c r="BJ452" s="404"/>
      <c r="BK452" s="405"/>
      <c r="BL452" s="405"/>
      <c r="BM452" s="405"/>
      <c r="BN452" s="405"/>
      <c r="BO452" s="406"/>
      <c r="BP452" s="404"/>
      <c r="BQ452" s="405"/>
      <c r="BR452" s="405"/>
      <c r="BS452" s="405"/>
      <c r="BT452" s="405"/>
      <c r="BU452" s="406"/>
      <c r="BV452" s="404"/>
      <c r="BW452" s="405"/>
      <c r="BX452" s="405"/>
      <c r="BY452" s="405"/>
      <c r="BZ452" s="405"/>
      <c r="CA452" s="406"/>
      <c r="CB452" s="398"/>
      <c r="CC452" s="399"/>
      <c r="CD452" s="399"/>
      <c r="CE452" s="400"/>
      <c r="CF452" s="407"/>
      <c r="CG452" s="408"/>
      <c r="CH452" s="408"/>
      <c r="CI452" s="408"/>
      <c r="CJ452" s="409"/>
      <c r="CK452" s="407"/>
      <c r="CL452" s="408"/>
      <c r="CM452" s="408"/>
      <c r="CN452" s="408"/>
      <c r="CO452" s="409"/>
      <c r="CP452" s="407"/>
      <c r="CQ452" s="408"/>
      <c r="CR452" s="408"/>
      <c r="CS452" s="408"/>
      <c r="CT452" s="409"/>
      <c r="CU452" s="379"/>
      <c r="CV452" s="380"/>
      <c r="CW452" s="380"/>
      <c r="CX452" s="380"/>
      <c r="CY452" s="381"/>
    </row>
    <row r="453" spans="1:103" ht="16.5">
      <c r="A453" s="383"/>
      <c r="B453" s="352"/>
      <c r="C453" s="384" t="str">
        <f t="shared" ca="1" si="8"/>
        <v>●</v>
      </c>
      <c r="D453" s="385"/>
      <c r="E453" s="386"/>
      <c r="F453" s="386"/>
      <c r="G453" s="386"/>
      <c r="H453" s="386"/>
      <c r="I453" s="386"/>
      <c r="J453" s="386"/>
      <c r="K453" s="387"/>
      <c r="L453" s="388"/>
      <c r="M453" s="388"/>
      <c r="N453" s="388"/>
      <c r="O453" s="388"/>
      <c r="P453" s="388"/>
      <c r="Q453" s="388"/>
      <c r="R453" s="389"/>
      <c r="S453" s="390"/>
      <c r="T453" s="389"/>
      <c r="U453" s="390"/>
      <c r="V453" s="387"/>
      <c r="W453" s="388"/>
      <c r="X453" s="388"/>
      <c r="Y453" s="388"/>
      <c r="Z453" s="388"/>
      <c r="AA453" s="388"/>
      <c r="AB453" s="388"/>
      <c r="AC453" s="388"/>
      <c r="AD453" s="387"/>
      <c r="AE453" s="388"/>
      <c r="AF453" s="388"/>
      <c r="AG453" s="388"/>
      <c r="AH453" s="388"/>
      <c r="AI453" s="388"/>
      <c r="AJ453" s="388"/>
      <c r="AK453" s="391"/>
      <c r="AL453" s="387"/>
      <c r="AM453" s="388"/>
      <c r="AN453" s="388"/>
      <c r="AO453" s="388"/>
      <c r="AP453" s="388"/>
      <c r="AQ453" s="388"/>
      <c r="AR453" s="391"/>
      <c r="AS453" s="392"/>
      <c r="AT453" s="393"/>
      <c r="AU453" s="393"/>
      <c r="AV453" s="393"/>
      <c r="AW453" s="393"/>
      <c r="AX453" s="393"/>
      <c r="AY453" s="394"/>
      <c r="AZ453" s="395"/>
      <c r="BA453" s="396"/>
      <c r="BB453" s="397">
        <v>5</v>
      </c>
      <c r="BC453" s="398"/>
      <c r="BD453" s="399"/>
      <c r="BE453" s="399"/>
      <c r="BF453" s="400"/>
      <c r="BG453" s="401"/>
      <c r="BH453" s="402"/>
      <c r="BI453" s="403"/>
      <c r="BJ453" s="404"/>
      <c r="BK453" s="405"/>
      <c r="BL453" s="405"/>
      <c r="BM453" s="405"/>
      <c r="BN453" s="405"/>
      <c r="BO453" s="406"/>
      <c r="BP453" s="404"/>
      <c r="BQ453" s="405"/>
      <c r="BR453" s="405"/>
      <c r="BS453" s="405"/>
      <c r="BT453" s="405"/>
      <c r="BU453" s="406"/>
      <c r="BV453" s="404"/>
      <c r="BW453" s="405"/>
      <c r="BX453" s="405"/>
      <c r="BY453" s="405"/>
      <c r="BZ453" s="405"/>
      <c r="CA453" s="406"/>
      <c r="CB453" s="398"/>
      <c r="CC453" s="399"/>
      <c r="CD453" s="399"/>
      <c r="CE453" s="400"/>
      <c r="CF453" s="407"/>
      <c r="CG453" s="408"/>
      <c r="CH453" s="408"/>
      <c r="CI453" s="408"/>
      <c r="CJ453" s="409"/>
      <c r="CK453" s="407"/>
      <c r="CL453" s="408"/>
      <c r="CM453" s="408"/>
      <c r="CN453" s="408"/>
      <c r="CO453" s="409"/>
      <c r="CP453" s="407"/>
      <c r="CQ453" s="408"/>
      <c r="CR453" s="408"/>
      <c r="CS453" s="408"/>
      <c r="CT453" s="409"/>
      <c r="CU453" s="379"/>
      <c r="CV453" s="380"/>
      <c r="CW453" s="380"/>
      <c r="CX453" s="380"/>
      <c r="CY453" s="381"/>
    </row>
    <row r="454" spans="1:103" ht="16.5">
      <c r="A454" s="410"/>
      <c r="B454" s="411"/>
      <c r="C454" s="412" t="str">
        <f t="shared" ca="1" si="8"/>
        <v>●</v>
      </c>
      <c r="D454" s="413"/>
      <c r="E454" s="414"/>
      <c r="F454" s="414"/>
      <c r="G454" s="414"/>
      <c r="H454" s="414"/>
      <c r="I454" s="414"/>
      <c r="J454" s="414"/>
      <c r="K454" s="376"/>
      <c r="L454" s="377"/>
      <c r="M454" s="377"/>
      <c r="N454" s="377"/>
      <c r="O454" s="377"/>
      <c r="P454" s="377"/>
      <c r="Q454" s="377"/>
      <c r="R454" s="415"/>
      <c r="S454" s="416"/>
      <c r="T454" s="415"/>
      <c r="U454" s="416"/>
      <c r="V454" s="376"/>
      <c r="W454" s="377"/>
      <c r="X454" s="377"/>
      <c r="Y454" s="377"/>
      <c r="Z454" s="377"/>
      <c r="AA454" s="377"/>
      <c r="AB454" s="377"/>
      <c r="AC454" s="377"/>
      <c r="AD454" s="376"/>
      <c r="AE454" s="377"/>
      <c r="AF454" s="377"/>
      <c r="AG454" s="377"/>
      <c r="AH454" s="377"/>
      <c r="AI454" s="377"/>
      <c r="AJ454" s="377"/>
      <c r="AK454" s="378"/>
      <c r="AL454" s="376"/>
      <c r="AM454" s="377"/>
      <c r="AN454" s="377"/>
      <c r="AO454" s="377"/>
      <c r="AP454" s="377"/>
      <c r="AQ454" s="377"/>
      <c r="AR454" s="378"/>
      <c r="AS454" s="417"/>
      <c r="AT454" s="418"/>
      <c r="AU454" s="418"/>
      <c r="AV454" s="418"/>
      <c r="AW454" s="418"/>
      <c r="AX454" s="418"/>
      <c r="AY454" s="419"/>
      <c r="AZ454" s="420"/>
      <c r="BA454" s="421"/>
      <c r="BB454" s="422">
        <v>6</v>
      </c>
      <c r="BC454" s="423"/>
      <c r="BD454" s="424"/>
      <c r="BE454" s="424"/>
      <c r="BF454" s="425"/>
      <c r="BG454" s="426"/>
      <c r="BH454" s="427"/>
      <c r="BI454" s="428"/>
      <c r="BJ454" s="429"/>
      <c r="BK454" s="430"/>
      <c r="BL454" s="430"/>
      <c r="BM454" s="430"/>
      <c r="BN454" s="430"/>
      <c r="BO454" s="431"/>
      <c r="BP454" s="429"/>
      <c r="BQ454" s="430"/>
      <c r="BR454" s="430"/>
      <c r="BS454" s="430"/>
      <c r="BT454" s="430"/>
      <c r="BU454" s="431"/>
      <c r="BV454" s="429"/>
      <c r="BW454" s="430"/>
      <c r="BX454" s="430"/>
      <c r="BY454" s="430"/>
      <c r="BZ454" s="430"/>
      <c r="CA454" s="431"/>
      <c r="CB454" s="423"/>
      <c r="CC454" s="424"/>
      <c r="CD454" s="424"/>
      <c r="CE454" s="425"/>
      <c r="CF454" s="407"/>
      <c r="CG454" s="408"/>
      <c r="CH454" s="408"/>
      <c r="CI454" s="408"/>
      <c r="CJ454" s="409"/>
      <c r="CK454" s="407"/>
      <c r="CL454" s="408"/>
      <c r="CM454" s="408"/>
      <c r="CN454" s="408"/>
      <c r="CO454" s="409"/>
      <c r="CP454" s="407"/>
      <c r="CQ454" s="408"/>
      <c r="CR454" s="408"/>
      <c r="CS454" s="408"/>
      <c r="CT454" s="409"/>
      <c r="CU454" s="379"/>
      <c r="CV454" s="380"/>
      <c r="CW454" s="380"/>
      <c r="CX454" s="380"/>
      <c r="CY454" s="381"/>
    </row>
    <row r="455" spans="1:103" ht="16.5">
      <c r="A455" s="351">
        <v>75</v>
      </c>
      <c r="B455" s="352"/>
      <c r="C455" s="353" t="str">
        <f t="shared" ca="1" si="8"/>
        <v>●</v>
      </c>
      <c r="D455" s="354"/>
      <c r="E455" s="355"/>
      <c r="F455" s="355"/>
      <c r="G455" s="355"/>
      <c r="H455" s="355"/>
      <c r="I455" s="355"/>
      <c r="J455" s="355"/>
      <c r="K455" s="356" t="s">
        <v>458</v>
      </c>
      <c r="L455" s="357"/>
      <c r="M455" s="357"/>
      <c r="N455" s="357"/>
      <c r="O455" s="357"/>
      <c r="P455" s="357"/>
      <c r="Q455" s="357"/>
      <c r="R455" s="358"/>
      <c r="S455" s="359"/>
      <c r="T455" s="358"/>
      <c r="U455" s="359"/>
      <c r="V455" s="356"/>
      <c r="W455" s="357"/>
      <c r="X455" s="357"/>
      <c r="Y455" s="357"/>
      <c r="Z455" s="357"/>
      <c r="AA455" s="357"/>
      <c r="AB455" s="357"/>
      <c r="AC455" s="357"/>
      <c r="AD455" s="356"/>
      <c r="AE455" s="357"/>
      <c r="AF455" s="357"/>
      <c r="AG455" s="357"/>
      <c r="AH455" s="357"/>
      <c r="AI455" s="357"/>
      <c r="AJ455" s="357"/>
      <c r="AK455" s="360"/>
      <c r="AL455" s="356"/>
      <c r="AM455" s="357"/>
      <c r="AN455" s="357"/>
      <c r="AO455" s="357"/>
      <c r="AP455" s="357"/>
      <c r="AQ455" s="357"/>
      <c r="AR455" s="360"/>
      <c r="AS455" s="361"/>
      <c r="AT455" s="362"/>
      <c r="AU455" s="362"/>
      <c r="AV455" s="362"/>
      <c r="AW455" s="362"/>
      <c r="AX455" s="362"/>
      <c r="AY455" s="363"/>
      <c r="AZ455" s="364"/>
      <c r="BA455" s="365"/>
      <c r="BB455" s="366">
        <v>1</v>
      </c>
      <c r="BC455" s="367"/>
      <c r="BD455" s="368"/>
      <c r="BE455" s="368"/>
      <c r="BF455" s="369"/>
      <c r="BG455" s="370"/>
      <c r="BH455" s="371"/>
      <c r="BI455" s="372"/>
      <c r="BJ455" s="373"/>
      <c r="BK455" s="374"/>
      <c r="BL455" s="374"/>
      <c r="BM455" s="374"/>
      <c r="BN455" s="374"/>
      <c r="BO455" s="375"/>
      <c r="BP455" s="373"/>
      <c r="BQ455" s="374"/>
      <c r="BR455" s="374"/>
      <c r="BS455" s="374"/>
      <c r="BT455" s="374"/>
      <c r="BU455" s="375"/>
      <c r="BV455" s="373"/>
      <c r="BW455" s="374"/>
      <c r="BX455" s="374"/>
      <c r="BY455" s="374"/>
      <c r="BZ455" s="374"/>
      <c r="CA455" s="375"/>
      <c r="CB455" s="367"/>
      <c r="CC455" s="368"/>
      <c r="CD455" s="368"/>
      <c r="CE455" s="369"/>
      <c r="CF455" s="376"/>
      <c r="CG455" s="377"/>
      <c r="CH455" s="377"/>
      <c r="CI455" s="377"/>
      <c r="CJ455" s="378"/>
      <c r="CK455" s="376"/>
      <c r="CL455" s="377"/>
      <c r="CM455" s="377"/>
      <c r="CN455" s="377"/>
      <c r="CO455" s="378"/>
      <c r="CP455" s="376"/>
      <c r="CQ455" s="377"/>
      <c r="CR455" s="377"/>
      <c r="CS455" s="377"/>
      <c r="CT455" s="378"/>
      <c r="CU455" s="379"/>
      <c r="CV455" s="380"/>
      <c r="CW455" s="380"/>
      <c r="CX455" s="380"/>
      <c r="CY455" s="381"/>
    </row>
    <row r="456" spans="1:103" ht="16.5">
      <c r="A456" s="383"/>
      <c r="B456" s="352"/>
      <c r="C456" s="384" t="str">
        <f t="shared" ca="1" si="8"/>
        <v>●</v>
      </c>
      <c r="D456" s="385"/>
      <c r="E456" s="386"/>
      <c r="F456" s="386"/>
      <c r="G456" s="386"/>
      <c r="H456" s="386"/>
      <c r="I456" s="386"/>
      <c r="J456" s="386"/>
      <c r="K456" s="387"/>
      <c r="L456" s="388"/>
      <c r="M456" s="388"/>
      <c r="N456" s="388"/>
      <c r="O456" s="388"/>
      <c r="P456" s="388"/>
      <c r="Q456" s="388"/>
      <c r="R456" s="389"/>
      <c r="S456" s="390"/>
      <c r="T456" s="389"/>
      <c r="U456" s="390"/>
      <c r="V456" s="387"/>
      <c r="W456" s="388"/>
      <c r="X456" s="388"/>
      <c r="Y456" s="388"/>
      <c r="Z456" s="388"/>
      <c r="AA456" s="388"/>
      <c r="AB456" s="388"/>
      <c r="AC456" s="388"/>
      <c r="AD456" s="387"/>
      <c r="AE456" s="388"/>
      <c r="AF456" s="388"/>
      <c r="AG456" s="388"/>
      <c r="AH456" s="388"/>
      <c r="AI456" s="388"/>
      <c r="AJ456" s="388"/>
      <c r="AK456" s="391"/>
      <c r="AL456" s="387"/>
      <c r="AM456" s="388"/>
      <c r="AN456" s="388"/>
      <c r="AO456" s="388"/>
      <c r="AP456" s="388"/>
      <c r="AQ456" s="388"/>
      <c r="AR456" s="391"/>
      <c r="AS456" s="392"/>
      <c r="AT456" s="393"/>
      <c r="AU456" s="393"/>
      <c r="AV456" s="393"/>
      <c r="AW456" s="393"/>
      <c r="AX456" s="393"/>
      <c r="AY456" s="394"/>
      <c r="AZ456" s="395"/>
      <c r="BA456" s="396"/>
      <c r="BB456" s="397">
        <v>2</v>
      </c>
      <c r="BC456" s="398"/>
      <c r="BD456" s="399"/>
      <c r="BE456" s="399"/>
      <c r="BF456" s="400"/>
      <c r="BG456" s="401"/>
      <c r="BH456" s="402"/>
      <c r="BI456" s="403"/>
      <c r="BJ456" s="404"/>
      <c r="BK456" s="405"/>
      <c r="BL456" s="405"/>
      <c r="BM456" s="405"/>
      <c r="BN456" s="405"/>
      <c r="BO456" s="406"/>
      <c r="BP456" s="404"/>
      <c r="BQ456" s="405"/>
      <c r="BR456" s="405"/>
      <c r="BS456" s="405"/>
      <c r="BT456" s="405"/>
      <c r="BU456" s="406"/>
      <c r="BV456" s="404"/>
      <c r="BW456" s="405"/>
      <c r="BX456" s="405"/>
      <c r="BY456" s="405"/>
      <c r="BZ456" s="405"/>
      <c r="CA456" s="406"/>
      <c r="CB456" s="398"/>
      <c r="CC456" s="399"/>
      <c r="CD456" s="399"/>
      <c r="CE456" s="400"/>
      <c r="CF456" s="407"/>
      <c r="CG456" s="408"/>
      <c r="CH456" s="408"/>
      <c r="CI456" s="408"/>
      <c r="CJ456" s="409"/>
      <c r="CK456" s="407"/>
      <c r="CL456" s="408"/>
      <c r="CM456" s="408"/>
      <c r="CN456" s="408"/>
      <c r="CO456" s="409"/>
      <c r="CP456" s="407"/>
      <c r="CQ456" s="408"/>
      <c r="CR456" s="408"/>
      <c r="CS456" s="408"/>
      <c r="CT456" s="409"/>
      <c r="CU456" s="379"/>
      <c r="CV456" s="380"/>
      <c r="CW456" s="380"/>
      <c r="CX456" s="380"/>
      <c r="CY456" s="381"/>
    </row>
    <row r="457" spans="1:103" ht="16.5">
      <c r="A457" s="383"/>
      <c r="B457" s="352"/>
      <c r="C457" s="384" t="str">
        <f t="shared" ca="1" si="8"/>
        <v>●</v>
      </c>
      <c r="D457" s="385"/>
      <c r="E457" s="386"/>
      <c r="F457" s="386"/>
      <c r="G457" s="386"/>
      <c r="H457" s="386"/>
      <c r="I457" s="386"/>
      <c r="J457" s="386"/>
      <c r="K457" s="387"/>
      <c r="L457" s="388"/>
      <c r="M457" s="388"/>
      <c r="N457" s="388"/>
      <c r="O457" s="388"/>
      <c r="P457" s="388"/>
      <c r="Q457" s="388"/>
      <c r="R457" s="389"/>
      <c r="S457" s="390"/>
      <c r="T457" s="389"/>
      <c r="U457" s="390"/>
      <c r="V457" s="387"/>
      <c r="W457" s="388"/>
      <c r="X457" s="388"/>
      <c r="Y457" s="388"/>
      <c r="Z457" s="388"/>
      <c r="AA457" s="388"/>
      <c r="AB457" s="388"/>
      <c r="AC457" s="388"/>
      <c r="AD457" s="387"/>
      <c r="AE457" s="388"/>
      <c r="AF457" s="388"/>
      <c r="AG457" s="388"/>
      <c r="AH457" s="388"/>
      <c r="AI457" s="388"/>
      <c r="AJ457" s="388"/>
      <c r="AK457" s="391"/>
      <c r="AL457" s="387"/>
      <c r="AM457" s="388"/>
      <c r="AN457" s="388"/>
      <c r="AO457" s="388"/>
      <c r="AP457" s="388"/>
      <c r="AQ457" s="388"/>
      <c r="AR457" s="391"/>
      <c r="AS457" s="392"/>
      <c r="AT457" s="393"/>
      <c r="AU457" s="393"/>
      <c r="AV457" s="393"/>
      <c r="AW457" s="393"/>
      <c r="AX457" s="393"/>
      <c r="AY457" s="394"/>
      <c r="AZ457" s="395"/>
      <c r="BA457" s="396"/>
      <c r="BB457" s="397">
        <v>3</v>
      </c>
      <c r="BC457" s="398"/>
      <c r="BD457" s="399"/>
      <c r="BE457" s="399"/>
      <c r="BF457" s="400"/>
      <c r="BG457" s="401"/>
      <c r="BH457" s="402"/>
      <c r="BI457" s="403"/>
      <c r="BJ457" s="404"/>
      <c r="BK457" s="405"/>
      <c r="BL457" s="405"/>
      <c r="BM457" s="405"/>
      <c r="BN457" s="405"/>
      <c r="BO457" s="406"/>
      <c r="BP457" s="404"/>
      <c r="BQ457" s="405"/>
      <c r="BR457" s="405"/>
      <c r="BS457" s="405"/>
      <c r="BT457" s="405"/>
      <c r="BU457" s="406"/>
      <c r="BV457" s="404"/>
      <c r="BW457" s="405"/>
      <c r="BX457" s="405"/>
      <c r="BY457" s="405"/>
      <c r="BZ457" s="405"/>
      <c r="CA457" s="406"/>
      <c r="CB457" s="398"/>
      <c r="CC457" s="399"/>
      <c r="CD457" s="399"/>
      <c r="CE457" s="400"/>
      <c r="CF457" s="407"/>
      <c r="CG457" s="408"/>
      <c r="CH457" s="408"/>
      <c r="CI457" s="408"/>
      <c r="CJ457" s="409"/>
      <c r="CK457" s="407"/>
      <c r="CL457" s="408"/>
      <c r="CM457" s="408"/>
      <c r="CN457" s="408"/>
      <c r="CO457" s="409"/>
      <c r="CP457" s="407"/>
      <c r="CQ457" s="408"/>
      <c r="CR457" s="408"/>
      <c r="CS457" s="408"/>
      <c r="CT457" s="409"/>
      <c r="CU457" s="379"/>
      <c r="CV457" s="380"/>
      <c r="CW457" s="380"/>
      <c r="CX457" s="380"/>
      <c r="CY457" s="381"/>
    </row>
    <row r="458" spans="1:103" ht="16.5">
      <c r="A458" s="383"/>
      <c r="B458" s="352"/>
      <c r="C458" s="384" t="str">
        <f t="shared" ca="1" si="8"/>
        <v>●</v>
      </c>
      <c r="D458" s="385"/>
      <c r="E458" s="386"/>
      <c r="F458" s="386"/>
      <c r="G458" s="386"/>
      <c r="H458" s="386"/>
      <c r="I458" s="386"/>
      <c r="J458" s="386"/>
      <c r="K458" s="387"/>
      <c r="L458" s="388"/>
      <c r="M458" s="388"/>
      <c r="N458" s="388"/>
      <c r="O458" s="388"/>
      <c r="P458" s="388"/>
      <c r="Q458" s="388"/>
      <c r="R458" s="389"/>
      <c r="S458" s="390"/>
      <c r="T458" s="389"/>
      <c r="U458" s="390"/>
      <c r="V458" s="387"/>
      <c r="W458" s="388"/>
      <c r="X458" s="388"/>
      <c r="Y458" s="388"/>
      <c r="Z458" s="388"/>
      <c r="AA458" s="388"/>
      <c r="AB458" s="388"/>
      <c r="AC458" s="388"/>
      <c r="AD458" s="387"/>
      <c r="AE458" s="388"/>
      <c r="AF458" s="388"/>
      <c r="AG458" s="388"/>
      <c r="AH458" s="388"/>
      <c r="AI458" s="388"/>
      <c r="AJ458" s="388"/>
      <c r="AK458" s="391"/>
      <c r="AL458" s="387"/>
      <c r="AM458" s="388"/>
      <c r="AN458" s="388"/>
      <c r="AO458" s="388"/>
      <c r="AP458" s="388"/>
      <c r="AQ458" s="388"/>
      <c r="AR458" s="391"/>
      <c r="AS458" s="392"/>
      <c r="AT458" s="393"/>
      <c r="AU458" s="393"/>
      <c r="AV458" s="393"/>
      <c r="AW458" s="393"/>
      <c r="AX458" s="393"/>
      <c r="AY458" s="394"/>
      <c r="AZ458" s="395"/>
      <c r="BA458" s="396"/>
      <c r="BB458" s="397">
        <v>4</v>
      </c>
      <c r="BC458" s="398"/>
      <c r="BD458" s="399"/>
      <c r="BE458" s="399"/>
      <c r="BF458" s="400"/>
      <c r="BG458" s="401"/>
      <c r="BH458" s="402"/>
      <c r="BI458" s="403"/>
      <c r="BJ458" s="404"/>
      <c r="BK458" s="405"/>
      <c r="BL458" s="405"/>
      <c r="BM458" s="405"/>
      <c r="BN458" s="405"/>
      <c r="BO458" s="406"/>
      <c r="BP458" s="404"/>
      <c r="BQ458" s="405"/>
      <c r="BR458" s="405"/>
      <c r="BS458" s="405"/>
      <c r="BT458" s="405"/>
      <c r="BU458" s="406"/>
      <c r="BV458" s="404"/>
      <c r="BW458" s="405"/>
      <c r="BX458" s="405"/>
      <c r="BY458" s="405"/>
      <c r="BZ458" s="405"/>
      <c r="CA458" s="406"/>
      <c r="CB458" s="398"/>
      <c r="CC458" s="399"/>
      <c r="CD458" s="399"/>
      <c r="CE458" s="400"/>
      <c r="CF458" s="407"/>
      <c r="CG458" s="408"/>
      <c r="CH458" s="408"/>
      <c r="CI458" s="408"/>
      <c r="CJ458" s="409"/>
      <c r="CK458" s="407"/>
      <c r="CL458" s="408"/>
      <c r="CM458" s="408"/>
      <c r="CN458" s="408"/>
      <c r="CO458" s="409"/>
      <c r="CP458" s="407"/>
      <c r="CQ458" s="408"/>
      <c r="CR458" s="408"/>
      <c r="CS458" s="408"/>
      <c r="CT458" s="409"/>
      <c r="CU458" s="379"/>
      <c r="CV458" s="380"/>
      <c r="CW458" s="380"/>
      <c r="CX458" s="380"/>
      <c r="CY458" s="381"/>
    </row>
    <row r="459" spans="1:103" ht="16.5">
      <c r="A459" s="383"/>
      <c r="B459" s="352"/>
      <c r="C459" s="384" t="str">
        <f t="shared" ca="1" si="8"/>
        <v>●</v>
      </c>
      <c r="D459" s="385"/>
      <c r="E459" s="386"/>
      <c r="F459" s="386"/>
      <c r="G459" s="386"/>
      <c r="H459" s="386"/>
      <c r="I459" s="386"/>
      <c r="J459" s="386"/>
      <c r="K459" s="387"/>
      <c r="L459" s="388"/>
      <c r="M459" s="388"/>
      <c r="N459" s="388"/>
      <c r="O459" s="388"/>
      <c r="P459" s="388"/>
      <c r="Q459" s="388"/>
      <c r="R459" s="389"/>
      <c r="S459" s="390"/>
      <c r="T459" s="389"/>
      <c r="U459" s="390"/>
      <c r="V459" s="387"/>
      <c r="W459" s="388"/>
      <c r="X459" s="388"/>
      <c r="Y459" s="388"/>
      <c r="Z459" s="388"/>
      <c r="AA459" s="388"/>
      <c r="AB459" s="388"/>
      <c r="AC459" s="388"/>
      <c r="AD459" s="387"/>
      <c r="AE459" s="388"/>
      <c r="AF459" s="388"/>
      <c r="AG459" s="388"/>
      <c r="AH459" s="388"/>
      <c r="AI459" s="388"/>
      <c r="AJ459" s="388"/>
      <c r="AK459" s="391"/>
      <c r="AL459" s="387"/>
      <c r="AM459" s="388"/>
      <c r="AN459" s="388"/>
      <c r="AO459" s="388"/>
      <c r="AP459" s="388"/>
      <c r="AQ459" s="388"/>
      <c r="AR459" s="391"/>
      <c r="AS459" s="392"/>
      <c r="AT459" s="393"/>
      <c r="AU459" s="393"/>
      <c r="AV459" s="393"/>
      <c r="AW459" s="393"/>
      <c r="AX459" s="393"/>
      <c r="AY459" s="394"/>
      <c r="AZ459" s="395"/>
      <c r="BA459" s="396"/>
      <c r="BB459" s="397">
        <v>5</v>
      </c>
      <c r="BC459" s="398"/>
      <c r="BD459" s="399"/>
      <c r="BE459" s="399"/>
      <c r="BF459" s="400"/>
      <c r="BG459" s="401"/>
      <c r="BH459" s="402"/>
      <c r="BI459" s="403"/>
      <c r="BJ459" s="404"/>
      <c r="BK459" s="405"/>
      <c r="BL459" s="405"/>
      <c r="BM459" s="405"/>
      <c r="BN459" s="405"/>
      <c r="BO459" s="406"/>
      <c r="BP459" s="404"/>
      <c r="BQ459" s="405"/>
      <c r="BR459" s="405"/>
      <c r="BS459" s="405"/>
      <c r="BT459" s="405"/>
      <c r="BU459" s="406"/>
      <c r="BV459" s="404"/>
      <c r="BW459" s="405"/>
      <c r="BX459" s="405"/>
      <c r="BY459" s="405"/>
      <c r="BZ459" s="405"/>
      <c r="CA459" s="406"/>
      <c r="CB459" s="398"/>
      <c r="CC459" s="399"/>
      <c r="CD459" s="399"/>
      <c r="CE459" s="400"/>
      <c r="CF459" s="407"/>
      <c r="CG459" s="408"/>
      <c r="CH459" s="408"/>
      <c r="CI459" s="408"/>
      <c r="CJ459" s="409"/>
      <c r="CK459" s="407"/>
      <c r="CL459" s="408"/>
      <c r="CM459" s="408"/>
      <c r="CN459" s="408"/>
      <c r="CO459" s="409"/>
      <c r="CP459" s="407"/>
      <c r="CQ459" s="408"/>
      <c r="CR459" s="408"/>
      <c r="CS459" s="408"/>
      <c r="CT459" s="409"/>
      <c r="CU459" s="379"/>
      <c r="CV459" s="380"/>
      <c r="CW459" s="380"/>
      <c r="CX459" s="380"/>
      <c r="CY459" s="381"/>
    </row>
    <row r="460" spans="1:103" ht="16.5">
      <c r="A460" s="410"/>
      <c r="B460" s="411"/>
      <c r="C460" s="412" t="str">
        <f t="shared" ca="1" si="8"/>
        <v>●</v>
      </c>
      <c r="D460" s="413"/>
      <c r="E460" s="414"/>
      <c r="F460" s="414"/>
      <c r="G460" s="414"/>
      <c r="H460" s="414"/>
      <c r="I460" s="414"/>
      <c r="J460" s="414"/>
      <c r="K460" s="376"/>
      <c r="L460" s="377"/>
      <c r="M460" s="377"/>
      <c r="N460" s="377"/>
      <c r="O460" s="377"/>
      <c r="P460" s="377"/>
      <c r="Q460" s="377"/>
      <c r="R460" s="415"/>
      <c r="S460" s="416"/>
      <c r="T460" s="415"/>
      <c r="U460" s="416"/>
      <c r="V460" s="376"/>
      <c r="W460" s="377"/>
      <c r="X460" s="377"/>
      <c r="Y460" s="377"/>
      <c r="Z460" s="377"/>
      <c r="AA460" s="377"/>
      <c r="AB460" s="377"/>
      <c r="AC460" s="377"/>
      <c r="AD460" s="376"/>
      <c r="AE460" s="377"/>
      <c r="AF460" s="377"/>
      <c r="AG460" s="377"/>
      <c r="AH460" s="377"/>
      <c r="AI460" s="377"/>
      <c r="AJ460" s="377"/>
      <c r="AK460" s="378"/>
      <c r="AL460" s="376"/>
      <c r="AM460" s="377"/>
      <c r="AN460" s="377"/>
      <c r="AO460" s="377"/>
      <c r="AP460" s="377"/>
      <c r="AQ460" s="377"/>
      <c r="AR460" s="378"/>
      <c r="AS460" s="417"/>
      <c r="AT460" s="418"/>
      <c r="AU460" s="418"/>
      <c r="AV460" s="418"/>
      <c r="AW460" s="418"/>
      <c r="AX460" s="418"/>
      <c r="AY460" s="419"/>
      <c r="AZ460" s="420"/>
      <c r="BA460" s="421"/>
      <c r="BB460" s="422">
        <v>6</v>
      </c>
      <c r="BC460" s="423"/>
      <c r="BD460" s="424"/>
      <c r="BE460" s="424"/>
      <c r="BF460" s="425"/>
      <c r="BG460" s="426"/>
      <c r="BH460" s="427"/>
      <c r="BI460" s="428"/>
      <c r="BJ460" s="429"/>
      <c r="BK460" s="430"/>
      <c r="BL460" s="430"/>
      <c r="BM460" s="430"/>
      <c r="BN460" s="430"/>
      <c r="BO460" s="431"/>
      <c r="BP460" s="429"/>
      <c r="BQ460" s="430"/>
      <c r="BR460" s="430"/>
      <c r="BS460" s="430"/>
      <c r="BT460" s="430"/>
      <c r="BU460" s="431"/>
      <c r="BV460" s="429"/>
      <c r="BW460" s="430"/>
      <c r="BX460" s="430"/>
      <c r="BY460" s="430"/>
      <c r="BZ460" s="430"/>
      <c r="CA460" s="431"/>
      <c r="CB460" s="423"/>
      <c r="CC460" s="424"/>
      <c r="CD460" s="424"/>
      <c r="CE460" s="425"/>
      <c r="CF460" s="407"/>
      <c r="CG460" s="408"/>
      <c r="CH460" s="408"/>
      <c r="CI460" s="408"/>
      <c r="CJ460" s="409"/>
      <c r="CK460" s="407"/>
      <c r="CL460" s="408"/>
      <c r="CM460" s="408"/>
      <c r="CN460" s="408"/>
      <c r="CO460" s="409"/>
      <c r="CP460" s="407"/>
      <c r="CQ460" s="408"/>
      <c r="CR460" s="408"/>
      <c r="CS460" s="408"/>
      <c r="CT460" s="409"/>
      <c r="CU460" s="379"/>
      <c r="CV460" s="380"/>
      <c r="CW460" s="380"/>
      <c r="CX460" s="380"/>
      <c r="CY460" s="381"/>
    </row>
    <row r="461" spans="1:103" ht="16.5">
      <c r="A461" s="351">
        <v>76</v>
      </c>
      <c r="B461" s="352"/>
      <c r="C461" s="353" t="str">
        <f t="shared" ca="1" si="8"/>
        <v>●</v>
      </c>
      <c r="D461" s="354"/>
      <c r="E461" s="355"/>
      <c r="F461" s="355"/>
      <c r="G461" s="355"/>
      <c r="H461" s="355"/>
      <c r="I461" s="355"/>
      <c r="J461" s="355"/>
      <c r="K461" s="356" t="s">
        <v>459</v>
      </c>
      <c r="L461" s="357"/>
      <c r="M461" s="357"/>
      <c r="N461" s="357"/>
      <c r="O461" s="357"/>
      <c r="P461" s="357"/>
      <c r="Q461" s="357"/>
      <c r="R461" s="358"/>
      <c r="S461" s="359"/>
      <c r="T461" s="358"/>
      <c r="U461" s="359"/>
      <c r="V461" s="356"/>
      <c r="W461" s="357"/>
      <c r="X461" s="357"/>
      <c r="Y461" s="357"/>
      <c r="Z461" s="357"/>
      <c r="AA461" s="357"/>
      <c r="AB461" s="357"/>
      <c r="AC461" s="357"/>
      <c r="AD461" s="356"/>
      <c r="AE461" s="357"/>
      <c r="AF461" s="357"/>
      <c r="AG461" s="357"/>
      <c r="AH461" s="357"/>
      <c r="AI461" s="357"/>
      <c r="AJ461" s="357"/>
      <c r="AK461" s="360"/>
      <c r="AL461" s="356"/>
      <c r="AM461" s="357"/>
      <c r="AN461" s="357"/>
      <c r="AO461" s="357"/>
      <c r="AP461" s="357"/>
      <c r="AQ461" s="357"/>
      <c r="AR461" s="360"/>
      <c r="AS461" s="361"/>
      <c r="AT461" s="362"/>
      <c r="AU461" s="362"/>
      <c r="AV461" s="362"/>
      <c r="AW461" s="362"/>
      <c r="AX461" s="362"/>
      <c r="AY461" s="363"/>
      <c r="AZ461" s="364"/>
      <c r="BA461" s="365"/>
      <c r="BB461" s="366">
        <v>1</v>
      </c>
      <c r="BC461" s="367"/>
      <c r="BD461" s="368"/>
      <c r="BE461" s="368"/>
      <c r="BF461" s="369"/>
      <c r="BG461" s="370"/>
      <c r="BH461" s="371"/>
      <c r="BI461" s="372"/>
      <c r="BJ461" s="373"/>
      <c r="BK461" s="374"/>
      <c r="BL461" s="374"/>
      <c r="BM461" s="374"/>
      <c r="BN461" s="374"/>
      <c r="BO461" s="375"/>
      <c r="BP461" s="373"/>
      <c r="BQ461" s="374"/>
      <c r="BR461" s="374"/>
      <c r="BS461" s="374"/>
      <c r="BT461" s="374"/>
      <c r="BU461" s="375"/>
      <c r="BV461" s="373"/>
      <c r="BW461" s="374"/>
      <c r="BX461" s="374"/>
      <c r="BY461" s="374"/>
      <c r="BZ461" s="374"/>
      <c r="CA461" s="375"/>
      <c r="CB461" s="367"/>
      <c r="CC461" s="368"/>
      <c r="CD461" s="368"/>
      <c r="CE461" s="369"/>
      <c r="CF461" s="376"/>
      <c r="CG461" s="377"/>
      <c r="CH461" s="377"/>
      <c r="CI461" s="377"/>
      <c r="CJ461" s="378"/>
      <c r="CK461" s="376"/>
      <c r="CL461" s="377"/>
      <c r="CM461" s="377"/>
      <c r="CN461" s="377"/>
      <c r="CO461" s="378"/>
      <c r="CP461" s="376"/>
      <c r="CQ461" s="377"/>
      <c r="CR461" s="377"/>
      <c r="CS461" s="377"/>
      <c r="CT461" s="378"/>
      <c r="CU461" s="379"/>
      <c r="CV461" s="380"/>
      <c r="CW461" s="380"/>
      <c r="CX461" s="380"/>
      <c r="CY461" s="381"/>
    </row>
    <row r="462" spans="1:103" ht="16.5">
      <c r="A462" s="383"/>
      <c r="B462" s="352"/>
      <c r="C462" s="384" t="str">
        <f t="shared" ca="1" si="8"/>
        <v>●</v>
      </c>
      <c r="D462" s="385"/>
      <c r="E462" s="386"/>
      <c r="F462" s="386"/>
      <c r="G462" s="386"/>
      <c r="H462" s="386"/>
      <c r="I462" s="386"/>
      <c r="J462" s="386"/>
      <c r="K462" s="387"/>
      <c r="L462" s="388"/>
      <c r="M462" s="388"/>
      <c r="N462" s="388"/>
      <c r="O462" s="388"/>
      <c r="P462" s="388"/>
      <c r="Q462" s="388"/>
      <c r="R462" s="389"/>
      <c r="S462" s="390"/>
      <c r="T462" s="389"/>
      <c r="U462" s="390"/>
      <c r="V462" s="387"/>
      <c r="W462" s="388"/>
      <c r="X462" s="388"/>
      <c r="Y462" s="388"/>
      <c r="Z462" s="388"/>
      <c r="AA462" s="388"/>
      <c r="AB462" s="388"/>
      <c r="AC462" s="388"/>
      <c r="AD462" s="387"/>
      <c r="AE462" s="388"/>
      <c r="AF462" s="388"/>
      <c r="AG462" s="388"/>
      <c r="AH462" s="388"/>
      <c r="AI462" s="388"/>
      <c r="AJ462" s="388"/>
      <c r="AK462" s="391"/>
      <c r="AL462" s="387"/>
      <c r="AM462" s="388"/>
      <c r="AN462" s="388"/>
      <c r="AO462" s="388"/>
      <c r="AP462" s="388"/>
      <c r="AQ462" s="388"/>
      <c r="AR462" s="391"/>
      <c r="AS462" s="392"/>
      <c r="AT462" s="393"/>
      <c r="AU462" s="393"/>
      <c r="AV462" s="393"/>
      <c r="AW462" s="393"/>
      <c r="AX462" s="393"/>
      <c r="AY462" s="394"/>
      <c r="AZ462" s="395"/>
      <c r="BA462" s="396"/>
      <c r="BB462" s="397">
        <v>2</v>
      </c>
      <c r="BC462" s="398"/>
      <c r="BD462" s="399"/>
      <c r="BE462" s="399"/>
      <c r="BF462" s="400"/>
      <c r="BG462" s="401"/>
      <c r="BH462" s="402"/>
      <c r="BI462" s="403"/>
      <c r="BJ462" s="404"/>
      <c r="BK462" s="405"/>
      <c r="BL462" s="405"/>
      <c r="BM462" s="405"/>
      <c r="BN462" s="405"/>
      <c r="BO462" s="406"/>
      <c r="BP462" s="404"/>
      <c r="BQ462" s="405"/>
      <c r="BR462" s="405"/>
      <c r="BS462" s="405"/>
      <c r="BT462" s="405"/>
      <c r="BU462" s="406"/>
      <c r="BV462" s="404"/>
      <c r="BW462" s="405"/>
      <c r="BX462" s="405"/>
      <c r="BY462" s="405"/>
      <c r="BZ462" s="405"/>
      <c r="CA462" s="406"/>
      <c r="CB462" s="398"/>
      <c r="CC462" s="399"/>
      <c r="CD462" s="399"/>
      <c r="CE462" s="400"/>
      <c r="CF462" s="407"/>
      <c r="CG462" s="408"/>
      <c r="CH462" s="408"/>
      <c r="CI462" s="408"/>
      <c r="CJ462" s="409"/>
      <c r="CK462" s="407"/>
      <c r="CL462" s="408"/>
      <c r="CM462" s="408"/>
      <c r="CN462" s="408"/>
      <c r="CO462" s="409"/>
      <c r="CP462" s="407"/>
      <c r="CQ462" s="408"/>
      <c r="CR462" s="408"/>
      <c r="CS462" s="408"/>
      <c r="CT462" s="409"/>
      <c r="CU462" s="379"/>
      <c r="CV462" s="380"/>
      <c r="CW462" s="380"/>
      <c r="CX462" s="380"/>
      <c r="CY462" s="381"/>
    </row>
    <row r="463" spans="1:103" ht="16.5">
      <c r="A463" s="383"/>
      <c r="B463" s="352"/>
      <c r="C463" s="384" t="str">
        <f t="shared" ca="1" si="8"/>
        <v>●</v>
      </c>
      <c r="D463" s="385"/>
      <c r="E463" s="386"/>
      <c r="F463" s="386"/>
      <c r="G463" s="386"/>
      <c r="H463" s="386"/>
      <c r="I463" s="386"/>
      <c r="J463" s="386"/>
      <c r="K463" s="387"/>
      <c r="L463" s="388"/>
      <c r="M463" s="388"/>
      <c r="N463" s="388"/>
      <c r="O463" s="388"/>
      <c r="P463" s="388"/>
      <c r="Q463" s="388"/>
      <c r="R463" s="389"/>
      <c r="S463" s="390"/>
      <c r="T463" s="389"/>
      <c r="U463" s="390"/>
      <c r="V463" s="387"/>
      <c r="W463" s="388"/>
      <c r="X463" s="388"/>
      <c r="Y463" s="388"/>
      <c r="Z463" s="388"/>
      <c r="AA463" s="388"/>
      <c r="AB463" s="388"/>
      <c r="AC463" s="388"/>
      <c r="AD463" s="387"/>
      <c r="AE463" s="388"/>
      <c r="AF463" s="388"/>
      <c r="AG463" s="388"/>
      <c r="AH463" s="388"/>
      <c r="AI463" s="388"/>
      <c r="AJ463" s="388"/>
      <c r="AK463" s="391"/>
      <c r="AL463" s="387"/>
      <c r="AM463" s="388"/>
      <c r="AN463" s="388"/>
      <c r="AO463" s="388"/>
      <c r="AP463" s="388"/>
      <c r="AQ463" s="388"/>
      <c r="AR463" s="391"/>
      <c r="AS463" s="392"/>
      <c r="AT463" s="393"/>
      <c r="AU463" s="393"/>
      <c r="AV463" s="393"/>
      <c r="AW463" s="393"/>
      <c r="AX463" s="393"/>
      <c r="AY463" s="394"/>
      <c r="AZ463" s="395"/>
      <c r="BA463" s="396"/>
      <c r="BB463" s="397">
        <v>3</v>
      </c>
      <c r="BC463" s="398"/>
      <c r="BD463" s="399"/>
      <c r="BE463" s="399"/>
      <c r="BF463" s="400"/>
      <c r="BG463" s="401"/>
      <c r="BH463" s="402"/>
      <c r="BI463" s="403"/>
      <c r="BJ463" s="404"/>
      <c r="BK463" s="405"/>
      <c r="BL463" s="405"/>
      <c r="BM463" s="405"/>
      <c r="BN463" s="405"/>
      <c r="BO463" s="406"/>
      <c r="BP463" s="404"/>
      <c r="BQ463" s="405"/>
      <c r="BR463" s="405"/>
      <c r="BS463" s="405"/>
      <c r="BT463" s="405"/>
      <c r="BU463" s="406"/>
      <c r="BV463" s="404"/>
      <c r="BW463" s="405"/>
      <c r="BX463" s="405"/>
      <c r="BY463" s="405"/>
      <c r="BZ463" s="405"/>
      <c r="CA463" s="406"/>
      <c r="CB463" s="398"/>
      <c r="CC463" s="399"/>
      <c r="CD463" s="399"/>
      <c r="CE463" s="400"/>
      <c r="CF463" s="407"/>
      <c r="CG463" s="408"/>
      <c r="CH463" s="408"/>
      <c r="CI463" s="408"/>
      <c r="CJ463" s="409"/>
      <c r="CK463" s="407"/>
      <c r="CL463" s="408"/>
      <c r="CM463" s="408"/>
      <c r="CN463" s="408"/>
      <c r="CO463" s="409"/>
      <c r="CP463" s="407"/>
      <c r="CQ463" s="408"/>
      <c r="CR463" s="408"/>
      <c r="CS463" s="408"/>
      <c r="CT463" s="409"/>
      <c r="CU463" s="379"/>
      <c r="CV463" s="380"/>
      <c r="CW463" s="380"/>
      <c r="CX463" s="380"/>
      <c r="CY463" s="381"/>
    </row>
    <row r="464" spans="1:103" ht="16.5">
      <c r="A464" s="383"/>
      <c r="B464" s="352"/>
      <c r="C464" s="384" t="str">
        <f t="shared" ca="1" si="8"/>
        <v>●</v>
      </c>
      <c r="D464" s="385"/>
      <c r="E464" s="386"/>
      <c r="F464" s="386"/>
      <c r="G464" s="386"/>
      <c r="H464" s="386"/>
      <c r="I464" s="386"/>
      <c r="J464" s="386"/>
      <c r="K464" s="387"/>
      <c r="L464" s="388"/>
      <c r="M464" s="388"/>
      <c r="N464" s="388"/>
      <c r="O464" s="388"/>
      <c r="P464" s="388"/>
      <c r="Q464" s="388"/>
      <c r="R464" s="389"/>
      <c r="S464" s="390"/>
      <c r="T464" s="389"/>
      <c r="U464" s="390"/>
      <c r="V464" s="387"/>
      <c r="W464" s="388"/>
      <c r="X464" s="388"/>
      <c r="Y464" s="388"/>
      <c r="Z464" s="388"/>
      <c r="AA464" s="388"/>
      <c r="AB464" s="388"/>
      <c r="AC464" s="388"/>
      <c r="AD464" s="387"/>
      <c r="AE464" s="388"/>
      <c r="AF464" s="388"/>
      <c r="AG464" s="388"/>
      <c r="AH464" s="388"/>
      <c r="AI464" s="388"/>
      <c r="AJ464" s="388"/>
      <c r="AK464" s="391"/>
      <c r="AL464" s="387"/>
      <c r="AM464" s="388"/>
      <c r="AN464" s="388"/>
      <c r="AO464" s="388"/>
      <c r="AP464" s="388"/>
      <c r="AQ464" s="388"/>
      <c r="AR464" s="391"/>
      <c r="AS464" s="392"/>
      <c r="AT464" s="393"/>
      <c r="AU464" s="393"/>
      <c r="AV464" s="393"/>
      <c r="AW464" s="393"/>
      <c r="AX464" s="393"/>
      <c r="AY464" s="394"/>
      <c r="AZ464" s="395"/>
      <c r="BA464" s="396"/>
      <c r="BB464" s="397">
        <v>4</v>
      </c>
      <c r="BC464" s="398"/>
      <c r="BD464" s="399"/>
      <c r="BE464" s="399"/>
      <c r="BF464" s="400"/>
      <c r="BG464" s="401"/>
      <c r="BH464" s="402"/>
      <c r="BI464" s="403"/>
      <c r="BJ464" s="404"/>
      <c r="BK464" s="405"/>
      <c r="BL464" s="405"/>
      <c r="BM464" s="405"/>
      <c r="BN464" s="405"/>
      <c r="BO464" s="406"/>
      <c r="BP464" s="404"/>
      <c r="BQ464" s="405"/>
      <c r="BR464" s="405"/>
      <c r="BS464" s="405"/>
      <c r="BT464" s="405"/>
      <c r="BU464" s="406"/>
      <c r="BV464" s="404"/>
      <c r="BW464" s="405"/>
      <c r="BX464" s="405"/>
      <c r="BY464" s="405"/>
      <c r="BZ464" s="405"/>
      <c r="CA464" s="406"/>
      <c r="CB464" s="398"/>
      <c r="CC464" s="399"/>
      <c r="CD464" s="399"/>
      <c r="CE464" s="400"/>
      <c r="CF464" s="407"/>
      <c r="CG464" s="408"/>
      <c r="CH464" s="408"/>
      <c r="CI464" s="408"/>
      <c r="CJ464" s="409"/>
      <c r="CK464" s="407"/>
      <c r="CL464" s="408"/>
      <c r="CM464" s="408"/>
      <c r="CN464" s="408"/>
      <c r="CO464" s="409"/>
      <c r="CP464" s="407"/>
      <c r="CQ464" s="408"/>
      <c r="CR464" s="408"/>
      <c r="CS464" s="408"/>
      <c r="CT464" s="409"/>
      <c r="CU464" s="379"/>
      <c r="CV464" s="380"/>
      <c r="CW464" s="380"/>
      <c r="CX464" s="380"/>
      <c r="CY464" s="381"/>
    </row>
    <row r="465" spans="1:103" ht="16.5">
      <c r="A465" s="383"/>
      <c r="B465" s="352"/>
      <c r="C465" s="384" t="str">
        <f t="shared" ca="1" si="8"/>
        <v>●</v>
      </c>
      <c r="D465" s="385"/>
      <c r="E465" s="386"/>
      <c r="F465" s="386"/>
      <c r="G465" s="386"/>
      <c r="H465" s="386"/>
      <c r="I465" s="386"/>
      <c r="J465" s="386"/>
      <c r="K465" s="387"/>
      <c r="L465" s="388"/>
      <c r="M465" s="388"/>
      <c r="N465" s="388"/>
      <c r="O465" s="388"/>
      <c r="P465" s="388"/>
      <c r="Q465" s="388"/>
      <c r="R465" s="389"/>
      <c r="S465" s="390"/>
      <c r="T465" s="389"/>
      <c r="U465" s="390"/>
      <c r="V465" s="387"/>
      <c r="W465" s="388"/>
      <c r="X465" s="388"/>
      <c r="Y465" s="388"/>
      <c r="Z465" s="388"/>
      <c r="AA465" s="388"/>
      <c r="AB465" s="388"/>
      <c r="AC465" s="388"/>
      <c r="AD465" s="387"/>
      <c r="AE465" s="388"/>
      <c r="AF465" s="388"/>
      <c r="AG465" s="388"/>
      <c r="AH465" s="388"/>
      <c r="AI465" s="388"/>
      <c r="AJ465" s="388"/>
      <c r="AK465" s="391"/>
      <c r="AL465" s="387"/>
      <c r="AM465" s="388"/>
      <c r="AN465" s="388"/>
      <c r="AO465" s="388"/>
      <c r="AP465" s="388"/>
      <c r="AQ465" s="388"/>
      <c r="AR465" s="391"/>
      <c r="AS465" s="392"/>
      <c r="AT465" s="393"/>
      <c r="AU465" s="393"/>
      <c r="AV465" s="393"/>
      <c r="AW465" s="393"/>
      <c r="AX465" s="393"/>
      <c r="AY465" s="394"/>
      <c r="AZ465" s="395"/>
      <c r="BA465" s="396"/>
      <c r="BB465" s="397">
        <v>5</v>
      </c>
      <c r="BC465" s="398"/>
      <c r="BD465" s="399"/>
      <c r="BE465" s="399"/>
      <c r="BF465" s="400"/>
      <c r="BG465" s="401"/>
      <c r="BH465" s="402"/>
      <c r="BI465" s="403"/>
      <c r="BJ465" s="404"/>
      <c r="BK465" s="405"/>
      <c r="BL465" s="405"/>
      <c r="BM465" s="405"/>
      <c r="BN465" s="405"/>
      <c r="BO465" s="406"/>
      <c r="BP465" s="404"/>
      <c r="BQ465" s="405"/>
      <c r="BR465" s="405"/>
      <c r="BS465" s="405"/>
      <c r="BT465" s="405"/>
      <c r="BU465" s="406"/>
      <c r="BV465" s="404"/>
      <c r="BW465" s="405"/>
      <c r="BX465" s="405"/>
      <c r="BY465" s="405"/>
      <c r="BZ465" s="405"/>
      <c r="CA465" s="406"/>
      <c r="CB465" s="398"/>
      <c r="CC465" s="399"/>
      <c r="CD465" s="399"/>
      <c r="CE465" s="400"/>
      <c r="CF465" s="407"/>
      <c r="CG465" s="408"/>
      <c r="CH465" s="408"/>
      <c r="CI465" s="408"/>
      <c r="CJ465" s="409"/>
      <c r="CK465" s="407"/>
      <c r="CL465" s="408"/>
      <c r="CM465" s="408"/>
      <c r="CN465" s="408"/>
      <c r="CO465" s="409"/>
      <c r="CP465" s="407"/>
      <c r="CQ465" s="408"/>
      <c r="CR465" s="408"/>
      <c r="CS465" s="408"/>
      <c r="CT465" s="409"/>
      <c r="CU465" s="379"/>
      <c r="CV465" s="380"/>
      <c r="CW465" s="380"/>
      <c r="CX465" s="380"/>
      <c r="CY465" s="381"/>
    </row>
    <row r="466" spans="1:103" ht="16.5">
      <c r="A466" s="410"/>
      <c r="B466" s="411"/>
      <c r="C466" s="412" t="str">
        <f t="shared" ref="C466:C529" ca="1" si="9">IF(AND(OFFSET($K466,-($BB466-1),0)&lt;&gt;"",OFFSET($R466,-($BB466-1),0)&lt;&gt;"x"),"●","")</f>
        <v>●</v>
      </c>
      <c r="D466" s="413"/>
      <c r="E466" s="414"/>
      <c r="F466" s="414"/>
      <c r="G466" s="414"/>
      <c r="H466" s="414"/>
      <c r="I466" s="414"/>
      <c r="J466" s="414"/>
      <c r="K466" s="376"/>
      <c r="L466" s="377"/>
      <c r="M466" s="377"/>
      <c r="N466" s="377"/>
      <c r="O466" s="377"/>
      <c r="P466" s="377"/>
      <c r="Q466" s="377"/>
      <c r="R466" s="415"/>
      <c r="S466" s="416"/>
      <c r="T466" s="415"/>
      <c r="U466" s="416"/>
      <c r="V466" s="376"/>
      <c r="W466" s="377"/>
      <c r="X466" s="377"/>
      <c r="Y466" s="377"/>
      <c r="Z466" s="377"/>
      <c r="AA466" s="377"/>
      <c r="AB466" s="377"/>
      <c r="AC466" s="377"/>
      <c r="AD466" s="376"/>
      <c r="AE466" s="377"/>
      <c r="AF466" s="377"/>
      <c r="AG466" s="377"/>
      <c r="AH466" s="377"/>
      <c r="AI466" s="377"/>
      <c r="AJ466" s="377"/>
      <c r="AK466" s="378"/>
      <c r="AL466" s="376"/>
      <c r="AM466" s="377"/>
      <c r="AN466" s="377"/>
      <c r="AO466" s="377"/>
      <c r="AP466" s="377"/>
      <c r="AQ466" s="377"/>
      <c r="AR466" s="378"/>
      <c r="AS466" s="417"/>
      <c r="AT466" s="418"/>
      <c r="AU466" s="418"/>
      <c r="AV466" s="418"/>
      <c r="AW466" s="418"/>
      <c r="AX466" s="418"/>
      <c r="AY466" s="419"/>
      <c r="AZ466" s="420"/>
      <c r="BA466" s="421"/>
      <c r="BB466" s="422">
        <v>6</v>
      </c>
      <c r="BC466" s="423"/>
      <c r="BD466" s="424"/>
      <c r="BE466" s="424"/>
      <c r="BF466" s="425"/>
      <c r="BG466" s="426"/>
      <c r="BH466" s="427"/>
      <c r="BI466" s="428"/>
      <c r="BJ466" s="429"/>
      <c r="BK466" s="430"/>
      <c r="BL466" s="430"/>
      <c r="BM466" s="430"/>
      <c r="BN466" s="430"/>
      <c r="BO466" s="431"/>
      <c r="BP466" s="429"/>
      <c r="BQ466" s="430"/>
      <c r="BR466" s="430"/>
      <c r="BS466" s="430"/>
      <c r="BT466" s="430"/>
      <c r="BU466" s="431"/>
      <c r="BV466" s="429"/>
      <c r="BW466" s="430"/>
      <c r="BX466" s="430"/>
      <c r="BY466" s="430"/>
      <c r="BZ466" s="430"/>
      <c r="CA466" s="431"/>
      <c r="CB466" s="423"/>
      <c r="CC466" s="424"/>
      <c r="CD466" s="424"/>
      <c r="CE466" s="425"/>
      <c r="CF466" s="407"/>
      <c r="CG466" s="408"/>
      <c r="CH466" s="408"/>
      <c r="CI466" s="408"/>
      <c r="CJ466" s="409"/>
      <c r="CK466" s="407"/>
      <c r="CL466" s="408"/>
      <c r="CM466" s="408"/>
      <c r="CN466" s="408"/>
      <c r="CO466" s="409"/>
      <c r="CP466" s="407"/>
      <c r="CQ466" s="408"/>
      <c r="CR466" s="408"/>
      <c r="CS466" s="408"/>
      <c r="CT466" s="409"/>
      <c r="CU466" s="379"/>
      <c r="CV466" s="380"/>
      <c r="CW466" s="380"/>
      <c r="CX466" s="380"/>
      <c r="CY466" s="381"/>
    </row>
    <row r="467" spans="1:103" ht="16.5">
      <c r="A467" s="351">
        <v>77</v>
      </c>
      <c r="B467" s="352"/>
      <c r="C467" s="353" t="str">
        <f t="shared" ca="1" si="9"/>
        <v>●</v>
      </c>
      <c r="D467" s="354"/>
      <c r="E467" s="355"/>
      <c r="F467" s="355"/>
      <c r="G467" s="355"/>
      <c r="H467" s="355"/>
      <c r="I467" s="355"/>
      <c r="J467" s="355"/>
      <c r="K467" s="356" t="s">
        <v>460</v>
      </c>
      <c r="L467" s="357"/>
      <c r="M467" s="357"/>
      <c r="N467" s="357"/>
      <c r="O467" s="357"/>
      <c r="P467" s="357"/>
      <c r="Q467" s="357"/>
      <c r="R467" s="358"/>
      <c r="S467" s="359"/>
      <c r="T467" s="358"/>
      <c r="U467" s="359"/>
      <c r="V467" s="356"/>
      <c r="W467" s="357"/>
      <c r="X467" s="357"/>
      <c r="Y467" s="357"/>
      <c r="Z467" s="357"/>
      <c r="AA467" s="357"/>
      <c r="AB467" s="357"/>
      <c r="AC467" s="357"/>
      <c r="AD467" s="356"/>
      <c r="AE467" s="357"/>
      <c r="AF467" s="357"/>
      <c r="AG467" s="357"/>
      <c r="AH467" s="357"/>
      <c r="AI467" s="357"/>
      <c r="AJ467" s="357"/>
      <c r="AK467" s="360"/>
      <c r="AL467" s="356"/>
      <c r="AM467" s="357"/>
      <c r="AN467" s="357"/>
      <c r="AO467" s="357"/>
      <c r="AP467" s="357"/>
      <c r="AQ467" s="357"/>
      <c r="AR467" s="360"/>
      <c r="AS467" s="361"/>
      <c r="AT467" s="362"/>
      <c r="AU467" s="362"/>
      <c r="AV467" s="362"/>
      <c r="AW467" s="362"/>
      <c r="AX467" s="362"/>
      <c r="AY467" s="363"/>
      <c r="AZ467" s="364"/>
      <c r="BA467" s="365"/>
      <c r="BB467" s="366">
        <v>1</v>
      </c>
      <c r="BC467" s="367"/>
      <c r="BD467" s="368"/>
      <c r="BE467" s="368"/>
      <c r="BF467" s="369"/>
      <c r="BG467" s="370"/>
      <c r="BH467" s="371"/>
      <c r="BI467" s="372"/>
      <c r="BJ467" s="373"/>
      <c r="BK467" s="374"/>
      <c r="BL467" s="374"/>
      <c r="BM467" s="374"/>
      <c r="BN467" s="374"/>
      <c r="BO467" s="375"/>
      <c r="BP467" s="373"/>
      <c r="BQ467" s="374"/>
      <c r="BR467" s="374"/>
      <c r="BS467" s="374"/>
      <c r="BT467" s="374"/>
      <c r="BU467" s="375"/>
      <c r="BV467" s="373"/>
      <c r="BW467" s="374"/>
      <c r="BX467" s="374"/>
      <c r="BY467" s="374"/>
      <c r="BZ467" s="374"/>
      <c r="CA467" s="375"/>
      <c r="CB467" s="367"/>
      <c r="CC467" s="368"/>
      <c r="CD467" s="368"/>
      <c r="CE467" s="369"/>
      <c r="CF467" s="376"/>
      <c r="CG467" s="377"/>
      <c r="CH467" s="377"/>
      <c r="CI467" s="377"/>
      <c r="CJ467" s="378"/>
      <c r="CK467" s="376"/>
      <c r="CL467" s="377"/>
      <c r="CM467" s="377"/>
      <c r="CN467" s="377"/>
      <c r="CO467" s="378"/>
      <c r="CP467" s="376"/>
      <c r="CQ467" s="377"/>
      <c r="CR467" s="377"/>
      <c r="CS467" s="377"/>
      <c r="CT467" s="378"/>
      <c r="CU467" s="379"/>
      <c r="CV467" s="380"/>
      <c r="CW467" s="380"/>
      <c r="CX467" s="380"/>
      <c r="CY467" s="381"/>
    </row>
    <row r="468" spans="1:103" ht="16.5">
      <c r="A468" s="383"/>
      <c r="B468" s="352"/>
      <c r="C468" s="384" t="str">
        <f t="shared" ca="1" si="9"/>
        <v>●</v>
      </c>
      <c r="D468" s="385"/>
      <c r="E468" s="386"/>
      <c r="F468" s="386"/>
      <c r="G468" s="386"/>
      <c r="H468" s="386"/>
      <c r="I468" s="386"/>
      <c r="J468" s="386"/>
      <c r="K468" s="387"/>
      <c r="L468" s="388"/>
      <c r="M468" s="388"/>
      <c r="N468" s="388"/>
      <c r="O468" s="388"/>
      <c r="P468" s="388"/>
      <c r="Q468" s="388"/>
      <c r="R468" s="389"/>
      <c r="S468" s="390"/>
      <c r="T468" s="389"/>
      <c r="U468" s="390"/>
      <c r="V468" s="387"/>
      <c r="W468" s="388"/>
      <c r="X468" s="388"/>
      <c r="Y468" s="388"/>
      <c r="Z468" s="388"/>
      <c r="AA468" s="388"/>
      <c r="AB468" s="388"/>
      <c r="AC468" s="388"/>
      <c r="AD468" s="387"/>
      <c r="AE468" s="388"/>
      <c r="AF468" s="388"/>
      <c r="AG468" s="388"/>
      <c r="AH468" s="388"/>
      <c r="AI468" s="388"/>
      <c r="AJ468" s="388"/>
      <c r="AK468" s="391"/>
      <c r="AL468" s="387"/>
      <c r="AM468" s="388"/>
      <c r="AN468" s="388"/>
      <c r="AO468" s="388"/>
      <c r="AP468" s="388"/>
      <c r="AQ468" s="388"/>
      <c r="AR468" s="391"/>
      <c r="AS468" s="392"/>
      <c r="AT468" s="393"/>
      <c r="AU468" s="393"/>
      <c r="AV468" s="393"/>
      <c r="AW468" s="393"/>
      <c r="AX468" s="393"/>
      <c r="AY468" s="394"/>
      <c r="AZ468" s="395"/>
      <c r="BA468" s="396"/>
      <c r="BB468" s="397">
        <v>2</v>
      </c>
      <c r="BC468" s="398"/>
      <c r="BD468" s="399"/>
      <c r="BE468" s="399"/>
      <c r="BF468" s="400"/>
      <c r="BG468" s="401"/>
      <c r="BH468" s="402"/>
      <c r="BI468" s="403"/>
      <c r="BJ468" s="404"/>
      <c r="BK468" s="405"/>
      <c r="BL468" s="405"/>
      <c r="BM468" s="405"/>
      <c r="BN468" s="405"/>
      <c r="BO468" s="406"/>
      <c r="BP468" s="404"/>
      <c r="BQ468" s="405"/>
      <c r="BR468" s="405"/>
      <c r="BS468" s="405"/>
      <c r="BT468" s="405"/>
      <c r="BU468" s="406"/>
      <c r="BV468" s="404"/>
      <c r="BW468" s="405"/>
      <c r="BX468" s="405"/>
      <c r="BY468" s="405"/>
      <c r="BZ468" s="405"/>
      <c r="CA468" s="406"/>
      <c r="CB468" s="398"/>
      <c r="CC468" s="399"/>
      <c r="CD468" s="399"/>
      <c r="CE468" s="400"/>
      <c r="CF468" s="407"/>
      <c r="CG468" s="408"/>
      <c r="CH468" s="408"/>
      <c r="CI468" s="408"/>
      <c r="CJ468" s="409"/>
      <c r="CK468" s="407"/>
      <c r="CL468" s="408"/>
      <c r="CM468" s="408"/>
      <c r="CN468" s="408"/>
      <c r="CO468" s="409"/>
      <c r="CP468" s="407"/>
      <c r="CQ468" s="408"/>
      <c r="CR468" s="408"/>
      <c r="CS468" s="408"/>
      <c r="CT468" s="409"/>
      <c r="CU468" s="379"/>
      <c r="CV468" s="380"/>
      <c r="CW468" s="380"/>
      <c r="CX468" s="380"/>
      <c r="CY468" s="381"/>
    </row>
    <row r="469" spans="1:103" ht="16.5">
      <c r="A469" s="383"/>
      <c r="B469" s="352"/>
      <c r="C469" s="384" t="str">
        <f t="shared" ca="1" si="9"/>
        <v>●</v>
      </c>
      <c r="D469" s="385"/>
      <c r="E469" s="386"/>
      <c r="F469" s="386"/>
      <c r="G469" s="386"/>
      <c r="H469" s="386"/>
      <c r="I469" s="386"/>
      <c r="J469" s="386"/>
      <c r="K469" s="387"/>
      <c r="L469" s="388"/>
      <c r="M469" s="388"/>
      <c r="N469" s="388"/>
      <c r="O469" s="388"/>
      <c r="P469" s="388"/>
      <c r="Q469" s="388"/>
      <c r="R469" s="389"/>
      <c r="S469" s="390"/>
      <c r="T469" s="389"/>
      <c r="U469" s="390"/>
      <c r="V469" s="387"/>
      <c r="W469" s="388"/>
      <c r="X469" s="388"/>
      <c r="Y469" s="388"/>
      <c r="Z469" s="388"/>
      <c r="AA469" s="388"/>
      <c r="AB469" s="388"/>
      <c r="AC469" s="388"/>
      <c r="AD469" s="387"/>
      <c r="AE469" s="388"/>
      <c r="AF469" s="388"/>
      <c r="AG469" s="388"/>
      <c r="AH469" s="388"/>
      <c r="AI469" s="388"/>
      <c r="AJ469" s="388"/>
      <c r="AK469" s="391"/>
      <c r="AL469" s="387"/>
      <c r="AM469" s="388"/>
      <c r="AN469" s="388"/>
      <c r="AO469" s="388"/>
      <c r="AP469" s="388"/>
      <c r="AQ469" s="388"/>
      <c r="AR469" s="391"/>
      <c r="AS469" s="392"/>
      <c r="AT469" s="393"/>
      <c r="AU469" s="393"/>
      <c r="AV469" s="393"/>
      <c r="AW469" s="393"/>
      <c r="AX469" s="393"/>
      <c r="AY469" s="394"/>
      <c r="AZ469" s="395"/>
      <c r="BA469" s="396"/>
      <c r="BB469" s="397">
        <v>3</v>
      </c>
      <c r="BC469" s="398"/>
      <c r="BD469" s="399"/>
      <c r="BE469" s="399"/>
      <c r="BF469" s="400"/>
      <c r="BG469" s="401"/>
      <c r="BH469" s="402"/>
      <c r="BI469" s="403"/>
      <c r="BJ469" s="404"/>
      <c r="BK469" s="405"/>
      <c r="BL469" s="405"/>
      <c r="BM469" s="405"/>
      <c r="BN469" s="405"/>
      <c r="BO469" s="406"/>
      <c r="BP469" s="404"/>
      <c r="BQ469" s="405"/>
      <c r="BR469" s="405"/>
      <c r="BS469" s="405"/>
      <c r="BT469" s="405"/>
      <c r="BU469" s="406"/>
      <c r="BV469" s="404"/>
      <c r="BW469" s="405"/>
      <c r="BX469" s="405"/>
      <c r="BY469" s="405"/>
      <c r="BZ469" s="405"/>
      <c r="CA469" s="406"/>
      <c r="CB469" s="398"/>
      <c r="CC469" s="399"/>
      <c r="CD469" s="399"/>
      <c r="CE469" s="400"/>
      <c r="CF469" s="407"/>
      <c r="CG469" s="408"/>
      <c r="CH469" s="408"/>
      <c r="CI469" s="408"/>
      <c r="CJ469" s="409"/>
      <c r="CK469" s="407"/>
      <c r="CL469" s="408"/>
      <c r="CM469" s="408"/>
      <c r="CN469" s="408"/>
      <c r="CO469" s="409"/>
      <c r="CP469" s="407"/>
      <c r="CQ469" s="408"/>
      <c r="CR469" s="408"/>
      <c r="CS469" s="408"/>
      <c r="CT469" s="409"/>
      <c r="CU469" s="379"/>
      <c r="CV469" s="380"/>
      <c r="CW469" s="380"/>
      <c r="CX469" s="380"/>
      <c r="CY469" s="381"/>
    </row>
    <row r="470" spans="1:103" ht="16.5">
      <c r="A470" s="383"/>
      <c r="B470" s="352"/>
      <c r="C470" s="384" t="str">
        <f t="shared" ca="1" si="9"/>
        <v>●</v>
      </c>
      <c r="D470" s="385"/>
      <c r="E470" s="386"/>
      <c r="F470" s="386"/>
      <c r="G470" s="386"/>
      <c r="H470" s="386"/>
      <c r="I470" s="386"/>
      <c r="J470" s="386"/>
      <c r="K470" s="387"/>
      <c r="L470" s="388"/>
      <c r="M470" s="388"/>
      <c r="N470" s="388"/>
      <c r="O470" s="388"/>
      <c r="P470" s="388"/>
      <c r="Q470" s="388"/>
      <c r="R470" s="389"/>
      <c r="S470" s="390"/>
      <c r="T470" s="389"/>
      <c r="U470" s="390"/>
      <c r="V470" s="387"/>
      <c r="W470" s="388"/>
      <c r="X470" s="388"/>
      <c r="Y470" s="388"/>
      <c r="Z470" s="388"/>
      <c r="AA470" s="388"/>
      <c r="AB470" s="388"/>
      <c r="AC470" s="388"/>
      <c r="AD470" s="387"/>
      <c r="AE470" s="388"/>
      <c r="AF470" s="388"/>
      <c r="AG470" s="388"/>
      <c r="AH470" s="388"/>
      <c r="AI470" s="388"/>
      <c r="AJ470" s="388"/>
      <c r="AK470" s="391"/>
      <c r="AL470" s="387"/>
      <c r="AM470" s="388"/>
      <c r="AN470" s="388"/>
      <c r="AO470" s="388"/>
      <c r="AP470" s="388"/>
      <c r="AQ470" s="388"/>
      <c r="AR470" s="391"/>
      <c r="AS470" s="392"/>
      <c r="AT470" s="393"/>
      <c r="AU470" s="393"/>
      <c r="AV470" s="393"/>
      <c r="AW470" s="393"/>
      <c r="AX470" s="393"/>
      <c r="AY470" s="394"/>
      <c r="AZ470" s="395"/>
      <c r="BA470" s="396"/>
      <c r="BB470" s="397">
        <v>4</v>
      </c>
      <c r="BC470" s="398"/>
      <c r="BD470" s="399"/>
      <c r="BE470" s="399"/>
      <c r="BF470" s="400"/>
      <c r="BG470" s="401"/>
      <c r="BH470" s="402"/>
      <c r="BI470" s="403"/>
      <c r="BJ470" s="404"/>
      <c r="BK470" s="405"/>
      <c r="BL470" s="405"/>
      <c r="BM470" s="405"/>
      <c r="BN470" s="405"/>
      <c r="BO470" s="406"/>
      <c r="BP470" s="404"/>
      <c r="BQ470" s="405"/>
      <c r="BR470" s="405"/>
      <c r="BS470" s="405"/>
      <c r="BT470" s="405"/>
      <c r="BU470" s="406"/>
      <c r="BV470" s="404"/>
      <c r="BW470" s="405"/>
      <c r="BX470" s="405"/>
      <c r="BY470" s="405"/>
      <c r="BZ470" s="405"/>
      <c r="CA470" s="406"/>
      <c r="CB470" s="398"/>
      <c r="CC470" s="399"/>
      <c r="CD470" s="399"/>
      <c r="CE470" s="400"/>
      <c r="CF470" s="407"/>
      <c r="CG470" s="408"/>
      <c r="CH470" s="408"/>
      <c r="CI470" s="408"/>
      <c r="CJ470" s="409"/>
      <c r="CK470" s="407"/>
      <c r="CL470" s="408"/>
      <c r="CM470" s="408"/>
      <c r="CN470" s="408"/>
      <c r="CO470" s="409"/>
      <c r="CP470" s="407"/>
      <c r="CQ470" s="408"/>
      <c r="CR470" s="408"/>
      <c r="CS470" s="408"/>
      <c r="CT470" s="409"/>
      <c r="CU470" s="379"/>
      <c r="CV470" s="380"/>
      <c r="CW470" s="380"/>
      <c r="CX470" s="380"/>
      <c r="CY470" s="381"/>
    </row>
    <row r="471" spans="1:103" ht="16.5">
      <c r="A471" s="383"/>
      <c r="B471" s="352"/>
      <c r="C471" s="384" t="str">
        <f t="shared" ca="1" si="9"/>
        <v>●</v>
      </c>
      <c r="D471" s="385"/>
      <c r="E471" s="386"/>
      <c r="F471" s="386"/>
      <c r="G471" s="386"/>
      <c r="H471" s="386"/>
      <c r="I471" s="386"/>
      <c r="J471" s="386"/>
      <c r="K471" s="387"/>
      <c r="L471" s="388"/>
      <c r="M471" s="388"/>
      <c r="N471" s="388"/>
      <c r="O471" s="388"/>
      <c r="P471" s="388"/>
      <c r="Q471" s="388"/>
      <c r="R471" s="389"/>
      <c r="S471" s="390"/>
      <c r="T471" s="389"/>
      <c r="U471" s="390"/>
      <c r="V471" s="387"/>
      <c r="W471" s="388"/>
      <c r="X471" s="388"/>
      <c r="Y471" s="388"/>
      <c r="Z471" s="388"/>
      <c r="AA471" s="388"/>
      <c r="AB471" s="388"/>
      <c r="AC471" s="388"/>
      <c r="AD471" s="387"/>
      <c r="AE471" s="388"/>
      <c r="AF471" s="388"/>
      <c r="AG471" s="388"/>
      <c r="AH471" s="388"/>
      <c r="AI471" s="388"/>
      <c r="AJ471" s="388"/>
      <c r="AK471" s="391"/>
      <c r="AL471" s="387"/>
      <c r="AM471" s="388"/>
      <c r="AN471" s="388"/>
      <c r="AO471" s="388"/>
      <c r="AP471" s="388"/>
      <c r="AQ471" s="388"/>
      <c r="AR471" s="391"/>
      <c r="AS471" s="392"/>
      <c r="AT471" s="393"/>
      <c r="AU471" s="393"/>
      <c r="AV471" s="393"/>
      <c r="AW471" s="393"/>
      <c r="AX471" s="393"/>
      <c r="AY471" s="394"/>
      <c r="AZ471" s="395"/>
      <c r="BA471" s="396"/>
      <c r="BB471" s="397">
        <v>5</v>
      </c>
      <c r="BC471" s="398"/>
      <c r="BD471" s="399"/>
      <c r="BE471" s="399"/>
      <c r="BF471" s="400"/>
      <c r="BG471" s="401"/>
      <c r="BH471" s="402"/>
      <c r="BI471" s="403"/>
      <c r="BJ471" s="404"/>
      <c r="BK471" s="405"/>
      <c r="BL471" s="405"/>
      <c r="BM471" s="405"/>
      <c r="BN471" s="405"/>
      <c r="BO471" s="406"/>
      <c r="BP471" s="404"/>
      <c r="BQ471" s="405"/>
      <c r="BR471" s="405"/>
      <c r="BS471" s="405"/>
      <c r="BT471" s="405"/>
      <c r="BU471" s="406"/>
      <c r="BV471" s="404"/>
      <c r="BW471" s="405"/>
      <c r="BX471" s="405"/>
      <c r="BY471" s="405"/>
      <c r="BZ471" s="405"/>
      <c r="CA471" s="406"/>
      <c r="CB471" s="398"/>
      <c r="CC471" s="399"/>
      <c r="CD471" s="399"/>
      <c r="CE471" s="400"/>
      <c r="CF471" s="407"/>
      <c r="CG471" s="408"/>
      <c r="CH471" s="408"/>
      <c r="CI471" s="408"/>
      <c r="CJ471" s="409"/>
      <c r="CK471" s="407"/>
      <c r="CL471" s="408"/>
      <c r="CM471" s="408"/>
      <c r="CN471" s="408"/>
      <c r="CO471" s="409"/>
      <c r="CP471" s="407"/>
      <c r="CQ471" s="408"/>
      <c r="CR471" s="408"/>
      <c r="CS471" s="408"/>
      <c r="CT471" s="409"/>
      <c r="CU471" s="379"/>
      <c r="CV471" s="380"/>
      <c r="CW471" s="380"/>
      <c r="CX471" s="380"/>
      <c r="CY471" s="381"/>
    </row>
    <row r="472" spans="1:103" ht="16.5">
      <c r="A472" s="410"/>
      <c r="B472" s="411"/>
      <c r="C472" s="412" t="str">
        <f t="shared" ca="1" si="9"/>
        <v>●</v>
      </c>
      <c r="D472" s="413"/>
      <c r="E472" s="414"/>
      <c r="F472" s="414"/>
      <c r="G472" s="414"/>
      <c r="H472" s="414"/>
      <c r="I472" s="414"/>
      <c r="J472" s="414"/>
      <c r="K472" s="376"/>
      <c r="L472" s="377"/>
      <c r="M472" s="377"/>
      <c r="N472" s="377"/>
      <c r="O472" s="377"/>
      <c r="P472" s="377"/>
      <c r="Q472" s="377"/>
      <c r="R472" s="415"/>
      <c r="S472" s="416"/>
      <c r="T472" s="415"/>
      <c r="U472" s="416"/>
      <c r="V472" s="376"/>
      <c r="W472" s="377"/>
      <c r="X472" s="377"/>
      <c r="Y472" s="377"/>
      <c r="Z472" s="377"/>
      <c r="AA472" s="377"/>
      <c r="AB472" s="377"/>
      <c r="AC472" s="377"/>
      <c r="AD472" s="376"/>
      <c r="AE472" s="377"/>
      <c r="AF472" s="377"/>
      <c r="AG472" s="377"/>
      <c r="AH472" s="377"/>
      <c r="AI472" s="377"/>
      <c r="AJ472" s="377"/>
      <c r="AK472" s="378"/>
      <c r="AL472" s="376"/>
      <c r="AM472" s="377"/>
      <c r="AN472" s="377"/>
      <c r="AO472" s="377"/>
      <c r="AP472" s="377"/>
      <c r="AQ472" s="377"/>
      <c r="AR472" s="378"/>
      <c r="AS472" s="417"/>
      <c r="AT472" s="418"/>
      <c r="AU472" s="418"/>
      <c r="AV472" s="418"/>
      <c r="AW472" s="418"/>
      <c r="AX472" s="418"/>
      <c r="AY472" s="419"/>
      <c r="AZ472" s="420"/>
      <c r="BA472" s="421"/>
      <c r="BB472" s="422">
        <v>6</v>
      </c>
      <c r="BC472" s="423"/>
      <c r="BD472" s="424"/>
      <c r="BE472" s="424"/>
      <c r="BF472" s="425"/>
      <c r="BG472" s="426"/>
      <c r="BH472" s="427"/>
      <c r="BI472" s="428"/>
      <c r="BJ472" s="429"/>
      <c r="BK472" s="430"/>
      <c r="BL472" s="430"/>
      <c r="BM472" s="430"/>
      <c r="BN472" s="430"/>
      <c r="BO472" s="431"/>
      <c r="BP472" s="429"/>
      <c r="BQ472" s="430"/>
      <c r="BR472" s="430"/>
      <c r="BS472" s="430"/>
      <c r="BT472" s="430"/>
      <c r="BU472" s="431"/>
      <c r="BV472" s="429"/>
      <c r="BW472" s="430"/>
      <c r="BX472" s="430"/>
      <c r="BY472" s="430"/>
      <c r="BZ472" s="430"/>
      <c r="CA472" s="431"/>
      <c r="CB472" s="423"/>
      <c r="CC472" s="424"/>
      <c r="CD472" s="424"/>
      <c r="CE472" s="425"/>
      <c r="CF472" s="407"/>
      <c r="CG472" s="408"/>
      <c r="CH472" s="408"/>
      <c r="CI472" s="408"/>
      <c r="CJ472" s="409"/>
      <c r="CK472" s="407"/>
      <c r="CL472" s="408"/>
      <c r="CM472" s="408"/>
      <c r="CN472" s="408"/>
      <c r="CO472" s="409"/>
      <c r="CP472" s="407"/>
      <c r="CQ472" s="408"/>
      <c r="CR472" s="408"/>
      <c r="CS472" s="408"/>
      <c r="CT472" s="409"/>
      <c r="CU472" s="379"/>
      <c r="CV472" s="380"/>
      <c r="CW472" s="380"/>
      <c r="CX472" s="380"/>
      <c r="CY472" s="381"/>
    </row>
    <row r="473" spans="1:103" ht="16.5">
      <c r="A473" s="351">
        <v>78</v>
      </c>
      <c r="B473" s="352"/>
      <c r="C473" s="353" t="str">
        <f t="shared" ca="1" si="9"/>
        <v>●</v>
      </c>
      <c r="D473" s="354"/>
      <c r="E473" s="355"/>
      <c r="F473" s="355"/>
      <c r="G473" s="355"/>
      <c r="H473" s="355"/>
      <c r="I473" s="355"/>
      <c r="J473" s="355"/>
      <c r="K473" s="356" t="s">
        <v>461</v>
      </c>
      <c r="L473" s="357"/>
      <c r="M473" s="357"/>
      <c r="N473" s="357"/>
      <c r="O473" s="357"/>
      <c r="P473" s="357"/>
      <c r="Q473" s="357"/>
      <c r="R473" s="358"/>
      <c r="S473" s="359"/>
      <c r="T473" s="358"/>
      <c r="U473" s="359"/>
      <c r="V473" s="356"/>
      <c r="W473" s="357"/>
      <c r="X473" s="357"/>
      <c r="Y473" s="357"/>
      <c r="Z473" s="357"/>
      <c r="AA473" s="357"/>
      <c r="AB473" s="357"/>
      <c r="AC473" s="357"/>
      <c r="AD473" s="356"/>
      <c r="AE473" s="357"/>
      <c r="AF473" s="357"/>
      <c r="AG473" s="357"/>
      <c r="AH473" s="357"/>
      <c r="AI473" s="357"/>
      <c r="AJ473" s="357"/>
      <c r="AK473" s="360"/>
      <c r="AL473" s="356"/>
      <c r="AM473" s="357"/>
      <c r="AN473" s="357"/>
      <c r="AO473" s="357"/>
      <c r="AP473" s="357"/>
      <c r="AQ473" s="357"/>
      <c r="AR473" s="360"/>
      <c r="AS473" s="361"/>
      <c r="AT473" s="362"/>
      <c r="AU473" s="362"/>
      <c r="AV473" s="362"/>
      <c r="AW473" s="362"/>
      <c r="AX473" s="362"/>
      <c r="AY473" s="363"/>
      <c r="AZ473" s="364"/>
      <c r="BA473" s="365"/>
      <c r="BB473" s="366">
        <v>1</v>
      </c>
      <c r="BC473" s="367"/>
      <c r="BD473" s="368"/>
      <c r="BE473" s="368"/>
      <c r="BF473" s="369"/>
      <c r="BG473" s="370"/>
      <c r="BH473" s="371"/>
      <c r="BI473" s="372"/>
      <c r="BJ473" s="373"/>
      <c r="BK473" s="374"/>
      <c r="BL473" s="374"/>
      <c r="BM473" s="374"/>
      <c r="BN473" s="374"/>
      <c r="BO473" s="375"/>
      <c r="BP473" s="373"/>
      <c r="BQ473" s="374"/>
      <c r="BR473" s="374"/>
      <c r="BS473" s="374"/>
      <c r="BT473" s="374"/>
      <c r="BU473" s="375"/>
      <c r="BV473" s="373"/>
      <c r="BW473" s="374"/>
      <c r="BX473" s="374"/>
      <c r="BY473" s="374"/>
      <c r="BZ473" s="374"/>
      <c r="CA473" s="375"/>
      <c r="CB473" s="367"/>
      <c r="CC473" s="368"/>
      <c r="CD473" s="368"/>
      <c r="CE473" s="369"/>
      <c r="CF473" s="376"/>
      <c r="CG473" s="377"/>
      <c r="CH473" s="377"/>
      <c r="CI473" s="377"/>
      <c r="CJ473" s="378"/>
      <c r="CK473" s="376"/>
      <c r="CL473" s="377"/>
      <c r="CM473" s="377"/>
      <c r="CN473" s="377"/>
      <c r="CO473" s="378"/>
      <c r="CP473" s="376"/>
      <c r="CQ473" s="377"/>
      <c r="CR473" s="377"/>
      <c r="CS473" s="377"/>
      <c r="CT473" s="378"/>
      <c r="CU473" s="379"/>
      <c r="CV473" s="380"/>
      <c r="CW473" s="380"/>
      <c r="CX473" s="380"/>
      <c r="CY473" s="381"/>
    </row>
    <row r="474" spans="1:103" ht="16.5">
      <c r="A474" s="383"/>
      <c r="B474" s="352"/>
      <c r="C474" s="384" t="str">
        <f t="shared" ca="1" si="9"/>
        <v>●</v>
      </c>
      <c r="D474" s="385"/>
      <c r="E474" s="386"/>
      <c r="F474" s="386"/>
      <c r="G474" s="386"/>
      <c r="H474" s="386"/>
      <c r="I474" s="386"/>
      <c r="J474" s="386"/>
      <c r="K474" s="387"/>
      <c r="L474" s="388"/>
      <c r="M474" s="388"/>
      <c r="N474" s="388"/>
      <c r="O474" s="388"/>
      <c r="P474" s="388"/>
      <c r="Q474" s="388"/>
      <c r="R474" s="389"/>
      <c r="S474" s="390"/>
      <c r="T474" s="389"/>
      <c r="U474" s="390"/>
      <c r="V474" s="387"/>
      <c r="W474" s="388"/>
      <c r="X474" s="388"/>
      <c r="Y474" s="388"/>
      <c r="Z474" s="388"/>
      <c r="AA474" s="388"/>
      <c r="AB474" s="388"/>
      <c r="AC474" s="388"/>
      <c r="AD474" s="387"/>
      <c r="AE474" s="388"/>
      <c r="AF474" s="388"/>
      <c r="AG474" s="388"/>
      <c r="AH474" s="388"/>
      <c r="AI474" s="388"/>
      <c r="AJ474" s="388"/>
      <c r="AK474" s="391"/>
      <c r="AL474" s="387"/>
      <c r="AM474" s="388"/>
      <c r="AN474" s="388"/>
      <c r="AO474" s="388"/>
      <c r="AP474" s="388"/>
      <c r="AQ474" s="388"/>
      <c r="AR474" s="391"/>
      <c r="AS474" s="392"/>
      <c r="AT474" s="393"/>
      <c r="AU474" s="393"/>
      <c r="AV474" s="393"/>
      <c r="AW474" s="393"/>
      <c r="AX474" s="393"/>
      <c r="AY474" s="394"/>
      <c r="AZ474" s="395"/>
      <c r="BA474" s="396"/>
      <c r="BB474" s="397">
        <v>2</v>
      </c>
      <c r="BC474" s="398"/>
      <c r="BD474" s="399"/>
      <c r="BE474" s="399"/>
      <c r="BF474" s="400"/>
      <c r="BG474" s="401"/>
      <c r="BH474" s="402"/>
      <c r="BI474" s="403"/>
      <c r="BJ474" s="404"/>
      <c r="BK474" s="405"/>
      <c r="BL474" s="405"/>
      <c r="BM474" s="405"/>
      <c r="BN474" s="405"/>
      <c r="BO474" s="406"/>
      <c r="BP474" s="404"/>
      <c r="BQ474" s="405"/>
      <c r="BR474" s="405"/>
      <c r="BS474" s="405"/>
      <c r="BT474" s="405"/>
      <c r="BU474" s="406"/>
      <c r="BV474" s="404"/>
      <c r="BW474" s="405"/>
      <c r="BX474" s="405"/>
      <c r="BY474" s="405"/>
      <c r="BZ474" s="405"/>
      <c r="CA474" s="406"/>
      <c r="CB474" s="398"/>
      <c r="CC474" s="399"/>
      <c r="CD474" s="399"/>
      <c r="CE474" s="400"/>
      <c r="CF474" s="407"/>
      <c r="CG474" s="408"/>
      <c r="CH474" s="408"/>
      <c r="CI474" s="408"/>
      <c r="CJ474" s="409"/>
      <c r="CK474" s="407"/>
      <c r="CL474" s="408"/>
      <c r="CM474" s="408"/>
      <c r="CN474" s="408"/>
      <c r="CO474" s="409"/>
      <c r="CP474" s="407"/>
      <c r="CQ474" s="408"/>
      <c r="CR474" s="408"/>
      <c r="CS474" s="408"/>
      <c r="CT474" s="409"/>
      <c r="CU474" s="379"/>
      <c r="CV474" s="380"/>
      <c r="CW474" s="380"/>
      <c r="CX474" s="380"/>
      <c r="CY474" s="381"/>
    </row>
    <row r="475" spans="1:103" ht="16.5">
      <c r="A475" s="383"/>
      <c r="B475" s="352"/>
      <c r="C475" s="384" t="str">
        <f t="shared" ca="1" si="9"/>
        <v>●</v>
      </c>
      <c r="D475" s="385"/>
      <c r="E475" s="386"/>
      <c r="F475" s="386"/>
      <c r="G475" s="386"/>
      <c r="H475" s="386"/>
      <c r="I475" s="386"/>
      <c r="J475" s="386"/>
      <c r="K475" s="387"/>
      <c r="L475" s="388"/>
      <c r="M475" s="388"/>
      <c r="N475" s="388"/>
      <c r="O475" s="388"/>
      <c r="P475" s="388"/>
      <c r="Q475" s="388"/>
      <c r="R475" s="389"/>
      <c r="S475" s="390"/>
      <c r="T475" s="389"/>
      <c r="U475" s="390"/>
      <c r="V475" s="387"/>
      <c r="W475" s="388"/>
      <c r="X475" s="388"/>
      <c r="Y475" s="388"/>
      <c r="Z475" s="388"/>
      <c r="AA475" s="388"/>
      <c r="AB475" s="388"/>
      <c r="AC475" s="388"/>
      <c r="AD475" s="387"/>
      <c r="AE475" s="388"/>
      <c r="AF475" s="388"/>
      <c r="AG475" s="388"/>
      <c r="AH475" s="388"/>
      <c r="AI475" s="388"/>
      <c r="AJ475" s="388"/>
      <c r="AK475" s="391"/>
      <c r="AL475" s="387"/>
      <c r="AM475" s="388"/>
      <c r="AN475" s="388"/>
      <c r="AO475" s="388"/>
      <c r="AP475" s="388"/>
      <c r="AQ475" s="388"/>
      <c r="AR475" s="391"/>
      <c r="AS475" s="392"/>
      <c r="AT475" s="393"/>
      <c r="AU475" s="393"/>
      <c r="AV475" s="393"/>
      <c r="AW475" s="393"/>
      <c r="AX475" s="393"/>
      <c r="AY475" s="394"/>
      <c r="AZ475" s="395"/>
      <c r="BA475" s="396"/>
      <c r="BB475" s="397">
        <v>3</v>
      </c>
      <c r="BC475" s="398"/>
      <c r="BD475" s="399"/>
      <c r="BE475" s="399"/>
      <c r="BF475" s="400"/>
      <c r="BG475" s="401"/>
      <c r="BH475" s="402"/>
      <c r="BI475" s="403"/>
      <c r="BJ475" s="404"/>
      <c r="BK475" s="405"/>
      <c r="BL475" s="405"/>
      <c r="BM475" s="405"/>
      <c r="BN475" s="405"/>
      <c r="BO475" s="406"/>
      <c r="BP475" s="404"/>
      <c r="BQ475" s="405"/>
      <c r="BR475" s="405"/>
      <c r="BS475" s="405"/>
      <c r="BT475" s="405"/>
      <c r="BU475" s="406"/>
      <c r="BV475" s="404"/>
      <c r="BW475" s="405"/>
      <c r="BX475" s="405"/>
      <c r="BY475" s="405"/>
      <c r="BZ475" s="405"/>
      <c r="CA475" s="406"/>
      <c r="CB475" s="398"/>
      <c r="CC475" s="399"/>
      <c r="CD475" s="399"/>
      <c r="CE475" s="400"/>
      <c r="CF475" s="407"/>
      <c r="CG475" s="408"/>
      <c r="CH475" s="408"/>
      <c r="CI475" s="408"/>
      <c r="CJ475" s="409"/>
      <c r="CK475" s="407"/>
      <c r="CL475" s="408"/>
      <c r="CM475" s="408"/>
      <c r="CN475" s="408"/>
      <c r="CO475" s="409"/>
      <c r="CP475" s="407"/>
      <c r="CQ475" s="408"/>
      <c r="CR475" s="408"/>
      <c r="CS475" s="408"/>
      <c r="CT475" s="409"/>
      <c r="CU475" s="379"/>
      <c r="CV475" s="380"/>
      <c r="CW475" s="380"/>
      <c r="CX475" s="380"/>
      <c r="CY475" s="381"/>
    </row>
    <row r="476" spans="1:103" ht="16.5">
      <c r="A476" s="383"/>
      <c r="B476" s="352"/>
      <c r="C476" s="384" t="str">
        <f t="shared" ca="1" si="9"/>
        <v>●</v>
      </c>
      <c r="D476" s="385"/>
      <c r="E476" s="386"/>
      <c r="F476" s="386"/>
      <c r="G476" s="386"/>
      <c r="H476" s="386"/>
      <c r="I476" s="386"/>
      <c r="J476" s="386"/>
      <c r="K476" s="387"/>
      <c r="L476" s="388"/>
      <c r="M476" s="388"/>
      <c r="N476" s="388"/>
      <c r="O476" s="388"/>
      <c r="P476" s="388"/>
      <c r="Q476" s="388"/>
      <c r="R476" s="389"/>
      <c r="S476" s="390"/>
      <c r="T476" s="389"/>
      <c r="U476" s="390"/>
      <c r="V476" s="387"/>
      <c r="W476" s="388"/>
      <c r="X476" s="388"/>
      <c r="Y476" s="388"/>
      <c r="Z476" s="388"/>
      <c r="AA476" s="388"/>
      <c r="AB476" s="388"/>
      <c r="AC476" s="388"/>
      <c r="AD476" s="387"/>
      <c r="AE476" s="388"/>
      <c r="AF476" s="388"/>
      <c r="AG476" s="388"/>
      <c r="AH476" s="388"/>
      <c r="AI476" s="388"/>
      <c r="AJ476" s="388"/>
      <c r="AK476" s="391"/>
      <c r="AL476" s="387"/>
      <c r="AM476" s="388"/>
      <c r="AN476" s="388"/>
      <c r="AO476" s="388"/>
      <c r="AP476" s="388"/>
      <c r="AQ476" s="388"/>
      <c r="AR476" s="391"/>
      <c r="AS476" s="392"/>
      <c r="AT476" s="393"/>
      <c r="AU476" s="393"/>
      <c r="AV476" s="393"/>
      <c r="AW476" s="393"/>
      <c r="AX476" s="393"/>
      <c r="AY476" s="394"/>
      <c r="AZ476" s="395"/>
      <c r="BA476" s="396"/>
      <c r="BB476" s="397">
        <v>4</v>
      </c>
      <c r="BC476" s="398"/>
      <c r="BD476" s="399"/>
      <c r="BE476" s="399"/>
      <c r="BF476" s="400"/>
      <c r="BG476" s="401"/>
      <c r="BH476" s="402"/>
      <c r="BI476" s="403"/>
      <c r="BJ476" s="404"/>
      <c r="BK476" s="405"/>
      <c r="BL476" s="405"/>
      <c r="BM476" s="405"/>
      <c r="BN476" s="405"/>
      <c r="BO476" s="406"/>
      <c r="BP476" s="404"/>
      <c r="BQ476" s="405"/>
      <c r="BR476" s="405"/>
      <c r="BS476" s="405"/>
      <c r="BT476" s="405"/>
      <c r="BU476" s="406"/>
      <c r="BV476" s="404"/>
      <c r="BW476" s="405"/>
      <c r="BX476" s="405"/>
      <c r="BY476" s="405"/>
      <c r="BZ476" s="405"/>
      <c r="CA476" s="406"/>
      <c r="CB476" s="398"/>
      <c r="CC476" s="399"/>
      <c r="CD476" s="399"/>
      <c r="CE476" s="400"/>
      <c r="CF476" s="407"/>
      <c r="CG476" s="408"/>
      <c r="CH476" s="408"/>
      <c r="CI476" s="408"/>
      <c r="CJ476" s="409"/>
      <c r="CK476" s="407"/>
      <c r="CL476" s="408"/>
      <c r="CM476" s="408"/>
      <c r="CN476" s="408"/>
      <c r="CO476" s="409"/>
      <c r="CP476" s="407"/>
      <c r="CQ476" s="408"/>
      <c r="CR476" s="408"/>
      <c r="CS476" s="408"/>
      <c r="CT476" s="409"/>
      <c r="CU476" s="379"/>
      <c r="CV476" s="380"/>
      <c r="CW476" s="380"/>
      <c r="CX476" s="380"/>
      <c r="CY476" s="381"/>
    </row>
    <row r="477" spans="1:103" ht="16.5">
      <c r="A477" s="383"/>
      <c r="B477" s="352"/>
      <c r="C477" s="384" t="str">
        <f t="shared" ca="1" si="9"/>
        <v>●</v>
      </c>
      <c r="D477" s="385"/>
      <c r="E477" s="386"/>
      <c r="F477" s="386"/>
      <c r="G477" s="386"/>
      <c r="H477" s="386"/>
      <c r="I477" s="386"/>
      <c r="J477" s="386"/>
      <c r="K477" s="387"/>
      <c r="L477" s="388"/>
      <c r="M477" s="388"/>
      <c r="N477" s="388"/>
      <c r="O477" s="388"/>
      <c r="P477" s="388"/>
      <c r="Q477" s="388"/>
      <c r="R477" s="389"/>
      <c r="S477" s="390"/>
      <c r="T477" s="389"/>
      <c r="U477" s="390"/>
      <c r="V477" s="387"/>
      <c r="W477" s="388"/>
      <c r="X477" s="388"/>
      <c r="Y477" s="388"/>
      <c r="Z477" s="388"/>
      <c r="AA477" s="388"/>
      <c r="AB477" s="388"/>
      <c r="AC477" s="388"/>
      <c r="AD477" s="387"/>
      <c r="AE477" s="388"/>
      <c r="AF477" s="388"/>
      <c r="AG477" s="388"/>
      <c r="AH477" s="388"/>
      <c r="AI477" s="388"/>
      <c r="AJ477" s="388"/>
      <c r="AK477" s="391"/>
      <c r="AL477" s="387"/>
      <c r="AM477" s="388"/>
      <c r="AN477" s="388"/>
      <c r="AO477" s="388"/>
      <c r="AP477" s="388"/>
      <c r="AQ477" s="388"/>
      <c r="AR477" s="391"/>
      <c r="AS477" s="392"/>
      <c r="AT477" s="393"/>
      <c r="AU477" s="393"/>
      <c r="AV477" s="393"/>
      <c r="AW477" s="393"/>
      <c r="AX477" s="393"/>
      <c r="AY477" s="394"/>
      <c r="AZ477" s="395"/>
      <c r="BA477" s="396"/>
      <c r="BB477" s="397">
        <v>5</v>
      </c>
      <c r="BC477" s="398"/>
      <c r="BD477" s="399"/>
      <c r="BE477" s="399"/>
      <c r="BF477" s="400"/>
      <c r="BG477" s="401"/>
      <c r="BH477" s="402"/>
      <c r="BI477" s="403"/>
      <c r="BJ477" s="404"/>
      <c r="BK477" s="405"/>
      <c r="BL477" s="405"/>
      <c r="BM477" s="405"/>
      <c r="BN477" s="405"/>
      <c r="BO477" s="406"/>
      <c r="BP477" s="404"/>
      <c r="BQ477" s="405"/>
      <c r="BR477" s="405"/>
      <c r="BS477" s="405"/>
      <c r="BT477" s="405"/>
      <c r="BU477" s="406"/>
      <c r="BV477" s="404"/>
      <c r="BW477" s="405"/>
      <c r="BX477" s="405"/>
      <c r="BY477" s="405"/>
      <c r="BZ477" s="405"/>
      <c r="CA477" s="406"/>
      <c r="CB477" s="398"/>
      <c r="CC477" s="399"/>
      <c r="CD477" s="399"/>
      <c r="CE477" s="400"/>
      <c r="CF477" s="407"/>
      <c r="CG477" s="408"/>
      <c r="CH477" s="408"/>
      <c r="CI477" s="408"/>
      <c r="CJ477" s="409"/>
      <c r="CK477" s="407"/>
      <c r="CL477" s="408"/>
      <c r="CM477" s="408"/>
      <c r="CN477" s="408"/>
      <c r="CO477" s="409"/>
      <c r="CP477" s="407"/>
      <c r="CQ477" s="408"/>
      <c r="CR477" s="408"/>
      <c r="CS477" s="408"/>
      <c r="CT477" s="409"/>
      <c r="CU477" s="379"/>
      <c r="CV477" s="380"/>
      <c r="CW477" s="380"/>
      <c r="CX477" s="380"/>
      <c r="CY477" s="381"/>
    </row>
    <row r="478" spans="1:103" ht="16.5">
      <c r="A478" s="410"/>
      <c r="B478" s="411"/>
      <c r="C478" s="412" t="str">
        <f t="shared" ca="1" si="9"/>
        <v>●</v>
      </c>
      <c r="D478" s="413"/>
      <c r="E478" s="414"/>
      <c r="F478" s="414"/>
      <c r="G478" s="414"/>
      <c r="H478" s="414"/>
      <c r="I478" s="414"/>
      <c r="J478" s="414"/>
      <c r="K478" s="376"/>
      <c r="L478" s="377"/>
      <c r="M478" s="377"/>
      <c r="N478" s="377"/>
      <c r="O478" s="377"/>
      <c r="P478" s="377"/>
      <c r="Q478" s="377"/>
      <c r="R478" s="415"/>
      <c r="S478" s="416"/>
      <c r="T478" s="415"/>
      <c r="U478" s="416"/>
      <c r="V478" s="376"/>
      <c r="W478" s="377"/>
      <c r="X478" s="377"/>
      <c r="Y478" s="377"/>
      <c r="Z478" s="377"/>
      <c r="AA478" s="377"/>
      <c r="AB478" s="377"/>
      <c r="AC478" s="377"/>
      <c r="AD478" s="376"/>
      <c r="AE478" s="377"/>
      <c r="AF478" s="377"/>
      <c r="AG478" s="377"/>
      <c r="AH478" s="377"/>
      <c r="AI478" s="377"/>
      <c r="AJ478" s="377"/>
      <c r="AK478" s="378"/>
      <c r="AL478" s="376"/>
      <c r="AM478" s="377"/>
      <c r="AN478" s="377"/>
      <c r="AO478" s="377"/>
      <c r="AP478" s="377"/>
      <c r="AQ478" s="377"/>
      <c r="AR478" s="378"/>
      <c r="AS478" s="417"/>
      <c r="AT478" s="418"/>
      <c r="AU478" s="418"/>
      <c r="AV478" s="418"/>
      <c r="AW478" s="418"/>
      <c r="AX478" s="418"/>
      <c r="AY478" s="419"/>
      <c r="AZ478" s="420"/>
      <c r="BA478" s="421"/>
      <c r="BB478" s="422">
        <v>6</v>
      </c>
      <c r="BC478" s="423"/>
      <c r="BD478" s="424"/>
      <c r="BE478" s="424"/>
      <c r="BF478" s="425"/>
      <c r="BG478" s="426"/>
      <c r="BH478" s="427"/>
      <c r="BI478" s="428"/>
      <c r="BJ478" s="429"/>
      <c r="BK478" s="430"/>
      <c r="BL478" s="430"/>
      <c r="BM478" s="430"/>
      <c r="BN478" s="430"/>
      <c r="BO478" s="431"/>
      <c r="BP478" s="429"/>
      <c r="BQ478" s="430"/>
      <c r="BR478" s="430"/>
      <c r="BS478" s="430"/>
      <c r="BT478" s="430"/>
      <c r="BU478" s="431"/>
      <c r="BV478" s="429"/>
      <c r="BW478" s="430"/>
      <c r="BX478" s="430"/>
      <c r="BY478" s="430"/>
      <c r="BZ478" s="430"/>
      <c r="CA478" s="431"/>
      <c r="CB478" s="423"/>
      <c r="CC478" s="424"/>
      <c r="CD478" s="424"/>
      <c r="CE478" s="425"/>
      <c r="CF478" s="407"/>
      <c r="CG478" s="408"/>
      <c r="CH478" s="408"/>
      <c r="CI478" s="408"/>
      <c r="CJ478" s="409"/>
      <c r="CK478" s="407"/>
      <c r="CL478" s="408"/>
      <c r="CM478" s="408"/>
      <c r="CN478" s="408"/>
      <c r="CO478" s="409"/>
      <c r="CP478" s="407"/>
      <c r="CQ478" s="408"/>
      <c r="CR478" s="408"/>
      <c r="CS478" s="408"/>
      <c r="CT478" s="409"/>
      <c r="CU478" s="379"/>
      <c r="CV478" s="380"/>
      <c r="CW478" s="380"/>
      <c r="CX478" s="380"/>
      <c r="CY478" s="381"/>
    </row>
    <row r="479" spans="1:103" ht="16.5">
      <c r="A479" s="351">
        <v>79</v>
      </c>
      <c r="B479" s="352"/>
      <c r="C479" s="353" t="str">
        <f t="shared" ca="1" si="9"/>
        <v>●</v>
      </c>
      <c r="D479" s="354"/>
      <c r="E479" s="355"/>
      <c r="F479" s="355"/>
      <c r="G479" s="355"/>
      <c r="H479" s="355"/>
      <c r="I479" s="355"/>
      <c r="J479" s="355"/>
      <c r="K479" s="356" t="s">
        <v>462</v>
      </c>
      <c r="L479" s="357"/>
      <c r="M479" s="357"/>
      <c r="N479" s="357"/>
      <c r="O479" s="357"/>
      <c r="P479" s="357"/>
      <c r="Q479" s="357"/>
      <c r="R479" s="358"/>
      <c r="S479" s="359"/>
      <c r="T479" s="358"/>
      <c r="U479" s="359"/>
      <c r="V479" s="356"/>
      <c r="W479" s="357"/>
      <c r="X479" s="357"/>
      <c r="Y479" s="357"/>
      <c r="Z479" s="357"/>
      <c r="AA479" s="357"/>
      <c r="AB479" s="357"/>
      <c r="AC479" s="357"/>
      <c r="AD479" s="356"/>
      <c r="AE479" s="357"/>
      <c r="AF479" s="357"/>
      <c r="AG479" s="357"/>
      <c r="AH479" s="357"/>
      <c r="AI479" s="357"/>
      <c r="AJ479" s="357"/>
      <c r="AK479" s="360"/>
      <c r="AL479" s="356"/>
      <c r="AM479" s="357"/>
      <c r="AN479" s="357"/>
      <c r="AO479" s="357"/>
      <c r="AP479" s="357"/>
      <c r="AQ479" s="357"/>
      <c r="AR479" s="360"/>
      <c r="AS479" s="361"/>
      <c r="AT479" s="362"/>
      <c r="AU479" s="362"/>
      <c r="AV479" s="362"/>
      <c r="AW479" s="362"/>
      <c r="AX479" s="362"/>
      <c r="AY479" s="363"/>
      <c r="AZ479" s="364"/>
      <c r="BA479" s="365"/>
      <c r="BB479" s="366">
        <v>1</v>
      </c>
      <c r="BC479" s="367"/>
      <c r="BD479" s="368"/>
      <c r="BE479" s="368"/>
      <c r="BF479" s="369"/>
      <c r="BG479" s="370"/>
      <c r="BH479" s="371"/>
      <c r="BI479" s="372"/>
      <c r="BJ479" s="373"/>
      <c r="BK479" s="374"/>
      <c r="BL479" s="374"/>
      <c r="BM479" s="374"/>
      <c r="BN479" s="374"/>
      <c r="BO479" s="375"/>
      <c r="BP479" s="373"/>
      <c r="BQ479" s="374"/>
      <c r="BR479" s="374"/>
      <c r="BS479" s="374"/>
      <c r="BT479" s="374"/>
      <c r="BU479" s="375"/>
      <c r="BV479" s="373"/>
      <c r="BW479" s="374"/>
      <c r="BX479" s="374"/>
      <c r="BY479" s="374"/>
      <c r="BZ479" s="374"/>
      <c r="CA479" s="375"/>
      <c r="CB479" s="367"/>
      <c r="CC479" s="368"/>
      <c r="CD479" s="368"/>
      <c r="CE479" s="369"/>
      <c r="CF479" s="376"/>
      <c r="CG479" s="377"/>
      <c r="CH479" s="377"/>
      <c r="CI479" s="377"/>
      <c r="CJ479" s="378"/>
      <c r="CK479" s="376"/>
      <c r="CL479" s="377"/>
      <c r="CM479" s="377"/>
      <c r="CN479" s="377"/>
      <c r="CO479" s="378"/>
      <c r="CP479" s="376"/>
      <c r="CQ479" s="377"/>
      <c r="CR479" s="377"/>
      <c r="CS479" s="377"/>
      <c r="CT479" s="378"/>
      <c r="CU479" s="379"/>
      <c r="CV479" s="380"/>
      <c r="CW479" s="380"/>
      <c r="CX479" s="380"/>
      <c r="CY479" s="381"/>
    </row>
    <row r="480" spans="1:103" ht="16.5">
      <c r="A480" s="383"/>
      <c r="B480" s="352"/>
      <c r="C480" s="384" t="str">
        <f t="shared" ca="1" si="9"/>
        <v>●</v>
      </c>
      <c r="D480" s="385"/>
      <c r="E480" s="386"/>
      <c r="F480" s="386"/>
      <c r="G480" s="386"/>
      <c r="H480" s="386"/>
      <c r="I480" s="386"/>
      <c r="J480" s="386"/>
      <c r="K480" s="387"/>
      <c r="L480" s="388"/>
      <c r="M480" s="388"/>
      <c r="N480" s="388"/>
      <c r="O480" s="388"/>
      <c r="P480" s="388"/>
      <c r="Q480" s="388"/>
      <c r="R480" s="389"/>
      <c r="S480" s="390"/>
      <c r="T480" s="389"/>
      <c r="U480" s="390"/>
      <c r="V480" s="387"/>
      <c r="W480" s="388"/>
      <c r="X480" s="388"/>
      <c r="Y480" s="388"/>
      <c r="Z480" s="388"/>
      <c r="AA480" s="388"/>
      <c r="AB480" s="388"/>
      <c r="AC480" s="388"/>
      <c r="AD480" s="387"/>
      <c r="AE480" s="388"/>
      <c r="AF480" s="388"/>
      <c r="AG480" s="388"/>
      <c r="AH480" s="388"/>
      <c r="AI480" s="388"/>
      <c r="AJ480" s="388"/>
      <c r="AK480" s="391"/>
      <c r="AL480" s="387"/>
      <c r="AM480" s="388"/>
      <c r="AN480" s="388"/>
      <c r="AO480" s="388"/>
      <c r="AP480" s="388"/>
      <c r="AQ480" s="388"/>
      <c r="AR480" s="391"/>
      <c r="AS480" s="392"/>
      <c r="AT480" s="393"/>
      <c r="AU480" s="393"/>
      <c r="AV480" s="393"/>
      <c r="AW480" s="393"/>
      <c r="AX480" s="393"/>
      <c r="AY480" s="394"/>
      <c r="AZ480" s="395"/>
      <c r="BA480" s="396"/>
      <c r="BB480" s="397">
        <v>2</v>
      </c>
      <c r="BC480" s="398"/>
      <c r="BD480" s="399"/>
      <c r="BE480" s="399"/>
      <c r="BF480" s="400"/>
      <c r="BG480" s="401"/>
      <c r="BH480" s="402"/>
      <c r="BI480" s="403"/>
      <c r="BJ480" s="404"/>
      <c r="BK480" s="405"/>
      <c r="BL480" s="405"/>
      <c r="BM480" s="405"/>
      <c r="BN480" s="405"/>
      <c r="BO480" s="406"/>
      <c r="BP480" s="404"/>
      <c r="BQ480" s="405"/>
      <c r="BR480" s="405"/>
      <c r="BS480" s="405"/>
      <c r="BT480" s="405"/>
      <c r="BU480" s="406"/>
      <c r="BV480" s="404"/>
      <c r="BW480" s="405"/>
      <c r="BX480" s="405"/>
      <c r="BY480" s="405"/>
      <c r="BZ480" s="405"/>
      <c r="CA480" s="406"/>
      <c r="CB480" s="398"/>
      <c r="CC480" s="399"/>
      <c r="CD480" s="399"/>
      <c r="CE480" s="400"/>
      <c r="CF480" s="407"/>
      <c r="CG480" s="408"/>
      <c r="CH480" s="408"/>
      <c r="CI480" s="408"/>
      <c r="CJ480" s="409"/>
      <c r="CK480" s="407"/>
      <c r="CL480" s="408"/>
      <c r="CM480" s="408"/>
      <c r="CN480" s="408"/>
      <c r="CO480" s="409"/>
      <c r="CP480" s="407"/>
      <c r="CQ480" s="408"/>
      <c r="CR480" s="408"/>
      <c r="CS480" s="408"/>
      <c r="CT480" s="409"/>
      <c r="CU480" s="379"/>
      <c r="CV480" s="380"/>
      <c r="CW480" s="380"/>
      <c r="CX480" s="380"/>
      <c r="CY480" s="381"/>
    </row>
    <row r="481" spans="1:103" ht="16.5">
      <c r="A481" s="383"/>
      <c r="B481" s="352"/>
      <c r="C481" s="384" t="str">
        <f t="shared" ca="1" si="9"/>
        <v>●</v>
      </c>
      <c r="D481" s="385"/>
      <c r="E481" s="386"/>
      <c r="F481" s="386"/>
      <c r="G481" s="386"/>
      <c r="H481" s="386"/>
      <c r="I481" s="386"/>
      <c r="J481" s="386"/>
      <c r="K481" s="387"/>
      <c r="L481" s="388"/>
      <c r="M481" s="388"/>
      <c r="N481" s="388"/>
      <c r="O481" s="388"/>
      <c r="P481" s="388"/>
      <c r="Q481" s="388"/>
      <c r="R481" s="389"/>
      <c r="S481" s="390"/>
      <c r="T481" s="389"/>
      <c r="U481" s="390"/>
      <c r="V481" s="387"/>
      <c r="W481" s="388"/>
      <c r="X481" s="388"/>
      <c r="Y481" s="388"/>
      <c r="Z481" s="388"/>
      <c r="AA481" s="388"/>
      <c r="AB481" s="388"/>
      <c r="AC481" s="388"/>
      <c r="AD481" s="387"/>
      <c r="AE481" s="388"/>
      <c r="AF481" s="388"/>
      <c r="AG481" s="388"/>
      <c r="AH481" s="388"/>
      <c r="AI481" s="388"/>
      <c r="AJ481" s="388"/>
      <c r="AK481" s="391"/>
      <c r="AL481" s="387"/>
      <c r="AM481" s="388"/>
      <c r="AN481" s="388"/>
      <c r="AO481" s="388"/>
      <c r="AP481" s="388"/>
      <c r="AQ481" s="388"/>
      <c r="AR481" s="391"/>
      <c r="AS481" s="392"/>
      <c r="AT481" s="393"/>
      <c r="AU481" s="393"/>
      <c r="AV481" s="393"/>
      <c r="AW481" s="393"/>
      <c r="AX481" s="393"/>
      <c r="AY481" s="394"/>
      <c r="AZ481" s="395"/>
      <c r="BA481" s="396"/>
      <c r="BB481" s="397">
        <v>3</v>
      </c>
      <c r="BC481" s="398"/>
      <c r="BD481" s="399"/>
      <c r="BE481" s="399"/>
      <c r="BF481" s="400"/>
      <c r="BG481" s="401"/>
      <c r="BH481" s="402"/>
      <c r="BI481" s="403"/>
      <c r="BJ481" s="404"/>
      <c r="BK481" s="405"/>
      <c r="BL481" s="405"/>
      <c r="BM481" s="405"/>
      <c r="BN481" s="405"/>
      <c r="BO481" s="406"/>
      <c r="BP481" s="404"/>
      <c r="BQ481" s="405"/>
      <c r="BR481" s="405"/>
      <c r="BS481" s="405"/>
      <c r="BT481" s="405"/>
      <c r="BU481" s="406"/>
      <c r="BV481" s="404"/>
      <c r="BW481" s="405"/>
      <c r="BX481" s="405"/>
      <c r="BY481" s="405"/>
      <c r="BZ481" s="405"/>
      <c r="CA481" s="406"/>
      <c r="CB481" s="398"/>
      <c r="CC481" s="399"/>
      <c r="CD481" s="399"/>
      <c r="CE481" s="400"/>
      <c r="CF481" s="407"/>
      <c r="CG481" s="408"/>
      <c r="CH481" s="408"/>
      <c r="CI481" s="408"/>
      <c r="CJ481" s="409"/>
      <c r="CK481" s="407"/>
      <c r="CL481" s="408"/>
      <c r="CM481" s="408"/>
      <c r="CN481" s="408"/>
      <c r="CO481" s="409"/>
      <c r="CP481" s="407"/>
      <c r="CQ481" s="408"/>
      <c r="CR481" s="408"/>
      <c r="CS481" s="408"/>
      <c r="CT481" s="409"/>
      <c r="CU481" s="379"/>
      <c r="CV481" s="380"/>
      <c r="CW481" s="380"/>
      <c r="CX481" s="380"/>
      <c r="CY481" s="381"/>
    </row>
    <row r="482" spans="1:103" ht="16.5">
      <c r="A482" s="383"/>
      <c r="B482" s="352"/>
      <c r="C482" s="384" t="str">
        <f t="shared" ca="1" si="9"/>
        <v>●</v>
      </c>
      <c r="D482" s="385"/>
      <c r="E482" s="386"/>
      <c r="F482" s="386"/>
      <c r="G482" s="386"/>
      <c r="H482" s="386"/>
      <c r="I482" s="386"/>
      <c r="J482" s="386"/>
      <c r="K482" s="387"/>
      <c r="L482" s="388"/>
      <c r="M482" s="388"/>
      <c r="N482" s="388"/>
      <c r="O482" s="388"/>
      <c r="P482" s="388"/>
      <c r="Q482" s="388"/>
      <c r="R482" s="389"/>
      <c r="S482" s="390"/>
      <c r="T482" s="389"/>
      <c r="U482" s="390"/>
      <c r="V482" s="387"/>
      <c r="W482" s="388"/>
      <c r="X482" s="388"/>
      <c r="Y482" s="388"/>
      <c r="Z482" s="388"/>
      <c r="AA482" s="388"/>
      <c r="AB482" s="388"/>
      <c r="AC482" s="388"/>
      <c r="AD482" s="387"/>
      <c r="AE482" s="388"/>
      <c r="AF482" s="388"/>
      <c r="AG482" s="388"/>
      <c r="AH482" s="388"/>
      <c r="AI482" s="388"/>
      <c r="AJ482" s="388"/>
      <c r="AK482" s="391"/>
      <c r="AL482" s="387"/>
      <c r="AM482" s="388"/>
      <c r="AN482" s="388"/>
      <c r="AO482" s="388"/>
      <c r="AP482" s="388"/>
      <c r="AQ482" s="388"/>
      <c r="AR482" s="391"/>
      <c r="AS482" s="392"/>
      <c r="AT482" s="393"/>
      <c r="AU482" s="393"/>
      <c r="AV482" s="393"/>
      <c r="AW482" s="393"/>
      <c r="AX482" s="393"/>
      <c r="AY482" s="394"/>
      <c r="AZ482" s="395"/>
      <c r="BA482" s="396"/>
      <c r="BB482" s="397">
        <v>4</v>
      </c>
      <c r="BC482" s="398"/>
      <c r="BD482" s="399"/>
      <c r="BE482" s="399"/>
      <c r="BF482" s="400"/>
      <c r="BG482" s="401"/>
      <c r="BH482" s="402"/>
      <c r="BI482" s="403"/>
      <c r="BJ482" s="404"/>
      <c r="BK482" s="405"/>
      <c r="BL482" s="405"/>
      <c r="BM482" s="405"/>
      <c r="BN482" s="405"/>
      <c r="BO482" s="406"/>
      <c r="BP482" s="404"/>
      <c r="BQ482" s="405"/>
      <c r="BR482" s="405"/>
      <c r="BS482" s="405"/>
      <c r="BT482" s="405"/>
      <c r="BU482" s="406"/>
      <c r="BV482" s="404"/>
      <c r="BW482" s="405"/>
      <c r="BX482" s="405"/>
      <c r="BY482" s="405"/>
      <c r="BZ482" s="405"/>
      <c r="CA482" s="406"/>
      <c r="CB482" s="398"/>
      <c r="CC482" s="399"/>
      <c r="CD482" s="399"/>
      <c r="CE482" s="400"/>
      <c r="CF482" s="407"/>
      <c r="CG482" s="408"/>
      <c r="CH482" s="408"/>
      <c r="CI482" s="408"/>
      <c r="CJ482" s="409"/>
      <c r="CK482" s="407"/>
      <c r="CL482" s="408"/>
      <c r="CM482" s="408"/>
      <c r="CN482" s="408"/>
      <c r="CO482" s="409"/>
      <c r="CP482" s="407"/>
      <c r="CQ482" s="408"/>
      <c r="CR482" s="408"/>
      <c r="CS482" s="408"/>
      <c r="CT482" s="409"/>
      <c r="CU482" s="379"/>
      <c r="CV482" s="380"/>
      <c r="CW482" s="380"/>
      <c r="CX482" s="380"/>
      <c r="CY482" s="381"/>
    </row>
    <row r="483" spans="1:103" ht="16.5">
      <c r="A483" s="383"/>
      <c r="B483" s="352"/>
      <c r="C483" s="384" t="str">
        <f t="shared" ca="1" si="9"/>
        <v>●</v>
      </c>
      <c r="D483" s="385"/>
      <c r="E483" s="386"/>
      <c r="F483" s="386"/>
      <c r="G483" s="386"/>
      <c r="H483" s="386"/>
      <c r="I483" s="386"/>
      <c r="J483" s="386"/>
      <c r="K483" s="387"/>
      <c r="L483" s="388"/>
      <c r="M483" s="388"/>
      <c r="N483" s="388"/>
      <c r="O483" s="388"/>
      <c r="P483" s="388"/>
      <c r="Q483" s="388"/>
      <c r="R483" s="389"/>
      <c r="S483" s="390"/>
      <c r="T483" s="389"/>
      <c r="U483" s="390"/>
      <c r="V483" s="387"/>
      <c r="W483" s="388"/>
      <c r="X483" s="388"/>
      <c r="Y483" s="388"/>
      <c r="Z483" s="388"/>
      <c r="AA483" s="388"/>
      <c r="AB483" s="388"/>
      <c r="AC483" s="388"/>
      <c r="AD483" s="387"/>
      <c r="AE483" s="388"/>
      <c r="AF483" s="388"/>
      <c r="AG483" s="388"/>
      <c r="AH483" s="388"/>
      <c r="AI483" s="388"/>
      <c r="AJ483" s="388"/>
      <c r="AK483" s="391"/>
      <c r="AL483" s="387"/>
      <c r="AM483" s="388"/>
      <c r="AN483" s="388"/>
      <c r="AO483" s="388"/>
      <c r="AP483" s="388"/>
      <c r="AQ483" s="388"/>
      <c r="AR483" s="391"/>
      <c r="AS483" s="392"/>
      <c r="AT483" s="393"/>
      <c r="AU483" s="393"/>
      <c r="AV483" s="393"/>
      <c r="AW483" s="393"/>
      <c r="AX483" s="393"/>
      <c r="AY483" s="394"/>
      <c r="AZ483" s="395"/>
      <c r="BA483" s="396"/>
      <c r="BB483" s="397">
        <v>5</v>
      </c>
      <c r="BC483" s="398"/>
      <c r="BD483" s="399"/>
      <c r="BE483" s="399"/>
      <c r="BF483" s="400"/>
      <c r="BG483" s="401"/>
      <c r="BH483" s="402"/>
      <c r="BI483" s="403"/>
      <c r="BJ483" s="404"/>
      <c r="BK483" s="405"/>
      <c r="BL483" s="405"/>
      <c r="BM483" s="405"/>
      <c r="BN483" s="405"/>
      <c r="BO483" s="406"/>
      <c r="BP483" s="404"/>
      <c r="BQ483" s="405"/>
      <c r="BR483" s="405"/>
      <c r="BS483" s="405"/>
      <c r="BT483" s="405"/>
      <c r="BU483" s="406"/>
      <c r="BV483" s="404"/>
      <c r="BW483" s="405"/>
      <c r="BX483" s="405"/>
      <c r="BY483" s="405"/>
      <c r="BZ483" s="405"/>
      <c r="CA483" s="406"/>
      <c r="CB483" s="398"/>
      <c r="CC483" s="399"/>
      <c r="CD483" s="399"/>
      <c r="CE483" s="400"/>
      <c r="CF483" s="407"/>
      <c r="CG483" s="408"/>
      <c r="CH483" s="408"/>
      <c r="CI483" s="408"/>
      <c r="CJ483" s="409"/>
      <c r="CK483" s="407"/>
      <c r="CL483" s="408"/>
      <c r="CM483" s="408"/>
      <c r="CN483" s="408"/>
      <c r="CO483" s="409"/>
      <c r="CP483" s="407"/>
      <c r="CQ483" s="408"/>
      <c r="CR483" s="408"/>
      <c r="CS483" s="408"/>
      <c r="CT483" s="409"/>
      <c r="CU483" s="379"/>
      <c r="CV483" s="380"/>
      <c r="CW483" s="380"/>
      <c r="CX483" s="380"/>
      <c r="CY483" s="381"/>
    </row>
    <row r="484" spans="1:103" ht="16.5">
      <c r="A484" s="410"/>
      <c r="B484" s="411"/>
      <c r="C484" s="412" t="str">
        <f t="shared" ca="1" si="9"/>
        <v>●</v>
      </c>
      <c r="D484" s="413"/>
      <c r="E484" s="414"/>
      <c r="F484" s="414"/>
      <c r="G484" s="414"/>
      <c r="H484" s="414"/>
      <c r="I484" s="414"/>
      <c r="J484" s="414"/>
      <c r="K484" s="376"/>
      <c r="L484" s="377"/>
      <c r="M484" s="377"/>
      <c r="N484" s="377"/>
      <c r="O484" s="377"/>
      <c r="P484" s="377"/>
      <c r="Q484" s="377"/>
      <c r="R484" s="415"/>
      <c r="S484" s="416"/>
      <c r="T484" s="415"/>
      <c r="U484" s="416"/>
      <c r="V484" s="376"/>
      <c r="W484" s="377"/>
      <c r="X484" s="377"/>
      <c r="Y484" s="377"/>
      <c r="Z484" s="377"/>
      <c r="AA484" s="377"/>
      <c r="AB484" s="377"/>
      <c r="AC484" s="377"/>
      <c r="AD484" s="376"/>
      <c r="AE484" s="377"/>
      <c r="AF484" s="377"/>
      <c r="AG484" s="377"/>
      <c r="AH484" s="377"/>
      <c r="AI484" s="377"/>
      <c r="AJ484" s="377"/>
      <c r="AK484" s="378"/>
      <c r="AL484" s="376"/>
      <c r="AM484" s="377"/>
      <c r="AN484" s="377"/>
      <c r="AO484" s="377"/>
      <c r="AP484" s="377"/>
      <c r="AQ484" s="377"/>
      <c r="AR484" s="378"/>
      <c r="AS484" s="417"/>
      <c r="AT484" s="418"/>
      <c r="AU484" s="418"/>
      <c r="AV484" s="418"/>
      <c r="AW484" s="418"/>
      <c r="AX484" s="418"/>
      <c r="AY484" s="419"/>
      <c r="AZ484" s="420"/>
      <c r="BA484" s="421"/>
      <c r="BB484" s="422">
        <v>6</v>
      </c>
      <c r="BC484" s="423"/>
      <c r="BD484" s="424"/>
      <c r="BE484" s="424"/>
      <c r="BF484" s="425"/>
      <c r="BG484" s="426"/>
      <c r="BH484" s="427"/>
      <c r="BI484" s="428"/>
      <c r="BJ484" s="429"/>
      <c r="BK484" s="430"/>
      <c r="BL484" s="430"/>
      <c r="BM484" s="430"/>
      <c r="BN484" s="430"/>
      <c r="BO484" s="431"/>
      <c r="BP484" s="429"/>
      <c r="BQ484" s="430"/>
      <c r="BR484" s="430"/>
      <c r="BS484" s="430"/>
      <c r="BT484" s="430"/>
      <c r="BU484" s="431"/>
      <c r="BV484" s="429"/>
      <c r="BW484" s="430"/>
      <c r="BX484" s="430"/>
      <c r="BY484" s="430"/>
      <c r="BZ484" s="430"/>
      <c r="CA484" s="431"/>
      <c r="CB484" s="423"/>
      <c r="CC484" s="424"/>
      <c r="CD484" s="424"/>
      <c r="CE484" s="425"/>
      <c r="CF484" s="407"/>
      <c r="CG484" s="408"/>
      <c r="CH484" s="408"/>
      <c r="CI484" s="408"/>
      <c r="CJ484" s="409"/>
      <c r="CK484" s="407"/>
      <c r="CL484" s="408"/>
      <c r="CM484" s="408"/>
      <c r="CN484" s="408"/>
      <c r="CO484" s="409"/>
      <c r="CP484" s="407"/>
      <c r="CQ484" s="408"/>
      <c r="CR484" s="408"/>
      <c r="CS484" s="408"/>
      <c r="CT484" s="409"/>
      <c r="CU484" s="379"/>
      <c r="CV484" s="380"/>
      <c r="CW484" s="380"/>
      <c r="CX484" s="380"/>
      <c r="CY484" s="381"/>
    </row>
    <row r="485" spans="1:103" ht="16.5">
      <c r="A485" s="351">
        <v>80</v>
      </c>
      <c r="B485" s="352"/>
      <c r="C485" s="353" t="str">
        <f t="shared" ca="1" si="9"/>
        <v>●</v>
      </c>
      <c r="D485" s="354"/>
      <c r="E485" s="355"/>
      <c r="F485" s="355"/>
      <c r="G485" s="355"/>
      <c r="H485" s="355"/>
      <c r="I485" s="355"/>
      <c r="J485" s="355"/>
      <c r="K485" s="356" t="s">
        <v>463</v>
      </c>
      <c r="L485" s="357"/>
      <c r="M485" s="357"/>
      <c r="N485" s="357"/>
      <c r="O485" s="357"/>
      <c r="P485" s="357"/>
      <c r="Q485" s="357"/>
      <c r="R485" s="358"/>
      <c r="S485" s="359"/>
      <c r="T485" s="358"/>
      <c r="U485" s="359"/>
      <c r="V485" s="356"/>
      <c r="W485" s="357"/>
      <c r="X485" s="357"/>
      <c r="Y485" s="357"/>
      <c r="Z485" s="357"/>
      <c r="AA485" s="357"/>
      <c r="AB485" s="357"/>
      <c r="AC485" s="357"/>
      <c r="AD485" s="356"/>
      <c r="AE485" s="357"/>
      <c r="AF485" s="357"/>
      <c r="AG485" s="357"/>
      <c r="AH485" s="357"/>
      <c r="AI485" s="357"/>
      <c r="AJ485" s="357"/>
      <c r="AK485" s="360"/>
      <c r="AL485" s="356"/>
      <c r="AM485" s="357"/>
      <c r="AN485" s="357"/>
      <c r="AO485" s="357"/>
      <c r="AP485" s="357"/>
      <c r="AQ485" s="357"/>
      <c r="AR485" s="360"/>
      <c r="AS485" s="361"/>
      <c r="AT485" s="362"/>
      <c r="AU485" s="362"/>
      <c r="AV485" s="362"/>
      <c r="AW485" s="362"/>
      <c r="AX485" s="362"/>
      <c r="AY485" s="363"/>
      <c r="AZ485" s="364"/>
      <c r="BA485" s="365"/>
      <c r="BB485" s="366">
        <v>1</v>
      </c>
      <c r="BC485" s="367"/>
      <c r="BD485" s="368"/>
      <c r="BE485" s="368"/>
      <c r="BF485" s="369"/>
      <c r="BG485" s="370"/>
      <c r="BH485" s="371"/>
      <c r="BI485" s="372"/>
      <c r="BJ485" s="373"/>
      <c r="BK485" s="374"/>
      <c r="BL485" s="374"/>
      <c r="BM485" s="374"/>
      <c r="BN485" s="374"/>
      <c r="BO485" s="375"/>
      <c r="BP485" s="373"/>
      <c r="BQ485" s="374"/>
      <c r="BR485" s="374"/>
      <c r="BS485" s="374"/>
      <c r="BT485" s="374"/>
      <c r="BU485" s="375"/>
      <c r="BV485" s="373"/>
      <c r="BW485" s="374"/>
      <c r="BX485" s="374"/>
      <c r="BY485" s="374"/>
      <c r="BZ485" s="374"/>
      <c r="CA485" s="375"/>
      <c r="CB485" s="367"/>
      <c r="CC485" s="368"/>
      <c r="CD485" s="368"/>
      <c r="CE485" s="369"/>
      <c r="CF485" s="376"/>
      <c r="CG485" s="377"/>
      <c r="CH485" s="377"/>
      <c r="CI485" s="377"/>
      <c r="CJ485" s="378"/>
      <c r="CK485" s="376"/>
      <c r="CL485" s="377"/>
      <c r="CM485" s="377"/>
      <c r="CN485" s="377"/>
      <c r="CO485" s="378"/>
      <c r="CP485" s="376"/>
      <c r="CQ485" s="377"/>
      <c r="CR485" s="377"/>
      <c r="CS485" s="377"/>
      <c r="CT485" s="378"/>
      <c r="CU485" s="379"/>
      <c r="CV485" s="380"/>
      <c r="CW485" s="380"/>
      <c r="CX485" s="380"/>
      <c r="CY485" s="381"/>
    </row>
    <row r="486" spans="1:103" ht="16.5">
      <c r="A486" s="383"/>
      <c r="B486" s="352"/>
      <c r="C486" s="384" t="str">
        <f t="shared" ca="1" si="9"/>
        <v>●</v>
      </c>
      <c r="D486" s="385"/>
      <c r="E486" s="386"/>
      <c r="F486" s="386"/>
      <c r="G486" s="386"/>
      <c r="H486" s="386"/>
      <c r="I486" s="386"/>
      <c r="J486" s="386"/>
      <c r="K486" s="387"/>
      <c r="L486" s="388"/>
      <c r="M486" s="388"/>
      <c r="N486" s="388"/>
      <c r="O486" s="388"/>
      <c r="P486" s="388"/>
      <c r="Q486" s="388"/>
      <c r="R486" s="389"/>
      <c r="S486" s="390"/>
      <c r="T486" s="389"/>
      <c r="U486" s="390"/>
      <c r="V486" s="387"/>
      <c r="W486" s="388"/>
      <c r="X486" s="388"/>
      <c r="Y486" s="388"/>
      <c r="Z486" s="388"/>
      <c r="AA486" s="388"/>
      <c r="AB486" s="388"/>
      <c r="AC486" s="388"/>
      <c r="AD486" s="387"/>
      <c r="AE486" s="388"/>
      <c r="AF486" s="388"/>
      <c r="AG486" s="388"/>
      <c r="AH486" s="388"/>
      <c r="AI486" s="388"/>
      <c r="AJ486" s="388"/>
      <c r="AK486" s="391"/>
      <c r="AL486" s="387"/>
      <c r="AM486" s="388"/>
      <c r="AN486" s="388"/>
      <c r="AO486" s="388"/>
      <c r="AP486" s="388"/>
      <c r="AQ486" s="388"/>
      <c r="AR486" s="391"/>
      <c r="AS486" s="392"/>
      <c r="AT486" s="393"/>
      <c r="AU486" s="393"/>
      <c r="AV486" s="393"/>
      <c r="AW486" s="393"/>
      <c r="AX486" s="393"/>
      <c r="AY486" s="394"/>
      <c r="AZ486" s="395"/>
      <c r="BA486" s="396"/>
      <c r="BB486" s="397">
        <v>2</v>
      </c>
      <c r="BC486" s="398"/>
      <c r="BD486" s="399"/>
      <c r="BE486" s="399"/>
      <c r="BF486" s="400"/>
      <c r="BG486" s="401"/>
      <c r="BH486" s="402"/>
      <c r="BI486" s="403"/>
      <c r="BJ486" s="404"/>
      <c r="BK486" s="405"/>
      <c r="BL486" s="405"/>
      <c r="BM486" s="405"/>
      <c r="BN486" s="405"/>
      <c r="BO486" s="406"/>
      <c r="BP486" s="404"/>
      <c r="BQ486" s="405"/>
      <c r="BR486" s="405"/>
      <c r="BS486" s="405"/>
      <c r="BT486" s="405"/>
      <c r="BU486" s="406"/>
      <c r="BV486" s="404"/>
      <c r="BW486" s="405"/>
      <c r="BX486" s="405"/>
      <c r="BY486" s="405"/>
      <c r="BZ486" s="405"/>
      <c r="CA486" s="406"/>
      <c r="CB486" s="398"/>
      <c r="CC486" s="399"/>
      <c r="CD486" s="399"/>
      <c r="CE486" s="400"/>
      <c r="CF486" s="407"/>
      <c r="CG486" s="408"/>
      <c r="CH486" s="408"/>
      <c r="CI486" s="408"/>
      <c r="CJ486" s="409"/>
      <c r="CK486" s="407"/>
      <c r="CL486" s="408"/>
      <c r="CM486" s="408"/>
      <c r="CN486" s="408"/>
      <c r="CO486" s="409"/>
      <c r="CP486" s="407"/>
      <c r="CQ486" s="408"/>
      <c r="CR486" s="408"/>
      <c r="CS486" s="408"/>
      <c r="CT486" s="409"/>
      <c r="CU486" s="379"/>
      <c r="CV486" s="380"/>
      <c r="CW486" s="380"/>
      <c r="CX486" s="380"/>
      <c r="CY486" s="381"/>
    </row>
    <row r="487" spans="1:103" ht="16.5">
      <c r="A487" s="383"/>
      <c r="B487" s="352"/>
      <c r="C487" s="384" t="str">
        <f t="shared" ca="1" si="9"/>
        <v>●</v>
      </c>
      <c r="D487" s="385"/>
      <c r="E487" s="386"/>
      <c r="F487" s="386"/>
      <c r="G487" s="386"/>
      <c r="H487" s="386"/>
      <c r="I487" s="386"/>
      <c r="J487" s="386"/>
      <c r="K487" s="387"/>
      <c r="L487" s="388"/>
      <c r="M487" s="388"/>
      <c r="N487" s="388"/>
      <c r="O487" s="388"/>
      <c r="P487" s="388"/>
      <c r="Q487" s="388"/>
      <c r="R487" s="389"/>
      <c r="S487" s="390"/>
      <c r="T487" s="389"/>
      <c r="U487" s="390"/>
      <c r="V487" s="387"/>
      <c r="W487" s="388"/>
      <c r="X487" s="388"/>
      <c r="Y487" s="388"/>
      <c r="Z487" s="388"/>
      <c r="AA487" s="388"/>
      <c r="AB487" s="388"/>
      <c r="AC487" s="388"/>
      <c r="AD487" s="387"/>
      <c r="AE487" s="388"/>
      <c r="AF487" s="388"/>
      <c r="AG487" s="388"/>
      <c r="AH487" s="388"/>
      <c r="AI487" s="388"/>
      <c r="AJ487" s="388"/>
      <c r="AK487" s="391"/>
      <c r="AL487" s="387"/>
      <c r="AM487" s="388"/>
      <c r="AN487" s="388"/>
      <c r="AO487" s="388"/>
      <c r="AP487" s="388"/>
      <c r="AQ487" s="388"/>
      <c r="AR487" s="391"/>
      <c r="AS487" s="392"/>
      <c r="AT487" s="393"/>
      <c r="AU487" s="393"/>
      <c r="AV487" s="393"/>
      <c r="AW487" s="393"/>
      <c r="AX487" s="393"/>
      <c r="AY487" s="394"/>
      <c r="AZ487" s="395"/>
      <c r="BA487" s="396"/>
      <c r="BB487" s="397">
        <v>3</v>
      </c>
      <c r="BC487" s="398"/>
      <c r="BD487" s="399"/>
      <c r="BE487" s="399"/>
      <c r="BF487" s="400"/>
      <c r="BG487" s="401"/>
      <c r="BH487" s="402"/>
      <c r="BI487" s="403"/>
      <c r="BJ487" s="404"/>
      <c r="BK487" s="405"/>
      <c r="BL487" s="405"/>
      <c r="BM487" s="405"/>
      <c r="BN487" s="405"/>
      <c r="BO487" s="406"/>
      <c r="BP487" s="404"/>
      <c r="BQ487" s="405"/>
      <c r="BR487" s="405"/>
      <c r="BS487" s="405"/>
      <c r="BT487" s="405"/>
      <c r="BU487" s="406"/>
      <c r="BV487" s="404"/>
      <c r="BW487" s="405"/>
      <c r="BX487" s="405"/>
      <c r="BY487" s="405"/>
      <c r="BZ487" s="405"/>
      <c r="CA487" s="406"/>
      <c r="CB487" s="398"/>
      <c r="CC487" s="399"/>
      <c r="CD487" s="399"/>
      <c r="CE487" s="400"/>
      <c r="CF487" s="407"/>
      <c r="CG487" s="408"/>
      <c r="CH487" s="408"/>
      <c r="CI487" s="408"/>
      <c r="CJ487" s="409"/>
      <c r="CK487" s="407"/>
      <c r="CL487" s="408"/>
      <c r="CM487" s="408"/>
      <c r="CN487" s="408"/>
      <c r="CO487" s="409"/>
      <c r="CP487" s="407"/>
      <c r="CQ487" s="408"/>
      <c r="CR487" s="408"/>
      <c r="CS487" s="408"/>
      <c r="CT487" s="409"/>
      <c r="CU487" s="379"/>
      <c r="CV487" s="380"/>
      <c r="CW487" s="380"/>
      <c r="CX487" s="380"/>
      <c r="CY487" s="381"/>
    </row>
    <row r="488" spans="1:103" ht="16.5">
      <c r="A488" s="383"/>
      <c r="B488" s="352"/>
      <c r="C488" s="384" t="str">
        <f t="shared" ca="1" si="9"/>
        <v>●</v>
      </c>
      <c r="D488" s="385"/>
      <c r="E488" s="386"/>
      <c r="F488" s="386"/>
      <c r="G488" s="386"/>
      <c r="H488" s="386"/>
      <c r="I488" s="386"/>
      <c r="J488" s="386"/>
      <c r="K488" s="387"/>
      <c r="L488" s="388"/>
      <c r="M488" s="388"/>
      <c r="N488" s="388"/>
      <c r="O488" s="388"/>
      <c r="P488" s="388"/>
      <c r="Q488" s="388"/>
      <c r="R488" s="389"/>
      <c r="S488" s="390"/>
      <c r="T488" s="389"/>
      <c r="U488" s="390"/>
      <c r="V488" s="387"/>
      <c r="W488" s="388"/>
      <c r="X488" s="388"/>
      <c r="Y488" s="388"/>
      <c r="Z488" s="388"/>
      <c r="AA488" s="388"/>
      <c r="AB488" s="388"/>
      <c r="AC488" s="388"/>
      <c r="AD488" s="387"/>
      <c r="AE488" s="388"/>
      <c r="AF488" s="388"/>
      <c r="AG488" s="388"/>
      <c r="AH488" s="388"/>
      <c r="AI488" s="388"/>
      <c r="AJ488" s="388"/>
      <c r="AK488" s="391"/>
      <c r="AL488" s="387"/>
      <c r="AM488" s="388"/>
      <c r="AN488" s="388"/>
      <c r="AO488" s="388"/>
      <c r="AP488" s="388"/>
      <c r="AQ488" s="388"/>
      <c r="AR488" s="391"/>
      <c r="AS488" s="392"/>
      <c r="AT488" s="393"/>
      <c r="AU488" s="393"/>
      <c r="AV488" s="393"/>
      <c r="AW488" s="393"/>
      <c r="AX488" s="393"/>
      <c r="AY488" s="394"/>
      <c r="AZ488" s="395"/>
      <c r="BA488" s="396"/>
      <c r="BB488" s="397">
        <v>4</v>
      </c>
      <c r="BC488" s="398"/>
      <c r="BD488" s="399"/>
      <c r="BE488" s="399"/>
      <c r="BF488" s="400"/>
      <c r="BG488" s="401"/>
      <c r="BH488" s="402"/>
      <c r="BI488" s="403"/>
      <c r="BJ488" s="404"/>
      <c r="BK488" s="405"/>
      <c r="BL488" s="405"/>
      <c r="BM488" s="405"/>
      <c r="BN488" s="405"/>
      <c r="BO488" s="406"/>
      <c r="BP488" s="404"/>
      <c r="BQ488" s="405"/>
      <c r="BR488" s="405"/>
      <c r="BS488" s="405"/>
      <c r="BT488" s="405"/>
      <c r="BU488" s="406"/>
      <c r="BV488" s="404"/>
      <c r="BW488" s="405"/>
      <c r="BX488" s="405"/>
      <c r="BY488" s="405"/>
      <c r="BZ488" s="405"/>
      <c r="CA488" s="406"/>
      <c r="CB488" s="398"/>
      <c r="CC488" s="399"/>
      <c r="CD488" s="399"/>
      <c r="CE488" s="400"/>
      <c r="CF488" s="407"/>
      <c r="CG488" s="408"/>
      <c r="CH488" s="408"/>
      <c r="CI488" s="408"/>
      <c r="CJ488" s="409"/>
      <c r="CK488" s="407"/>
      <c r="CL488" s="408"/>
      <c r="CM488" s="408"/>
      <c r="CN488" s="408"/>
      <c r="CO488" s="409"/>
      <c r="CP488" s="407"/>
      <c r="CQ488" s="408"/>
      <c r="CR488" s="408"/>
      <c r="CS488" s="408"/>
      <c r="CT488" s="409"/>
      <c r="CU488" s="379"/>
      <c r="CV488" s="380"/>
      <c r="CW488" s="380"/>
      <c r="CX488" s="380"/>
      <c r="CY488" s="381"/>
    </row>
    <row r="489" spans="1:103" ht="16.5">
      <c r="A489" s="383"/>
      <c r="B489" s="352"/>
      <c r="C489" s="384" t="str">
        <f t="shared" ca="1" si="9"/>
        <v>●</v>
      </c>
      <c r="D489" s="385"/>
      <c r="E489" s="386"/>
      <c r="F489" s="386"/>
      <c r="G489" s="386"/>
      <c r="H489" s="386"/>
      <c r="I489" s="386"/>
      <c r="J489" s="386"/>
      <c r="K489" s="387"/>
      <c r="L489" s="388"/>
      <c r="M489" s="388"/>
      <c r="N489" s="388"/>
      <c r="O489" s="388"/>
      <c r="P489" s="388"/>
      <c r="Q489" s="388"/>
      <c r="R489" s="389"/>
      <c r="S489" s="390"/>
      <c r="T489" s="389"/>
      <c r="U489" s="390"/>
      <c r="V489" s="387"/>
      <c r="W489" s="388"/>
      <c r="X489" s="388"/>
      <c r="Y489" s="388"/>
      <c r="Z489" s="388"/>
      <c r="AA489" s="388"/>
      <c r="AB489" s="388"/>
      <c r="AC489" s="388"/>
      <c r="AD489" s="387"/>
      <c r="AE489" s="388"/>
      <c r="AF489" s="388"/>
      <c r="AG489" s="388"/>
      <c r="AH489" s="388"/>
      <c r="AI489" s="388"/>
      <c r="AJ489" s="388"/>
      <c r="AK489" s="391"/>
      <c r="AL489" s="387"/>
      <c r="AM489" s="388"/>
      <c r="AN489" s="388"/>
      <c r="AO489" s="388"/>
      <c r="AP489" s="388"/>
      <c r="AQ489" s="388"/>
      <c r="AR489" s="391"/>
      <c r="AS489" s="392"/>
      <c r="AT489" s="393"/>
      <c r="AU489" s="393"/>
      <c r="AV489" s="393"/>
      <c r="AW489" s="393"/>
      <c r="AX489" s="393"/>
      <c r="AY489" s="394"/>
      <c r="AZ489" s="395"/>
      <c r="BA489" s="396"/>
      <c r="BB489" s="397">
        <v>5</v>
      </c>
      <c r="BC489" s="398"/>
      <c r="BD489" s="399"/>
      <c r="BE489" s="399"/>
      <c r="BF489" s="400"/>
      <c r="BG489" s="401"/>
      <c r="BH489" s="402"/>
      <c r="BI489" s="403"/>
      <c r="BJ489" s="404"/>
      <c r="BK489" s="405"/>
      <c r="BL489" s="405"/>
      <c r="BM489" s="405"/>
      <c r="BN489" s="405"/>
      <c r="BO489" s="406"/>
      <c r="BP489" s="404"/>
      <c r="BQ489" s="405"/>
      <c r="BR489" s="405"/>
      <c r="BS489" s="405"/>
      <c r="BT489" s="405"/>
      <c r="BU489" s="406"/>
      <c r="BV489" s="404"/>
      <c r="BW489" s="405"/>
      <c r="BX489" s="405"/>
      <c r="BY489" s="405"/>
      <c r="BZ489" s="405"/>
      <c r="CA489" s="406"/>
      <c r="CB489" s="398"/>
      <c r="CC489" s="399"/>
      <c r="CD489" s="399"/>
      <c r="CE489" s="400"/>
      <c r="CF489" s="407"/>
      <c r="CG489" s="408"/>
      <c r="CH489" s="408"/>
      <c r="CI489" s="408"/>
      <c r="CJ489" s="409"/>
      <c r="CK489" s="407"/>
      <c r="CL489" s="408"/>
      <c r="CM489" s="408"/>
      <c r="CN489" s="408"/>
      <c r="CO489" s="409"/>
      <c r="CP489" s="407"/>
      <c r="CQ489" s="408"/>
      <c r="CR489" s="408"/>
      <c r="CS489" s="408"/>
      <c r="CT489" s="409"/>
      <c r="CU489" s="379"/>
      <c r="CV489" s="380"/>
      <c r="CW489" s="380"/>
      <c r="CX489" s="380"/>
      <c r="CY489" s="381"/>
    </row>
    <row r="490" spans="1:103" ht="16.5">
      <c r="A490" s="410"/>
      <c r="B490" s="411"/>
      <c r="C490" s="412" t="str">
        <f t="shared" ca="1" si="9"/>
        <v>●</v>
      </c>
      <c r="D490" s="413"/>
      <c r="E490" s="414"/>
      <c r="F490" s="414"/>
      <c r="G490" s="414"/>
      <c r="H490" s="414"/>
      <c r="I490" s="414"/>
      <c r="J490" s="414"/>
      <c r="K490" s="376"/>
      <c r="L490" s="377"/>
      <c r="M490" s="377"/>
      <c r="N490" s="377"/>
      <c r="O490" s="377"/>
      <c r="P490" s="377"/>
      <c r="Q490" s="377"/>
      <c r="R490" s="415"/>
      <c r="S490" s="416"/>
      <c r="T490" s="415"/>
      <c r="U490" s="416"/>
      <c r="V490" s="376"/>
      <c r="W490" s="377"/>
      <c r="X490" s="377"/>
      <c r="Y490" s="377"/>
      <c r="Z490" s="377"/>
      <c r="AA490" s="377"/>
      <c r="AB490" s="377"/>
      <c r="AC490" s="377"/>
      <c r="AD490" s="376"/>
      <c r="AE490" s="377"/>
      <c r="AF490" s="377"/>
      <c r="AG490" s="377"/>
      <c r="AH490" s="377"/>
      <c r="AI490" s="377"/>
      <c r="AJ490" s="377"/>
      <c r="AK490" s="378"/>
      <c r="AL490" s="376"/>
      <c r="AM490" s="377"/>
      <c r="AN490" s="377"/>
      <c r="AO490" s="377"/>
      <c r="AP490" s="377"/>
      <c r="AQ490" s="377"/>
      <c r="AR490" s="378"/>
      <c r="AS490" s="417"/>
      <c r="AT490" s="418"/>
      <c r="AU490" s="418"/>
      <c r="AV490" s="418"/>
      <c r="AW490" s="418"/>
      <c r="AX490" s="418"/>
      <c r="AY490" s="419"/>
      <c r="AZ490" s="420"/>
      <c r="BA490" s="421"/>
      <c r="BB490" s="422">
        <v>6</v>
      </c>
      <c r="BC490" s="423"/>
      <c r="BD490" s="424"/>
      <c r="BE490" s="424"/>
      <c r="BF490" s="425"/>
      <c r="BG490" s="426"/>
      <c r="BH490" s="427"/>
      <c r="BI490" s="428"/>
      <c r="BJ490" s="429"/>
      <c r="BK490" s="430"/>
      <c r="BL490" s="430"/>
      <c r="BM490" s="430"/>
      <c r="BN490" s="430"/>
      <c r="BO490" s="431"/>
      <c r="BP490" s="429"/>
      <c r="BQ490" s="430"/>
      <c r="BR490" s="430"/>
      <c r="BS490" s="430"/>
      <c r="BT490" s="430"/>
      <c r="BU490" s="431"/>
      <c r="BV490" s="429"/>
      <c r="BW490" s="430"/>
      <c r="BX490" s="430"/>
      <c r="BY490" s="430"/>
      <c r="BZ490" s="430"/>
      <c r="CA490" s="431"/>
      <c r="CB490" s="423"/>
      <c r="CC490" s="424"/>
      <c r="CD490" s="424"/>
      <c r="CE490" s="425"/>
      <c r="CF490" s="407"/>
      <c r="CG490" s="408"/>
      <c r="CH490" s="408"/>
      <c r="CI490" s="408"/>
      <c r="CJ490" s="409"/>
      <c r="CK490" s="407"/>
      <c r="CL490" s="408"/>
      <c r="CM490" s="408"/>
      <c r="CN490" s="408"/>
      <c r="CO490" s="409"/>
      <c r="CP490" s="407"/>
      <c r="CQ490" s="408"/>
      <c r="CR490" s="408"/>
      <c r="CS490" s="408"/>
      <c r="CT490" s="409"/>
      <c r="CU490" s="379"/>
      <c r="CV490" s="380"/>
      <c r="CW490" s="380"/>
      <c r="CX490" s="380"/>
      <c r="CY490" s="381"/>
    </row>
    <row r="491" spans="1:103" ht="16.5">
      <c r="A491" s="351">
        <v>81</v>
      </c>
      <c r="B491" s="352"/>
      <c r="C491" s="353" t="str">
        <f t="shared" ca="1" si="9"/>
        <v>●</v>
      </c>
      <c r="D491" s="354"/>
      <c r="E491" s="355"/>
      <c r="F491" s="355"/>
      <c r="G491" s="355"/>
      <c r="H491" s="355"/>
      <c r="I491" s="355"/>
      <c r="J491" s="355"/>
      <c r="K491" s="356" t="s">
        <v>464</v>
      </c>
      <c r="L491" s="357"/>
      <c r="M491" s="357"/>
      <c r="N491" s="357"/>
      <c r="O491" s="357"/>
      <c r="P491" s="357"/>
      <c r="Q491" s="357"/>
      <c r="R491" s="358"/>
      <c r="S491" s="359"/>
      <c r="T491" s="358"/>
      <c r="U491" s="359"/>
      <c r="V491" s="356"/>
      <c r="W491" s="357"/>
      <c r="X491" s="357"/>
      <c r="Y491" s="357"/>
      <c r="Z491" s="357"/>
      <c r="AA491" s="357"/>
      <c r="AB491" s="357"/>
      <c r="AC491" s="357"/>
      <c r="AD491" s="356"/>
      <c r="AE491" s="357"/>
      <c r="AF491" s="357"/>
      <c r="AG491" s="357"/>
      <c r="AH491" s="357"/>
      <c r="AI491" s="357"/>
      <c r="AJ491" s="357"/>
      <c r="AK491" s="360"/>
      <c r="AL491" s="356"/>
      <c r="AM491" s="357"/>
      <c r="AN491" s="357"/>
      <c r="AO491" s="357"/>
      <c r="AP491" s="357"/>
      <c r="AQ491" s="357"/>
      <c r="AR491" s="360"/>
      <c r="AS491" s="361"/>
      <c r="AT491" s="362"/>
      <c r="AU491" s="362"/>
      <c r="AV491" s="362"/>
      <c r="AW491" s="362"/>
      <c r="AX491" s="362"/>
      <c r="AY491" s="363"/>
      <c r="AZ491" s="364"/>
      <c r="BA491" s="365"/>
      <c r="BB491" s="366">
        <v>1</v>
      </c>
      <c r="BC491" s="367"/>
      <c r="BD491" s="368"/>
      <c r="BE491" s="368"/>
      <c r="BF491" s="369"/>
      <c r="BG491" s="370"/>
      <c r="BH491" s="371"/>
      <c r="BI491" s="372"/>
      <c r="BJ491" s="373"/>
      <c r="BK491" s="374"/>
      <c r="BL491" s="374"/>
      <c r="BM491" s="374"/>
      <c r="BN491" s="374"/>
      <c r="BO491" s="375"/>
      <c r="BP491" s="373"/>
      <c r="BQ491" s="374"/>
      <c r="BR491" s="374"/>
      <c r="BS491" s="374"/>
      <c r="BT491" s="374"/>
      <c r="BU491" s="375"/>
      <c r="BV491" s="373"/>
      <c r="BW491" s="374"/>
      <c r="BX491" s="374"/>
      <c r="BY491" s="374"/>
      <c r="BZ491" s="374"/>
      <c r="CA491" s="375"/>
      <c r="CB491" s="367"/>
      <c r="CC491" s="368"/>
      <c r="CD491" s="368"/>
      <c r="CE491" s="369"/>
      <c r="CF491" s="376"/>
      <c r="CG491" s="377"/>
      <c r="CH491" s="377"/>
      <c r="CI491" s="377"/>
      <c r="CJ491" s="378"/>
      <c r="CK491" s="376"/>
      <c r="CL491" s="377"/>
      <c r="CM491" s="377"/>
      <c r="CN491" s="377"/>
      <c r="CO491" s="378"/>
      <c r="CP491" s="376"/>
      <c r="CQ491" s="377"/>
      <c r="CR491" s="377"/>
      <c r="CS491" s="377"/>
      <c r="CT491" s="378"/>
      <c r="CU491" s="379"/>
      <c r="CV491" s="380"/>
      <c r="CW491" s="380"/>
      <c r="CX491" s="380"/>
      <c r="CY491" s="381"/>
    </row>
    <row r="492" spans="1:103" ht="16.5">
      <c r="A492" s="383"/>
      <c r="B492" s="352"/>
      <c r="C492" s="384" t="str">
        <f t="shared" ca="1" si="9"/>
        <v>●</v>
      </c>
      <c r="D492" s="385"/>
      <c r="E492" s="386"/>
      <c r="F492" s="386"/>
      <c r="G492" s="386"/>
      <c r="H492" s="386"/>
      <c r="I492" s="386"/>
      <c r="J492" s="386"/>
      <c r="K492" s="387"/>
      <c r="L492" s="388"/>
      <c r="M492" s="388"/>
      <c r="N492" s="388"/>
      <c r="O492" s="388"/>
      <c r="P492" s="388"/>
      <c r="Q492" s="388"/>
      <c r="R492" s="389"/>
      <c r="S492" s="390"/>
      <c r="T492" s="389"/>
      <c r="U492" s="390"/>
      <c r="V492" s="387"/>
      <c r="W492" s="388"/>
      <c r="X492" s="388"/>
      <c r="Y492" s="388"/>
      <c r="Z492" s="388"/>
      <c r="AA492" s="388"/>
      <c r="AB492" s="388"/>
      <c r="AC492" s="388"/>
      <c r="AD492" s="387"/>
      <c r="AE492" s="388"/>
      <c r="AF492" s="388"/>
      <c r="AG492" s="388"/>
      <c r="AH492" s="388"/>
      <c r="AI492" s="388"/>
      <c r="AJ492" s="388"/>
      <c r="AK492" s="391"/>
      <c r="AL492" s="387"/>
      <c r="AM492" s="388"/>
      <c r="AN492" s="388"/>
      <c r="AO492" s="388"/>
      <c r="AP492" s="388"/>
      <c r="AQ492" s="388"/>
      <c r="AR492" s="391"/>
      <c r="AS492" s="392"/>
      <c r="AT492" s="393"/>
      <c r="AU492" s="393"/>
      <c r="AV492" s="393"/>
      <c r="AW492" s="393"/>
      <c r="AX492" s="393"/>
      <c r="AY492" s="394"/>
      <c r="AZ492" s="395"/>
      <c r="BA492" s="396"/>
      <c r="BB492" s="397">
        <v>2</v>
      </c>
      <c r="BC492" s="398"/>
      <c r="BD492" s="399"/>
      <c r="BE492" s="399"/>
      <c r="BF492" s="400"/>
      <c r="BG492" s="401"/>
      <c r="BH492" s="402"/>
      <c r="BI492" s="403"/>
      <c r="BJ492" s="404"/>
      <c r="BK492" s="405"/>
      <c r="BL492" s="405"/>
      <c r="BM492" s="405"/>
      <c r="BN492" s="405"/>
      <c r="BO492" s="406"/>
      <c r="BP492" s="404"/>
      <c r="BQ492" s="405"/>
      <c r="BR492" s="405"/>
      <c r="BS492" s="405"/>
      <c r="BT492" s="405"/>
      <c r="BU492" s="406"/>
      <c r="BV492" s="404"/>
      <c r="BW492" s="405"/>
      <c r="BX492" s="405"/>
      <c r="BY492" s="405"/>
      <c r="BZ492" s="405"/>
      <c r="CA492" s="406"/>
      <c r="CB492" s="398"/>
      <c r="CC492" s="399"/>
      <c r="CD492" s="399"/>
      <c r="CE492" s="400"/>
      <c r="CF492" s="407"/>
      <c r="CG492" s="408"/>
      <c r="CH492" s="408"/>
      <c r="CI492" s="408"/>
      <c r="CJ492" s="409"/>
      <c r="CK492" s="407"/>
      <c r="CL492" s="408"/>
      <c r="CM492" s="408"/>
      <c r="CN492" s="408"/>
      <c r="CO492" s="409"/>
      <c r="CP492" s="407"/>
      <c r="CQ492" s="408"/>
      <c r="CR492" s="408"/>
      <c r="CS492" s="408"/>
      <c r="CT492" s="409"/>
      <c r="CU492" s="379"/>
      <c r="CV492" s="380"/>
      <c r="CW492" s="380"/>
      <c r="CX492" s="380"/>
      <c r="CY492" s="381"/>
    </row>
    <row r="493" spans="1:103" ht="16.5">
      <c r="A493" s="383"/>
      <c r="B493" s="352"/>
      <c r="C493" s="384" t="str">
        <f t="shared" ca="1" si="9"/>
        <v>●</v>
      </c>
      <c r="D493" s="385"/>
      <c r="E493" s="386"/>
      <c r="F493" s="386"/>
      <c r="G493" s="386"/>
      <c r="H493" s="386"/>
      <c r="I493" s="386"/>
      <c r="J493" s="386"/>
      <c r="K493" s="387"/>
      <c r="L493" s="388"/>
      <c r="M493" s="388"/>
      <c r="N493" s="388"/>
      <c r="O493" s="388"/>
      <c r="P493" s="388"/>
      <c r="Q493" s="388"/>
      <c r="R493" s="389"/>
      <c r="S493" s="390"/>
      <c r="T493" s="389"/>
      <c r="U493" s="390"/>
      <c r="V493" s="387"/>
      <c r="W493" s="388"/>
      <c r="X493" s="388"/>
      <c r="Y493" s="388"/>
      <c r="Z493" s="388"/>
      <c r="AA493" s="388"/>
      <c r="AB493" s="388"/>
      <c r="AC493" s="388"/>
      <c r="AD493" s="387"/>
      <c r="AE493" s="388"/>
      <c r="AF493" s="388"/>
      <c r="AG493" s="388"/>
      <c r="AH493" s="388"/>
      <c r="AI493" s="388"/>
      <c r="AJ493" s="388"/>
      <c r="AK493" s="391"/>
      <c r="AL493" s="387"/>
      <c r="AM493" s="388"/>
      <c r="AN493" s="388"/>
      <c r="AO493" s="388"/>
      <c r="AP493" s="388"/>
      <c r="AQ493" s="388"/>
      <c r="AR493" s="391"/>
      <c r="AS493" s="392"/>
      <c r="AT493" s="393"/>
      <c r="AU493" s="393"/>
      <c r="AV493" s="393"/>
      <c r="AW493" s="393"/>
      <c r="AX493" s="393"/>
      <c r="AY493" s="394"/>
      <c r="AZ493" s="395"/>
      <c r="BA493" s="396"/>
      <c r="BB493" s="397">
        <v>3</v>
      </c>
      <c r="BC493" s="398"/>
      <c r="BD493" s="399"/>
      <c r="BE493" s="399"/>
      <c r="BF493" s="400"/>
      <c r="BG493" s="401"/>
      <c r="BH493" s="402"/>
      <c r="BI493" s="403"/>
      <c r="BJ493" s="404"/>
      <c r="BK493" s="405"/>
      <c r="BL493" s="405"/>
      <c r="BM493" s="405"/>
      <c r="BN493" s="405"/>
      <c r="BO493" s="406"/>
      <c r="BP493" s="404"/>
      <c r="BQ493" s="405"/>
      <c r="BR493" s="405"/>
      <c r="BS493" s="405"/>
      <c r="BT493" s="405"/>
      <c r="BU493" s="406"/>
      <c r="BV493" s="404"/>
      <c r="BW493" s="405"/>
      <c r="BX493" s="405"/>
      <c r="BY493" s="405"/>
      <c r="BZ493" s="405"/>
      <c r="CA493" s="406"/>
      <c r="CB493" s="398"/>
      <c r="CC493" s="399"/>
      <c r="CD493" s="399"/>
      <c r="CE493" s="400"/>
      <c r="CF493" s="407"/>
      <c r="CG493" s="408"/>
      <c r="CH493" s="408"/>
      <c r="CI493" s="408"/>
      <c r="CJ493" s="409"/>
      <c r="CK493" s="407"/>
      <c r="CL493" s="408"/>
      <c r="CM493" s="408"/>
      <c r="CN493" s="408"/>
      <c r="CO493" s="409"/>
      <c r="CP493" s="407"/>
      <c r="CQ493" s="408"/>
      <c r="CR493" s="408"/>
      <c r="CS493" s="408"/>
      <c r="CT493" s="409"/>
      <c r="CU493" s="379"/>
      <c r="CV493" s="380"/>
      <c r="CW493" s="380"/>
      <c r="CX493" s="380"/>
      <c r="CY493" s="381"/>
    </row>
    <row r="494" spans="1:103" ht="16.5">
      <c r="A494" s="383"/>
      <c r="B494" s="352"/>
      <c r="C494" s="384" t="str">
        <f t="shared" ca="1" si="9"/>
        <v>●</v>
      </c>
      <c r="D494" s="385"/>
      <c r="E494" s="386"/>
      <c r="F494" s="386"/>
      <c r="G494" s="386"/>
      <c r="H494" s="386"/>
      <c r="I494" s="386"/>
      <c r="J494" s="386"/>
      <c r="K494" s="387"/>
      <c r="L494" s="388"/>
      <c r="M494" s="388"/>
      <c r="N494" s="388"/>
      <c r="O494" s="388"/>
      <c r="P494" s="388"/>
      <c r="Q494" s="388"/>
      <c r="R494" s="389"/>
      <c r="S494" s="390"/>
      <c r="T494" s="389"/>
      <c r="U494" s="390"/>
      <c r="V494" s="387"/>
      <c r="W494" s="388"/>
      <c r="X494" s="388"/>
      <c r="Y494" s="388"/>
      <c r="Z494" s="388"/>
      <c r="AA494" s="388"/>
      <c r="AB494" s="388"/>
      <c r="AC494" s="388"/>
      <c r="AD494" s="387"/>
      <c r="AE494" s="388"/>
      <c r="AF494" s="388"/>
      <c r="AG494" s="388"/>
      <c r="AH494" s="388"/>
      <c r="AI494" s="388"/>
      <c r="AJ494" s="388"/>
      <c r="AK494" s="391"/>
      <c r="AL494" s="387"/>
      <c r="AM494" s="388"/>
      <c r="AN494" s="388"/>
      <c r="AO494" s="388"/>
      <c r="AP494" s="388"/>
      <c r="AQ494" s="388"/>
      <c r="AR494" s="391"/>
      <c r="AS494" s="392"/>
      <c r="AT494" s="393"/>
      <c r="AU494" s="393"/>
      <c r="AV494" s="393"/>
      <c r="AW494" s="393"/>
      <c r="AX494" s="393"/>
      <c r="AY494" s="394"/>
      <c r="AZ494" s="395"/>
      <c r="BA494" s="396"/>
      <c r="BB494" s="397">
        <v>4</v>
      </c>
      <c r="BC494" s="398"/>
      <c r="BD494" s="399"/>
      <c r="BE494" s="399"/>
      <c r="BF494" s="400"/>
      <c r="BG494" s="401"/>
      <c r="BH494" s="402"/>
      <c r="BI494" s="403"/>
      <c r="BJ494" s="404"/>
      <c r="BK494" s="405"/>
      <c r="BL494" s="405"/>
      <c r="BM494" s="405"/>
      <c r="BN494" s="405"/>
      <c r="BO494" s="406"/>
      <c r="BP494" s="404"/>
      <c r="BQ494" s="405"/>
      <c r="BR494" s="405"/>
      <c r="BS494" s="405"/>
      <c r="BT494" s="405"/>
      <c r="BU494" s="406"/>
      <c r="BV494" s="404"/>
      <c r="BW494" s="405"/>
      <c r="BX494" s="405"/>
      <c r="BY494" s="405"/>
      <c r="BZ494" s="405"/>
      <c r="CA494" s="406"/>
      <c r="CB494" s="398"/>
      <c r="CC494" s="399"/>
      <c r="CD494" s="399"/>
      <c r="CE494" s="400"/>
      <c r="CF494" s="407"/>
      <c r="CG494" s="408"/>
      <c r="CH494" s="408"/>
      <c r="CI494" s="408"/>
      <c r="CJ494" s="409"/>
      <c r="CK494" s="407"/>
      <c r="CL494" s="408"/>
      <c r="CM494" s="408"/>
      <c r="CN494" s="408"/>
      <c r="CO494" s="409"/>
      <c r="CP494" s="407"/>
      <c r="CQ494" s="408"/>
      <c r="CR494" s="408"/>
      <c r="CS494" s="408"/>
      <c r="CT494" s="409"/>
      <c r="CU494" s="379"/>
      <c r="CV494" s="380"/>
      <c r="CW494" s="380"/>
      <c r="CX494" s="380"/>
      <c r="CY494" s="381"/>
    </row>
    <row r="495" spans="1:103" ht="16.5">
      <c r="A495" s="383"/>
      <c r="B495" s="352"/>
      <c r="C495" s="384" t="str">
        <f t="shared" ca="1" si="9"/>
        <v>●</v>
      </c>
      <c r="D495" s="385"/>
      <c r="E495" s="386"/>
      <c r="F495" s="386"/>
      <c r="G495" s="386"/>
      <c r="H495" s="386"/>
      <c r="I495" s="386"/>
      <c r="J495" s="386"/>
      <c r="K495" s="387"/>
      <c r="L495" s="388"/>
      <c r="M495" s="388"/>
      <c r="N495" s="388"/>
      <c r="O495" s="388"/>
      <c r="P495" s="388"/>
      <c r="Q495" s="388"/>
      <c r="R495" s="389"/>
      <c r="S495" s="390"/>
      <c r="T495" s="389"/>
      <c r="U495" s="390"/>
      <c r="V495" s="387"/>
      <c r="W495" s="388"/>
      <c r="X495" s="388"/>
      <c r="Y495" s="388"/>
      <c r="Z495" s="388"/>
      <c r="AA495" s="388"/>
      <c r="AB495" s="388"/>
      <c r="AC495" s="388"/>
      <c r="AD495" s="387"/>
      <c r="AE495" s="388"/>
      <c r="AF495" s="388"/>
      <c r="AG495" s="388"/>
      <c r="AH495" s="388"/>
      <c r="AI495" s="388"/>
      <c r="AJ495" s="388"/>
      <c r="AK495" s="391"/>
      <c r="AL495" s="387"/>
      <c r="AM495" s="388"/>
      <c r="AN495" s="388"/>
      <c r="AO495" s="388"/>
      <c r="AP495" s="388"/>
      <c r="AQ495" s="388"/>
      <c r="AR495" s="391"/>
      <c r="AS495" s="392"/>
      <c r="AT495" s="393"/>
      <c r="AU495" s="393"/>
      <c r="AV495" s="393"/>
      <c r="AW495" s="393"/>
      <c r="AX495" s="393"/>
      <c r="AY495" s="394"/>
      <c r="AZ495" s="395"/>
      <c r="BA495" s="396"/>
      <c r="BB495" s="397">
        <v>5</v>
      </c>
      <c r="BC495" s="398"/>
      <c r="BD495" s="399"/>
      <c r="BE495" s="399"/>
      <c r="BF495" s="400"/>
      <c r="BG495" s="401"/>
      <c r="BH495" s="402"/>
      <c r="BI495" s="403"/>
      <c r="BJ495" s="404"/>
      <c r="BK495" s="405"/>
      <c r="BL495" s="405"/>
      <c r="BM495" s="405"/>
      <c r="BN495" s="405"/>
      <c r="BO495" s="406"/>
      <c r="BP495" s="404"/>
      <c r="BQ495" s="405"/>
      <c r="BR495" s="405"/>
      <c r="BS495" s="405"/>
      <c r="BT495" s="405"/>
      <c r="BU495" s="406"/>
      <c r="BV495" s="404"/>
      <c r="BW495" s="405"/>
      <c r="BX495" s="405"/>
      <c r="BY495" s="405"/>
      <c r="BZ495" s="405"/>
      <c r="CA495" s="406"/>
      <c r="CB495" s="398"/>
      <c r="CC495" s="399"/>
      <c r="CD495" s="399"/>
      <c r="CE495" s="400"/>
      <c r="CF495" s="407"/>
      <c r="CG495" s="408"/>
      <c r="CH495" s="408"/>
      <c r="CI495" s="408"/>
      <c r="CJ495" s="409"/>
      <c r="CK495" s="407"/>
      <c r="CL495" s="408"/>
      <c r="CM495" s="408"/>
      <c r="CN495" s="408"/>
      <c r="CO495" s="409"/>
      <c r="CP495" s="407"/>
      <c r="CQ495" s="408"/>
      <c r="CR495" s="408"/>
      <c r="CS495" s="408"/>
      <c r="CT495" s="409"/>
      <c r="CU495" s="379"/>
      <c r="CV495" s="380"/>
      <c r="CW495" s="380"/>
      <c r="CX495" s="380"/>
      <c r="CY495" s="381"/>
    </row>
    <row r="496" spans="1:103" ht="16.5">
      <c r="A496" s="410"/>
      <c r="B496" s="411"/>
      <c r="C496" s="412" t="str">
        <f t="shared" ca="1" si="9"/>
        <v>●</v>
      </c>
      <c r="D496" s="413"/>
      <c r="E496" s="414"/>
      <c r="F496" s="414"/>
      <c r="G496" s="414"/>
      <c r="H496" s="414"/>
      <c r="I496" s="414"/>
      <c r="J496" s="414"/>
      <c r="K496" s="376"/>
      <c r="L496" s="377"/>
      <c r="M496" s="377"/>
      <c r="N496" s="377"/>
      <c r="O496" s="377"/>
      <c r="P496" s="377"/>
      <c r="Q496" s="377"/>
      <c r="R496" s="415"/>
      <c r="S496" s="416"/>
      <c r="T496" s="415"/>
      <c r="U496" s="416"/>
      <c r="V496" s="376"/>
      <c r="W496" s="377"/>
      <c r="X496" s="377"/>
      <c r="Y496" s="377"/>
      <c r="Z496" s="377"/>
      <c r="AA496" s="377"/>
      <c r="AB496" s="377"/>
      <c r="AC496" s="377"/>
      <c r="AD496" s="376"/>
      <c r="AE496" s="377"/>
      <c r="AF496" s="377"/>
      <c r="AG496" s="377"/>
      <c r="AH496" s="377"/>
      <c r="AI496" s="377"/>
      <c r="AJ496" s="377"/>
      <c r="AK496" s="378"/>
      <c r="AL496" s="376"/>
      <c r="AM496" s="377"/>
      <c r="AN496" s="377"/>
      <c r="AO496" s="377"/>
      <c r="AP496" s="377"/>
      <c r="AQ496" s="377"/>
      <c r="AR496" s="378"/>
      <c r="AS496" s="417"/>
      <c r="AT496" s="418"/>
      <c r="AU496" s="418"/>
      <c r="AV496" s="418"/>
      <c r="AW496" s="418"/>
      <c r="AX496" s="418"/>
      <c r="AY496" s="419"/>
      <c r="AZ496" s="420"/>
      <c r="BA496" s="421"/>
      <c r="BB496" s="422">
        <v>6</v>
      </c>
      <c r="BC496" s="423"/>
      <c r="BD496" s="424"/>
      <c r="BE496" s="424"/>
      <c r="BF496" s="425"/>
      <c r="BG496" s="426"/>
      <c r="BH496" s="427"/>
      <c r="BI496" s="428"/>
      <c r="BJ496" s="429"/>
      <c r="BK496" s="430"/>
      <c r="BL496" s="430"/>
      <c r="BM496" s="430"/>
      <c r="BN496" s="430"/>
      <c r="BO496" s="431"/>
      <c r="BP496" s="429"/>
      <c r="BQ496" s="430"/>
      <c r="BR496" s="430"/>
      <c r="BS496" s="430"/>
      <c r="BT496" s="430"/>
      <c r="BU496" s="431"/>
      <c r="BV496" s="429"/>
      <c r="BW496" s="430"/>
      <c r="BX496" s="430"/>
      <c r="BY496" s="430"/>
      <c r="BZ496" s="430"/>
      <c r="CA496" s="431"/>
      <c r="CB496" s="423"/>
      <c r="CC496" s="424"/>
      <c r="CD496" s="424"/>
      <c r="CE496" s="425"/>
      <c r="CF496" s="407"/>
      <c r="CG496" s="408"/>
      <c r="CH496" s="408"/>
      <c r="CI496" s="408"/>
      <c r="CJ496" s="409"/>
      <c r="CK496" s="407"/>
      <c r="CL496" s="408"/>
      <c r="CM496" s="408"/>
      <c r="CN496" s="408"/>
      <c r="CO496" s="409"/>
      <c r="CP496" s="407"/>
      <c r="CQ496" s="408"/>
      <c r="CR496" s="408"/>
      <c r="CS496" s="408"/>
      <c r="CT496" s="409"/>
      <c r="CU496" s="379"/>
      <c r="CV496" s="380"/>
      <c r="CW496" s="380"/>
      <c r="CX496" s="380"/>
      <c r="CY496" s="381"/>
    </row>
    <row r="497" spans="1:103" ht="16.5">
      <c r="A497" s="351">
        <v>82</v>
      </c>
      <c r="B497" s="352"/>
      <c r="C497" s="353" t="str">
        <f t="shared" ca="1" si="9"/>
        <v>●</v>
      </c>
      <c r="D497" s="354"/>
      <c r="E497" s="355"/>
      <c r="F497" s="355"/>
      <c r="G497" s="355"/>
      <c r="H497" s="355"/>
      <c r="I497" s="355"/>
      <c r="J497" s="355"/>
      <c r="K497" s="356" t="s">
        <v>465</v>
      </c>
      <c r="L497" s="357"/>
      <c r="M497" s="357"/>
      <c r="N497" s="357"/>
      <c r="O497" s="357"/>
      <c r="P497" s="357"/>
      <c r="Q497" s="357"/>
      <c r="R497" s="358"/>
      <c r="S497" s="359"/>
      <c r="T497" s="358"/>
      <c r="U497" s="359"/>
      <c r="V497" s="356"/>
      <c r="W497" s="357"/>
      <c r="X497" s="357"/>
      <c r="Y497" s="357"/>
      <c r="Z497" s="357"/>
      <c r="AA497" s="357"/>
      <c r="AB497" s="357"/>
      <c r="AC497" s="357"/>
      <c r="AD497" s="356"/>
      <c r="AE497" s="357"/>
      <c r="AF497" s="357"/>
      <c r="AG497" s="357"/>
      <c r="AH497" s="357"/>
      <c r="AI497" s="357"/>
      <c r="AJ497" s="357"/>
      <c r="AK497" s="360"/>
      <c r="AL497" s="356"/>
      <c r="AM497" s="357"/>
      <c r="AN497" s="357"/>
      <c r="AO497" s="357"/>
      <c r="AP497" s="357"/>
      <c r="AQ497" s="357"/>
      <c r="AR497" s="360"/>
      <c r="AS497" s="361"/>
      <c r="AT497" s="362"/>
      <c r="AU497" s="362"/>
      <c r="AV497" s="362"/>
      <c r="AW497" s="362"/>
      <c r="AX497" s="362"/>
      <c r="AY497" s="363"/>
      <c r="AZ497" s="364"/>
      <c r="BA497" s="365"/>
      <c r="BB497" s="366">
        <v>1</v>
      </c>
      <c r="BC497" s="367"/>
      <c r="BD497" s="368"/>
      <c r="BE497" s="368"/>
      <c r="BF497" s="369"/>
      <c r="BG497" s="370"/>
      <c r="BH497" s="371"/>
      <c r="BI497" s="372"/>
      <c r="BJ497" s="373"/>
      <c r="BK497" s="374"/>
      <c r="BL497" s="374"/>
      <c r="BM497" s="374"/>
      <c r="BN497" s="374"/>
      <c r="BO497" s="375"/>
      <c r="BP497" s="373"/>
      <c r="BQ497" s="374"/>
      <c r="BR497" s="374"/>
      <c r="BS497" s="374"/>
      <c r="BT497" s="374"/>
      <c r="BU497" s="375"/>
      <c r="BV497" s="373"/>
      <c r="BW497" s="374"/>
      <c r="BX497" s="374"/>
      <c r="BY497" s="374"/>
      <c r="BZ497" s="374"/>
      <c r="CA497" s="375"/>
      <c r="CB497" s="367"/>
      <c r="CC497" s="368"/>
      <c r="CD497" s="368"/>
      <c r="CE497" s="369"/>
      <c r="CF497" s="376"/>
      <c r="CG497" s="377"/>
      <c r="CH497" s="377"/>
      <c r="CI497" s="377"/>
      <c r="CJ497" s="378"/>
      <c r="CK497" s="376"/>
      <c r="CL497" s="377"/>
      <c r="CM497" s="377"/>
      <c r="CN497" s="377"/>
      <c r="CO497" s="378"/>
      <c r="CP497" s="376"/>
      <c r="CQ497" s="377"/>
      <c r="CR497" s="377"/>
      <c r="CS497" s="377"/>
      <c r="CT497" s="378"/>
      <c r="CU497" s="379"/>
      <c r="CV497" s="380"/>
      <c r="CW497" s="380"/>
      <c r="CX497" s="380"/>
      <c r="CY497" s="381"/>
    </row>
    <row r="498" spans="1:103" ht="16.5">
      <c r="A498" s="383"/>
      <c r="B498" s="352"/>
      <c r="C498" s="384" t="str">
        <f t="shared" ca="1" si="9"/>
        <v>●</v>
      </c>
      <c r="D498" s="385"/>
      <c r="E498" s="386"/>
      <c r="F498" s="386"/>
      <c r="G498" s="386"/>
      <c r="H498" s="386"/>
      <c r="I498" s="386"/>
      <c r="J498" s="386"/>
      <c r="K498" s="387"/>
      <c r="L498" s="388"/>
      <c r="M498" s="388"/>
      <c r="N498" s="388"/>
      <c r="O498" s="388"/>
      <c r="P498" s="388"/>
      <c r="Q498" s="388"/>
      <c r="R498" s="389"/>
      <c r="S498" s="390"/>
      <c r="T498" s="389"/>
      <c r="U498" s="390"/>
      <c r="V498" s="387"/>
      <c r="W498" s="388"/>
      <c r="X498" s="388"/>
      <c r="Y498" s="388"/>
      <c r="Z498" s="388"/>
      <c r="AA498" s="388"/>
      <c r="AB498" s="388"/>
      <c r="AC498" s="388"/>
      <c r="AD498" s="387"/>
      <c r="AE498" s="388"/>
      <c r="AF498" s="388"/>
      <c r="AG498" s="388"/>
      <c r="AH498" s="388"/>
      <c r="AI498" s="388"/>
      <c r="AJ498" s="388"/>
      <c r="AK498" s="391"/>
      <c r="AL498" s="387"/>
      <c r="AM498" s="388"/>
      <c r="AN498" s="388"/>
      <c r="AO498" s="388"/>
      <c r="AP498" s="388"/>
      <c r="AQ498" s="388"/>
      <c r="AR498" s="391"/>
      <c r="AS498" s="392"/>
      <c r="AT498" s="393"/>
      <c r="AU498" s="393"/>
      <c r="AV498" s="393"/>
      <c r="AW498" s="393"/>
      <c r="AX498" s="393"/>
      <c r="AY498" s="394"/>
      <c r="AZ498" s="395"/>
      <c r="BA498" s="396"/>
      <c r="BB498" s="397">
        <v>2</v>
      </c>
      <c r="BC498" s="398"/>
      <c r="BD498" s="399"/>
      <c r="BE498" s="399"/>
      <c r="BF498" s="400"/>
      <c r="BG498" s="401"/>
      <c r="BH498" s="402"/>
      <c r="BI498" s="403"/>
      <c r="BJ498" s="404"/>
      <c r="BK498" s="405"/>
      <c r="BL498" s="405"/>
      <c r="BM498" s="405"/>
      <c r="BN498" s="405"/>
      <c r="BO498" s="406"/>
      <c r="BP498" s="404"/>
      <c r="BQ498" s="405"/>
      <c r="BR498" s="405"/>
      <c r="BS498" s="405"/>
      <c r="BT498" s="405"/>
      <c r="BU498" s="406"/>
      <c r="BV498" s="404"/>
      <c r="BW498" s="405"/>
      <c r="BX498" s="405"/>
      <c r="BY498" s="405"/>
      <c r="BZ498" s="405"/>
      <c r="CA498" s="406"/>
      <c r="CB498" s="398"/>
      <c r="CC498" s="399"/>
      <c r="CD498" s="399"/>
      <c r="CE498" s="400"/>
      <c r="CF498" s="407"/>
      <c r="CG498" s="408"/>
      <c r="CH498" s="408"/>
      <c r="CI498" s="408"/>
      <c r="CJ498" s="409"/>
      <c r="CK498" s="407"/>
      <c r="CL498" s="408"/>
      <c r="CM498" s="408"/>
      <c r="CN498" s="408"/>
      <c r="CO498" s="409"/>
      <c r="CP498" s="407"/>
      <c r="CQ498" s="408"/>
      <c r="CR498" s="408"/>
      <c r="CS498" s="408"/>
      <c r="CT498" s="409"/>
      <c r="CU498" s="379"/>
      <c r="CV498" s="380"/>
      <c r="CW498" s="380"/>
      <c r="CX498" s="380"/>
      <c r="CY498" s="381"/>
    </row>
    <row r="499" spans="1:103" ht="16.5">
      <c r="A499" s="383"/>
      <c r="B499" s="352"/>
      <c r="C499" s="384" t="str">
        <f t="shared" ca="1" si="9"/>
        <v>●</v>
      </c>
      <c r="D499" s="385"/>
      <c r="E499" s="386"/>
      <c r="F499" s="386"/>
      <c r="G499" s="386"/>
      <c r="H499" s="386"/>
      <c r="I499" s="386"/>
      <c r="J499" s="386"/>
      <c r="K499" s="387"/>
      <c r="L499" s="388"/>
      <c r="M499" s="388"/>
      <c r="N499" s="388"/>
      <c r="O499" s="388"/>
      <c r="P499" s="388"/>
      <c r="Q499" s="388"/>
      <c r="R499" s="389"/>
      <c r="S499" s="390"/>
      <c r="T499" s="389"/>
      <c r="U499" s="390"/>
      <c r="V499" s="387"/>
      <c r="W499" s="388"/>
      <c r="X499" s="388"/>
      <c r="Y499" s="388"/>
      <c r="Z499" s="388"/>
      <c r="AA499" s="388"/>
      <c r="AB499" s="388"/>
      <c r="AC499" s="388"/>
      <c r="AD499" s="387"/>
      <c r="AE499" s="388"/>
      <c r="AF499" s="388"/>
      <c r="AG499" s="388"/>
      <c r="AH499" s="388"/>
      <c r="AI499" s="388"/>
      <c r="AJ499" s="388"/>
      <c r="AK499" s="391"/>
      <c r="AL499" s="387"/>
      <c r="AM499" s="388"/>
      <c r="AN499" s="388"/>
      <c r="AO499" s="388"/>
      <c r="AP499" s="388"/>
      <c r="AQ499" s="388"/>
      <c r="AR499" s="391"/>
      <c r="AS499" s="392"/>
      <c r="AT499" s="393"/>
      <c r="AU499" s="393"/>
      <c r="AV499" s="393"/>
      <c r="AW499" s="393"/>
      <c r="AX499" s="393"/>
      <c r="AY499" s="394"/>
      <c r="AZ499" s="395"/>
      <c r="BA499" s="396"/>
      <c r="BB499" s="397">
        <v>3</v>
      </c>
      <c r="BC499" s="398"/>
      <c r="BD499" s="399"/>
      <c r="BE499" s="399"/>
      <c r="BF499" s="400"/>
      <c r="BG499" s="401"/>
      <c r="BH499" s="402"/>
      <c r="BI499" s="403"/>
      <c r="BJ499" s="404"/>
      <c r="BK499" s="405"/>
      <c r="BL499" s="405"/>
      <c r="BM499" s="405"/>
      <c r="BN499" s="405"/>
      <c r="BO499" s="406"/>
      <c r="BP499" s="404"/>
      <c r="BQ499" s="405"/>
      <c r="BR499" s="405"/>
      <c r="BS499" s="405"/>
      <c r="BT499" s="405"/>
      <c r="BU499" s="406"/>
      <c r="BV499" s="404"/>
      <c r="BW499" s="405"/>
      <c r="BX499" s="405"/>
      <c r="BY499" s="405"/>
      <c r="BZ499" s="405"/>
      <c r="CA499" s="406"/>
      <c r="CB499" s="398"/>
      <c r="CC499" s="399"/>
      <c r="CD499" s="399"/>
      <c r="CE499" s="400"/>
      <c r="CF499" s="407"/>
      <c r="CG499" s="408"/>
      <c r="CH499" s="408"/>
      <c r="CI499" s="408"/>
      <c r="CJ499" s="409"/>
      <c r="CK499" s="407"/>
      <c r="CL499" s="408"/>
      <c r="CM499" s="408"/>
      <c r="CN499" s="408"/>
      <c r="CO499" s="409"/>
      <c r="CP499" s="407"/>
      <c r="CQ499" s="408"/>
      <c r="CR499" s="408"/>
      <c r="CS499" s="408"/>
      <c r="CT499" s="409"/>
      <c r="CU499" s="379"/>
      <c r="CV499" s="380"/>
      <c r="CW499" s="380"/>
      <c r="CX499" s="380"/>
      <c r="CY499" s="381"/>
    </row>
    <row r="500" spans="1:103" ht="16.5">
      <c r="A500" s="383"/>
      <c r="B500" s="352"/>
      <c r="C500" s="384" t="str">
        <f t="shared" ca="1" si="9"/>
        <v>●</v>
      </c>
      <c r="D500" s="385"/>
      <c r="E500" s="386"/>
      <c r="F500" s="386"/>
      <c r="G500" s="386"/>
      <c r="H500" s="386"/>
      <c r="I500" s="386"/>
      <c r="J500" s="386"/>
      <c r="K500" s="387"/>
      <c r="L500" s="388"/>
      <c r="M500" s="388"/>
      <c r="N500" s="388"/>
      <c r="O500" s="388"/>
      <c r="P500" s="388"/>
      <c r="Q500" s="388"/>
      <c r="R500" s="389"/>
      <c r="S500" s="390"/>
      <c r="T500" s="389"/>
      <c r="U500" s="390"/>
      <c r="V500" s="387"/>
      <c r="W500" s="388"/>
      <c r="X500" s="388"/>
      <c r="Y500" s="388"/>
      <c r="Z500" s="388"/>
      <c r="AA500" s="388"/>
      <c r="AB500" s="388"/>
      <c r="AC500" s="388"/>
      <c r="AD500" s="387"/>
      <c r="AE500" s="388"/>
      <c r="AF500" s="388"/>
      <c r="AG500" s="388"/>
      <c r="AH500" s="388"/>
      <c r="AI500" s="388"/>
      <c r="AJ500" s="388"/>
      <c r="AK500" s="391"/>
      <c r="AL500" s="387"/>
      <c r="AM500" s="388"/>
      <c r="AN500" s="388"/>
      <c r="AO500" s="388"/>
      <c r="AP500" s="388"/>
      <c r="AQ500" s="388"/>
      <c r="AR500" s="391"/>
      <c r="AS500" s="392"/>
      <c r="AT500" s="393"/>
      <c r="AU500" s="393"/>
      <c r="AV500" s="393"/>
      <c r="AW500" s="393"/>
      <c r="AX500" s="393"/>
      <c r="AY500" s="394"/>
      <c r="AZ500" s="395"/>
      <c r="BA500" s="396"/>
      <c r="BB500" s="397">
        <v>4</v>
      </c>
      <c r="BC500" s="398"/>
      <c r="BD500" s="399"/>
      <c r="BE500" s="399"/>
      <c r="BF500" s="400"/>
      <c r="BG500" s="401"/>
      <c r="BH500" s="402"/>
      <c r="BI500" s="403"/>
      <c r="BJ500" s="404"/>
      <c r="BK500" s="405"/>
      <c r="BL500" s="405"/>
      <c r="BM500" s="405"/>
      <c r="BN500" s="405"/>
      <c r="BO500" s="406"/>
      <c r="BP500" s="404"/>
      <c r="BQ500" s="405"/>
      <c r="BR500" s="405"/>
      <c r="BS500" s="405"/>
      <c r="BT500" s="405"/>
      <c r="BU500" s="406"/>
      <c r="BV500" s="404"/>
      <c r="BW500" s="405"/>
      <c r="BX500" s="405"/>
      <c r="BY500" s="405"/>
      <c r="BZ500" s="405"/>
      <c r="CA500" s="406"/>
      <c r="CB500" s="398"/>
      <c r="CC500" s="399"/>
      <c r="CD500" s="399"/>
      <c r="CE500" s="400"/>
      <c r="CF500" s="407"/>
      <c r="CG500" s="408"/>
      <c r="CH500" s="408"/>
      <c r="CI500" s="408"/>
      <c r="CJ500" s="409"/>
      <c r="CK500" s="407"/>
      <c r="CL500" s="408"/>
      <c r="CM500" s="408"/>
      <c r="CN500" s="408"/>
      <c r="CO500" s="409"/>
      <c r="CP500" s="407"/>
      <c r="CQ500" s="408"/>
      <c r="CR500" s="408"/>
      <c r="CS500" s="408"/>
      <c r="CT500" s="409"/>
      <c r="CU500" s="379"/>
      <c r="CV500" s="380"/>
      <c r="CW500" s="380"/>
      <c r="CX500" s="380"/>
      <c r="CY500" s="381"/>
    </row>
    <row r="501" spans="1:103" ht="16.5">
      <c r="A501" s="383"/>
      <c r="B501" s="352"/>
      <c r="C501" s="384" t="str">
        <f t="shared" ca="1" si="9"/>
        <v>●</v>
      </c>
      <c r="D501" s="385"/>
      <c r="E501" s="386"/>
      <c r="F501" s="386"/>
      <c r="G501" s="386"/>
      <c r="H501" s="386"/>
      <c r="I501" s="386"/>
      <c r="J501" s="386"/>
      <c r="K501" s="387"/>
      <c r="L501" s="388"/>
      <c r="M501" s="388"/>
      <c r="N501" s="388"/>
      <c r="O501" s="388"/>
      <c r="P501" s="388"/>
      <c r="Q501" s="388"/>
      <c r="R501" s="389"/>
      <c r="S501" s="390"/>
      <c r="T501" s="389"/>
      <c r="U501" s="390"/>
      <c r="V501" s="387"/>
      <c r="W501" s="388"/>
      <c r="X501" s="388"/>
      <c r="Y501" s="388"/>
      <c r="Z501" s="388"/>
      <c r="AA501" s="388"/>
      <c r="AB501" s="388"/>
      <c r="AC501" s="388"/>
      <c r="AD501" s="387"/>
      <c r="AE501" s="388"/>
      <c r="AF501" s="388"/>
      <c r="AG501" s="388"/>
      <c r="AH501" s="388"/>
      <c r="AI501" s="388"/>
      <c r="AJ501" s="388"/>
      <c r="AK501" s="391"/>
      <c r="AL501" s="387"/>
      <c r="AM501" s="388"/>
      <c r="AN501" s="388"/>
      <c r="AO501" s="388"/>
      <c r="AP501" s="388"/>
      <c r="AQ501" s="388"/>
      <c r="AR501" s="391"/>
      <c r="AS501" s="392"/>
      <c r="AT501" s="393"/>
      <c r="AU501" s="393"/>
      <c r="AV501" s="393"/>
      <c r="AW501" s="393"/>
      <c r="AX501" s="393"/>
      <c r="AY501" s="394"/>
      <c r="AZ501" s="395"/>
      <c r="BA501" s="396"/>
      <c r="BB501" s="397">
        <v>5</v>
      </c>
      <c r="BC501" s="398"/>
      <c r="BD501" s="399"/>
      <c r="BE501" s="399"/>
      <c r="BF501" s="400"/>
      <c r="BG501" s="401"/>
      <c r="BH501" s="402"/>
      <c r="BI501" s="403"/>
      <c r="BJ501" s="404"/>
      <c r="BK501" s="405"/>
      <c r="BL501" s="405"/>
      <c r="BM501" s="405"/>
      <c r="BN501" s="405"/>
      <c r="BO501" s="406"/>
      <c r="BP501" s="404"/>
      <c r="BQ501" s="405"/>
      <c r="BR501" s="405"/>
      <c r="BS501" s="405"/>
      <c r="BT501" s="405"/>
      <c r="BU501" s="406"/>
      <c r="BV501" s="404"/>
      <c r="BW501" s="405"/>
      <c r="BX501" s="405"/>
      <c r="BY501" s="405"/>
      <c r="BZ501" s="405"/>
      <c r="CA501" s="406"/>
      <c r="CB501" s="398"/>
      <c r="CC501" s="399"/>
      <c r="CD501" s="399"/>
      <c r="CE501" s="400"/>
      <c r="CF501" s="407"/>
      <c r="CG501" s="408"/>
      <c r="CH501" s="408"/>
      <c r="CI501" s="408"/>
      <c r="CJ501" s="409"/>
      <c r="CK501" s="407"/>
      <c r="CL501" s="408"/>
      <c r="CM501" s="408"/>
      <c r="CN501" s="408"/>
      <c r="CO501" s="409"/>
      <c r="CP501" s="407"/>
      <c r="CQ501" s="408"/>
      <c r="CR501" s="408"/>
      <c r="CS501" s="408"/>
      <c r="CT501" s="409"/>
      <c r="CU501" s="379"/>
      <c r="CV501" s="380"/>
      <c r="CW501" s="380"/>
      <c r="CX501" s="380"/>
      <c r="CY501" s="381"/>
    </row>
    <row r="502" spans="1:103" ht="16.5">
      <c r="A502" s="410"/>
      <c r="B502" s="411"/>
      <c r="C502" s="412" t="str">
        <f t="shared" ca="1" si="9"/>
        <v>●</v>
      </c>
      <c r="D502" s="413"/>
      <c r="E502" s="414"/>
      <c r="F502" s="414"/>
      <c r="G502" s="414"/>
      <c r="H502" s="414"/>
      <c r="I502" s="414"/>
      <c r="J502" s="414"/>
      <c r="K502" s="376"/>
      <c r="L502" s="377"/>
      <c r="M502" s="377"/>
      <c r="N502" s="377"/>
      <c r="O502" s="377"/>
      <c r="P502" s="377"/>
      <c r="Q502" s="377"/>
      <c r="R502" s="415"/>
      <c r="S502" s="416"/>
      <c r="T502" s="415"/>
      <c r="U502" s="416"/>
      <c r="V502" s="376"/>
      <c r="W502" s="377"/>
      <c r="X502" s="377"/>
      <c r="Y502" s="377"/>
      <c r="Z502" s="377"/>
      <c r="AA502" s="377"/>
      <c r="AB502" s="377"/>
      <c r="AC502" s="377"/>
      <c r="AD502" s="376"/>
      <c r="AE502" s="377"/>
      <c r="AF502" s="377"/>
      <c r="AG502" s="377"/>
      <c r="AH502" s="377"/>
      <c r="AI502" s="377"/>
      <c r="AJ502" s="377"/>
      <c r="AK502" s="378"/>
      <c r="AL502" s="376"/>
      <c r="AM502" s="377"/>
      <c r="AN502" s="377"/>
      <c r="AO502" s="377"/>
      <c r="AP502" s="377"/>
      <c r="AQ502" s="377"/>
      <c r="AR502" s="378"/>
      <c r="AS502" s="417"/>
      <c r="AT502" s="418"/>
      <c r="AU502" s="418"/>
      <c r="AV502" s="418"/>
      <c r="AW502" s="418"/>
      <c r="AX502" s="418"/>
      <c r="AY502" s="419"/>
      <c r="AZ502" s="420"/>
      <c r="BA502" s="421"/>
      <c r="BB502" s="422">
        <v>6</v>
      </c>
      <c r="BC502" s="423"/>
      <c r="BD502" s="424"/>
      <c r="BE502" s="424"/>
      <c r="BF502" s="425"/>
      <c r="BG502" s="426"/>
      <c r="BH502" s="427"/>
      <c r="BI502" s="428"/>
      <c r="BJ502" s="429"/>
      <c r="BK502" s="430"/>
      <c r="BL502" s="430"/>
      <c r="BM502" s="430"/>
      <c r="BN502" s="430"/>
      <c r="BO502" s="431"/>
      <c r="BP502" s="429"/>
      <c r="BQ502" s="430"/>
      <c r="BR502" s="430"/>
      <c r="BS502" s="430"/>
      <c r="BT502" s="430"/>
      <c r="BU502" s="431"/>
      <c r="BV502" s="429"/>
      <c r="BW502" s="430"/>
      <c r="BX502" s="430"/>
      <c r="BY502" s="430"/>
      <c r="BZ502" s="430"/>
      <c r="CA502" s="431"/>
      <c r="CB502" s="423"/>
      <c r="CC502" s="424"/>
      <c r="CD502" s="424"/>
      <c r="CE502" s="425"/>
      <c r="CF502" s="407"/>
      <c r="CG502" s="408"/>
      <c r="CH502" s="408"/>
      <c r="CI502" s="408"/>
      <c r="CJ502" s="409"/>
      <c r="CK502" s="407"/>
      <c r="CL502" s="408"/>
      <c r="CM502" s="408"/>
      <c r="CN502" s="408"/>
      <c r="CO502" s="409"/>
      <c r="CP502" s="407"/>
      <c r="CQ502" s="408"/>
      <c r="CR502" s="408"/>
      <c r="CS502" s="408"/>
      <c r="CT502" s="409"/>
      <c r="CU502" s="379"/>
      <c r="CV502" s="380"/>
      <c r="CW502" s="380"/>
      <c r="CX502" s="380"/>
      <c r="CY502" s="381"/>
    </row>
    <row r="503" spans="1:103" ht="16.5">
      <c r="A503" s="351">
        <v>83</v>
      </c>
      <c r="B503" s="352"/>
      <c r="C503" s="353" t="str">
        <f t="shared" ca="1" si="9"/>
        <v>●</v>
      </c>
      <c r="D503" s="354"/>
      <c r="E503" s="355"/>
      <c r="F503" s="355"/>
      <c r="G503" s="355"/>
      <c r="H503" s="355"/>
      <c r="I503" s="355"/>
      <c r="J503" s="355"/>
      <c r="K503" s="356" t="s">
        <v>466</v>
      </c>
      <c r="L503" s="357"/>
      <c r="M503" s="357"/>
      <c r="N503" s="357"/>
      <c r="O503" s="357"/>
      <c r="P503" s="357"/>
      <c r="Q503" s="357"/>
      <c r="R503" s="358"/>
      <c r="S503" s="359"/>
      <c r="T503" s="358"/>
      <c r="U503" s="359"/>
      <c r="V503" s="356"/>
      <c r="W503" s="357"/>
      <c r="X503" s="357"/>
      <c r="Y503" s="357"/>
      <c r="Z503" s="357"/>
      <c r="AA503" s="357"/>
      <c r="AB503" s="357"/>
      <c r="AC503" s="357"/>
      <c r="AD503" s="356"/>
      <c r="AE503" s="357"/>
      <c r="AF503" s="357"/>
      <c r="AG503" s="357"/>
      <c r="AH503" s="357"/>
      <c r="AI503" s="357"/>
      <c r="AJ503" s="357"/>
      <c r="AK503" s="360"/>
      <c r="AL503" s="356"/>
      <c r="AM503" s="357"/>
      <c r="AN503" s="357"/>
      <c r="AO503" s="357"/>
      <c r="AP503" s="357"/>
      <c r="AQ503" s="357"/>
      <c r="AR503" s="360"/>
      <c r="AS503" s="361"/>
      <c r="AT503" s="362"/>
      <c r="AU503" s="362"/>
      <c r="AV503" s="362"/>
      <c r="AW503" s="362"/>
      <c r="AX503" s="362"/>
      <c r="AY503" s="363"/>
      <c r="AZ503" s="364"/>
      <c r="BA503" s="365"/>
      <c r="BB503" s="366">
        <v>1</v>
      </c>
      <c r="BC503" s="367"/>
      <c r="BD503" s="368"/>
      <c r="BE503" s="368"/>
      <c r="BF503" s="369"/>
      <c r="BG503" s="370"/>
      <c r="BH503" s="371"/>
      <c r="BI503" s="372"/>
      <c r="BJ503" s="373"/>
      <c r="BK503" s="374"/>
      <c r="BL503" s="374"/>
      <c r="BM503" s="374"/>
      <c r="BN503" s="374"/>
      <c r="BO503" s="375"/>
      <c r="BP503" s="373"/>
      <c r="BQ503" s="374"/>
      <c r="BR503" s="374"/>
      <c r="BS503" s="374"/>
      <c r="BT503" s="374"/>
      <c r="BU503" s="375"/>
      <c r="BV503" s="373"/>
      <c r="BW503" s="374"/>
      <c r="BX503" s="374"/>
      <c r="BY503" s="374"/>
      <c r="BZ503" s="374"/>
      <c r="CA503" s="375"/>
      <c r="CB503" s="367"/>
      <c r="CC503" s="368"/>
      <c r="CD503" s="368"/>
      <c r="CE503" s="369"/>
      <c r="CF503" s="376"/>
      <c r="CG503" s="377"/>
      <c r="CH503" s="377"/>
      <c r="CI503" s="377"/>
      <c r="CJ503" s="378"/>
      <c r="CK503" s="376"/>
      <c r="CL503" s="377"/>
      <c r="CM503" s="377"/>
      <c r="CN503" s="377"/>
      <c r="CO503" s="378"/>
      <c r="CP503" s="376"/>
      <c r="CQ503" s="377"/>
      <c r="CR503" s="377"/>
      <c r="CS503" s="377"/>
      <c r="CT503" s="378"/>
      <c r="CU503" s="379"/>
      <c r="CV503" s="380"/>
      <c r="CW503" s="380"/>
      <c r="CX503" s="380"/>
      <c r="CY503" s="381"/>
    </row>
    <row r="504" spans="1:103" ht="16.5">
      <c r="A504" s="383"/>
      <c r="B504" s="352"/>
      <c r="C504" s="384" t="str">
        <f t="shared" ca="1" si="9"/>
        <v>●</v>
      </c>
      <c r="D504" s="385"/>
      <c r="E504" s="386"/>
      <c r="F504" s="386"/>
      <c r="G504" s="386"/>
      <c r="H504" s="386"/>
      <c r="I504" s="386"/>
      <c r="J504" s="386"/>
      <c r="K504" s="387"/>
      <c r="L504" s="388"/>
      <c r="M504" s="388"/>
      <c r="N504" s="388"/>
      <c r="O504" s="388"/>
      <c r="P504" s="388"/>
      <c r="Q504" s="388"/>
      <c r="R504" s="389"/>
      <c r="S504" s="390"/>
      <c r="T504" s="389"/>
      <c r="U504" s="390"/>
      <c r="V504" s="387"/>
      <c r="W504" s="388"/>
      <c r="X504" s="388"/>
      <c r="Y504" s="388"/>
      <c r="Z504" s="388"/>
      <c r="AA504" s="388"/>
      <c r="AB504" s="388"/>
      <c r="AC504" s="388"/>
      <c r="AD504" s="387"/>
      <c r="AE504" s="388"/>
      <c r="AF504" s="388"/>
      <c r="AG504" s="388"/>
      <c r="AH504" s="388"/>
      <c r="AI504" s="388"/>
      <c r="AJ504" s="388"/>
      <c r="AK504" s="391"/>
      <c r="AL504" s="387"/>
      <c r="AM504" s="388"/>
      <c r="AN504" s="388"/>
      <c r="AO504" s="388"/>
      <c r="AP504" s="388"/>
      <c r="AQ504" s="388"/>
      <c r="AR504" s="391"/>
      <c r="AS504" s="392"/>
      <c r="AT504" s="393"/>
      <c r="AU504" s="393"/>
      <c r="AV504" s="393"/>
      <c r="AW504" s="393"/>
      <c r="AX504" s="393"/>
      <c r="AY504" s="394"/>
      <c r="AZ504" s="395"/>
      <c r="BA504" s="396"/>
      <c r="BB504" s="397">
        <v>2</v>
      </c>
      <c r="BC504" s="398"/>
      <c r="BD504" s="399"/>
      <c r="BE504" s="399"/>
      <c r="BF504" s="400"/>
      <c r="BG504" s="401"/>
      <c r="BH504" s="402"/>
      <c r="BI504" s="403"/>
      <c r="BJ504" s="404"/>
      <c r="BK504" s="405"/>
      <c r="BL504" s="405"/>
      <c r="BM504" s="405"/>
      <c r="BN504" s="405"/>
      <c r="BO504" s="406"/>
      <c r="BP504" s="404"/>
      <c r="BQ504" s="405"/>
      <c r="BR504" s="405"/>
      <c r="BS504" s="405"/>
      <c r="BT504" s="405"/>
      <c r="BU504" s="406"/>
      <c r="BV504" s="404"/>
      <c r="BW504" s="405"/>
      <c r="BX504" s="405"/>
      <c r="BY504" s="405"/>
      <c r="BZ504" s="405"/>
      <c r="CA504" s="406"/>
      <c r="CB504" s="398"/>
      <c r="CC504" s="399"/>
      <c r="CD504" s="399"/>
      <c r="CE504" s="400"/>
      <c r="CF504" s="407"/>
      <c r="CG504" s="408"/>
      <c r="CH504" s="408"/>
      <c r="CI504" s="408"/>
      <c r="CJ504" s="409"/>
      <c r="CK504" s="407"/>
      <c r="CL504" s="408"/>
      <c r="CM504" s="408"/>
      <c r="CN504" s="408"/>
      <c r="CO504" s="409"/>
      <c r="CP504" s="407"/>
      <c r="CQ504" s="408"/>
      <c r="CR504" s="408"/>
      <c r="CS504" s="408"/>
      <c r="CT504" s="409"/>
      <c r="CU504" s="379"/>
      <c r="CV504" s="380"/>
      <c r="CW504" s="380"/>
      <c r="CX504" s="380"/>
      <c r="CY504" s="381"/>
    </row>
    <row r="505" spans="1:103" ht="16.5">
      <c r="A505" s="383"/>
      <c r="B505" s="352"/>
      <c r="C505" s="384" t="str">
        <f t="shared" ca="1" si="9"/>
        <v>●</v>
      </c>
      <c r="D505" s="385"/>
      <c r="E505" s="386"/>
      <c r="F505" s="386"/>
      <c r="G505" s="386"/>
      <c r="H505" s="386"/>
      <c r="I505" s="386"/>
      <c r="J505" s="386"/>
      <c r="K505" s="387"/>
      <c r="L505" s="388"/>
      <c r="M505" s="388"/>
      <c r="N505" s="388"/>
      <c r="O505" s="388"/>
      <c r="P505" s="388"/>
      <c r="Q505" s="388"/>
      <c r="R505" s="389"/>
      <c r="S505" s="390"/>
      <c r="T505" s="389"/>
      <c r="U505" s="390"/>
      <c r="V505" s="387"/>
      <c r="W505" s="388"/>
      <c r="X505" s="388"/>
      <c r="Y505" s="388"/>
      <c r="Z505" s="388"/>
      <c r="AA505" s="388"/>
      <c r="AB505" s="388"/>
      <c r="AC505" s="388"/>
      <c r="AD505" s="387"/>
      <c r="AE505" s="388"/>
      <c r="AF505" s="388"/>
      <c r="AG505" s="388"/>
      <c r="AH505" s="388"/>
      <c r="AI505" s="388"/>
      <c r="AJ505" s="388"/>
      <c r="AK505" s="391"/>
      <c r="AL505" s="387"/>
      <c r="AM505" s="388"/>
      <c r="AN505" s="388"/>
      <c r="AO505" s="388"/>
      <c r="AP505" s="388"/>
      <c r="AQ505" s="388"/>
      <c r="AR505" s="391"/>
      <c r="AS505" s="392"/>
      <c r="AT505" s="393"/>
      <c r="AU505" s="393"/>
      <c r="AV505" s="393"/>
      <c r="AW505" s="393"/>
      <c r="AX505" s="393"/>
      <c r="AY505" s="394"/>
      <c r="AZ505" s="395"/>
      <c r="BA505" s="396"/>
      <c r="BB505" s="397">
        <v>3</v>
      </c>
      <c r="BC505" s="398"/>
      <c r="BD505" s="399"/>
      <c r="BE505" s="399"/>
      <c r="BF505" s="400"/>
      <c r="BG505" s="401"/>
      <c r="BH505" s="402"/>
      <c r="BI505" s="403"/>
      <c r="BJ505" s="404"/>
      <c r="BK505" s="405"/>
      <c r="BL505" s="405"/>
      <c r="BM505" s="405"/>
      <c r="BN505" s="405"/>
      <c r="BO505" s="406"/>
      <c r="BP505" s="404"/>
      <c r="BQ505" s="405"/>
      <c r="BR505" s="405"/>
      <c r="BS505" s="405"/>
      <c r="BT505" s="405"/>
      <c r="BU505" s="406"/>
      <c r="BV505" s="404"/>
      <c r="BW505" s="405"/>
      <c r="BX505" s="405"/>
      <c r="BY505" s="405"/>
      <c r="BZ505" s="405"/>
      <c r="CA505" s="406"/>
      <c r="CB505" s="398"/>
      <c r="CC505" s="399"/>
      <c r="CD505" s="399"/>
      <c r="CE505" s="400"/>
      <c r="CF505" s="407"/>
      <c r="CG505" s="408"/>
      <c r="CH505" s="408"/>
      <c r="CI505" s="408"/>
      <c r="CJ505" s="409"/>
      <c r="CK505" s="407"/>
      <c r="CL505" s="408"/>
      <c r="CM505" s="408"/>
      <c r="CN505" s="408"/>
      <c r="CO505" s="409"/>
      <c r="CP505" s="407"/>
      <c r="CQ505" s="408"/>
      <c r="CR505" s="408"/>
      <c r="CS505" s="408"/>
      <c r="CT505" s="409"/>
      <c r="CU505" s="379"/>
      <c r="CV505" s="380"/>
      <c r="CW505" s="380"/>
      <c r="CX505" s="380"/>
      <c r="CY505" s="381"/>
    </row>
    <row r="506" spans="1:103" ht="16.5">
      <c r="A506" s="383"/>
      <c r="B506" s="352"/>
      <c r="C506" s="384" t="str">
        <f t="shared" ca="1" si="9"/>
        <v>●</v>
      </c>
      <c r="D506" s="385"/>
      <c r="E506" s="386"/>
      <c r="F506" s="386"/>
      <c r="G506" s="386"/>
      <c r="H506" s="386"/>
      <c r="I506" s="386"/>
      <c r="J506" s="386"/>
      <c r="K506" s="387"/>
      <c r="L506" s="388"/>
      <c r="M506" s="388"/>
      <c r="N506" s="388"/>
      <c r="O506" s="388"/>
      <c r="P506" s="388"/>
      <c r="Q506" s="388"/>
      <c r="R506" s="389"/>
      <c r="S506" s="390"/>
      <c r="T506" s="389"/>
      <c r="U506" s="390"/>
      <c r="V506" s="387"/>
      <c r="W506" s="388"/>
      <c r="X506" s="388"/>
      <c r="Y506" s="388"/>
      <c r="Z506" s="388"/>
      <c r="AA506" s="388"/>
      <c r="AB506" s="388"/>
      <c r="AC506" s="388"/>
      <c r="AD506" s="387"/>
      <c r="AE506" s="388"/>
      <c r="AF506" s="388"/>
      <c r="AG506" s="388"/>
      <c r="AH506" s="388"/>
      <c r="AI506" s="388"/>
      <c r="AJ506" s="388"/>
      <c r="AK506" s="391"/>
      <c r="AL506" s="387"/>
      <c r="AM506" s="388"/>
      <c r="AN506" s="388"/>
      <c r="AO506" s="388"/>
      <c r="AP506" s="388"/>
      <c r="AQ506" s="388"/>
      <c r="AR506" s="391"/>
      <c r="AS506" s="392"/>
      <c r="AT506" s="393"/>
      <c r="AU506" s="393"/>
      <c r="AV506" s="393"/>
      <c r="AW506" s="393"/>
      <c r="AX506" s="393"/>
      <c r="AY506" s="394"/>
      <c r="AZ506" s="395"/>
      <c r="BA506" s="396"/>
      <c r="BB506" s="397">
        <v>4</v>
      </c>
      <c r="BC506" s="398"/>
      <c r="BD506" s="399"/>
      <c r="BE506" s="399"/>
      <c r="BF506" s="400"/>
      <c r="BG506" s="401"/>
      <c r="BH506" s="402"/>
      <c r="BI506" s="403"/>
      <c r="BJ506" s="404"/>
      <c r="BK506" s="405"/>
      <c r="BL506" s="405"/>
      <c r="BM506" s="405"/>
      <c r="BN506" s="405"/>
      <c r="BO506" s="406"/>
      <c r="BP506" s="404"/>
      <c r="BQ506" s="405"/>
      <c r="BR506" s="405"/>
      <c r="BS506" s="405"/>
      <c r="BT506" s="405"/>
      <c r="BU506" s="406"/>
      <c r="BV506" s="404"/>
      <c r="BW506" s="405"/>
      <c r="BX506" s="405"/>
      <c r="BY506" s="405"/>
      <c r="BZ506" s="405"/>
      <c r="CA506" s="406"/>
      <c r="CB506" s="398"/>
      <c r="CC506" s="399"/>
      <c r="CD506" s="399"/>
      <c r="CE506" s="400"/>
      <c r="CF506" s="407"/>
      <c r="CG506" s="408"/>
      <c r="CH506" s="408"/>
      <c r="CI506" s="408"/>
      <c r="CJ506" s="409"/>
      <c r="CK506" s="407"/>
      <c r="CL506" s="408"/>
      <c r="CM506" s="408"/>
      <c r="CN506" s="408"/>
      <c r="CO506" s="409"/>
      <c r="CP506" s="407"/>
      <c r="CQ506" s="408"/>
      <c r="CR506" s="408"/>
      <c r="CS506" s="408"/>
      <c r="CT506" s="409"/>
      <c r="CU506" s="379"/>
      <c r="CV506" s="380"/>
      <c r="CW506" s="380"/>
      <c r="CX506" s="380"/>
      <c r="CY506" s="381"/>
    </row>
    <row r="507" spans="1:103" ht="16.5">
      <c r="A507" s="383"/>
      <c r="B507" s="352"/>
      <c r="C507" s="384" t="str">
        <f t="shared" ca="1" si="9"/>
        <v>●</v>
      </c>
      <c r="D507" s="385"/>
      <c r="E507" s="386"/>
      <c r="F507" s="386"/>
      <c r="G507" s="386"/>
      <c r="H507" s="386"/>
      <c r="I507" s="386"/>
      <c r="J507" s="386"/>
      <c r="K507" s="387"/>
      <c r="L507" s="388"/>
      <c r="M507" s="388"/>
      <c r="N507" s="388"/>
      <c r="O507" s="388"/>
      <c r="P507" s="388"/>
      <c r="Q507" s="388"/>
      <c r="R507" s="389"/>
      <c r="S507" s="390"/>
      <c r="T507" s="389"/>
      <c r="U507" s="390"/>
      <c r="V507" s="387"/>
      <c r="W507" s="388"/>
      <c r="X507" s="388"/>
      <c r="Y507" s="388"/>
      <c r="Z507" s="388"/>
      <c r="AA507" s="388"/>
      <c r="AB507" s="388"/>
      <c r="AC507" s="388"/>
      <c r="AD507" s="387"/>
      <c r="AE507" s="388"/>
      <c r="AF507" s="388"/>
      <c r="AG507" s="388"/>
      <c r="AH507" s="388"/>
      <c r="AI507" s="388"/>
      <c r="AJ507" s="388"/>
      <c r="AK507" s="391"/>
      <c r="AL507" s="387"/>
      <c r="AM507" s="388"/>
      <c r="AN507" s="388"/>
      <c r="AO507" s="388"/>
      <c r="AP507" s="388"/>
      <c r="AQ507" s="388"/>
      <c r="AR507" s="391"/>
      <c r="AS507" s="392"/>
      <c r="AT507" s="393"/>
      <c r="AU507" s="393"/>
      <c r="AV507" s="393"/>
      <c r="AW507" s="393"/>
      <c r="AX507" s="393"/>
      <c r="AY507" s="394"/>
      <c r="AZ507" s="395"/>
      <c r="BA507" s="396"/>
      <c r="BB507" s="397">
        <v>5</v>
      </c>
      <c r="BC507" s="398"/>
      <c r="BD507" s="399"/>
      <c r="BE507" s="399"/>
      <c r="BF507" s="400"/>
      <c r="BG507" s="401"/>
      <c r="BH507" s="402"/>
      <c r="BI507" s="403"/>
      <c r="BJ507" s="404"/>
      <c r="BK507" s="405"/>
      <c r="BL507" s="405"/>
      <c r="BM507" s="405"/>
      <c r="BN507" s="405"/>
      <c r="BO507" s="406"/>
      <c r="BP507" s="404"/>
      <c r="BQ507" s="405"/>
      <c r="BR507" s="405"/>
      <c r="BS507" s="405"/>
      <c r="BT507" s="405"/>
      <c r="BU507" s="406"/>
      <c r="BV507" s="404"/>
      <c r="BW507" s="405"/>
      <c r="BX507" s="405"/>
      <c r="BY507" s="405"/>
      <c r="BZ507" s="405"/>
      <c r="CA507" s="406"/>
      <c r="CB507" s="398"/>
      <c r="CC507" s="399"/>
      <c r="CD507" s="399"/>
      <c r="CE507" s="400"/>
      <c r="CF507" s="407"/>
      <c r="CG507" s="408"/>
      <c r="CH507" s="408"/>
      <c r="CI507" s="408"/>
      <c r="CJ507" s="409"/>
      <c r="CK507" s="407"/>
      <c r="CL507" s="408"/>
      <c r="CM507" s="408"/>
      <c r="CN507" s="408"/>
      <c r="CO507" s="409"/>
      <c r="CP507" s="407"/>
      <c r="CQ507" s="408"/>
      <c r="CR507" s="408"/>
      <c r="CS507" s="408"/>
      <c r="CT507" s="409"/>
      <c r="CU507" s="379"/>
      <c r="CV507" s="380"/>
      <c r="CW507" s="380"/>
      <c r="CX507" s="380"/>
      <c r="CY507" s="381"/>
    </row>
    <row r="508" spans="1:103" ht="16.5">
      <c r="A508" s="410"/>
      <c r="B508" s="411"/>
      <c r="C508" s="412" t="str">
        <f t="shared" ca="1" si="9"/>
        <v>●</v>
      </c>
      <c r="D508" s="413"/>
      <c r="E508" s="414"/>
      <c r="F508" s="414"/>
      <c r="G508" s="414"/>
      <c r="H508" s="414"/>
      <c r="I508" s="414"/>
      <c r="J508" s="414"/>
      <c r="K508" s="376"/>
      <c r="L508" s="377"/>
      <c r="M508" s="377"/>
      <c r="N508" s="377"/>
      <c r="O508" s="377"/>
      <c r="P508" s="377"/>
      <c r="Q508" s="377"/>
      <c r="R508" s="415"/>
      <c r="S508" s="416"/>
      <c r="T508" s="415"/>
      <c r="U508" s="416"/>
      <c r="V508" s="376"/>
      <c r="W508" s="377"/>
      <c r="X508" s="377"/>
      <c r="Y508" s="377"/>
      <c r="Z508" s="377"/>
      <c r="AA508" s="377"/>
      <c r="AB508" s="377"/>
      <c r="AC508" s="377"/>
      <c r="AD508" s="376"/>
      <c r="AE508" s="377"/>
      <c r="AF508" s="377"/>
      <c r="AG508" s="377"/>
      <c r="AH508" s="377"/>
      <c r="AI508" s="377"/>
      <c r="AJ508" s="377"/>
      <c r="AK508" s="378"/>
      <c r="AL508" s="376"/>
      <c r="AM508" s="377"/>
      <c r="AN508" s="377"/>
      <c r="AO508" s="377"/>
      <c r="AP508" s="377"/>
      <c r="AQ508" s="377"/>
      <c r="AR508" s="378"/>
      <c r="AS508" s="417"/>
      <c r="AT508" s="418"/>
      <c r="AU508" s="418"/>
      <c r="AV508" s="418"/>
      <c r="AW508" s="418"/>
      <c r="AX508" s="418"/>
      <c r="AY508" s="419"/>
      <c r="AZ508" s="420"/>
      <c r="BA508" s="421"/>
      <c r="BB508" s="422">
        <v>6</v>
      </c>
      <c r="BC508" s="423"/>
      <c r="BD508" s="424"/>
      <c r="BE508" s="424"/>
      <c r="BF508" s="425"/>
      <c r="BG508" s="426"/>
      <c r="BH508" s="427"/>
      <c r="BI508" s="428"/>
      <c r="BJ508" s="429"/>
      <c r="BK508" s="430"/>
      <c r="BL508" s="430"/>
      <c r="BM508" s="430"/>
      <c r="BN508" s="430"/>
      <c r="BO508" s="431"/>
      <c r="BP508" s="429"/>
      <c r="BQ508" s="430"/>
      <c r="BR508" s="430"/>
      <c r="BS508" s="430"/>
      <c r="BT508" s="430"/>
      <c r="BU508" s="431"/>
      <c r="BV508" s="429"/>
      <c r="BW508" s="430"/>
      <c r="BX508" s="430"/>
      <c r="BY508" s="430"/>
      <c r="BZ508" s="430"/>
      <c r="CA508" s="431"/>
      <c r="CB508" s="423"/>
      <c r="CC508" s="424"/>
      <c r="CD508" s="424"/>
      <c r="CE508" s="425"/>
      <c r="CF508" s="407"/>
      <c r="CG508" s="408"/>
      <c r="CH508" s="408"/>
      <c r="CI508" s="408"/>
      <c r="CJ508" s="409"/>
      <c r="CK508" s="407"/>
      <c r="CL508" s="408"/>
      <c r="CM508" s="408"/>
      <c r="CN508" s="408"/>
      <c r="CO508" s="409"/>
      <c r="CP508" s="407"/>
      <c r="CQ508" s="408"/>
      <c r="CR508" s="408"/>
      <c r="CS508" s="408"/>
      <c r="CT508" s="409"/>
      <c r="CU508" s="379"/>
      <c r="CV508" s="380"/>
      <c r="CW508" s="380"/>
      <c r="CX508" s="380"/>
      <c r="CY508" s="381"/>
    </row>
    <row r="509" spans="1:103" ht="16.5">
      <c r="A509" s="351">
        <v>84</v>
      </c>
      <c r="B509" s="352"/>
      <c r="C509" s="353" t="str">
        <f t="shared" ca="1" si="9"/>
        <v>●</v>
      </c>
      <c r="D509" s="354"/>
      <c r="E509" s="355"/>
      <c r="F509" s="355"/>
      <c r="G509" s="355"/>
      <c r="H509" s="355"/>
      <c r="I509" s="355"/>
      <c r="J509" s="355"/>
      <c r="K509" s="356" t="s">
        <v>467</v>
      </c>
      <c r="L509" s="357"/>
      <c r="M509" s="357"/>
      <c r="N509" s="357"/>
      <c r="O509" s="357"/>
      <c r="P509" s="357"/>
      <c r="Q509" s="357"/>
      <c r="R509" s="358"/>
      <c r="S509" s="359"/>
      <c r="T509" s="358"/>
      <c r="U509" s="359"/>
      <c r="V509" s="356"/>
      <c r="W509" s="357"/>
      <c r="X509" s="357"/>
      <c r="Y509" s="357"/>
      <c r="Z509" s="357"/>
      <c r="AA509" s="357"/>
      <c r="AB509" s="357"/>
      <c r="AC509" s="357"/>
      <c r="AD509" s="356"/>
      <c r="AE509" s="357"/>
      <c r="AF509" s="357"/>
      <c r="AG509" s="357"/>
      <c r="AH509" s="357"/>
      <c r="AI509" s="357"/>
      <c r="AJ509" s="357"/>
      <c r="AK509" s="360"/>
      <c r="AL509" s="356"/>
      <c r="AM509" s="357"/>
      <c r="AN509" s="357"/>
      <c r="AO509" s="357"/>
      <c r="AP509" s="357"/>
      <c r="AQ509" s="357"/>
      <c r="AR509" s="360"/>
      <c r="AS509" s="361"/>
      <c r="AT509" s="362"/>
      <c r="AU509" s="362"/>
      <c r="AV509" s="362"/>
      <c r="AW509" s="362"/>
      <c r="AX509" s="362"/>
      <c r="AY509" s="363"/>
      <c r="AZ509" s="364"/>
      <c r="BA509" s="365"/>
      <c r="BB509" s="366">
        <v>1</v>
      </c>
      <c r="BC509" s="367"/>
      <c r="BD509" s="368"/>
      <c r="BE509" s="368"/>
      <c r="BF509" s="369"/>
      <c r="BG509" s="370"/>
      <c r="BH509" s="371"/>
      <c r="BI509" s="372"/>
      <c r="BJ509" s="373"/>
      <c r="BK509" s="374"/>
      <c r="BL509" s="374"/>
      <c r="BM509" s="374"/>
      <c r="BN509" s="374"/>
      <c r="BO509" s="375"/>
      <c r="BP509" s="373"/>
      <c r="BQ509" s="374"/>
      <c r="BR509" s="374"/>
      <c r="BS509" s="374"/>
      <c r="BT509" s="374"/>
      <c r="BU509" s="375"/>
      <c r="BV509" s="373"/>
      <c r="BW509" s="374"/>
      <c r="BX509" s="374"/>
      <c r="BY509" s="374"/>
      <c r="BZ509" s="374"/>
      <c r="CA509" s="375"/>
      <c r="CB509" s="367"/>
      <c r="CC509" s="368"/>
      <c r="CD509" s="368"/>
      <c r="CE509" s="369"/>
      <c r="CF509" s="376"/>
      <c r="CG509" s="377"/>
      <c r="CH509" s="377"/>
      <c r="CI509" s="377"/>
      <c r="CJ509" s="378"/>
      <c r="CK509" s="376"/>
      <c r="CL509" s="377"/>
      <c r="CM509" s="377"/>
      <c r="CN509" s="377"/>
      <c r="CO509" s="378"/>
      <c r="CP509" s="376"/>
      <c r="CQ509" s="377"/>
      <c r="CR509" s="377"/>
      <c r="CS509" s="377"/>
      <c r="CT509" s="378"/>
      <c r="CU509" s="379"/>
      <c r="CV509" s="380"/>
      <c r="CW509" s="380"/>
      <c r="CX509" s="380"/>
      <c r="CY509" s="381"/>
    </row>
    <row r="510" spans="1:103" ht="16.5">
      <c r="A510" s="383"/>
      <c r="B510" s="352"/>
      <c r="C510" s="384" t="str">
        <f t="shared" ca="1" si="9"/>
        <v>●</v>
      </c>
      <c r="D510" s="385"/>
      <c r="E510" s="386"/>
      <c r="F510" s="386"/>
      <c r="G510" s="386"/>
      <c r="H510" s="386"/>
      <c r="I510" s="386"/>
      <c r="J510" s="386"/>
      <c r="K510" s="387"/>
      <c r="L510" s="388"/>
      <c r="M510" s="388"/>
      <c r="N510" s="388"/>
      <c r="O510" s="388"/>
      <c r="P510" s="388"/>
      <c r="Q510" s="388"/>
      <c r="R510" s="389"/>
      <c r="S510" s="390"/>
      <c r="T510" s="389"/>
      <c r="U510" s="390"/>
      <c r="V510" s="387"/>
      <c r="W510" s="388"/>
      <c r="X510" s="388"/>
      <c r="Y510" s="388"/>
      <c r="Z510" s="388"/>
      <c r="AA510" s="388"/>
      <c r="AB510" s="388"/>
      <c r="AC510" s="388"/>
      <c r="AD510" s="387"/>
      <c r="AE510" s="388"/>
      <c r="AF510" s="388"/>
      <c r="AG510" s="388"/>
      <c r="AH510" s="388"/>
      <c r="AI510" s="388"/>
      <c r="AJ510" s="388"/>
      <c r="AK510" s="391"/>
      <c r="AL510" s="387"/>
      <c r="AM510" s="388"/>
      <c r="AN510" s="388"/>
      <c r="AO510" s="388"/>
      <c r="AP510" s="388"/>
      <c r="AQ510" s="388"/>
      <c r="AR510" s="391"/>
      <c r="AS510" s="392"/>
      <c r="AT510" s="393"/>
      <c r="AU510" s="393"/>
      <c r="AV510" s="393"/>
      <c r="AW510" s="393"/>
      <c r="AX510" s="393"/>
      <c r="AY510" s="394"/>
      <c r="AZ510" s="395"/>
      <c r="BA510" s="396"/>
      <c r="BB510" s="397">
        <v>2</v>
      </c>
      <c r="BC510" s="398"/>
      <c r="BD510" s="399"/>
      <c r="BE510" s="399"/>
      <c r="BF510" s="400"/>
      <c r="BG510" s="401"/>
      <c r="BH510" s="402"/>
      <c r="BI510" s="403"/>
      <c r="BJ510" s="404"/>
      <c r="BK510" s="405"/>
      <c r="BL510" s="405"/>
      <c r="BM510" s="405"/>
      <c r="BN510" s="405"/>
      <c r="BO510" s="406"/>
      <c r="BP510" s="404"/>
      <c r="BQ510" s="405"/>
      <c r="BR510" s="405"/>
      <c r="BS510" s="405"/>
      <c r="BT510" s="405"/>
      <c r="BU510" s="406"/>
      <c r="BV510" s="404"/>
      <c r="BW510" s="405"/>
      <c r="BX510" s="405"/>
      <c r="BY510" s="405"/>
      <c r="BZ510" s="405"/>
      <c r="CA510" s="406"/>
      <c r="CB510" s="398"/>
      <c r="CC510" s="399"/>
      <c r="CD510" s="399"/>
      <c r="CE510" s="400"/>
      <c r="CF510" s="407"/>
      <c r="CG510" s="408"/>
      <c r="CH510" s="408"/>
      <c r="CI510" s="408"/>
      <c r="CJ510" s="409"/>
      <c r="CK510" s="407"/>
      <c r="CL510" s="408"/>
      <c r="CM510" s="408"/>
      <c r="CN510" s="408"/>
      <c r="CO510" s="409"/>
      <c r="CP510" s="407"/>
      <c r="CQ510" s="408"/>
      <c r="CR510" s="408"/>
      <c r="CS510" s="408"/>
      <c r="CT510" s="409"/>
      <c r="CU510" s="379"/>
      <c r="CV510" s="380"/>
      <c r="CW510" s="380"/>
      <c r="CX510" s="380"/>
      <c r="CY510" s="381"/>
    </row>
    <row r="511" spans="1:103" ht="16.5">
      <c r="A511" s="383"/>
      <c r="B511" s="352"/>
      <c r="C511" s="384" t="str">
        <f t="shared" ca="1" si="9"/>
        <v>●</v>
      </c>
      <c r="D511" s="385"/>
      <c r="E511" s="386"/>
      <c r="F511" s="386"/>
      <c r="G511" s="386"/>
      <c r="H511" s="386"/>
      <c r="I511" s="386"/>
      <c r="J511" s="386"/>
      <c r="K511" s="387"/>
      <c r="L511" s="388"/>
      <c r="M511" s="388"/>
      <c r="N511" s="388"/>
      <c r="O511" s="388"/>
      <c r="P511" s="388"/>
      <c r="Q511" s="388"/>
      <c r="R511" s="389"/>
      <c r="S511" s="390"/>
      <c r="T511" s="389"/>
      <c r="U511" s="390"/>
      <c r="V511" s="387"/>
      <c r="W511" s="388"/>
      <c r="X511" s="388"/>
      <c r="Y511" s="388"/>
      <c r="Z511" s="388"/>
      <c r="AA511" s="388"/>
      <c r="AB511" s="388"/>
      <c r="AC511" s="388"/>
      <c r="AD511" s="387"/>
      <c r="AE511" s="388"/>
      <c r="AF511" s="388"/>
      <c r="AG511" s="388"/>
      <c r="AH511" s="388"/>
      <c r="AI511" s="388"/>
      <c r="AJ511" s="388"/>
      <c r="AK511" s="391"/>
      <c r="AL511" s="387"/>
      <c r="AM511" s="388"/>
      <c r="AN511" s="388"/>
      <c r="AO511" s="388"/>
      <c r="AP511" s="388"/>
      <c r="AQ511" s="388"/>
      <c r="AR511" s="391"/>
      <c r="AS511" s="392"/>
      <c r="AT511" s="393"/>
      <c r="AU511" s="393"/>
      <c r="AV511" s="393"/>
      <c r="AW511" s="393"/>
      <c r="AX511" s="393"/>
      <c r="AY511" s="394"/>
      <c r="AZ511" s="395"/>
      <c r="BA511" s="396"/>
      <c r="BB511" s="397">
        <v>3</v>
      </c>
      <c r="BC511" s="398"/>
      <c r="BD511" s="399"/>
      <c r="BE511" s="399"/>
      <c r="BF511" s="400"/>
      <c r="BG511" s="401"/>
      <c r="BH511" s="402"/>
      <c r="BI511" s="403"/>
      <c r="BJ511" s="404"/>
      <c r="BK511" s="405"/>
      <c r="BL511" s="405"/>
      <c r="BM511" s="405"/>
      <c r="BN511" s="405"/>
      <c r="BO511" s="406"/>
      <c r="BP511" s="404"/>
      <c r="BQ511" s="405"/>
      <c r="BR511" s="405"/>
      <c r="BS511" s="405"/>
      <c r="BT511" s="405"/>
      <c r="BU511" s="406"/>
      <c r="BV511" s="404"/>
      <c r="BW511" s="405"/>
      <c r="BX511" s="405"/>
      <c r="BY511" s="405"/>
      <c r="BZ511" s="405"/>
      <c r="CA511" s="406"/>
      <c r="CB511" s="398"/>
      <c r="CC511" s="399"/>
      <c r="CD511" s="399"/>
      <c r="CE511" s="400"/>
      <c r="CF511" s="407"/>
      <c r="CG511" s="408"/>
      <c r="CH511" s="408"/>
      <c r="CI511" s="408"/>
      <c r="CJ511" s="409"/>
      <c r="CK511" s="407"/>
      <c r="CL511" s="408"/>
      <c r="CM511" s="408"/>
      <c r="CN511" s="408"/>
      <c r="CO511" s="409"/>
      <c r="CP511" s="407"/>
      <c r="CQ511" s="408"/>
      <c r="CR511" s="408"/>
      <c r="CS511" s="408"/>
      <c r="CT511" s="409"/>
      <c r="CU511" s="379"/>
      <c r="CV511" s="380"/>
      <c r="CW511" s="380"/>
      <c r="CX511" s="380"/>
      <c r="CY511" s="381"/>
    </row>
    <row r="512" spans="1:103" ht="16.5">
      <c r="A512" s="383"/>
      <c r="B512" s="352"/>
      <c r="C512" s="384" t="str">
        <f t="shared" ca="1" si="9"/>
        <v>●</v>
      </c>
      <c r="D512" s="385"/>
      <c r="E512" s="386"/>
      <c r="F512" s="386"/>
      <c r="G512" s="386"/>
      <c r="H512" s="386"/>
      <c r="I512" s="386"/>
      <c r="J512" s="386"/>
      <c r="K512" s="387"/>
      <c r="L512" s="388"/>
      <c r="M512" s="388"/>
      <c r="N512" s="388"/>
      <c r="O512" s="388"/>
      <c r="P512" s="388"/>
      <c r="Q512" s="388"/>
      <c r="R512" s="389"/>
      <c r="S512" s="390"/>
      <c r="T512" s="389"/>
      <c r="U512" s="390"/>
      <c r="V512" s="387"/>
      <c r="W512" s="388"/>
      <c r="X512" s="388"/>
      <c r="Y512" s="388"/>
      <c r="Z512" s="388"/>
      <c r="AA512" s="388"/>
      <c r="AB512" s="388"/>
      <c r="AC512" s="388"/>
      <c r="AD512" s="387"/>
      <c r="AE512" s="388"/>
      <c r="AF512" s="388"/>
      <c r="AG512" s="388"/>
      <c r="AH512" s="388"/>
      <c r="AI512" s="388"/>
      <c r="AJ512" s="388"/>
      <c r="AK512" s="391"/>
      <c r="AL512" s="387"/>
      <c r="AM512" s="388"/>
      <c r="AN512" s="388"/>
      <c r="AO512" s="388"/>
      <c r="AP512" s="388"/>
      <c r="AQ512" s="388"/>
      <c r="AR512" s="391"/>
      <c r="AS512" s="392"/>
      <c r="AT512" s="393"/>
      <c r="AU512" s="393"/>
      <c r="AV512" s="393"/>
      <c r="AW512" s="393"/>
      <c r="AX512" s="393"/>
      <c r="AY512" s="394"/>
      <c r="AZ512" s="395"/>
      <c r="BA512" s="396"/>
      <c r="BB512" s="397">
        <v>4</v>
      </c>
      <c r="BC512" s="398"/>
      <c r="BD512" s="399"/>
      <c r="BE512" s="399"/>
      <c r="BF512" s="400"/>
      <c r="BG512" s="401"/>
      <c r="BH512" s="402"/>
      <c r="BI512" s="403"/>
      <c r="BJ512" s="404"/>
      <c r="BK512" s="405"/>
      <c r="BL512" s="405"/>
      <c r="BM512" s="405"/>
      <c r="BN512" s="405"/>
      <c r="BO512" s="406"/>
      <c r="BP512" s="404"/>
      <c r="BQ512" s="405"/>
      <c r="BR512" s="405"/>
      <c r="BS512" s="405"/>
      <c r="BT512" s="405"/>
      <c r="BU512" s="406"/>
      <c r="BV512" s="404"/>
      <c r="BW512" s="405"/>
      <c r="BX512" s="405"/>
      <c r="BY512" s="405"/>
      <c r="BZ512" s="405"/>
      <c r="CA512" s="406"/>
      <c r="CB512" s="398"/>
      <c r="CC512" s="399"/>
      <c r="CD512" s="399"/>
      <c r="CE512" s="400"/>
      <c r="CF512" s="407"/>
      <c r="CG512" s="408"/>
      <c r="CH512" s="408"/>
      <c r="CI512" s="408"/>
      <c r="CJ512" s="409"/>
      <c r="CK512" s="407"/>
      <c r="CL512" s="408"/>
      <c r="CM512" s="408"/>
      <c r="CN512" s="408"/>
      <c r="CO512" s="409"/>
      <c r="CP512" s="407"/>
      <c r="CQ512" s="408"/>
      <c r="CR512" s="408"/>
      <c r="CS512" s="408"/>
      <c r="CT512" s="409"/>
      <c r="CU512" s="379"/>
      <c r="CV512" s="380"/>
      <c r="CW512" s="380"/>
      <c r="CX512" s="380"/>
      <c r="CY512" s="381"/>
    </row>
    <row r="513" spans="1:103" ht="16.5">
      <c r="A513" s="383"/>
      <c r="B513" s="352"/>
      <c r="C513" s="384" t="str">
        <f t="shared" ca="1" si="9"/>
        <v>●</v>
      </c>
      <c r="D513" s="385"/>
      <c r="E513" s="386"/>
      <c r="F513" s="386"/>
      <c r="G513" s="386"/>
      <c r="H513" s="386"/>
      <c r="I513" s="386"/>
      <c r="J513" s="386"/>
      <c r="K513" s="387"/>
      <c r="L513" s="388"/>
      <c r="M513" s="388"/>
      <c r="N513" s="388"/>
      <c r="O513" s="388"/>
      <c r="P513" s="388"/>
      <c r="Q513" s="388"/>
      <c r="R513" s="389"/>
      <c r="S513" s="390"/>
      <c r="T513" s="389"/>
      <c r="U513" s="390"/>
      <c r="V513" s="387"/>
      <c r="W513" s="388"/>
      <c r="X513" s="388"/>
      <c r="Y513" s="388"/>
      <c r="Z513" s="388"/>
      <c r="AA513" s="388"/>
      <c r="AB513" s="388"/>
      <c r="AC513" s="388"/>
      <c r="AD513" s="387"/>
      <c r="AE513" s="388"/>
      <c r="AF513" s="388"/>
      <c r="AG513" s="388"/>
      <c r="AH513" s="388"/>
      <c r="AI513" s="388"/>
      <c r="AJ513" s="388"/>
      <c r="AK513" s="391"/>
      <c r="AL513" s="387"/>
      <c r="AM513" s="388"/>
      <c r="AN513" s="388"/>
      <c r="AO513" s="388"/>
      <c r="AP513" s="388"/>
      <c r="AQ513" s="388"/>
      <c r="AR513" s="391"/>
      <c r="AS513" s="392"/>
      <c r="AT513" s="393"/>
      <c r="AU513" s="393"/>
      <c r="AV513" s="393"/>
      <c r="AW513" s="393"/>
      <c r="AX513" s="393"/>
      <c r="AY513" s="394"/>
      <c r="AZ513" s="395"/>
      <c r="BA513" s="396"/>
      <c r="BB513" s="397">
        <v>5</v>
      </c>
      <c r="BC513" s="398"/>
      <c r="BD513" s="399"/>
      <c r="BE513" s="399"/>
      <c r="BF513" s="400"/>
      <c r="BG513" s="401"/>
      <c r="BH513" s="402"/>
      <c r="BI513" s="403"/>
      <c r="BJ513" s="404"/>
      <c r="BK513" s="405"/>
      <c r="BL513" s="405"/>
      <c r="BM513" s="405"/>
      <c r="BN513" s="405"/>
      <c r="BO513" s="406"/>
      <c r="BP513" s="404"/>
      <c r="BQ513" s="405"/>
      <c r="BR513" s="405"/>
      <c r="BS513" s="405"/>
      <c r="BT513" s="405"/>
      <c r="BU513" s="406"/>
      <c r="BV513" s="404"/>
      <c r="BW513" s="405"/>
      <c r="BX513" s="405"/>
      <c r="BY513" s="405"/>
      <c r="BZ513" s="405"/>
      <c r="CA513" s="406"/>
      <c r="CB513" s="398"/>
      <c r="CC513" s="399"/>
      <c r="CD513" s="399"/>
      <c r="CE513" s="400"/>
      <c r="CF513" s="407"/>
      <c r="CG513" s="408"/>
      <c r="CH513" s="408"/>
      <c r="CI513" s="408"/>
      <c r="CJ513" s="409"/>
      <c r="CK513" s="407"/>
      <c r="CL513" s="408"/>
      <c r="CM513" s="408"/>
      <c r="CN513" s="408"/>
      <c r="CO513" s="409"/>
      <c r="CP513" s="407"/>
      <c r="CQ513" s="408"/>
      <c r="CR513" s="408"/>
      <c r="CS513" s="408"/>
      <c r="CT513" s="409"/>
      <c r="CU513" s="379"/>
      <c r="CV513" s="380"/>
      <c r="CW513" s="380"/>
      <c r="CX513" s="380"/>
      <c r="CY513" s="381"/>
    </row>
    <row r="514" spans="1:103" ht="16.5">
      <c r="A514" s="410"/>
      <c r="B514" s="411"/>
      <c r="C514" s="412" t="str">
        <f t="shared" ca="1" si="9"/>
        <v>●</v>
      </c>
      <c r="D514" s="413"/>
      <c r="E514" s="414"/>
      <c r="F514" s="414"/>
      <c r="G514" s="414"/>
      <c r="H514" s="414"/>
      <c r="I514" s="414"/>
      <c r="J514" s="414"/>
      <c r="K514" s="376"/>
      <c r="L514" s="377"/>
      <c r="M514" s="377"/>
      <c r="N514" s="377"/>
      <c r="O514" s="377"/>
      <c r="P514" s="377"/>
      <c r="Q514" s="377"/>
      <c r="R514" s="415"/>
      <c r="S514" s="416"/>
      <c r="T514" s="415"/>
      <c r="U514" s="416"/>
      <c r="V514" s="376"/>
      <c r="W514" s="377"/>
      <c r="X514" s="377"/>
      <c r="Y514" s="377"/>
      <c r="Z514" s="377"/>
      <c r="AA514" s="377"/>
      <c r="AB514" s="377"/>
      <c r="AC514" s="377"/>
      <c r="AD514" s="376"/>
      <c r="AE514" s="377"/>
      <c r="AF514" s="377"/>
      <c r="AG514" s="377"/>
      <c r="AH514" s="377"/>
      <c r="AI514" s="377"/>
      <c r="AJ514" s="377"/>
      <c r="AK514" s="378"/>
      <c r="AL514" s="376"/>
      <c r="AM514" s="377"/>
      <c r="AN514" s="377"/>
      <c r="AO514" s="377"/>
      <c r="AP514" s="377"/>
      <c r="AQ514" s="377"/>
      <c r="AR514" s="378"/>
      <c r="AS514" s="417"/>
      <c r="AT514" s="418"/>
      <c r="AU514" s="418"/>
      <c r="AV514" s="418"/>
      <c r="AW514" s="418"/>
      <c r="AX514" s="418"/>
      <c r="AY514" s="419"/>
      <c r="AZ514" s="420"/>
      <c r="BA514" s="421"/>
      <c r="BB514" s="422">
        <v>6</v>
      </c>
      <c r="BC514" s="423"/>
      <c r="BD514" s="424"/>
      <c r="BE514" s="424"/>
      <c r="BF514" s="425"/>
      <c r="BG514" s="426"/>
      <c r="BH514" s="427"/>
      <c r="BI514" s="428"/>
      <c r="BJ514" s="429"/>
      <c r="BK514" s="430"/>
      <c r="BL514" s="430"/>
      <c r="BM514" s="430"/>
      <c r="BN514" s="430"/>
      <c r="BO514" s="431"/>
      <c r="BP514" s="429"/>
      <c r="BQ514" s="430"/>
      <c r="BR514" s="430"/>
      <c r="BS514" s="430"/>
      <c r="BT514" s="430"/>
      <c r="BU514" s="431"/>
      <c r="BV514" s="429"/>
      <c r="BW514" s="430"/>
      <c r="BX514" s="430"/>
      <c r="BY514" s="430"/>
      <c r="BZ514" s="430"/>
      <c r="CA514" s="431"/>
      <c r="CB514" s="423"/>
      <c r="CC514" s="424"/>
      <c r="CD514" s="424"/>
      <c r="CE514" s="425"/>
      <c r="CF514" s="407"/>
      <c r="CG514" s="408"/>
      <c r="CH514" s="408"/>
      <c r="CI514" s="408"/>
      <c r="CJ514" s="409"/>
      <c r="CK514" s="407"/>
      <c r="CL514" s="408"/>
      <c r="CM514" s="408"/>
      <c r="CN514" s="408"/>
      <c r="CO514" s="409"/>
      <c r="CP514" s="407"/>
      <c r="CQ514" s="408"/>
      <c r="CR514" s="408"/>
      <c r="CS514" s="408"/>
      <c r="CT514" s="409"/>
      <c r="CU514" s="379"/>
      <c r="CV514" s="380"/>
      <c r="CW514" s="380"/>
      <c r="CX514" s="380"/>
      <c r="CY514" s="381"/>
    </row>
    <row r="515" spans="1:103" ht="16.5">
      <c r="A515" s="351">
        <v>85</v>
      </c>
      <c r="B515" s="352"/>
      <c r="C515" s="353" t="str">
        <f t="shared" ca="1" si="9"/>
        <v>●</v>
      </c>
      <c r="D515" s="354"/>
      <c r="E515" s="355"/>
      <c r="F515" s="355"/>
      <c r="G515" s="355"/>
      <c r="H515" s="355"/>
      <c r="I515" s="355"/>
      <c r="J515" s="355"/>
      <c r="K515" s="356" t="s">
        <v>468</v>
      </c>
      <c r="L515" s="357"/>
      <c r="M515" s="357"/>
      <c r="N515" s="357"/>
      <c r="O515" s="357"/>
      <c r="P515" s="357"/>
      <c r="Q515" s="357"/>
      <c r="R515" s="358"/>
      <c r="S515" s="359"/>
      <c r="T515" s="358"/>
      <c r="U515" s="359"/>
      <c r="V515" s="356"/>
      <c r="W515" s="357"/>
      <c r="X515" s="357"/>
      <c r="Y515" s="357"/>
      <c r="Z515" s="357"/>
      <c r="AA515" s="357"/>
      <c r="AB515" s="357"/>
      <c r="AC515" s="357"/>
      <c r="AD515" s="356"/>
      <c r="AE515" s="357"/>
      <c r="AF515" s="357"/>
      <c r="AG515" s="357"/>
      <c r="AH515" s="357"/>
      <c r="AI515" s="357"/>
      <c r="AJ515" s="357"/>
      <c r="AK515" s="360"/>
      <c r="AL515" s="356"/>
      <c r="AM515" s="357"/>
      <c r="AN515" s="357"/>
      <c r="AO515" s="357"/>
      <c r="AP515" s="357"/>
      <c r="AQ515" s="357"/>
      <c r="AR515" s="360"/>
      <c r="AS515" s="361"/>
      <c r="AT515" s="362"/>
      <c r="AU515" s="362"/>
      <c r="AV515" s="362"/>
      <c r="AW515" s="362"/>
      <c r="AX515" s="362"/>
      <c r="AY515" s="363"/>
      <c r="AZ515" s="364"/>
      <c r="BA515" s="365"/>
      <c r="BB515" s="366">
        <v>1</v>
      </c>
      <c r="BC515" s="367"/>
      <c r="BD515" s="368"/>
      <c r="BE515" s="368"/>
      <c r="BF515" s="369"/>
      <c r="BG515" s="370"/>
      <c r="BH515" s="371"/>
      <c r="BI515" s="372"/>
      <c r="BJ515" s="373"/>
      <c r="BK515" s="374"/>
      <c r="BL515" s="374"/>
      <c r="BM515" s="374"/>
      <c r="BN515" s="374"/>
      <c r="BO515" s="375"/>
      <c r="BP515" s="373"/>
      <c r="BQ515" s="374"/>
      <c r="BR515" s="374"/>
      <c r="BS515" s="374"/>
      <c r="BT515" s="374"/>
      <c r="BU515" s="375"/>
      <c r="BV515" s="373"/>
      <c r="BW515" s="374"/>
      <c r="BX515" s="374"/>
      <c r="BY515" s="374"/>
      <c r="BZ515" s="374"/>
      <c r="CA515" s="375"/>
      <c r="CB515" s="367"/>
      <c r="CC515" s="368"/>
      <c r="CD515" s="368"/>
      <c r="CE515" s="369"/>
      <c r="CF515" s="376"/>
      <c r="CG515" s="377"/>
      <c r="CH515" s="377"/>
      <c r="CI515" s="377"/>
      <c r="CJ515" s="378"/>
      <c r="CK515" s="376"/>
      <c r="CL515" s="377"/>
      <c r="CM515" s="377"/>
      <c r="CN515" s="377"/>
      <c r="CO515" s="378"/>
      <c r="CP515" s="376"/>
      <c r="CQ515" s="377"/>
      <c r="CR515" s="377"/>
      <c r="CS515" s="377"/>
      <c r="CT515" s="378"/>
      <c r="CU515" s="379"/>
      <c r="CV515" s="380"/>
      <c r="CW515" s="380"/>
      <c r="CX515" s="380"/>
      <c r="CY515" s="381"/>
    </row>
    <row r="516" spans="1:103" ht="16.5">
      <c r="A516" s="383"/>
      <c r="B516" s="352"/>
      <c r="C516" s="384" t="str">
        <f t="shared" ca="1" si="9"/>
        <v>●</v>
      </c>
      <c r="D516" s="385"/>
      <c r="E516" s="386"/>
      <c r="F516" s="386"/>
      <c r="G516" s="386"/>
      <c r="H516" s="386"/>
      <c r="I516" s="386"/>
      <c r="J516" s="386"/>
      <c r="K516" s="387"/>
      <c r="L516" s="388"/>
      <c r="M516" s="388"/>
      <c r="N516" s="388"/>
      <c r="O516" s="388"/>
      <c r="P516" s="388"/>
      <c r="Q516" s="388"/>
      <c r="R516" s="389"/>
      <c r="S516" s="390"/>
      <c r="T516" s="389"/>
      <c r="U516" s="390"/>
      <c r="V516" s="387"/>
      <c r="W516" s="388"/>
      <c r="X516" s="388"/>
      <c r="Y516" s="388"/>
      <c r="Z516" s="388"/>
      <c r="AA516" s="388"/>
      <c r="AB516" s="388"/>
      <c r="AC516" s="388"/>
      <c r="AD516" s="387"/>
      <c r="AE516" s="388"/>
      <c r="AF516" s="388"/>
      <c r="AG516" s="388"/>
      <c r="AH516" s="388"/>
      <c r="AI516" s="388"/>
      <c r="AJ516" s="388"/>
      <c r="AK516" s="391"/>
      <c r="AL516" s="387"/>
      <c r="AM516" s="388"/>
      <c r="AN516" s="388"/>
      <c r="AO516" s="388"/>
      <c r="AP516" s="388"/>
      <c r="AQ516" s="388"/>
      <c r="AR516" s="391"/>
      <c r="AS516" s="392"/>
      <c r="AT516" s="393"/>
      <c r="AU516" s="393"/>
      <c r="AV516" s="393"/>
      <c r="AW516" s="393"/>
      <c r="AX516" s="393"/>
      <c r="AY516" s="394"/>
      <c r="AZ516" s="395"/>
      <c r="BA516" s="396"/>
      <c r="BB516" s="397">
        <v>2</v>
      </c>
      <c r="BC516" s="398"/>
      <c r="BD516" s="399"/>
      <c r="BE516" s="399"/>
      <c r="BF516" s="400"/>
      <c r="BG516" s="401"/>
      <c r="BH516" s="402"/>
      <c r="BI516" s="403"/>
      <c r="BJ516" s="404"/>
      <c r="BK516" s="405"/>
      <c r="BL516" s="405"/>
      <c r="BM516" s="405"/>
      <c r="BN516" s="405"/>
      <c r="BO516" s="406"/>
      <c r="BP516" s="404"/>
      <c r="BQ516" s="405"/>
      <c r="BR516" s="405"/>
      <c r="BS516" s="405"/>
      <c r="BT516" s="405"/>
      <c r="BU516" s="406"/>
      <c r="BV516" s="404"/>
      <c r="BW516" s="405"/>
      <c r="BX516" s="405"/>
      <c r="BY516" s="405"/>
      <c r="BZ516" s="405"/>
      <c r="CA516" s="406"/>
      <c r="CB516" s="398"/>
      <c r="CC516" s="399"/>
      <c r="CD516" s="399"/>
      <c r="CE516" s="400"/>
      <c r="CF516" s="407"/>
      <c r="CG516" s="408"/>
      <c r="CH516" s="408"/>
      <c r="CI516" s="408"/>
      <c r="CJ516" s="409"/>
      <c r="CK516" s="407"/>
      <c r="CL516" s="408"/>
      <c r="CM516" s="408"/>
      <c r="CN516" s="408"/>
      <c r="CO516" s="409"/>
      <c r="CP516" s="407"/>
      <c r="CQ516" s="408"/>
      <c r="CR516" s="408"/>
      <c r="CS516" s="408"/>
      <c r="CT516" s="409"/>
      <c r="CU516" s="379"/>
      <c r="CV516" s="380"/>
      <c r="CW516" s="380"/>
      <c r="CX516" s="380"/>
      <c r="CY516" s="381"/>
    </row>
    <row r="517" spans="1:103" ht="16.5">
      <c r="A517" s="383"/>
      <c r="B517" s="352"/>
      <c r="C517" s="384" t="str">
        <f t="shared" ca="1" si="9"/>
        <v>●</v>
      </c>
      <c r="D517" s="385"/>
      <c r="E517" s="386"/>
      <c r="F517" s="386"/>
      <c r="G517" s="386"/>
      <c r="H517" s="386"/>
      <c r="I517" s="386"/>
      <c r="J517" s="386"/>
      <c r="K517" s="387"/>
      <c r="L517" s="388"/>
      <c r="M517" s="388"/>
      <c r="N517" s="388"/>
      <c r="O517" s="388"/>
      <c r="P517" s="388"/>
      <c r="Q517" s="388"/>
      <c r="R517" s="389"/>
      <c r="S517" s="390"/>
      <c r="T517" s="389"/>
      <c r="U517" s="390"/>
      <c r="V517" s="387"/>
      <c r="W517" s="388"/>
      <c r="X517" s="388"/>
      <c r="Y517" s="388"/>
      <c r="Z517" s="388"/>
      <c r="AA517" s="388"/>
      <c r="AB517" s="388"/>
      <c r="AC517" s="388"/>
      <c r="AD517" s="387"/>
      <c r="AE517" s="388"/>
      <c r="AF517" s="388"/>
      <c r="AG517" s="388"/>
      <c r="AH517" s="388"/>
      <c r="AI517" s="388"/>
      <c r="AJ517" s="388"/>
      <c r="AK517" s="391"/>
      <c r="AL517" s="387"/>
      <c r="AM517" s="388"/>
      <c r="AN517" s="388"/>
      <c r="AO517" s="388"/>
      <c r="AP517" s="388"/>
      <c r="AQ517" s="388"/>
      <c r="AR517" s="391"/>
      <c r="AS517" s="392"/>
      <c r="AT517" s="393"/>
      <c r="AU517" s="393"/>
      <c r="AV517" s="393"/>
      <c r="AW517" s="393"/>
      <c r="AX517" s="393"/>
      <c r="AY517" s="394"/>
      <c r="AZ517" s="395"/>
      <c r="BA517" s="396"/>
      <c r="BB517" s="397">
        <v>3</v>
      </c>
      <c r="BC517" s="398"/>
      <c r="BD517" s="399"/>
      <c r="BE517" s="399"/>
      <c r="BF517" s="400"/>
      <c r="BG517" s="401"/>
      <c r="BH517" s="402"/>
      <c r="BI517" s="403"/>
      <c r="BJ517" s="404"/>
      <c r="BK517" s="405"/>
      <c r="BL517" s="405"/>
      <c r="BM517" s="405"/>
      <c r="BN517" s="405"/>
      <c r="BO517" s="406"/>
      <c r="BP517" s="404"/>
      <c r="BQ517" s="405"/>
      <c r="BR517" s="405"/>
      <c r="BS517" s="405"/>
      <c r="BT517" s="405"/>
      <c r="BU517" s="406"/>
      <c r="BV517" s="404"/>
      <c r="BW517" s="405"/>
      <c r="BX517" s="405"/>
      <c r="BY517" s="405"/>
      <c r="BZ517" s="405"/>
      <c r="CA517" s="406"/>
      <c r="CB517" s="398"/>
      <c r="CC517" s="399"/>
      <c r="CD517" s="399"/>
      <c r="CE517" s="400"/>
      <c r="CF517" s="407"/>
      <c r="CG517" s="408"/>
      <c r="CH517" s="408"/>
      <c r="CI517" s="408"/>
      <c r="CJ517" s="409"/>
      <c r="CK517" s="407"/>
      <c r="CL517" s="408"/>
      <c r="CM517" s="408"/>
      <c r="CN517" s="408"/>
      <c r="CO517" s="409"/>
      <c r="CP517" s="407"/>
      <c r="CQ517" s="408"/>
      <c r="CR517" s="408"/>
      <c r="CS517" s="408"/>
      <c r="CT517" s="409"/>
      <c r="CU517" s="379"/>
      <c r="CV517" s="380"/>
      <c r="CW517" s="380"/>
      <c r="CX517" s="380"/>
      <c r="CY517" s="381"/>
    </row>
    <row r="518" spans="1:103" ht="16.5">
      <c r="A518" s="383"/>
      <c r="B518" s="352"/>
      <c r="C518" s="384" t="str">
        <f t="shared" ca="1" si="9"/>
        <v>●</v>
      </c>
      <c r="D518" s="385"/>
      <c r="E518" s="386"/>
      <c r="F518" s="386"/>
      <c r="G518" s="386"/>
      <c r="H518" s="386"/>
      <c r="I518" s="386"/>
      <c r="J518" s="386"/>
      <c r="K518" s="387"/>
      <c r="L518" s="388"/>
      <c r="M518" s="388"/>
      <c r="N518" s="388"/>
      <c r="O518" s="388"/>
      <c r="P518" s="388"/>
      <c r="Q518" s="388"/>
      <c r="R518" s="389"/>
      <c r="S518" s="390"/>
      <c r="T518" s="389"/>
      <c r="U518" s="390"/>
      <c r="V518" s="387"/>
      <c r="W518" s="388"/>
      <c r="X518" s="388"/>
      <c r="Y518" s="388"/>
      <c r="Z518" s="388"/>
      <c r="AA518" s="388"/>
      <c r="AB518" s="388"/>
      <c r="AC518" s="388"/>
      <c r="AD518" s="387"/>
      <c r="AE518" s="388"/>
      <c r="AF518" s="388"/>
      <c r="AG518" s="388"/>
      <c r="AH518" s="388"/>
      <c r="AI518" s="388"/>
      <c r="AJ518" s="388"/>
      <c r="AK518" s="391"/>
      <c r="AL518" s="387"/>
      <c r="AM518" s="388"/>
      <c r="AN518" s="388"/>
      <c r="AO518" s="388"/>
      <c r="AP518" s="388"/>
      <c r="AQ518" s="388"/>
      <c r="AR518" s="391"/>
      <c r="AS518" s="392"/>
      <c r="AT518" s="393"/>
      <c r="AU518" s="393"/>
      <c r="AV518" s="393"/>
      <c r="AW518" s="393"/>
      <c r="AX518" s="393"/>
      <c r="AY518" s="394"/>
      <c r="AZ518" s="395"/>
      <c r="BA518" s="396"/>
      <c r="BB518" s="397">
        <v>4</v>
      </c>
      <c r="BC518" s="398"/>
      <c r="BD518" s="399"/>
      <c r="BE518" s="399"/>
      <c r="BF518" s="400"/>
      <c r="BG518" s="401"/>
      <c r="BH518" s="402"/>
      <c r="BI518" s="403"/>
      <c r="BJ518" s="404"/>
      <c r="BK518" s="405"/>
      <c r="BL518" s="405"/>
      <c r="BM518" s="405"/>
      <c r="BN518" s="405"/>
      <c r="BO518" s="406"/>
      <c r="BP518" s="404"/>
      <c r="BQ518" s="405"/>
      <c r="BR518" s="405"/>
      <c r="BS518" s="405"/>
      <c r="BT518" s="405"/>
      <c r="BU518" s="406"/>
      <c r="BV518" s="404"/>
      <c r="BW518" s="405"/>
      <c r="BX518" s="405"/>
      <c r="BY518" s="405"/>
      <c r="BZ518" s="405"/>
      <c r="CA518" s="406"/>
      <c r="CB518" s="398"/>
      <c r="CC518" s="399"/>
      <c r="CD518" s="399"/>
      <c r="CE518" s="400"/>
      <c r="CF518" s="407"/>
      <c r="CG518" s="408"/>
      <c r="CH518" s="408"/>
      <c r="CI518" s="408"/>
      <c r="CJ518" s="409"/>
      <c r="CK518" s="407"/>
      <c r="CL518" s="408"/>
      <c r="CM518" s="408"/>
      <c r="CN518" s="408"/>
      <c r="CO518" s="409"/>
      <c r="CP518" s="407"/>
      <c r="CQ518" s="408"/>
      <c r="CR518" s="408"/>
      <c r="CS518" s="408"/>
      <c r="CT518" s="409"/>
      <c r="CU518" s="379"/>
      <c r="CV518" s="380"/>
      <c r="CW518" s="380"/>
      <c r="CX518" s="380"/>
      <c r="CY518" s="381"/>
    </row>
    <row r="519" spans="1:103" ht="16.5">
      <c r="A519" s="383"/>
      <c r="B519" s="352"/>
      <c r="C519" s="384" t="str">
        <f t="shared" ca="1" si="9"/>
        <v>●</v>
      </c>
      <c r="D519" s="385"/>
      <c r="E519" s="386"/>
      <c r="F519" s="386"/>
      <c r="G519" s="386"/>
      <c r="H519" s="386"/>
      <c r="I519" s="386"/>
      <c r="J519" s="386"/>
      <c r="K519" s="387"/>
      <c r="L519" s="388"/>
      <c r="M519" s="388"/>
      <c r="N519" s="388"/>
      <c r="O519" s="388"/>
      <c r="P519" s="388"/>
      <c r="Q519" s="388"/>
      <c r="R519" s="389"/>
      <c r="S519" s="390"/>
      <c r="T519" s="389"/>
      <c r="U519" s="390"/>
      <c r="V519" s="387"/>
      <c r="W519" s="388"/>
      <c r="X519" s="388"/>
      <c r="Y519" s="388"/>
      <c r="Z519" s="388"/>
      <c r="AA519" s="388"/>
      <c r="AB519" s="388"/>
      <c r="AC519" s="388"/>
      <c r="AD519" s="387"/>
      <c r="AE519" s="388"/>
      <c r="AF519" s="388"/>
      <c r="AG519" s="388"/>
      <c r="AH519" s="388"/>
      <c r="AI519" s="388"/>
      <c r="AJ519" s="388"/>
      <c r="AK519" s="391"/>
      <c r="AL519" s="387"/>
      <c r="AM519" s="388"/>
      <c r="AN519" s="388"/>
      <c r="AO519" s="388"/>
      <c r="AP519" s="388"/>
      <c r="AQ519" s="388"/>
      <c r="AR519" s="391"/>
      <c r="AS519" s="392"/>
      <c r="AT519" s="393"/>
      <c r="AU519" s="393"/>
      <c r="AV519" s="393"/>
      <c r="AW519" s="393"/>
      <c r="AX519" s="393"/>
      <c r="AY519" s="394"/>
      <c r="AZ519" s="395"/>
      <c r="BA519" s="396"/>
      <c r="BB519" s="397">
        <v>5</v>
      </c>
      <c r="BC519" s="398"/>
      <c r="BD519" s="399"/>
      <c r="BE519" s="399"/>
      <c r="BF519" s="400"/>
      <c r="BG519" s="401"/>
      <c r="BH519" s="402"/>
      <c r="BI519" s="403"/>
      <c r="BJ519" s="404"/>
      <c r="BK519" s="405"/>
      <c r="BL519" s="405"/>
      <c r="BM519" s="405"/>
      <c r="BN519" s="405"/>
      <c r="BO519" s="406"/>
      <c r="BP519" s="404"/>
      <c r="BQ519" s="405"/>
      <c r="BR519" s="405"/>
      <c r="BS519" s="405"/>
      <c r="BT519" s="405"/>
      <c r="BU519" s="406"/>
      <c r="BV519" s="404"/>
      <c r="BW519" s="405"/>
      <c r="BX519" s="405"/>
      <c r="BY519" s="405"/>
      <c r="BZ519" s="405"/>
      <c r="CA519" s="406"/>
      <c r="CB519" s="398"/>
      <c r="CC519" s="399"/>
      <c r="CD519" s="399"/>
      <c r="CE519" s="400"/>
      <c r="CF519" s="407"/>
      <c r="CG519" s="408"/>
      <c r="CH519" s="408"/>
      <c r="CI519" s="408"/>
      <c r="CJ519" s="409"/>
      <c r="CK519" s="407"/>
      <c r="CL519" s="408"/>
      <c r="CM519" s="408"/>
      <c r="CN519" s="408"/>
      <c r="CO519" s="409"/>
      <c r="CP519" s="407"/>
      <c r="CQ519" s="408"/>
      <c r="CR519" s="408"/>
      <c r="CS519" s="408"/>
      <c r="CT519" s="409"/>
      <c r="CU519" s="379"/>
      <c r="CV519" s="380"/>
      <c r="CW519" s="380"/>
      <c r="CX519" s="380"/>
      <c r="CY519" s="381"/>
    </row>
    <row r="520" spans="1:103" ht="16.5">
      <c r="A520" s="410"/>
      <c r="B520" s="411"/>
      <c r="C520" s="412" t="str">
        <f t="shared" ca="1" si="9"/>
        <v>●</v>
      </c>
      <c r="D520" s="413"/>
      <c r="E520" s="414"/>
      <c r="F520" s="414"/>
      <c r="G520" s="414"/>
      <c r="H520" s="414"/>
      <c r="I520" s="414"/>
      <c r="J520" s="414"/>
      <c r="K520" s="376"/>
      <c r="L520" s="377"/>
      <c r="M520" s="377"/>
      <c r="N520" s="377"/>
      <c r="O520" s="377"/>
      <c r="P520" s="377"/>
      <c r="Q520" s="377"/>
      <c r="R520" s="415"/>
      <c r="S520" s="416"/>
      <c r="T520" s="415"/>
      <c r="U520" s="416"/>
      <c r="V520" s="376"/>
      <c r="W520" s="377"/>
      <c r="X520" s="377"/>
      <c r="Y520" s="377"/>
      <c r="Z520" s="377"/>
      <c r="AA520" s="377"/>
      <c r="AB520" s="377"/>
      <c r="AC520" s="377"/>
      <c r="AD520" s="376"/>
      <c r="AE520" s="377"/>
      <c r="AF520" s="377"/>
      <c r="AG520" s="377"/>
      <c r="AH520" s="377"/>
      <c r="AI520" s="377"/>
      <c r="AJ520" s="377"/>
      <c r="AK520" s="378"/>
      <c r="AL520" s="376"/>
      <c r="AM520" s="377"/>
      <c r="AN520" s="377"/>
      <c r="AO520" s="377"/>
      <c r="AP520" s="377"/>
      <c r="AQ520" s="377"/>
      <c r="AR520" s="378"/>
      <c r="AS520" s="417"/>
      <c r="AT520" s="418"/>
      <c r="AU520" s="418"/>
      <c r="AV520" s="418"/>
      <c r="AW520" s="418"/>
      <c r="AX520" s="418"/>
      <c r="AY520" s="419"/>
      <c r="AZ520" s="420"/>
      <c r="BA520" s="421"/>
      <c r="BB520" s="422">
        <v>6</v>
      </c>
      <c r="BC520" s="423"/>
      <c r="BD520" s="424"/>
      <c r="BE520" s="424"/>
      <c r="BF520" s="425"/>
      <c r="BG520" s="426"/>
      <c r="BH520" s="427"/>
      <c r="BI520" s="428"/>
      <c r="BJ520" s="429"/>
      <c r="BK520" s="430"/>
      <c r="BL520" s="430"/>
      <c r="BM520" s="430"/>
      <c r="BN520" s="430"/>
      <c r="BO520" s="431"/>
      <c r="BP520" s="429"/>
      <c r="BQ520" s="430"/>
      <c r="BR520" s="430"/>
      <c r="BS520" s="430"/>
      <c r="BT520" s="430"/>
      <c r="BU520" s="431"/>
      <c r="BV520" s="429"/>
      <c r="BW520" s="430"/>
      <c r="BX520" s="430"/>
      <c r="BY520" s="430"/>
      <c r="BZ520" s="430"/>
      <c r="CA520" s="431"/>
      <c r="CB520" s="423"/>
      <c r="CC520" s="424"/>
      <c r="CD520" s="424"/>
      <c r="CE520" s="425"/>
      <c r="CF520" s="407"/>
      <c r="CG520" s="408"/>
      <c r="CH520" s="408"/>
      <c r="CI520" s="408"/>
      <c r="CJ520" s="409"/>
      <c r="CK520" s="407"/>
      <c r="CL520" s="408"/>
      <c r="CM520" s="408"/>
      <c r="CN520" s="408"/>
      <c r="CO520" s="409"/>
      <c r="CP520" s="407"/>
      <c r="CQ520" s="408"/>
      <c r="CR520" s="408"/>
      <c r="CS520" s="408"/>
      <c r="CT520" s="409"/>
      <c r="CU520" s="379"/>
      <c r="CV520" s="380"/>
      <c r="CW520" s="380"/>
      <c r="CX520" s="380"/>
      <c r="CY520" s="381"/>
    </row>
    <row r="521" spans="1:103" ht="16.5">
      <c r="A521" s="351">
        <v>86</v>
      </c>
      <c r="B521" s="352"/>
      <c r="C521" s="353" t="str">
        <f t="shared" ca="1" si="9"/>
        <v>●</v>
      </c>
      <c r="D521" s="354"/>
      <c r="E521" s="355"/>
      <c r="F521" s="355"/>
      <c r="G521" s="355"/>
      <c r="H521" s="355"/>
      <c r="I521" s="355"/>
      <c r="J521" s="355"/>
      <c r="K521" s="356" t="s">
        <v>469</v>
      </c>
      <c r="L521" s="357"/>
      <c r="M521" s="357"/>
      <c r="N521" s="357"/>
      <c r="O521" s="357"/>
      <c r="P521" s="357"/>
      <c r="Q521" s="357"/>
      <c r="R521" s="358"/>
      <c r="S521" s="359"/>
      <c r="T521" s="358"/>
      <c r="U521" s="359"/>
      <c r="V521" s="356"/>
      <c r="W521" s="357"/>
      <c r="X521" s="357"/>
      <c r="Y521" s="357"/>
      <c r="Z521" s="357"/>
      <c r="AA521" s="357"/>
      <c r="AB521" s="357"/>
      <c r="AC521" s="357"/>
      <c r="AD521" s="356"/>
      <c r="AE521" s="357"/>
      <c r="AF521" s="357"/>
      <c r="AG521" s="357"/>
      <c r="AH521" s="357"/>
      <c r="AI521" s="357"/>
      <c r="AJ521" s="357"/>
      <c r="AK521" s="360"/>
      <c r="AL521" s="356"/>
      <c r="AM521" s="357"/>
      <c r="AN521" s="357"/>
      <c r="AO521" s="357"/>
      <c r="AP521" s="357"/>
      <c r="AQ521" s="357"/>
      <c r="AR521" s="360"/>
      <c r="AS521" s="361"/>
      <c r="AT521" s="362"/>
      <c r="AU521" s="362"/>
      <c r="AV521" s="362"/>
      <c r="AW521" s="362"/>
      <c r="AX521" s="362"/>
      <c r="AY521" s="363"/>
      <c r="AZ521" s="364"/>
      <c r="BA521" s="365"/>
      <c r="BB521" s="366">
        <v>1</v>
      </c>
      <c r="BC521" s="367"/>
      <c r="BD521" s="368"/>
      <c r="BE521" s="368"/>
      <c r="BF521" s="369"/>
      <c r="BG521" s="370"/>
      <c r="BH521" s="371"/>
      <c r="BI521" s="372"/>
      <c r="BJ521" s="373"/>
      <c r="BK521" s="374"/>
      <c r="BL521" s="374"/>
      <c r="BM521" s="374"/>
      <c r="BN521" s="374"/>
      <c r="BO521" s="375"/>
      <c r="BP521" s="373"/>
      <c r="BQ521" s="374"/>
      <c r="BR521" s="374"/>
      <c r="BS521" s="374"/>
      <c r="BT521" s="374"/>
      <c r="BU521" s="375"/>
      <c r="BV521" s="373"/>
      <c r="BW521" s="374"/>
      <c r="BX521" s="374"/>
      <c r="BY521" s="374"/>
      <c r="BZ521" s="374"/>
      <c r="CA521" s="375"/>
      <c r="CB521" s="367"/>
      <c r="CC521" s="368"/>
      <c r="CD521" s="368"/>
      <c r="CE521" s="369"/>
      <c r="CF521" s="376"/>
      <c r="CG521" s="377"/>
      <c r="CH521" s="377"/>
      <c r="CI521" s="377"/>
      <c r="CJ521" s="378"/>
      <c r="CK521" s="376"/>
      <c r="CL521" s="377"/>
      <c r="CM521" s="377"/>
      <c r="CN521" s="377"/>
      <c r="CO521" s="378"/>
      <c r="CP521" s="376"/>
      <c r="CQ521" s="377"/>
      <c r="CR521" s="377"/>
      <c r="CS521" s="377"/>
      <c r="CT521" s="378"/>
      <c r="CU521" s="379"/>
      <c r="CV521" s="380"/>
      <c r="CW521" s="380"/>
      <c r="CX521" s="380"/>
      <c r="CY521" s="381"/>
    </row>
    <row r="522" spans="1:103" ht="16.5">
      <c r="A522" s="383"/>
      <c r="B522" s="352"/>
      <c r="C522" s="384" t="str">
        <f t="shared" ca="1" si="9"/>
        <v>●</v>
      </c>
      <c r="D522" s="385"/>
      <c r="E522" s="386"/>
      <c r="F522" s="386"/>
      <c r="G522" s="386"/>
      <c r="H522" s="386"/>
      <c r="I522" s="386"/>
      <c r="J522" s="386"/>
      <c r="K522" s="387"/>
      <c r="L522" s="388"/>
      <c r="M522" s="388"/>
      <c r="N522" s="388"/>
      <c r="O522" s="388"/>
      <c r="P522" s="388"/>
      <c r="Q522" s="388"/>
      <c r="R522" s="389"/>
      <c r="S522" s="390"/>
      <c r="T522" s="389"/>
      <c r="U522" s="390"/>
      <c r="V522" s="387"/>
      <c r="W522" s="388"/>
      <c r="X522" s="388"/>
      <c r="Y522" s="388"/>
      <c r="Z522" s="388"/>
      <c r="AA522" s="388"/>
      <c r="AB522" s="388"/>
      <c r="AC522" s="388"/>
      <c r="AD522" s="387"/>
      <c r="AE522" s="388"/>
      <c r="AF522" s="388"/>
      <c r="AG522" s="388"/>
      <c r="AH522" s="388"/>
      <c r="AI522" s="388"/>
      <c r="AJ522" s="388"/>
      <c r="AK522" s="391"/>
      <c r="AL522" s="387"/>
      <c r="AM522" s="388"/>
      <c r="AN522" s="388"/>
      <c r="AO522" s="388"/>
      <c r="AP522" s="388"/>
      <c r="AQ522" s="388"/>
      <c r="AR522" s="391"/>
      <c r="AS522" s="392"/>
      <c r="AT522" s="393"/>
      <c r="AU522" s="393"/>
      <c r="AV522" s="393"/>
      <c r="AW522" s="393"/>
      <c r="AX522" s="393"/>
      <c r="AY522" s="394"/>
      <c r="AZ522" s="395"/>
      <c r="BA522" s="396"/>
      <c r="BB522" s="397">
        <v>2</v>
      </c>
      <c r="BC522" s="398"/>
      <c r="BD522" s="399"/>
      <c r="BE522" s="399"/>
      <c r="BF522" s="400"/>
      <c r="BG522" s="401"/>
      <c r="BH522" s="402"/>
      <c r="BI522" s="403"/>
      <c r="BJ522" s="404"/>
      <c r="BK522" s="405"/>
      <c r="BL522" s="405"/>
      <c r="BM522" s="405"/>
      <c r="BN522" s="405"/>
      <c r="BO522" s="406"/>
      <c r="BP522" s="404"/>
      <c r="BQ522" s="405"/>
      <c r="BR522" s="405"/>
      <c r="BS522" s="405"/>
      <c r="BT522" s="405"/>
      <c r="BU522" s="406"/>
      <c r="BV522" s="404"/>
      <c r="BW522" s="405"/>
      <c r="BX522" s="405"/>
      <c r="BY522" s="405"/>
      <c r="BZ522" s="405"/>
      <c r="CA522" s="406"/>
      <c r="CB522" s="398"/>
      <c r="CC522" s="399"/>
      <c r="CD522" s="399"/>
      <c r="CE522" s="400"/>
      <c r="CF522" s="407"/>
      <c r="CG522" s="408"/>
      <c r="CH522" s="408"/>
      <c r="CI522" s="408"/>
      <c r="CJ522" s="409"/>
      <c r="CK522" s="407"/>
      <c r="CL522" s="408"/>
      <c r="CM522" s="408"/>
      <c r="CN522" s="408"/>
      <c r="CO522" s="409"/>
      <c r="CP522" s="407"/>
      <c r="CQ522" s="408"/>
      <c r="CR522" s="408"/>
      <c r="CS522" s="408"/>
      <c r="CT522" s="409"/>
      <c r="CU522" s="379"/>
      <c r="CV522" s="380"/>
      <c r="CW522" s="380"/>
      <c r="CX522" s="380"/>
      <c r="CY522" s="381"/>
    </row>
    <row r="523" spans="1:103" ht="16.5">
      <c r="A523" s="383"/>
      <c r="B523" s="352"/>
      <c r="C523" s="384" t="str">
        <f t="shared" ca="1" si="9"/>
        <v>●</v>
      </c>
      <c r="D523" s="385"/>
      <c r="E523" s="386"/>
      <c r="F523" s="386"/>
      <c r="G523" s="386"/>
      <c r="H523" s="386"/>
      <c r="I523" s="386"/>
      <c r="J523" s="386"/>
      <c r="K523" s="387"/>
      <c r="L523" s="388"/>
      <c r="M523" s="388"/>
      <c r="N523" s="388"/>
      <c r="O523" s="388"/>
      <c r="P523" s="388"/>
      <c r="Q523" s="388"/>
      <c r="R523" s="389"/>
      <c r="S523" s="390"/>
      <c r="T523" s="389"/>
      <c r="U523" s="390"/>
      <c r="V523" s="387"/>
      <c r="W523" s="388"/>
      <c r="X523" s="388"/>
      <c r="Y523" s="388"/>
      <c r="Z523" s="388"/>
      <c r="AA523" s="388"/>
      <c r="AB523" s="388"/>
      <c r="AC523" s="388"/>
      <c r="AD523" s="387"/>
      <c r="AE523" s="388"/>
      <c r="AF523" s="388"/>
      <c r="AG523" s="388"/>
      <c r="AH523" s="388"/>
      <c r="AI523" s="388"/>
      <c r="AJ523" s="388"/>
      <c r="AK523" s="391"/>
      <c r="AL523" s="387"/>
      <c r="AM523" s="388"/>
      <c r="AN523" s="388"/>
      <c r="AO523" s="388"/>
      <c r="AP523" s="388"/>
      <c r="AQ523" s="388"/>
      <c r="AR523" s="391"/>
      <c r="AS523" s="392"/>
      <c r="AT523" s="393"/>
      <c r="AU523" s="393"/>
      <c r="AV523" s="393"/>
      <c r="AW523" s="393"/>
      <c r="AX523" s="393"/>
      <c r="AY523" s="394"/>
      <c r="AZ523" s="395"/>
      <c r="BA523" s="396"/>
      <c r="BB523" s="397">
        <v>3</v>
      </c>
      <c r="BC523" s="398"/>
      <c r="BD523" s="399"/>
      <c r="BE523" s="399"/>
      <c r="BF523" s="400"/>
      <c r="BG523" s="401"/>
      <c r="BH523" s="402"/>
      <c r="BI523" s="403"/>
      <c r="BJ523" s="404"/>
      <c r="BK523" s="405"/>
      <c r="BL523" s="405"/>
      <c r="BM523" s="405"/>
      <c r="BN523" s="405"/>
      <c r="BO523" s="406"/>
      <c r="BP523" s="404"/>
      <c r="BQ523" s="405"/>
      <c r="BR523" s="405"/>
      <c r="BS523" s="405"/>
      <c r="BT523" s="405"/>
      <c r="BU523" s="406"/>
      <c r="BV523" s="404"/>
      <c r="BW523" s="405"/>
      <c r="BX523" s="405"/>
      <c r="BY523" s="405"/>
      <c r="BZ523" s="405"/>
      <c r="CA523" s="406"/>
      <c r="CB523" s="398"/>
      <c r="CC523" s="399"/>
      <c r="CD523" s="399"/>
      <c r="CE523" s="400"/>
      <c r="CF523" s="407"/>
      <c r="CG523" s="408"/>
      <c r="CH523" s="408"/>
      <c r="CI523" s="408"/>
      <c r="CJ523" s="409"/>
      <c r="CK523" s="407"/>
      <c r="CL523" s="408"/>
      <c r="CM523" s="408"/>
      <c r="CN523" s="408"/>
      <c r="CO523" s="409"/>
      <c r="CP523" s="407"/>
      <c r="CQ523" s="408"/>
      <c r="CR523" s="408"/>
      <c r="CS523" s="408"/>
      <c r="CT523" s="409"/>
      <c r="CU523" s="379"/>
      <c r="CV523" s="380"/>
      <c r="CW523" s="380"/>
      <c r="CX523" s="380"/>
      <c r="CY523" s="381"/>
    </row>
    <row r="524" spans="1:103" ht="16.5">
      <c r="A524" s="383"/>
      <c r="B524" s="352"/>
      <c r="C524" s="384" t="str">
        <f t="shared" ca="1" si="9"/>
        <v>●</v>
      </c>
      <c r="D524" s="385"/>
      <c r="E524" s="386"/>
      <c r="F524" s="386"/>
      <c r="G524" s="386"/>
      <c r="H524" s="386"/>
      <c r="I524" s="386"/>
      <c r="J524" s="386"/>
      <c r="K524" s="387"/>
      <c r="L524" s="388"/>
      <c r="M524" s="388"/>
      <c r="N524" s="388"/>
      <c r="O524" s="388"/>
      <c r="P524" s="388"/>
      <c r="Q524" s="388"/>
      <c r="R524" s="389"/>
      <c r="S524" s="390"/>
      <c r="T524" s="389"/>
      <c r="U524" s="390"/>
      <c r="V524" s="387"/>
      <c r="W524" s="388"/>
      <c r="X524" s="388"/>
      <c r="Y524" s="388"/>
      <c r="Z524" s="388"/>
      <c r="AA524" s="388"/>
      <c r="AB524" s="388"/>
      <c r="AC524" s="388"/>
      <c r="AD524" s="387"/>
      <c r="AE524" s="388"/>
      <c r="AF524" s="388"/>
      <c r="AG524" s="388"/>
      <c r="AH524" s="388"/>
      <c r="AI524" s="388"/>
      <c r="AJ524" s="388"/>
      <c r="AK524" s="391"/>
      <c r="AL524" s="387"/>
      <c r="AM524" s="388"/>
      <c r="AN524" s="388"/>
      <c r="AO524" s="388"/>
      <c r="AP524" s="388"/>
      <c r="AQ524" s="388"/>
      <c r="AR524" s="391"/>
      <c r="AS524" s="392"/>
      <c r="AT524" s="393"/>
      <c r="AU524" s="393"/>
      <c r="AV524" s="393"/>
      <c r="AW524" s="393"/>
      <c r="AX524" s="393"/>
      <c r="AY524" s="394"/>
      <c r="AZ524" s="395"/>
      <c r="BA524" s="396"/>
      <c r="BB524" s="397">
        <v>4</v>
      </c>
      <c r="BC524" s="398"/>
      <c r="BD524" s="399"/>
      <c r="BE524" s="399"/>
      <c r="BF524" s="400"/>
      <c r="BG524" s="401"/>
      <c r="BH524" s="402"/>
      <c r="BI524" s="403"/>
      <c r="BJ524" s="404"/>
      <c r="BK524" s="405"/>
      <c r="BL524" s="405"/>
      <c r="BM524" s="405"/>
      <c r="BN524" s="405"/>
      <c r="BO524" s="406"/>
      <c r="BP524" s="404"/>
      <c r="BQ524" s="405"/>
      <c r="BR524" s="405"/>
      <c r="BS524" s="405"/>
      <c r="BT524" s="405"/>
      <c r="BU524" s="406"/>
      <c r="BV524" s="404"/>
      <c r="BW524" s="405"/>
      <c r="BX524" s="405"/>
      <c r="BY524" s="405"/>
      <c r="BZ524" s="405"/>
      <c r="CA524" s="406"/>
      <c r="CB524" s="398"/>
      <c r="CC524" s="399"/>
      <c r="CD524" s="399"/>
      <c r="CE524" s="400"/>
      <c r="CF524" s="407"/>
      <c r="CG524" s="408"/>
      <c r="CH524" s="408"/>
      <c r="CI524" s="408"/>
      <c r="CJ524" s="409"/>
      <c r="CK524" s="407"/>
      <c r="CL524" s="408"/>
      <c r="CM524" s="408"/>
      <c r="CN524" s="408"/>
      <c r="CO524" s="409"/>
      <c r="CP524" s="407"/>
      <c r="CQ524" s="408"/>
      <c r="CR524" s="408"/>
      <c r="CS524" s="408"/>
      <c r="CT524" s="409"/>
      <c r="CU524" s="379"/>
      <c r="CV524" s="380"/>
      <c r="CW524" s="380"/>
      <c r="CX524" s="380"/>
      <c r="CY524" s="381"/>
    </row>
    <row r="525" spans="1:103" ht="16.5">
      <c r="A525" s="383"/>
      <c r="B525" s="352"/>
      <c r="C525" s="384" t="str">
        <f t="shared" ca="1" si="9"/>
        <v>●</v>
      </c>
      <c r="D525" s="385"/>
      <c r="E525" s="386"/>
      <c r="F525" s="386"/>
      <c r="G525" s="386"/>
      <c r="H525" s="386"/>
      <c r="I525" s="386"/>
      <c r="J525" s="386"/>
      <c r="K525" s="387"/>
      <c r="L525" s="388"/>
      <c r="M525" s="388"/>
      <c r="N525" s="388"/>
      <c r="O525" s="388"/>
      <c r="P525" s="388"/>
      <c r="Q525" s="388"/>
      <c r="R525" s="389"/>
      <c r="S525" s="390"/>
      <c r="T525" s="389"/>
      <c r="U525" s="390"/>
      <c r="V525" s="387"/>
      <c r="W525" s="388"/>
      <c r="X525" s="388"/>
      <c r="Y525" s="388"/>
      <c r="Z525" s="388"/>
      <c r="AA525" s="388"/>
      <c r="AB525" s="388"/>
      <c r="AC525" s="388"/>
      <c r="AD525" s="387"/>
      <c r="AE525" s="388"/>
      <c r="AF525" s="388"/>
      <c r="AG525" s="388"/>
      <c r="AH525" s="388"/>
      <c r="AI525" s="388"/>
      <c r="AJ525" s="388"/>
      <c r="AK525" s="391"/>
      <c r="AL525" s="387"/>
      <c r="AM525" s="388"/>
      <c r="AN525" s="388"/>
      <c r="AO525" s="388"/>
      <c r="AP525" s="388"/>
      <c r="AQ525" s="388"/>
      <c r="AR525" s="391"/>
      <c r="AS525" s="392"/>
      <c r="AT525" s="393"/>
      <c r="AU525" s="393"/>
      <c r="AV525" s="393"/>
      <c r="AW525" s="393"/>
      <c r="AX525" s="393"/>
      <c r="AY525" s="394"/>
      <c r="AZ525" s="395"/>
      <c r="BA525" s="396"/>
      <c r="BB525" s="397">
        <v>5</v>
      </c>
      <c r="BC525" s="398"/>
      <c r="BD525" s="399"/>
      <c r="BE525" s="399"/>
      <c r="BF525" s="400"/>
      <c r="BG525" s="401"/>
      <c r="BH525" s="402"/>
      <c r="BI525" s="403"/>
      <c r="BJ525" s="404"/>
      <c r="BK525" s="405"/>
      <c r="BL525" s="405"/>
      <c r="BM525" s="405"/>
      <c r="BN525" s="405"/>
      <c r="BO525" s="406"/>
      <c r="BP525" s="404"/>
      <c r="BQ525" s="405"/>
      <c r="BR525" s="405"/>
      <c r="BS525" s="405"/>
      <c r="BT525" s="405"/>
      <c r="BU525" s="406"/>
      <c r="BV525" s="404"/>
      <c r="BW525" s="405"/>
      <c r="BX525" s="405"/>
      <c r="BY525" s="405"/>
      <c r="BZ525" s="405"/>
      <c r="CA525" s="406"/>
      <c r="CB525" s="398"/>
      <c r="CC525" s="399"/>
      <c r="CD525" s="399"/>
      <c r="CE525" s="400"/>
      <c r="CF525" s="407"/>
      <c r="CG525" s="408"/>
      <c r="CH525" s="408"/>
      <c r="CI525" s="408"/>
      <c r="CJ525" s="409"/>
      <c r="CK525" s="407"/>
      <c r="CL525" s="408"/>
      <c r="CM525" s="408"/>
      <c r="CN525" s="408"/>
      <c r="CO525" s="409"/>
      <c r="CP525" s="407"/>
      <c r="CQ525" s="408"/>
      <c r="CR525" s="408"/>
      <c r="CS525" s="408"/>
      <c r="CT525" s="409"/>
      <c r="CU525" s="379"/>
      <c r="CV525" s="380"/>
      <c r="CW525" s="380"/>
      <c r="CX525" s="380"/>
      <c r="CY525" s="381"/>
    </row>
    <row r="526" spans="1:103" ht="16.5">
      <c r="A526" s="410"/>
      <c r="B526" s="411"/>
      <c r="C526" s="412" t="str">
        <f t="shared" ca="1" si="9"/>
        <v>●</v>
      </c>
      <c r="D526" s="413"/>
      <c r="E526" s="414"/>
      <c r="F526" s="414"/>
      <c r="G526" s="414"/>
      <c r="H526" s="414"/>
      <c r="I526" s="414"/>
      <c r="J526" s="414"/>
      <c r="K526" s="376"/>
      <c r="L526" s="377"/>
      <c r="M526" s="377"/>
      <c r="N526" s="377"/>
      <c r="O526" s="377"/>
      <c r="P526" s="377"/>
      <c r="Q526" s="377"/>
      <c r="R526" s="415"/>
      <c r="S526" s="416"/>
      <c r="T526" s="415"/>
      <c r="U526" s="416"/>
      <c r="V526" s="376"/>
      <c r="W526" s="377"/>
      <c r="X526" s="377"/>
      <c r="Y526" s="377"/>
      <c r="Z526" s="377"/>
      <c r="AA526" s="377"/>
      <c r="AB526" s="377"/>
      <c r="AC526" s="377"/>
      <c r="AD526" s="376"/>
      <c r="AE526" s="377"/>
      <c r="AF526" s="377"/>
      <c r="AG526" s="377"/>
      <c r="AH526" s="377"/>
      <c r="AI526" s="377"/>
      <c r="AJ526" s="377"/>
      <c r="AK526" s="378"/>
      <c r="AL526" s="376"/>
      <c r="AM526" s="377"/>
      <c r="AN526" s="377"/>
      <c r="AO526" s="377"/>
      <c r="AP526" s="377"/>
      <c r="AQ526" s="377"/>
      <c r="AR526" s="378"/>
      <c r="AS526" s="417"/>
      <c r="AT526" s="418"/>
      <c r="AU526" s="418"/>
      <c r="AV526" s="418"/>
      <c r="AW526" s="418"/>
      <c r="AX526" s="418"/>
      <c r="AY526" s="419"/>
      <c r="AZ526" s="420"/>
      <c r="BA526" s="421"/>
      <c r="BB526" s="422">
        <v>6</v>
      </c>
      <c r="BC526" s="423"/>
      <c r="BD526" s="424"/>
      <c r="BE526" s="424"/>
      <c r="BF526" s="425"/>
      <c r="BG526" s="426"/>
      <c r="BH526" s="427"/>
      <c r="BI526" s="428"/>
      <c r="BJ526" s="429"/>
      <c r="BK526" s="430"/>
      <c r="BL526" s="430"/>
      <c r="BM526" s="430"/>
      <c r="BN526" s="430"/>
      <c r="BO526" s="431"/>
      <c r="BP526" s="429"/>
      <c r="BQ526" s="430"/>
      <c r="BR526" s="430"/>
      <c r="BS526" s="430"/>
      <c r="BT526" s="430"/>
      <c r="BU526" s="431"/>
      <c r="BV526" s="429"/>
      <c r="BW526" s="430"/>
      <c r="BX526" s="430"/>
      <c r="BY526" s="430"/>
      <c r="BZ526" s="430"/>
      <c r="CA526" s="431"/>
      <c r="CB526" s="423"/>
      <c r="CC526" s="424"/>
      <c r="CD526" s="424"/>
      <c r="CE526" s="425"/>
      <c r="CF526" s="407"/>
      <c r="CG526" s="408"/>
      <c r="CH526" s="408"/>
      <c r="CI526" s="408"/>
      <c r="CJ526" s="409"/>
      <c r="CK526" s="407"/>
      <c r="CL526" s="408"/>
      <c r="CM526" s="408"/>
      <c r="CN526" s="408"/>
      <c r="CO526" s="409"/>
      <c r="CP526" s="407"/>
      <c r="CQ526" s="408"/>
      <c r="CR526" s="408"/>
      <c r="CS526" s="408"/>
      <c r="CT526" s="409"/>
      <c r="CU526" s="379"/>
      <c r="CV526" s="380"/>
      <c r="CW526" s="380"/>
      <c r="CX526" s="380"/>
      <c r="CY526" s="381"/>
    </row>
    <row r="527" spans="1:103" ht="16.5">
      <c r="A527" s="351">
        <v>87</v>
      </c>
      <c r="B527" s="352"/>
      <c r="C527" s="353" t="str">
        <f t="shared" ca="1" si="9"/>
        <v>●</v>
      </c>
      <c r="D527" s="354"/>
      <c r="E527" s="355"/>
      <c r="F527" s="355"/>
      <c r="G527" s="355"/>
      <c r="H527" s="355"/>
      <c r="I527" s="355"/>
      <c r="J527" s="355"/>
      <c r="K527" s="356" t="s">
        <v>470</v>
      </c>
      <c r="L527" s="357"/>
      <c r="M527" s="357"/>
      <c r="N527" s="357"/>
      <c r="O527" s="357"/>
      <c r="P527" s="357"/>
      <c r="Q527" s="357"/>
      <c r="R527" s="358"/>
      <c r="S527" s="359"/>
      <c r="T527" s="358"/>
      <c r="U527" s="359"/>
      <c r="V527" s="356"/>
      <c r="W527" s="357"/>
      <c r="X527" s="357"/>
      <c r="Y527" s="357"/>
      <c r="Z527" s="357"/>
      <c r="AA527" s="357"/>
      <c r="AB527" s="357"/>
      <c r="AC527" s="357"/>
      <c r="AD527" s="356"/>
      <c r="AE527" s="357"/>
      <c r="AF527" s="357"/>
      <c r="AG527" s="357"/>
      <c r="AH527" s="357"/>
      <c r="AI527" s="357"/>
      <c r="AJ527" s="357"/>
      <c r="AK527" s="360"/>
      <c r="AL527" s="356"/>
      <c r="AM527" s="357"/>
      <c r="AN527" s="357"/>
      <c r="AO527" s="357"/>
      <c r="AP527" s="357"/>
      <c r="AQ527" s="357"/>
      <c r="AR527" s="360"/>
      <c r="AS527" s="361"/>
      <c r="AT527" s="362"/>
      <c r="AU527" s="362"/>
      <c r="AV527" s="362"/>
      <c r="AW527" s="362"/>
      <c r="AX527" s="362"/>
      <c r="AY527" s="363"/>
      <c r="AZ527" s="364"/>
      <c r="BA527" s="365"/>
      <c r="BB527" s="366">
        <v>1</v>
      </c>
      <c r="BC527" s="367"/>
      <c r="BD527" s="368"/>
      <c r="BE527" s="368"/>
      <c r="BF527" s="369"/>
      <c r="BG527" s="370"/>
      <c r="BH527" s="371"/>
      <c r="BI527" s="372"/>
      <c r="BJ527" s="373"/>
      <c r="BK527" s="374"/>
      <c r="BL527" s="374"/>
      <c r="BM527" s="374"/>
      <c r="BN527" s="374"/>
      <c r="BO527" s="375"/>
      <c r="BP527" s="373"/>
      <c r="BQ527" s="374"/>
      <c r="BR527" s="374"/>
      <c r="BS527" s="374"/>
      <c r="BT527" s="374"/>
      <c r="BU527" s="375"/>
      <c r="BV527" s="373"/>
      <c r="BW527" s="374"/>
      <c r="BX527" s="374"/>
      <c r="BY527" s="374"/>
      <c r="BZ527" s="374"/>
      <c r="CA527" s="375"/>
      <c r="CB527" s="367"/>
      <c r="CC527" s="368"/>
      <c r="CD527" s="368"/>
      <c r="CE527" s="369"/>
      <c r="CF527" s="376"/>
      <c r="CG527" s="377"/>
      <c r="CH527" s="377"/>
      <c r="CI527" s="377"/>
      <c r="CJ527" s="378"/>
      <c r="CK527" s="376"/>
      <c r="CL527" s="377"/>
      <c r="CM527" s="377"/>
      <c r="CN527" s="377"/>
      <c r="CO527" s="378"/>
      <c r="CP527" s="376"/>
      <c r="CQ527" s="377"/>
      <c r="CR527" s="377"/>
      <c r="CS527" s="377"/>
      <c r="CT527" s="378"/>
      <c r="CU527" s="379"/>
      <c r="CV527" s="380"/>
      <c r="CW527" s="380"/>
      <c r="CX527" s="380"/>
      <c r="CY527" s="381"/>
    </row>
    <row r="528" spans="1:103" ht="16.5">
      <c r="A528" s="383"/>
      <c r="B528" s="352"/>
      <c r="C528" s="384" t="str">
        <f t="shared" ca="1" si="9"/>
        <v>●</v>
      </c>
      <c r="D528" s="385"/>
      <c r="E528" s="386"/>
      <c r="F528" s="386"/>
      <c r="G528" s="386"/>
      <c r="H528" s="386"/>
      <c r="I528" s="386"/>
      <c r="J528" s="386"/>
      <c r="K528" s="387"/>
      <c r="L528" s="388"/>
      <c r="M528" s="388"/>
      <c r="N528" s="388"/>
      <c r="O528" s="388"/>
      <c r="P528" s="388"/>
      <c r="Q528" s="388"/>
      <c r="R528" s="389"/>
      <c r="S528" s="390"/>
      <c r="T528" s="389"/>
      <c r="U528" s="390"/>
      <c r="V528" s="387"/>
      <c r="W528" s="388"/>
      <c r="X528" s="388"/>
      <c r="Y528" s="388"/>
      <c r="Z528" s="388"/>
      <c r="AA528" s="388"/>
      <c r="AB528" s="388"/>
      <c r="AC528" s="388"/>
      <c r="AD528" s="387"/>
      <c r="AE528" s="388"/>
      <c r="AF528" s="388"/>
      <c r="AG528" s="388"/>
      <c r="AH528" s="388"/>
      <c r="AI528" s="388"/>
      <c r="AJ528" s="388"/>
      <c r="AK528" s="391"/>
      <c r="AL528" s="387"/>
      <c r="AM528" s="388"/>
      <c r="AN528" s="388"/>
      <c r="AO528" s="388"/>
      <c r="AP528" s="388"/>
      <c r="AQ528" s="388"/>
      <c r="AR528" s="391"/>
      <c r="AS528" s="392"/>
      <c r="AT528" s="393"/>
      <c r="AU528" s="393"/>
      <c r="AV528" s="393"/>
      <c r="AW528" s="393"/>
      <c r="AX528" s="393"/>
      <c r="AY528" s="394"/>
      <c r="AZ528" s="395"/>
      <c r="BA528" s="396"/>
      <c r="BB528" s="397">
        <v>2</v>
      </c>
      <c r="BC528" s="398"/>
      <c r="BD528" s="399"/>
      <c r="BE528" s="399"/>
      <c r="BF528" s="400"/>
      <c r="BG528" s="401"/>
      <c r="BH528" s="402"/>
      <c r="BI528" s="403"/>
      <c r="BJ528" s="404"/>
      <c r="BK528" s="405"/>
      <c r="BL528" s="405"/>
      <c r="BM528" s="405"/>
      <c r="BN528" s="405"/>
      <c r="BO528" s="406"/>
      <c r="BP528" s="404"/>
      <c r="BQ528" s="405"/>
      <c r="BR528" s="405"/>
      <c r="BS528" s="405"/>
      <c r="BT528" s="405"/>
      <c r="BU528" s="406"/>
      <c r="BV528" s="404"/>
      <c r="BW528" s="405"/>
      <c r="BX528" s="405"/>
      <c r="BY528" s="405"/>
      <c r="BZ528" s="405"/>
      <c r="CA528" s="406"/>
      <c r="CB528" s="398"/>
      <c r="CC528" s="399"/>
      <c r="CD528" s="399"/>
      <c r="CE528" s="400"/>
      <c r="CF528" s="407"/>
      <c r="CG528" s="408"/>
      <c r="CH528" s="408"/>
      <c r="CI528" s="408"/>
      <c r="CJ528" s="409"/>
      <c r="CK528" s="407"/>
      <c r="CL528" s="408"/>
      <c r="CM528" s="408"/>
      <c r="CN528" s="408"/>
      <c r="CO528" s="409"/>
      <c r="CP528" s="407"/>
      <c r="CQ528" s="408"/>
      <c r="CR528" s="408"/>
      <c r="CS528" s="408"/>
      <c r="CT528" s="409"/>
      <c r="CU528" s="379"/>
      <c r="CV528" s="380"/>
      <c r="CW528" s="380"/>
      <c r="CX528" s="380"/>
      <c r="CY528" s="381"/>
    </row>
    <row r="529" spans="1:103" ht="16.5">
      <c r="A529" s="383"/>
      <c r="B529" s="352"/>
      <c r="C529" s="384" t="str">
        <f t="shared" ca="1" si="9"/>
        <v>●</v>
      </c>
      <c r="D529" s="385"/>
      <c r="E529" s="386"/>
      <c r="F529" s="386"/>
      <c r="G529" s="386"/>
      <c r="H529" s="386"/>
      <c r="I529" s="386"/>
      <c r="J529" s="386"/>
      <c r="K529" s="387"/>
      <c r="L529" s="388"/>
      <c r="M529" s="388"/>
      <c r="N529" s="388"/>
      <c r="O529" s="388"/>
      <c r="P529" s="388"/>
      <c r="Q529" s="388"/>
      <c r="R529" s="389"/>
      <c r="S529" s="390"/>
      <c r="T529" s="389"/>
      <c r="U529" s="390"/>
      <c r="V529" s="387"/>
      <c r="W529" s="388"/>
      <c r="X529" s="388"/>
      <c r="Y529" s="388"/>
      <c r="Z529" s="388"/>
      <c r="AA529" s="388"/>
      <c r="AB529" s="388"/>
      <c r="AC529" s="388"/>
      <c r="AD529" s="387"/>
      <c r="AE529" s="388"/>
      <c r="AF529" s="388"/>
      <c r="AG529" s="388"/>
      <c r="AH529" s="388"/>
      <c r="AI529" s="388"/>
      <c r="AJ529" s="388"/>
      <c r="AK529" s="391"/>
      <c r="AL529" s="387"/>
      <c r="AM529" s="388"/>
      <c r="AN529" s="388"/>
      <c r="AO529" s="388"/>
      <c r="AP529" s="388"/>
      <c r="AQ529" s="388"/>
      <c r="AR529" s="391"/>
      <c r="AS529" s="392"/>
      <c r="AT529" s="393"/>
      <c r="AU529" s="393"/>
      <c r="AV529" s="393"/>
      <c r="AW529" s="393"/>
      <c r="AX529" s="393"/>
      <c r="AY529" s="394"/>
      <c r="AZ529" s="395"/>
      <c r="BA529" s="396"/>
      <c r="BB529" s="397">
        <v>3</v>
      </c>
      <c r="BC529" s="398"/>
      <c r="BD529" s="399"/>
      <c r="BE529" s="399"/>
      <c r="BF529" s="400"/>
      <c r="BG529" s="401"/>
      <c r="BH529" s="402"/>
      <c r="BI529" s="403"/>
      <c r="BJ529" s="404"/>
      <c r="BK529" s="405"/>
      <c r="BL529" s="405"/>
      <c r="BM529" s="405"/>
      <c r="BN529" s="405"/>
      <c r="BO529" s="406"/>
      <c r="BP529" s="404"/>
      <c r="BQ529" s="405"/>
      <c r="BR529" s="405"/>
      <c r="BS529" s="405"/>
      <c r="BT529" s="405"/>
      <c r="BU529" s="406"/>
      <c r="BV529" s="404"/>
      <c r="BW529" s="405"/>
      <c r="BX529" s="405"/>
      <c r="BY529" s="405"/>
      <c r="BZ529" s="405"/>
      <c r="CA529" s="406"/>
      <c r="CB529" s="398"/>
      <c r="CC529" s="399"/>
      <c r="CD529" s="399"/>
      <c r="CE529" s="400"/>
      <c r="CF529" s="407"/>
      <c r="CG529" s="408"/>
      <c r="CH529" s="408"/>
      <c r="CI529" s="408"/>
      <c r="CJ529" s="409"/>
      <c r="CK529" s="407"/>
      <c r="CL529" s="408"/>
      <c r="CM529" s="408"/>
      <c r="CN529" s="408"/>
      <c r="CO529" s="409"/>
      <c r="CP529" s="407"/>
      <c r="CQ529" s="408"/>
      <c r="CR529" s="408"/>
      <c r="CS529" s="408"/>
      <c r="CT529" s="409"/>
      <c r="CU529" s="379"/>
      <c r="CV529" s="380"/>
      <c r="CW529" s="380"/>
      <c r="CX529" s="380"/>
      <c r="CY529" s="381"/>
    </row>
    <row r="530" spans="1:103" ht="16.5">
      <c r="A530" s="383"/>
      <c r="B530" s="352"/>
      <c r="C530" s="384" t="str">
        <f t="shared" ref="C530:C593" ca="1" si="10">IF(AND(OFFSET($K530,-($BB530-1),0)&lt;&gt;"",OFFSET($R530,-($BB530-1),0)&lt;&gt;"x"),"●","")</f>
        <v>●</v>
      </c>
      <c r="D530" s="385"/>
      <c r="E530" s="386"/>
      <c r="F530" s="386"/>
      <c r="G530" s="386"/>
      <c r="H530" s="386"/>
      <c r="I530" s="386"/>
      <c r="J530" s="386"/>
      <c r="K530" s="387"/>
      <c r="L530" s="388"/>
      <c r="M530" s="388"/>
      <c r="N530" s="388"/>
      <c r="O530" s="388"/>
      <c r="P530" s="388"/>
      <c r="Q530" s="388"/>
      <c r="R530" s="389"/>
      <c r="S530" s="390"/>
      <c r="T530" s="389"/>
      <c r="U530" s="390"/>
      <c r="V530" s="387"/>
      <c r="W530" s="388"/>
      <c r="X530" s="388"/>
      <c r="Y530" s="388"/>
      <c r="Z530" s="388"/>
      <c r="AA530" s="388"/>
      <c r="AB530" s="388"/>
      <c r="AC530" s="388"/>
      <c r="AD530" s="387"/>
      <c r="AE530" s="388"/>
      <c r="AF530" s="388"/>
      <c r="AG530" s="388"/>
      <c r="AH530" s="388"/>
      <c r="AI530" s="388"/>
      <c r="AJ530" s="388"/>
      <c r="AK530" s="391"/>
      <c r="AL530" s="387"/>
      <c r="AM530" s="388"/>
      <c r="AN530" s="388"/>
      <c r="AO530" s="388"/>
      <c r="AP530" s="388"/>
      <c r="AQ530" s="388"/>
      <c r="AR530" s="391"/>
      <c r="AS530" s="392"/>
      <c r="AT530" s="393"/>
      <c r="AU530" s="393"/>
      <c r="AV530" s="393"/>
      <c r="AW530" s="393"/>
      <c r="AX530" s="393"/>
      <c r="AY530" s="394"/>
      <c r="AZ530" s="395"/>
      <c r="BA530" s="396"/>
      <c r="BB530" s="397">
        <v>4</v>
      </c>
      <c r="BC530" s="398"/>
      <c r="BD530" s="399"/>
      <c r="BE530" s="399"/>
      <c r="BF530" s="400"/>
      <c r="BG530" s="401"/>
      <c r="BH530" s="402"/>
      <c r="BI530" s="403"/>
      <c r="BJ530" s="404"/>
      <c r="BK530" s="405"/>
      <c r="BL530" s="405"/>
      <c r="BM530" s="405"/>
      <c r="BN530" s="405"/>
      <c r="BO530" s="406"/>
      <c r="BP530" s="404"/>
      <c r="BQ530" s="405"/>
      <c r="BR530" s="405"/>
      <c r="BS530" s="405"/>
      <c r="BT530" s="405"/>
      <c r="BU530" s="406"/>
      <c r="BV530" s="404"/>
      <c r="BW530" s="405"/>
      <c r="BX530" s="405"/>
      <c r="BY530" s="405"/>
      <c r="BZ530" s="405"/>
      <c r="CA530" s="406"/>
      <c r="CB530" s="398"/>
      <c r="CC530" s="399"/>
      <c r="CD530" s="399"/>
      <c r="CE530" s="400"/>
      <c r="CF530" s="407"/>
      <c r="CG530" s="408"/>
      <c r="CH530" s="408"/>
      <c r="CI530" s="408"/>
      <c r="CJ530" s="409"/>
      <c r="CK530" s="407"/>
      <c r="CL530" s="408"/>
      <c r="CM530" s="408"/>
      <c r="CN530" s="408"/>
      <c r="CO530" s="409"/>
      <c r="CP530" s="407"/>
      <c r="CQ530" s="408"/>
      <c r="CR530" s="408"/>
      <c r="CS530" s="408"/>
      <c r="CT530" s="409"/>
      <c r="CU530" s="379"/>
      <c r="CV530" s="380"/>
      <c r="CW530" s="380"/>
      <c r="CX530" s="380"/>
      <c r="CY530" s="381"/>
    </row>
    <row r="531" spans="1:103" ht="16.5">
      <c r="A531" s="383"/>
      <c r="B531" s="352"/>
      <c r="C531" s="384" t="str">
        <f t="shared" ca="1" si="10"/>
        <v>●</v>
      </c>
      <c r="D531" s="385"/>
      <c r="E531" s="386"/>
      <c r="F531" s="386"/>
      <c r="G531" s="386"/>
      <c r="H531" s="386"/>
      <c r="I531" s="386"/>
      <c r="J531" s="386"/>
      <c r="K531" s="387"/>
      <c r="L531" s="388"/>
      <c r="M531" s="388"/>
      <c r="N531" s="388"/>
      <c r="O531" s="388"/>
      <c r="P531" s="388"/>
      <c r="Q531" s="388"/>
      <c r="R531" s="389"/>
      <c r="S531" s="390"/>
      <c r="T531" s="389"/>
      <c r="U531" s="390"/>
      <c r="V531" s="387"/>
      <c r="W531" s="388"/>
      <c r="X531" s="388"/>
      <c r="Y531" s="388"/>
      <c r="Z531" s="388"/>
      <c r="AA531" s="388"/>
      <c r="AB531" s="388"/>
      <c r="AC531" s="388"/>
      <c r="AD531" s="387"/>
      <c r="AE531" s="388"/>
      <c r="AF531" s="388"/>
      <c r="AG531" s="388"/>
      <c r="AH531" s="388"/>
      <c r="AI531" s="388"/>
      <c r="AJ531" s="388"/>
      <c r="AK531" s="391"/>
      <c r="AL531" s="387"/>
      <c r="AM531" s="388"/>
      <c r="AN531" s="388"/>
      <c r="AO531" s="388"/>
      <c r="AP531" s="388"/>
      <c r="AQ531" s="388"/>
      <c r="AR531" s="391"/>
      <c r="AS531" s="392"/>
      <c r="AT531" s="393"/>
      <c r="AU531" s="393"/>
      <c r="AV531" s="393"/>
      <c r="AW531" s="393"/>
      <c r="AX531" s="393"/>
      <c r="AY531" s="394"/>
      <c r="AZ531" s="395"/>
      <c r="BA531" s="396"/>
      <c r="BB531" s="397">
        <v>5</v>
      </c>
      <c r="BC531" s="398"/>
      <c r="BD531" s="399"/>
      <c r="BE531" s="399"/>
      <c r="BF531" s="400"/>
      <c r="BG531" s="401"/>
      <c r="BH531" s="402"/>
      <c r="BI531" s="403"/>
      <c r="BJ531" s="404"/>
      <c r="BK531" s="405"/>
      <c r="BL531" s="405"/>
      <c r="BM531" s="405"/>
      <c r="BN531" s="405"/>
      <c r="BO531" s="406"/>
      <c r="BP531" s="404"/>
      <c r="BQ531" s="405"/>
      <c r="BR531" s="405"/>
      <c r="BS531" s="405"/>
      <c r="BT531" s="405"/>
      <c r="BU531" s="406"/>
      <c r="BV531" s="404"/>
      <c r="BW531" s="405"/>
      <c r="BX531" s="405"/>
      <c r="BY531" s="405"/>
      <c r="BZ531" s="405"/>
      <c r="CA531" s="406"/>
      <c r="CB531" s="398"/>
      <c r="CC531" s="399"/>
      <c r="CD531" s="399"/>
      <c r="CE531" s="400"/>
      <c r="CF531" s="407"/>
      <c r="CG531" s="408"/>
      <c r="CH531" s="408"/>
      <c r="CI531" s="408"/>
      <c r="CJ531" s="409"/>
      <c r="CK531" s="407"/>
      <c r="CL531" s="408"/>
      <c r="CM531" s="408"/>
      <c r="CN531" s="408"/>
      <c r="CO531" s="409"/>
      <c r="CP531" s="407"/>
      <c r="CQ531" s="408"/>
      <c r="CR531" s="408"/>
      <c r="CS531" s="408"/>
      <c r="CT531" s="409"/>
      <c r="CU531" s="379"/>
      <c r="CV531" s="380"/>
      <c r="CW531" s="380"/>
      <c r="CX531" s="380"/>
      <c r="CY531" s="381"/>
    </row>
    <row r="532" spans="1:103" ht="16.5">
      <c r="A532" s="410"/>
      <c r="B532" s="411"/>
      <c r="C532" s="412" t="str">
        <f t="shared" ca="1" si="10"/>
        <v>●</v>
      </c>
      <c r="D532" s="413"/>
      <c r="E532" s="414"/>
      <c r="F532" s="414"/>
      <c r="G532" s="414"/>
      <c r="H532" s="414"/>
      <c r="I532" s="414"/>
      <c r="J532" s="414"/>
      <c r="K532" s="376"/>
      <c r="L532" s="377"/>
      <c r="M532" s="377"/>
      <c r="N532" s="377"/>
      <c r="O532" s="377"/>
      <c r="P532" s="377"/>
      <c r="Q532" s="377"/>
      <c r="R532" s="415"/>
      <c r="S532" s="416"/>
      <c r="T532" s="415"/>
      <c r="U532" s="416"/>
      <c r="V532" s="376"/>
      <c r="W532" s="377"/>
      <c r="X532" s="377"/>
      <c r="Y532" s="377"/>
      <c r="Z532" s="377"/>
      <c r="AA532" s="377"/>
      <c r="AB532" s="377"/>
      <c r="AC532" s="377"/>
      <c r="AD532" s="376"/>
      <c r="AE532" s="377"/>
      <c r="AF532" s="377"/>
      <c r="AG532" s="377"/>
      <c r="AH532" s="377"/>
      <c r="AI532" s="377"/>
      <c r="AJ532" s="377"/>
      <c r="AK532" s="378"/>
      <c r="AL532" s="376"/>
      <c r="AM532" s="377"/>
      <c r="AN532" s="377"/>
      <c r="AO532" s="377"/>
      <c r="AP532" s="377"/>
      <c r="AQ532" s="377"/>
      <c r="AR532" s="378"/>
      <c r="AS532" s="417"/>
      <c r="AT532" s="418"/>
      <c r="AU532" s="418"/>
      <c r="AV532" s="418"/>
      <c r="AW532" s="418"/>
      <c r="AX532" s="418"/>
      <c r="AY532" s="419"/>
      <c r="AZ532" s="420"/>
      <c r="BA532" s="421"/>
      <c r="BB532" s="422">
        <v>6</v>
      </c>
      <c r="BC532" s="423"/>
      <c r="BD532" s="424"/>
      <c r="BE532" s="424"/>
      <c r="BF532" s="425"/>
      <c r="BG532" s="426"/>
      <c r="BH532" s="427"/>
      <c r="BI532" s="428"/>
      <c r="BJ532" s="429"/>
      <c r="BK532" s="430"/>
      <c r="BL532" s="430"/>
      <c r="BM532" s="430"/>
      <c r="BN532" s="430"/>
      <c r="BO532" s="431"/>
      <c r="BP532" s="429"/>
      <c r="BQ532" s="430"/>
      <c r="BR532" s="430"/>
      <c r="BS532" s="430"/>
      <c r="BT532" s="430"/>
      <c r="BU532" s="431"/>
      <c r="BV532" s="429"/>
      <c r="BW532" s="430"/>
      <c r="BX532" s="430"/>
      <c r="BY532" s="430"/>
      <c r="BZ532" s="430"/>
      <c r="CA532" s="431"/>
      <c r="CB532" s="423"/>
      <c r="CC532" s="424"/>
      <c r="CD532" s="424"/>
      <c r="CE532" s="425"/>
      <c r="CF532" s="407"/>
      <c r="CG532" s="408"/>
      <c r="CH532" s="408"/>
      <c r="CI532" s="408"/>
      <c r="CJ532" s="409"/>
      <c r="CK532" s="407"/>
      <c r="CL532" s="408"/>
      <c r="CM532" s="408"/>
      <c r="CN532" s="408"/>
      <c r="CO532" s="409"/>
      <c r="CP532" s="407"/>
      <c r="CQ532" s="408"/>
      <c r="CR532" s="408"/>
      <c r="CS532" s="408"/>
      <c r="CT532" s="409"/>
      <c r="CU532" s="379"/>
      <c r="CV532" s="380"/>
      <c r="CW532" s="380"/>
      <c r="CX532" s="380"/>
      <c r="CY532" s="381"/>
    </row>
    <row r="533" spans="1:103" ht="16.5">
      <c r="A533" s="351">
        <v>88</v>
      </c>
      <c r="B533" s="352"/>
      <c r="C533" s="353" t="str">
        <f t="shared" ca="1" si="10"/>
        <v>●</v>
      </c>
      <c r="D533" s="354"/>
      <c r="E533" s="355"/>
      <c r="F533" s="355"/>
      <c r="G533" s="355"/>
      <c r="H533" s="355"/>
      <c r="I533" s="355"/>
      <c r="J533" s="355"/>
      <c r="K533" s="356" t="s">
        <v>471</v>
      </c>
      <c r="L533" s="357"/>
      <c r="M533" s="357"/>
      <c r="N533" s="357"/>
      <c r="O533" s="357"/>
      <c r="P533" s="357"/>
      <c r="Q533" s="357"/>
      <c r="R533" s="358"/>
      <c r="S533" s="359"/>
      <c r="T533" s="358"/>
      <c r="U533" s="359"/>
      <c r="V533" s="356"/>
      <c r="W533" s="357"/>
      <c r="X533" s="357"/>
      <c r="Y533" s="357"/>
      <c r="Z533" s="357"/>
      <c r="AA533" s="357"/>
      <c r="AB533" s="357"/>
      <c r="AC533" s="357"/>
      <c r="AD533" s="356"/>
      <c r="AE533" s="357"/>
      <c r="AF533" s="357"/>
      <c r="AG533" s="357"/>
      <c r="AH533" s="357"/>
      <c r="AI533" s="357"/>
      <c r="AJ533" s="357"/>
      <c r="AK533" s="360"/>
      <c r="AL533" s="356"/>
      <c r="AM533" s="357"/>
      <c r="AN533" s="357"/>
      <c r="AO533" s="357"/>
      <c r="AP533" s="357"/>
      <c r="AQ533" s="357"/>
      <c r="AR533" s="360"/>
      <c r="AS533" s="361"/>
      <c r="AT533" s="362"/>
      <c r="AU533" s="362"/>
      <c r="AV533" s="362"/>
      <c r="AW533" s="362"/>
      <c r="AX533" s="362"/>
      <c r="AY533" s="363"/>
      <c r="AZ533" s="364"/>
      <c r="BA533" s="365"/>
      <c r="BB533" s="366">
        <v>1</v>
      </c>
      <c r="BC533" s="367"/>
      <c r="BD533" s="368"/>
      <c r="BE533" s="368"/>
      <c r="BF533" s="369"/>
      <c r="BG533" s="370"/>
      <c r="BH533" s="371"/>
      <c r="BI533" s="372"/>
      <c r="BJ533" s="373"/>
      <c r="BK533" s="374"/>
      <c r="BL533" s="374"/>
      <c r="BM533" s="374"/>
      <c r="BN533" s="374"/>
      <c r="BO533" s="375"/>
      <c r="BP533" s="373"/>
      <c r="BQ533" s="374"/>
      <c r="BR533" s="374"/>
      <c r="BS533" s="374"/>
      <c r="BT533" s="374"/>
      <c r="BU533" s="375"/>
      <c r="BV533" s="373"/>
      <c r="BW533" s="374"/>
      <c r="BX533" s="374"/>
      <c r="BY533" s="374"/>
      <c r="BZ533" s="374"/>
      <c r="CA533" s="375"/>
      <c r="CB533" s="367"/>
      <c r="CC533" s="368"/>
      <c r="CD533" s="368"/>
      <c r="CE533" s="369"/>
      <c r="CF533" s="376"/>
      <c r="CG533" s="377"/>
      <c r="CH533" s="377"/>
      <c r="CI533" s="377"/>
      <c r="CJ533" s="378"/>
      <c r="CK533" s="376"/>
      <c r="CL533" s="377"/>
      <c r="CM533" s="377"/>
      <c r="CN533" s="377"/>
      <c r="CO533" s="378"/>
      <c r="CP533" s="376"/>
      <c r="CQ533" s="377"/>
      <c r="CR533" s="377"/>
      <c r="CS533" s="377"/>
      <c r="CT533" s="378"/>
      <c r="CU533" s="379"/>
      <c r="CV533" s="380"/>
      <c r="CW533" s="380"/>
      <c r="CX533" s="380"/>
      <c r="CY533" s="381"/>
    </row>
    <row r="534" spans="1:103" ht="16.5">
      <c r="A534" s="383"/>
      <c r="B534" s="352"/>
      <c r="C534" s="384" t="str">
        <f t="shared" ca="1" si="10"/>
        <v>●</v>
      </c>
      <c r="D534" s="385"/>
      <c r="E534" s="386"/>
      <c r="F534" s="386"/>
      <c r="G534" s="386"/>
      <c r="H534" s="386"/>
      <c r="I534" s="386"/>
      <c r="J534" s="386"/>
      <c r="K534" s="387"/>
      <c r="L534" s="388"/>
      <c r="M534" s="388"/>
      <c r="N534" s="388"/>
      <c r="O534" s="388"/>
      <c r="P534" s="388"/>
      <c r="Q534" s="388"/>
      <c r="R534" s="389"/>
      <c r="S534" s="390"/>
      <c r="T534" s="389"/>
      <c r="U534" s="390"/>
      <c r="V534" s="387"/>
      <c r="W534" s="388"/>
      <c r="X534" s="388"/>
      <c r="Y534" s="388"/>
      <c r="Z534" s="388"/>
      <c r="AA534" s="388"/>
      <c r="AB534" s="388"/>
      <c r="AC534" s="388"/>
      <c r="AD534" s="387"/>
      <c r="AE534" s="388"/>
      <c r="AF534" s="388"/>
      <c r="AG534" s="388"/>
      <c r="AH534" s="388"/>
      <c r="AI534" s="388"/>
      <c r="AJ534" s="388"/>
      <c r="AK534" s="391"/>
      <c r="AL534" s="387"/>
      <c r="AM534" s="388"/>
      <c r="AN534" s="388"/>
      <c r="AO534" s="388"/>
      <c r="AP534" s="388"/>
      <c r="AQ534" s="388"/>
      <c r="AR534" s="391"/>
      <c r="AS534" s="392"/>
      <c r="AT534" s="393"/>
      <c r="AU534" s="393"/>
      <c r="AV534" s="393"/>
      <c r="AW534" s="393"/>
      <c r="AX534" s="393"/>
      <c r="AY534" s="394"/>
      <c r="AZ534" s="395"/>
      <c r="BA534" s="396"/>
      <c r="BB534" s="397">
        <v>2</v>
      </c>
      <c r="BC534" s="398"/>
      <c r="BD534" s="399"/>
      <c r="BE534" s="399"/>
      <c r="BF534" s="400"/>
      <c r="BG534" s="401"/>
      <c r="BH534" s="402"/>
      <c r="BI534" s="403"/>
      <c r="BJ534" s="404"/>
      <c r="BK534" s="405"/>
      <c r="BL534" s="405"/>
      <c r="BM534" s="405"/>
      <c r="BN534" s="405"/>
      <c r="BO534" s="406"/>
      <c r="BP534" s="404"/>
      <c r="BQ534" s="405"/>
      <c r="BR534" s="405"/>
      <c r="BS534" s="405"/>
      <c r="BT534" s="405"/>
      <c r="BU534" s="406"/>
      <c r="BV534" s="404"/>
      <c r="BW534" s="405"/>
      <c r="BX534" s="405"/>
      <c r="BY534" s="405"/>
      <c r="BZ534" s="405"/>
      <c r="CA534" s="406"/>
      <c r="CB534" s="398"/>
      <c r="CC534" s="399"/>
      <c r="CD534" s="399"/>
      <c r="CE534" s="400"/>
      <c r="CF534" s="407"/>
      <c r="CG534" s="408"/>
      <c r="CH534" s="408"/>
      <c r="CI534" s="408"/>
      <c r="CJ534" s="409"/>
      <c r="CK534" s="407"/>
      <c r="CL534" s="408"/>
      <c r="CM534" s="408"/>
      <c r="CN534" s="408"/>
      <c r="CO534" s="409"/>
      <c r="CP534" s="407"/>
      <c r="CQ534" s="408"/>
      <c r="CR534" s="408"/>
      <c r="CS534" s="408"/>
      <c r="CT534" s="409"/>
      <c r="CU534" s="379"/>
      <c r="CV534" s="380"/>
      <c r="CW534" s="380"/>
      <c r="CX534" s="380"/>
      <c r="CY534" s="381"/>
    </row>
    <row r="535" spans="1:103" ht="16.5">
      <c r="A535" s="383"/>
      <c r="B535" s="352"/>
      <c r="C535" s="384" t="str">
        <f t="shared" ca="1" si="10"/>
        <v>●</v>
      </c>
      <c r="D535" s="385"/>
      <c r="E535" s="386"/>
      <c r="F535" s="386"/>
      <c r="G535" s="386"/>
      <c r="H535" s="386"/>
      <c r="I535" s="386"/>
      <c r="J535" s="386"/>
      <c r="K535" s="387"/>
      <c r="L535" s="388"/>
      <c r="M535" s="388"/>
      <c r="N535" s="388"/>
      <c r="O535" s="388"/>
      <c r="P535" s="388"/>
      <c r="Q535" s="388"/>
      <c r="R535" s="389"/>
      <c r="S535" s="390"/>
      <c r="T535" s="389"/>
      <c r="U535" s="390"/>
      <c r="V535" s="387"/>
      <c r="W535" s="388"/>
      <c r="X535" s="388"/>
      <c r="Y535" s="388"/>
      <c r="Z535" s="388"/>
      <c r="AA535" s="388"/>
      <c r="AB535" s="388"/>
      <c r="AC535" s="388"/>
      <c r="AD535" s="387"/>
      <c r="AE535" s="388"/>
      <c r="AF535" s="388"/>
      <c r="AG535" s="388"/>
      <c r="AH535" s="388"/>
      <c r="AI535" s="388"/>
      <c r="AJ535" s="388"/>
      <c r="AK535" s="391"/>
      <c r="AL535" s="387"/>
      <c r="AM535" s="388"/>
      <c r="AN535" s="388"/>
      <c r="AO535" s="388"/>
      <c r="AP535" s="388"/>
      <c r="AQ535" s="388"/>
      <c r="AR535" s="391"/>
      <c r="AS535" s="392"/>
      <c r="AT535" s="393"/>
      <c r="AU535" s="393"/>
      <c r="AV535" s="393"/>
      <c r="AW535" s="393"/>
      <c r="AX535" s="393"/>
      <c r="AY535" s="394"/>
      <c r="AZ535" s="395"/>
      <c r="BA535" s="396"/>
      <c r="BB535" s="397">
        <v>3</v>
      </c>
      <c r="BC535" s="398"/>
      <c r="BD535" s="399"/>
      <c r="BE535" s="399"/>
      <c r="BF535" s="400"/>
      <c r="BG535" s="401"/>
      <c r="BH535" s="402"/>
      <c r="BI535" s="403"/>
      <c r="BJ535" s="404"/>
      <c r="BK535" s="405"/>
      <c r="BL535" s="405"/>
      <c r="BM535" s="405"/>
      <c r="BN535" s="405"/>
      <c r="BO535" s="406"/>
      <c r="BP535" s="404"/>
      <c r="BQ535" s="405"/>
      <c r="BR535" s="405"/>
      <c r="BS535" s="405"/>
      <c r="BT535" s="405"/>
      <c r="BU535" s="406"/>
      <c r="BV535" s="404"/>
      <c r="BW535" s="405"/>
      <c r="BX535" s="405"/>
      <c r="BY535" s="405"/>
      <c r="BZ535" s="405"/>
      <c r="CA535" s="406"/>
      <c r="CB535" s="398"/>
      <c r="CC535" s="399"/>
      <c r="CD535" s="399"/>
      <c r="CE535" s="400"/>
      <c r="CF535" s="407"/>
      <c r="CG535" s="408"/>
      <c r="CH535" s="408"/>
      <c r="CI535" s="408"/>
      <c r="CJ535" s="409"/>
      <c r="CK535" s="407"/>
      <c r="CL535" s="408"/>
      <c r="CM535" s="408"/>
      <c r="CN535" s="408"/>
      <c r="CO535" s="409"/>
      <c r="CP535" s="407"/>
      <c r="CQ535" s="408"/>
      <c r="CR535" s="408"/>
      <c r="CS535" s="408"/>
      <c r="CT535" s="409"/>
      <c r="CU535" s="379"/>
      <c r="CV535" s="380"/>
      <c r="CW535" s="380"/>
      <c r="CX535" s="380"/>
      <c r="CY535" s="381"/>
    </row>
    <row r="536" spans="1:103" ht="16.5">
      <c r="A536" s="383"/>
      <c r="B536" s="352"/>
      <c r="C536" s="384" t="str">
        <f t="shared" ca="1" si="10"/>
        <v>●</v>
      </c>
      <c r="D536" s="385"/>
      <c r="E536" s="386"/>
      <c r="F536" s="386"/>
      <c r="G536" s="386"/>
      <c r="H536" s="386"/>
      <c r="I536" s="386"/>
      <c r="J536" s="386"/>
      <c r="K536" s="387"/>
      <c r="L536" s="388"/>
      <c r="M536" s="388"/>
      <c r="N536" s="388"/>
      <c r="O536" s="388"/>
      <c r="P536" s="388"/>
      <c r="Q536" s="388"/>
      <c r="R536" s="389"/>
      <c r="S536" s="390"/>
      <c r="T536" s="389"/>
      <c r="U536" s="390"/>
      <c r="V536" s="387"/>
      <c r="W536" s="388"/>
      <c r="X536" s="388"/>
      <c r="Y536" s="388"/>
      <c r="Z536" s="388"/>
      <c r="AA536" s="388"/>
      <c r="AB536" s="388"/>
      <c r="AC536" s="388"/>
      <c r="AD536" s="387"/>
      <c r="AE536" s="388"/>
      <c r="AF536" s="388"/>
      <c r="AG536" s="388"/>
      <c r="AH536" s="388"/>
      <c r="AI536" s="388"/>
      <c r="AJ536" s="388"/>
      <c r="AK536" s="391"/>
      <c r="AL536" s="387"/>
      <c r="AM536" s="388"/>
      <c r="AN536" s="388"/>
      <c r="AO536" s="388"/>
      <c r="AP536" s="388"/>
      <c r="AQ536" s="388"/>
      <c r="AR536" s="391"/>
      <c r="AS536" s="392"/>
      <c r="AT536" s="393"/>
      <c r="AU536" s="393"/>
      <c r="AV536" s="393"/>
      <c r="AW536" s="393"/>
      <c r="AX536" s="393"/>
      <c r="AY536" s="394"/>
      <c r="AZ536" s="395"/>
      <c r="BA536" s="396"/>
      <c r="BB536" s="397">
        <v>4</v>
      </c>
      <c r="BC536" s="398"/>
      <c r="BD536" s="399"/>
      <c r="BE536" s="399"/>
      <c r="BF536" s="400"/>
      <c r="BG536" s="401"/>
      <c r="BH536" s="402"/>
      <c r="BI536" s="403"/>
      <c r="BJ536" s="404"/>
      <c r="BK536" s="405"/>
      <c r="BL536" s="405"/>
      <c r="BM536" s="405"/>
      <c r="BN536" s="405"/>
      <c r="BO536" s="406"/>
      <c r="BP536" s="404"/>
      <c r="BQ536" s="405"/>
      <c r="BR536" s="405"/>
      <c r="BS536" s="405"/>
      <c r="BT536" s="405"/>
      <c r="BU536" s="406"/>
      <c r="BV536" s="404"/>
      <c r="BW536" s="405"/>
      <c r="BX536" s="405"/>
      <c r="BY536" s="405"/>
      <c r="BZ536" s="405"/>
      <c r="CA536" s="406"/>
      <c r="CB536" s="398"/>
      <c r="CC536" s="399"/>
      <c r="CD536" s="399"/>
      <c r="CE536" s="400"/>
      <c r="CF536" s="407"/>
      <c r="CG536" s="408"/>
      <c r="CH536" s="408"/>
      <c r="CI536" s="408"/>
      <c r="CJ536" s="409"/>
      <c r="CK536" s="407"/>
      <c r="CL536" s="408"/>
      <c r="CM536" s="408"/>
      <c r="CN536" s="408"/>
      <c r="CO536" s="409"/>
      <c r="CP536" s="407"/>
      <c r="CQ536" s="408"/>
      <c r="CR536" s="408"/>
      <c r="CS536" s="408"/>
      <c r="CT536" s="409"/>
      <c r="CU536" s="379"/>
      <c r="CV536" s="380"/>
      <c r="CW536" s="380"/>
      <c r="CX536" s="380"/>
      <c r="CY536" s="381"/>
    </row>
    <row r="537" spans="1:103" ht="16.5">
      <c r="A537" s="383"/>
      <c r="B537" s="352"/>
      <c r="C537" s="384" t="str">
        <f t="shared" ca="1" si="10"/>
        <v>●</v>
      </c>
      <c r="D537" s="385"/>
      <c r="E537" s="386"/>
      <c r="F537" s="386"/>
      <c r="G537" s="386"/>
      <c r="H537" s="386"/>
      <c r="I537" s="386"/>
      <c r="J537" s="386"/>
      <c r="K537" s="387"/>
      <c r="L537" s="388"/>
      <c r="M537" s="388"/>
      <c r="N537" s="388"/>
      <c r="O537" s="388"/>
      <c r="P537" s="388"/>
      <c r="Q537" s="388"/>
      <c r="R537" s="389"/>
      <c r="S537" s="390"/>
      <c r="T537" s="389"/>
      <c r="U537" s="390"/>
      <c r="V537" s="387"/>
      <c r="W537" s="388"/>
      <c r="X537" s="388"/>
      <c r="Y537" s="388"/>
      <c r="Z537" s="388"/>
      <c r="AA537" s="388"/>
      <c r="AB537" s="388"/>
      <c r="AC537" s="388"/>
      <c r="AD537" s="387"/>
      <c r="AE537" s="388"/>
      <c r="AF537" s="388"/>
      <c r="AG537" s="388"/>
      <c r="AH537" s="388"/>
      <c r="AI537" s="388"/>
      <c r="AJ537" s="388"/>
      <c r="AK537" s="391"/>
      <c r="AL537" s="387"/>
      <c r="AM537" s="388"/>
      <c r="AN537" s="388"/>
      <c r="AO537" s="388"/>
      <c r="AP537" s="388"/>
      <c r="AQ537" s="388"/>
      <c r="AR537" s="391"/>
      <c r="AS537" s="392"/>
      <c r="AT537" s="393"/>
      <c r="AU537" s="393"/>
      <c r="AV537" s="393"/>
      <c r="AW537" s="393"/>
      <c r="AX537" s="393"/>
      <c r="AY537" s="394"/>
      <c r="AZ537" s="395"/>
      <c r="BA537" s="396"/>
      <c r="BB537" s="397">
        <v>5</v>
      </c>
      <c r="BC537" s="398"/>
      <c r="BD537" s="399"/>
      <c r="BE537" s="399"/>
      <c r="BF537" s="400"/>
      <c r="BG537" s="401"/>
      <c r="BH537" s="402"/>
      <c r="BI537" s="403"/>
      <c r="BJ537" s="404"/>
      <c r="BK537" s="405"/>
      <c r="BL537" s="405"/>
      <c r="BM537" s="405"/>
      <c r="BN537" s="405"/>
      <c r="BO537" s="406"/>
      <c r="BP537" s="404"/>
      <c r="BQ537" s="405"/>
      <c r="BR537" s="405"/>
      <c r="BS537" s="405"/>
      <c r="BT537" s="405"/>
      <c r="BU537" s="406"/>
      <c r="BV537" s="404"/>
      <c r="BW537" s="405"/>
      <c r="BX537" s="405"/>
      <c r="BY537" s="405"/>
      <c r="BZ537" s="405"/>
      <c r="CA537" s="406"/>
      <c r="CB537" s="398"/>
      <c r="CC537" s="399"/>
      <c r="CD537" s="399"/>
      <c r="CE537" s="400"/>
      <c r="CF537" s="407"/>
      <c r="CG537" s="408"/>
      <c r="CH537" s="408"/>
      <c r="CI537" s="408"/>
      <c r="CJ537" s="409"/>
      <c r="CK537" s="407"/>
      <c r="CL537" s="408"/>
      <c r="CM537" s="408"/>
      <c r="CN537" s="408"/>
      <c r="CO537" s="409"/>
      <c r="CP537" s="407"/>
      <c r="CQ537" s="408"/>
      <c r="CR537" s="408"/>
      <c r="CS537" s="408"/>
      <c r="CT537" s="409"/>
      <c r="CU537" s="379"/>
      <c r="CV537" s="380"/>
      <c r="CW537" s="380"/>
      <c r="CX537" s="380"/>
      <c r="CY537" s="381"/>
    </row>
    <row r="538" spans="1:103" ht="16.5">
      <c r="A538" s="410"/>
      <c r="B538" s="411"/>
      <c r="C538" s="412" t="str">
        <f t="shared" ca="1" si="10"/>
        <v>●</v>
      </c>
      <c r="D538" s="413"/>
      <c r="E538" s="414"/>
      <c r="F538" s="414"/>
      <c r="G538" s="414"/>
      <c r="H538" s="414"/>
      <c r="I538" s="414"/>
      <c r="J538" s="414"/>
      <c r="K538" s="376"/>
      <c r="L538" s="377"/>
      <c r="M538" s="377"/>
      <c r="N538" s="377"/>
      <c r="O538" s="377"/>
      <c r="P538" s="377"/>
      <c r="Q538" s="377"/>
      <c r="R538" s="415"/>
      <c r="S538" s="416"/>
      <c r="T538" s="415"/>
      <c r="U538" s="416"/>
      <c r="V538" s="376"/>
      <c r="W538" s="377"/>
      <c r="X538" s="377"/>
      <c r="Y538" s="377"/>
      <c r="Z538" s="377"/>
      <c r="AA538" s="377"/>
      <c r="AB538" s="377"/>
      <c r="AC538" s="377"/>
      <c r="AD538" s="376"/>
      <c r="AE538" s="377"/>
      <c r="AF538" s="377"/>
      <c r="AG538" s="377"/>
      <c r="AH538" s="377"/>
      <c r="AI538" s="377"/>
      <c r="AJ538" s="377"/>
      <c r="AK538" s="378"/>
      <c r="AL538" s="376"/>
      <c r="AM538" s="377"/>
      <c r="AN538" s="377"/>
      <c r="AO538" s="377"/>
      <c r="AP538" s="377"/>
      <c r="AQ538" s="377"/>
      <c r="AR538" s="378"/>
      <c r="AS538" s="417"/>
      <c r="AT538" s="418"/>
      <c r="AU538" s="418"/>
      <c r="AV538" s="418"/>
      <c r="AW538" s="418"/>
      <c r="AX538" s="418"/>
      <c r="AY538" s="419"/>
      <c r="AZ538" s="420"/>
      <c r="BA538" s="421"/>
      <c r="BB538" s="422">
        <v>6</v>
      </c>
      <c r="BC538" s="423"/>
      <c r="BD538" s="424"/>
      <c r="BE538" s="424"/>
      <c r="BF538" s="425"/>
      <c r="BG538" s="426"/>
      <c r="BH538" s="427"/>
      <c r="BI538" s="428"/>
      <c r="BJ538" s="429"/>
      <c r="BK538" s="430"/>
      <c r="BL538" s="430"/>
      <c r="BM538" s="430"/>
      <c r="BN538" s="430"/>
      <c r="BO538" s="431"/>
      <c r="BP538" s="429"/>
      <c r="BQ538" s="430"/>
      <c r="BR538" s="430"/>
      <c r="BS538" s="430"/>
      <c r="BT538" s="430"/>
      <c r="BU538" s="431"/>
      <c r="BV538" s="429"/>
      <c r="BW538" s="430"/>
      <c r="BX538" s="430"/>
      <c r="BY538" s="430"/>
      <c r="BZ538" s="430"/>
      <c r="CA538" s="431"/>
      <c r="CB538" s="423"/>
      <c r="CC538" s="424"/>
      <c r="CD538" s="424"/>
      <c r="CE538" s="425"/>
      <c r="CF538" s="407"/>
      <c r="CG538" s="408"/>
      <c r="CH538" s="408"/>
      <c r="CI538" s="408"/>
      <c r="CJ538" s="409"/>
      <c r="CK538" s="407"/>
      <c r="CL538" s="408"/>
      <c r="CM538" s="408"/>
      <c r="CN538" s="408"/>
      <c r="CO538" s="409"/>
      <c r="CP538" s="407"/>
      <c r="CQ538" s="408"/>
      <c r="CR538" s="408"/>
      <c r="CS538" s="408"/>
      <c r="CT538" s="409"/>
      <c r="CU538" s="379"/>
      <c r="CV538" s="380"/>
      <c r="CW538" s="380"/>
      <c r="CX538" s="380"/>
      <c r="CY538" s="381"/>
    </row>
    <row r="539" spans="1:103" ht="16.5">
      <c r="A539" s="351">
        <v>89</v>
      </c>
      <c r="B539" s="352"/>
      <c r="C539" s="353" t="str">
        <f t="shared" ca="1" si="10"/>
        <v>●</v>
      </c>
      <c r="D539" s="354"/>
      <c r="E539" s="355"/>
      <c r="F539" s="355"/>
      <c r="G539" s="355"/>
      <c r="H539" s="355"/>
      <c r="I539" s="355"/>
      <c r="J539" s="355"/>
      <c r="K539" s="356" t="s">
        <v>472</v>
      </c>
      <c r="L539" s="357"/>
      <c r="M539" s="357"/>
      <c r="N539" s="357"/>
      <c r="O539" s="357"/>
      <c r="P539" s="357"/>
      <c r="Q539" s="357"/>
      <c r="R539" s="358"/>
      <c r="S539" s="359"/>
      <c r="T539" s="358"/>
      <c r="U539" s="359"/>
      <c r="V539" s="356"/>
      <c r="W539" s="357"/>
      <c r="X539" s="357"/>
      <c r="Y539" s="357"/>
      <c r="Z539" s="357"/>
      <c r="AA539" s="357"/>
      <c r="AB539" s="357"/>
      <c r="AC539" s="357"/>
      <c r="AD539" s="356"/>
      <c r="AE539" s="357"/>
      <c r="AF539" s="357"/>
      <c r="AG539" s="357"/>
      <c r="AH539" s="357"/>
      <c r="AI539" s="357"/>
      <c r="AJ539" s="357"/>
      <c r="AK539" s="360"/>
      <c r="AL539" s="356"/>
      <c r="AM539" s="357"/>
      <c r="AN539" s="357"/>
      <c r="AO539" s="357"/>
      <c r="AP539" s="357"/>
      <c r="AQ539" s="357"/>
      <c r="AR539" s="360"/>
      <c r="AS539" s="361"/>
      <c r="AT539" s="362"/>
      <c r="AU539" s="362"/>
      <c r="AV539" s="362"/>
      <c r="AW539" s="362"/>
      <c r="AX539" s="362"/>
      <c r="AY539" s="363"/>
      <c r="AZ539" s="364"/>
      <c r="BA539" s="365"/>
      <c r="BB539" s="366">
        <v>1</v>
      </c>
      <c r="BC539" s="367"/>
      <c r="BD539" s="368"/>
      <c r="BE539" s="368"/>
      <c r="BF539" s="369"/>
      <c r="BG539" s="370"/>
      <c r="BH539" s="371"/>
      <c r="BI539" s="372"/>
      <c r="BJ539" s="373"/>
      <c r="BK539" s="374"/>
      <c r="BL539" s="374"/>
      <c r="BM539" s="374"/>
      <c r="BN539" s="374"/>
      <c r="BO539" s="375"/>
      <c r="BP539" s="373"/>
      <c r="BQ539" s="374"/>
      <c r="BR539" s="374"/>
      <c r="BS539" s="374"/>
      <c r="BT539" s="374"/>
      <c r="BU539" s="375"/>
      <c r="BV539" s="373"/>
      <c r="BW539" s="374"/>
      <c r="BX539" s="374"/>
      <c r="BY539" s="374"/>
      <c r="BZ539" s="374"/>
      <c r="CA539" s="375"/>
      <c r="CB539" s="367"/>
      <c r="CC539" s="368"/>
      <c r="CD539" s="368"/>
      <c r="CE539" s="369"/>
      <c r="CF539" s="376"/>
      <c r="CG539" s="377"/>
      <c r="CH539" s="377"/>
      <c r="CI539" s="377"/>
      <c r="CJ539" s="378"/>
      <c r="CK539" s="376"/>
      <c r="CL539" s="377"/>
      <c r="CM539" s="377"/>
      <c r="CN539" s="377"/>
      <c r="CO539" s="378"/>
      <c r="CP539" s="376"/>
      <c r="CQ539" s="377"/>
      <c r="CR539" s="377"/>
      <c r="CS539" s="377"/>
      <c r="CT539" s="378"/>
      <c r="CU539" s="379"/>
      <c r="CV539" s="380"/>
      <c r="CW539" s="380"/>
      <c r="CX539" s="380"/>
      <c r="CY539" s="381"/>
    </row>
    <row r="540" spans="1:103" ht="16.5">
      <c r="A540" s="383"/>
      <c r="B540" s="352"/>
      <c r="C540" s="384" t="str">
        <f t="shared" ca="1" si="10"/>
        <v>●</v>
      </c>
      <c r="D540" s="385"/>
      <c r="E540" s="386"/>
      <c r="F540" s="386"/>
      <c r="G540" s="386"/>
      <c r="H540" s="386"/>
      <c r="I540" s="386"/>
      <c r="J540" s="386"/>
      <c r="K540" s="387"/>
      <c r="L540" s="388"/>
      <c r="M540" s="388"/>
      <c r="N540" s="388"/>
      <c r="O540" s="388"/>
      <c r="P540" s="388"/>
      <c r="Q540" s="388"/>
      <c r="R540" s="389"/>
      <c r="S540" s="390"/>
      <c r="T540" s="389"/>
      <c r="U540" s="390"/>
      <c r="V540" s="387"/>
      <c r="W540" s="388"/>
      <c r="X540" s="388"/>
      <c r="Y540" s="388"/>
      <c r="Z540" s="388"/>
      <c r="AA540" s="388"/>
      <c r="AB540" s="388"/>
      <c r="AC540" s="388"/>
      <c r="AD540" s="387"/>
      <c r="AE540" s="388"/>
      <c r="AF540" s="388"/>
      <c r="AG540" s="388"/>
      <c r="AH540" s="388"/>
      <c r="AI540" s="388"/>
      <c r="AJ540" s="388"/>
      <c r="AK540" s="391"/>
      <c r="AL540" s="387"/>
      <c r="AM540" s="388"/>
      <c r="AN540" s="388"/>
      <c r="AO540" s="388"/>
      <c r="AP540" s="388"/>
      <c r="AQ540" s="388"/>
      <c r="AR540" s="391"/>
      <c r="AS540" s="392"/>
      <c r="AT540" s="393"/>
      <c r="AU540" s="393"/>
      <c r="AV540" s="393"/>
      <c r="AW540" s="393"/>
      <c r="AX540" s="393"/>
      <c r="AY540" s="394"/>
      <c r="AZ540" s="395"/>
      <c r="BA540" s="396"/>
      <c r="BB540" s="397">
        <v>2</v>
      </c>
      <c r="BC540" s="398"/>
      <c r="BD540" s="399"/>
      <c r="BE540" s="399"/>
      <c r="BF540" s="400"/>
      <c r="BG540" s="401"/>
      <c r="BH540" s="402"/>
      <c r="BI540" s="403"/>
      <c r="BJ540" s="404"/>
      <c r="BK540" s="405"/>
      <c r="BL540" s="405"/>
      <c r="BM540" s="405"/>
      <c r="BN540" s="405"/>
      <c r="BO540" s="406"/>
      <c r="BP540" s="404"/>
      <c r="BQ540" s="405"/>
      <c r="BR540" s="405"/>
      <c r="BS540" s="405"/>
      <c r="BT540" s="405"/>
      <c r="BU540" s="406"/>
      <c r="BV540" s="404"/>
      <c r="BW540" s="405"/>
      <c r="BX540" s="405"/>
      <c r="BY540" s="405"/>
      <c r="BZ540" s="405"/>
      <c r="CA540" s="406"/>
      <c r="CB540" s="398"/>
      <c r="CC540" s="399"/>
      <c r="CD540" s="399"/>
      <c r="CE540" s="400"/>
      <c r="CF540" s="407"/>
      <c r="CG540" s="408"/>
      <c r="CH540" s="408"/>
      <c r="CI540" s="408"/>
      <c r="CJ540" s="409"/>
      <c r="CK540" s="407"/>
      <c r="CL540" s="408"/>
      <c r="CM540" s="408"/>
      <c r="CN540" s="408"/>
      <c r="CO540" s="409"/>
      <c r="CP540" s="407"/>
      <c r="CQ540" s="408"/>
      <c r="CR540" s="408"/>
      <c r="CS540" s="408"/>
      <c r="CT540" s="409"/>
      <c r="CU540" s="379"/>
      <c r="CV540" s="380"/>
      <c r="CW540" s="380"/>
      <c r="CX540" s="380"/>
      <c r="CY540" s="381"/>
    </row>
    <row r="541" spans="1:103" ht="16.5">
      <c r="A541" s="383"/>
      <c r="B541" s="352"/>
      <c r="C541" s="384" t="str">
        <f t="shared" ca="1" si="10"/>
        <v>●</v>
      </c>
      <c r="D541" s="385"/>
      <c r="E541" s="386"/>
      <c r="F541" s="386"/>
      <c r="G541" s="386"/>
      <c r="H541" s="386"/>
      <c r="I541" s="386"/>
      <c r="J541" s="386"/>
      <c r="K541" s="387"/>
      <c r="L541" s="388"/>
      <c r="M541" s="388"/>
      <c r="N541" s="388"/>
      <c r="O541" s="388"/>
      <c r="P541" s="388"/>
      <c r="Q541" s="388"/>
      <c r="R541" s="389"/>
      <c r="S541" s="390"/>
      <c r="T541" s="389"/>
      <c r="U541" s="390"/>
      <c r="V541" s="387"/>
      <c r="W541" s="388"/>
      <c r="X541" s="388"/>
      <c r="Y541" s="388"/>
      <c r="Z541" s="388"/>
      <c r="AA541" s="388"/>
      <c r="AB541" s="388"/>
      <c r="AC541" s="388"/>
      <c r="AD541" s="387"/>
      <c r="AE541" s="388"/>
      <c r="AF541" s="388"/>
      <c r="AG541" s="388"/>
      <c r="AH541" s="388"/>
      <c r="AI541" s="388"/>
      <c r="AJ541" s="388"/>
      <c r="AK541" s="391"/>
      <c r="AL541" s="387"/>
      <c r="AM541" s="388"/>
      <c r="AN541" s="388"/>
      <c r="AO541" s="388"/>
      <c r="AP541" s="388"/>
      <c r="AQ541" s="388"/>
      <c r="AR541" s="391"/>
      <c r="AS541" s="392"/>
      <c r="AT541" s="393"/>
      <c r="AU541" s="393"/>
      <c r="AV541" s="393"/>
      <c r="AW541" s="393"/>
      <c r="AX541" s="393"/>
      <c r="AY541" s="394"/>
      <c r="AZ541" s="395"/>
      <c r="BA541" s="396"/>
      <c r="BB541" s="397">
        <v>3</v>
      </c>
      <c r="BC541" s="398"/>
      <c r="BD541" s="399"/>
      <c r="BE541" s="399"/>
      <c r="BF541" s="400"/>
      <c r="BG541" s="401"/>
      <c r="BH541" s="402"/>
      <c r="BI541" s="403"/>
      <c r="BJ541" s="404"/>
      <c r="BK541" s="405"/>
      <c r="BL541" s="405"/>
      <c r="BM541" s="405"/>
      <c r="BN541" s="405"/>
      <c r="BO541" s="406"/>
      <c r="BP541" s="404"/>
      <c r="BQ541" s="405"/>
      <c r="BR541" s="405"/>
      <c r="BS541" s="405"/>
      <c r="BT541" s="405"/>
      <c r="BU541" s="406"/>
      <c r="BV541" s="404"/>
      <c r="BW541" s="405"/>
      <c r="BX541" s="405"/>
      <c r="BY541" s="405"/>
      <c r="BZ541" s="405"/>
      <c r="CA541" s="406"/>
      <c r="CB541" s="398"/>
      <c r="CC541" s="399"/>
      <c r="CD541" s="399"/>
      <c r="CE541" s="400"/>
      <c r="CF541" s="407"/>
      <c r="CG541" s="408"/>
      <c r="CH541" s="408"/>
      <c r="CI541" s="408"/>
      <c r="CJ541" s="409"/>
      <c r="CK541" s="407"/>
      <c r="CL541" s="408"/>
      <c r="CM541" s="408"/>
      <c r="CN541" s="408"/>
      <c r="CO541" s="409"/>
      <c r="CP541" s="407"/>
      <c r="CQ541" s="408"/>
      <c r="CR541" s="408"/>
      <c r="CS541" s="408"/>
      <c r="CT541" s="409"/>
      <c r="CU541" s="379"/>
      <c r="CV541" s="380"/>
      <c r="CW541" s="380"/>
      <c r="CX541" s="380"/>
      <c r="CY541" s="381"/>
    </row>
    <row r="542" spans="1:103" ht="16.5">
      <c r="A542" s="383"/>
      <c r="B542" s="352"/>
      <c r="C542" s="384" t="str">
        <f t="shared" ca="1" si="10"/>
        <v>●</v>
      </c>
      <c r="D542" s="385"/>
      <c r="E542" s="386"/>
      <c r="F542" s="386"/>
      <c r="G542" s="386"/>
      <c r="H542" s="386"/>
      <c r="I542" s="386"/>
      <c r="J542" s="386"/>
      <c r="K542" s="387"/>
      <c r="L542" s="388"/>
      <c r="M542" s="388"/>
      <c r="N542" s="388"/>
      <c r="O542" s="388"/>
      <c r="P542" s="388"/>
      <c r="Q542" s="388"/>
      <c r="R542" s="389"/>
      <c r="S542" s="390"/>
      <c r="T542" s="389"/>
      <c r="U542" s="390"/>
      <c r="V542" s="387"/>
      <c r="W542" s="388"/>
      <c r="X542" s="388"/>
      <c r="Y542" s="388"/>
      <c r="Z542" s="388"/>
      <c r="AA542" s="388"/>
      <c r="AB542" s="388"/>
      <c r="AC542" s="388"/>
      <c r="AD542" s="387"/>
      <c r="AE542" s="388"/>
      <c r="AF542" s="388"/>
      <c r="AG542" s="388"/>
      <c r="AH542" s="388"/>
      <c r="AI542" s="388"/>
      <c r="AJ542" s="388"/>
      <c r="AK542" s="391"/>
      <c r="AL542" s="387"/>
      <c r="AM542" s="388"/>
      <c r="AN542" s="388"/>
      <c r="AO542" s="388"/>
      <c r="AP542" s="388"/>
      <c r="AQ542" s="388"/>
      <c r="AR542" s="391"/>
      <c r="AS542" s="392"/>
      <c r="AT542" s="393"/>
      <c r="AU542" s="393"/>
      <c r="AV542" s="393"/>
      <c r="AW542" s="393"/>
      <c r="AX542" s="393"/>
      <c r="AY542" s="394"/>
      <c r="AZ542" s="395"/>
      <c r="BA542" s="396"/>
      <c r="BB542" s="397">
        <v>4</v>
      </c>
      <c r="BC542" s="398"/>
      <c r="BD542" s="399"/>
      <c r="BE542" s="399"/>
      <c r="BF542" s="400"/>
      <c r="BG542" s="401"/>
      <c r="BH542" s="402"/>
      <c r="BI542" s="403"/>
      <c r="BJ542" s="404"/>
      <c r="BK542" s="405"/>
      <c r="BL542" s="405"/>
      <c r="BM542" s="405"/>
      <c r="BN542" s="405"/>
      <c r="BO542" s="406"/>
      <c r="BP542" s="404"/>
      <c r="BQ542" s="405"/>
      <c r="BR542" s="405"/>
      <c r="BS542" s="405"/>
      <c r="BT542" s="405"/>
      <c r="BU542" s="406"/>
      <c r="BV542" s="404"/>
      <c r="BW542" s="405"/>
      <c r="BX542" s="405"/>
      <c r="BY542" s="405"/>
      <c r="BZ542" s="405"/>
      <c r="CA542" s="406"/>
      <c r="CB542" s="398"/>
      <c r="CC542" s="399"/>
      <c r="CD542" s="399"/>
      <c r="CE542" s="400"/>
      <c r="CF542" s="407"/>
      <c r="CG542" s="408"/>
      <c r="CH542" s="408"/>
      <c r="CI542" s="408"/>
      <c r="CJ542" s="409"/>
      <c r="CK542" s="407"/>
      <c r="CL542" s="408"/>
      <c r="CM542" s="408"/>
      <c r="CN542" s="408"/>
      <c r="CO542" s="409"/>
      <c r="CP542" s="407"/>
      <c r="CQ542" s="408"/>
      <c r="CR542" s="408"/>
      <c r="CS542" s="408"/>
      <c r="CT542" s="409"/>
      <c r="CU542" s="379"/>
      <c r="CV542" s="380"/>
      <c r="CW542" s="380"/>
      <c r="CX542" s="380"/>
      <c r="CY542" s="381"/>
    </row>
    <row r="543" spans="1:103" ht="16.5">
      <c r="A543" s="383"/>
      <c r="B543" s="352"/>
      <c r="C543" s="384" t="str">
        <f t="shared" ca="1" si="10"/>
        <v>●</v>
      </c>
      <c r="D543" s="385"/>
      <c r="E543" s="386"/>
      <c r="F543" s="386"/>
      <c r="G543" s="386"/>
      <c r="H543" s="386"/>
      <c r="I543" s="386"/>
      <c r="J543" s="386"/>
      <c r="K543" s="387"/>
      <c r="L543" s="388"/>
      <c r="M543" s="388"/>
      <c r="N543" s="388"/>
      <c r="O543" s="388"/>
      <c r="P543" s="388"/>
      <c r="Q543" s="388"/>
      <c r="R543" s="389"/>
      <c r="S543" s="390"/>
      <c r="T543" s="389"/>
      <c r="U543" s="390"/>
      <c r="V543" s="387"/>
      <c r="W543" s="388"/>
      <c r="X543" s="388"/>
      <c r="Y543" s="388"/>
      <c r="Z543" s="388"/>
      <c r="AA543" s="388"/>
      <c r="AB543" s="388"/>
      <c r="AC543" s="388"/>
      <c r="AD543" s="387"/>
      <c r="AE543" s="388"/>
      <c r="AF543" s="388"/>
      <c r="AG543" s="388"/>
      <c r="AH543" s="388"/>
      <c r="AI543" s="388"/>
      <c r="AJ543" s="388"/>
      <c r="AK543" s="391"/>
      <c r="AL543" s="387"/>
      <c r="AM543" s="388"/>
      <c r="AN543" s="388"/>
      <c r="AO543" s="388"/>
      <c r="AP543" s="388"/>
      <c r="AQ543" s="388"/>
      <c r="AR543" s="391"/>
      <c r="AS543" s="392"/>
      <c r="AT543" s="393"/>
      <c r="AU543" s="393"/>
      <c r="AV543" s="393"/>
      <c r="AW543" s="393"/>
      <c r="AX543" s="393"/>
      <c r="AY543" s="394"/>
      <c r="AZ543" s="395"/>
      <c r="BA543" s="396"/>
      <c r="BB543" s="397">
        <v>5</v>
      </c>
      <c r="BC543" s="398"/>
      <c r="BD543" s="399"/>
      <c r="BE543" s="399"/>
      <c r="BF543" s="400"/>
      <c r="BG543" s="401"/>
      <c r="BH543" s="402"/>
      <c r="BI543" s="403"/>
      <c r="BJ543" s="404"/>
      <c r="BK543" s="405"/>
      <c r="BL543" s="405"/>
      <c r="BM543" s="405"/>
      <c r="BN543" s="405"/>
      <c r="BO543" s="406"/>
      <c r="BP543" s="404"/>
      <c r="BQ543" s="405"/>
      <c r="BR543" s="405"/>
      <c r="BS543" s="405"/>
      <c r="BT543" s="405"/>
      <c r="BU543" s="406"/>
      <c r="BV543" s="404"/>
      <c r="BW543" s="405"/>
      <c r="BX543" s="405"/>
      <c r="BY543" s="405"/>
      <c r="BZ543" s="405"/>
      <c r="CA543" s="406"/>
      <c r="CB543" s="398"/>
      <c r="CC543" s="399"/>
      <c r="CD543" s="399"/>
      <c r="CE543" s="400"/>
      <c r="CF543" s="407"/>
      <c r="CG543" s="408"/>
      <c r="CH543" s="408"/>
      <c r="CI543" s="408"/>
      <c r="CJ543" s="409"/>
      <c r="CK543" s="407"/>
      <c r="CL543" s="408"/>
      <c r="CM543" s="408"/>
      <c r="CN543" s="408"/>
      <c r="CO543" s="409"/>
      <c r="CP543" s="407"/>
      <c r="CQ543" s="408"/>
      <c r="CR543" s="408"/>
      <c r="CS543" s="408"/>
      <c r="CT543" s="409"/>
      <c r="CU543" s="379"/>
      <c r="CV543" s="380"/>
      <c r="CW543" s="380"/>
      <c r="CX543" s="380"/>
      <c r="CY543" s="381"/>
    </row>
    <row r="544" spans="1:103" ht="16.5">
      <c r="A544" s="410"/>
      <c r="B544" s="411"/>
      <c r="C544" s="412" t="str">
        <f t="shared" ca="1" si="10"/>
        <v>●</v>
      </c>
      <c r="D544" s="413"/>
      <c r="E544" s="414"/>
      <c r="F544" s="414"/>
      <c r="G544" s="414"/>
      <c r="H544" s="414"/>
      <c r="I544" s="414"/>
      <c r="J544" s="414"/>
      <c r="K544" s="376"/>
      <c r="L544" s="377"/>
      <c r="M544" s="377"/>
      <c r="N544" s="377"/>
      <c r="O544" s="377"/>
      <c r="P544" s="377"/>
      <c r="Q544" s="377"/>
      <c r="R544" s="415"/>
      <c r="S544" s="416"/>
      <c r="T544" s="415"/>
      <c r="U544" s="416"/>
      <c r="V544" s="376"/>
      <c r="W544" s="377"/>
      <c r="X544" s="377"/>
      <c r="Y544" s="377"/>
      <c r="Z544" s="377"/>
      <c r="AA544" s="377"/>
      <c r="AB544" s="377"/>
      <c r="AC544" s="377"/>
      <c r="AD544" s="376"/>
      <c r="AE544" s="377"/>
      <c r="AF544" s="377"/>
      <c r="AG544" s="377"/>
      <c r="AH544" s="377"/>
      <c r="AI544" s="377"/>
      <c r="AJ544" s="377"/>
      <c r="AK544" s="378"/>
      <c r="AL544" s="376"/>
      <c r="AM544" s="377"/>
      <c r="AN544" s="377"/>
      <c r="AO544" s="377"/>
      <c r="AP544" s="377"/>
      <c r="AQ544" s="377"/>
      <c r="AR544" s="378"/>
      <c r="AS544" s="417"/>
      <c r="AT544" s="418"/>
      <c r="AU544" s="418"/>
      <c r="AV544" s="418"/>
      <c r="AW544" s="418"/>
      <c r="AX544" s="418"/>
      <c r="AY544" s="419"/>
      <c r="AZ544" s="420"/>
      <c r="BA544" s="421"/>
      <c r="BB544" s="422">
        <v>6</v>
      </c>
      <c r="BC544" s="423"/>
      <c r="BD544" s="424"/>
      <c r="BE544" s="424"/>
      <c r="BF544" s="425"/>
      <c r="BG544" s="426"/>
      <c r="BH544" s="427"/>
      <c r="BI544" s="428"/>
      <c r="BJ544" s="429"/>
      <c r="BK544" s="430"/>
      <c r="BL544" s="430"/>
      <c r="BM544" s="430"/>
      <c r="BN544" s="430"/>
      <c r="BO544" s="431"/>
      <c r="BP544" s="429"/>
      <c r="BQ544" s="430"/>
      <c r="BR544" s="430"/>
      <c r="BS544" s="430"/>
      <c r="BT544" s="430"/>
      <c r="BU544" s="431"/>
      <c r="BV544" s="429"/>
      <c r="BW544" s="430"/>
      <c r="BX544" s="430"/>
      <c r="BY544" s="430"/>
      <c r="BZ544" s="430"/>
      <c r="CA544" s="431"/>
      <c r="CB544" s="423"/>
      <c r="CC544" s="424"/>
      <c r="CD544" s="424"/>
      <c r="CE544" s="425"/>
      <c r="CF544" s="407"/>
      <c r="CG544" s="408"/>
      <c r="CH544" s="408"/>
      <c r="CI544" s="408"/>
      <c r="CJ544" s="409"/>
      <c r="CK544" s="407"/>
      <c r="CL544" s="408"/>
      <c r="CM544" s="408"/>
      <c r="CN544" s="408"/>
      <c r="CO544" s="409"/>
      <c r="CP544" s="407"/>
      <c r="CQ544" s="408"/>
      <c r="CR544" s="408"/>
      <c r="CS544" s="408"/>
      <c r="CT544" s="409"/>
      <c r="CU544" s="379"/>
      <c r="CV544" s="380"/>
      <c r="CW544" s="380"/>
      <c r="CX544" s="380"/>
      <c r="CY544" s="381"/>
    </row>
    <row r="545" spans="1:103" ht="16.5">
      <c r="A545" s="351">
        <v>90</v>
      </c>
      <c r="B545" s="352"/>
      <c r="C545" s="353" t="str">
        <f t="shared" ca="1" si="10"/>
        <v/>
      </c>
      <c r="D545" s="354" t="s">
        <v>473</v>
      </c>
      <c r="E545" s="355"/>
      <c r="F545" s="355"/>
      <c r="G545" s="355"/>
      <c r="H545" s="355"/>
      <c r="I545" s="355"/>
      <c r="J545" s="355"/>
      <c r="K545" s="356" t="s">
        <v>474</v>
      </c>
      <c r="L545" s="357"/>
      <c r="M545" s="357"/>
      <c r="N545" s="357"/>
      <c r="O545" s="357"/>
      <c r="P545" s="357"/>
      <c r="Q545" s="357"/>
      <c r="R545" s="358" t="s">
        <v>369</v>
      </c>
      <c r="S545" s="359"/>
      <c r="T545" s="358"/>
      <c r="U545" s="359"/>
      <c r="V545" s="356"/>
      <c r="W545" s="357"/>
      <c r="X545" s="357"/>
      <c r="Y545" s="357"/>
      <c r="Z545" s="357"/>
      <c r="AA545" s="357"/>
      <c r="AB545" s="357"/>
      <c r="AC545" s="357"/>
      <c r="AD545" s="356"/>
      <c r="AE545" s="357"/>
      <c r="AF545" s="357"/>
      <c r="AG545" s="357"/>
      <c r="AH545" s="357"/>
      <c r="AI545" s="357"/>
      <c r="AJ545" s="357"/>
      <c r="AK545" s="360"/>
      <c r="AL545" s="356"/>
      <c r="AM545" s="357"/>
      <c r="AN545" s="357"/>
      <c r="AO545" s="357"/>
      <c r="AP545" s="357"/>
      <c r="AQ545" s="357"/>
      <c r="AR545" s="360"/>
      <c r="AS545" s="361"/>
      <c r="AT545" s="362"/>
      <c r="AU545" s="362"/>
      <c r="AV545" s="362"/>
      <c r="AW545" s="362"/>
      <c r="AX545" s="362"/>
      <c r="AY545" s="363"/>
      <c r="AZ545" s="364"/>
      <c r="BA545" s="365"/>
      <c r="BB545" s="366">
        <v>1</v>
      </c>
      <c r="BC545" s="367"/>
      <c r="BD545" s="368"/>
      <c r="BE545" s="368"/>
      <c r="BF545" s="369"/>
      <c r="BG545" s="370"/>
      <c r="BH545" s="371"/>
      <c r="BI545" s="372"/>
      <c r="BJ545" s="373"/>
      <c r="BK545" s="374"/>
      <c r="BL545" s="374"/>
      <c r="BM545" s="374"/>
      <c r="BN545" s="374"/>
      <c r="BO545" s="375"/>
      <c r="BP545" s="373"/>
      <c r="BQ545" s="374"/>
      <c r="BR545" s="374"/>
      <c r="BS545" s="374"/>
      <c r="BT545" s="374"/>
      <c r="BU545" s="375"/>
      <c r="BV545" s="373"/>
      <c r="BW545" s="374"/>
      <c r="BX545" s="374"/>
      <c r="BY545" s="374"/>
      <c r="BZ545" s="374"/>
      <c r="CA545" s="375"/>
      <c r="CB545" s="367"/>
      <c r="CC545" s="368"/>
      <c r="CD545" s="368"/>
      <c r="CE545" s="369"/>
      <c r="CF545" s="376"/>
      <c r="CG545" s="377"/>
      <c r="CH545" s="377"/>
      <c r="CI545" s="377"/>
      <c r="CJ545" s="378"/>
      <c r="CK545" s="376"/>
      <c r="CL545" s="377"/>
      <c r="CM545" s="377"/>
      <c r="CN545" s="377"/>
      <c r="CO545" s="378"/>
      <c r="CP545" s="376"/>
      <c r="CQ545" s="377"/>
      <c r="CR545" s="377"/>
      <c r="CS545" s="377"/>
      <c r="CT545" s="378"/>
      <c r="CU545" s="379"/>
      <c r="CV545" s="380"/>
      <c r="CW545" s="380"/>
      <c r="CX545" s="380"/>
      <c r="CY545" s="381"/>
    </row>
    <row r="546" spans="1:103" ht="16.5">
      <c r="A546" s="383"/>
      <c r="B546" s="352"/>
      <c r="C546" s="384" t="str">
        <f t="shared" ca="1" si="10"/>
        <v/>
      </c>
      <c r="D546" s="385"/>
      <c r="E546" s="386"/>
      <c r="F546" s="386"/>
      <c r="G546" s="386"/>
      <c r="H546" s="386"/>
      <c r="I546" s="386"/>
      <c r="J546" s="386"/>
      <c r="K546" s="387"/>
      <c r="L546" s="388"/>
      <c r="M546" s="388"/>
      <c r="N546" s="388"/>
      <c r="O546" s="388"/>
      <c r="P546" s="388"/>
      <c r="Q546" s="388"/>
      <c r="R546" s="389"/>
      <c r="S546" s="390"/>
      <c r="T546" s="389"/>
      <c r="U546" s="390"/>
      <c r="V546" s="387"/>
      <c r="W546" s="388"/>
      <c r="X546" s="388"/>
      <c r="Y546" s="388"/>
      <c r="Z546" s="388"/>
      <c r="AA546" s="388"/>
      <c r="AB546" s="388"/>
      <c r="AC546" s="388"/>
      <c r="AD546" s="387"/>
      <c r="AE546" s="388"/>
      <c r="AF546" s="388"/>
      <c r="AG546" s="388"/>
      <c r="AH546" s="388"/>
      <c r="AI546" s="388"/>
      <c r="AJ546" s="388"/>
      <c r="AK546" s="391"/>
      <c r="AL546" s="387"/>
      <c r="AM546" s="388"/>
      <c r="AN546" s="388"/>
      <c r="AO546" s="388"/>
      <c r="AP546" s="388"/>
      <c r="AQ546" s="388"/>
      <c r="AR546" s="391"/>
      <c r="AS546" s="392"/>
      <c r="AT546" s="393"/>
      <c r="AU546" s="393"/>
      <c r="AV546" s="393"/>
      <c r="AW546" s="393"/>
      <c r="AX546" s="393"/>
      <c r="AY546" s="394"/>
      <c r="AZ546" s="395"/>
      <c r="BA546" s="396"/>
      <c r="BB546" s="397">
        <v>2</v>
      </c>
      <c r="BC546" s="398"/>
      <c r="BD546" s="399"/>
      <c r="BE546" s="399"/>
      <c r="BF546" s="400"/>
      <c r="BG546" s="401"/>
      <c r="BH546" s="402"/>
      <c r="BI546" s="403"/>
      <c r="BJ546" s="404"/>
      <c r="BK546" s="405"/>
      <c r="BL546" s="405"/>
      <c r="BM546" s="405"/>
      <c r="BN546" s="405"/>
      <c r="BO546" s="406"/>
      <c r="BP546" s="404"/>
      <c r="BQ546" s="405"/>
      <c r="BR546" s="405"/>
      <c r="BS546" s="405"/>
      <c r="BT546" s="405"/>
      <c r="BU546" s="406"/>
      <c r="BV546" s="404"/>
      <c r="BW546" s="405"/>
      <c r="BX546" s="405"/>
      <c r="BY546" s="405"/>
      <c r="BZ546" s="405"/>
      <c r="CA546" s="406"/>
      <c r="CB546" s="398"/>
      <c r="CC546" s="399"/>
      <c r="CD546" s="399"/>
      <c r="CE546" s="400"/>
      <c r="CF546" s="407"/>
      <c r="CG546" s="408"/>
      <c r="CH546" s="408"/>
      <c r="CI546" s="408"/>
      <c r="CJ546" s="409"/>
      <c r="CK546" s="407"/>
      <c r="CL546" s="408"/>
      <c r="CM546" s="408"/>
      <c r="CN546" s="408"/>
      <c r="CO546" s="409"/>
      <c r="CP546" s="407"/>
      <c r="CQ546" s="408"/>
      <c r="CR546" s="408"/>
      <c r="CS546" s="408"/>
      <c r="CT546" s="409"/>
      <c r="CU546" s="379"/>
      <c r="CV546" s="380"/>
      <c r="CW546" s="380"/>
      <c r="CX546" s="380"/>
      <c r="CY546" s="381"/>
    </row>
    <row r="547" spans="1:103" ht="16.5">
      <c r="A547" s="383"/>
      <c r="B547" s="352"/>
      <c r="C547" s="384" t="str">
        <f t="shared" ca="1" si="10"/>
        <v/>
      </c>
      <c r="D547" s="385"/>
      <c r="E547" s="386"/>
      <c r="F547" s="386"/>
      <c r="G547" s="386"/>
      <c r="H547" s="386"/>
      <c r="I547" s="386"/>
      <c r="J547" s="386"/>
      <c r="K547" s="387"/>
      <c r="L547" s="388"/>
      <c r="M547" s="388"/>
      <c r="N547" s="388"/>
      <c r="O547" s="388"/>
      <c r="P547" s="388"/>
      <c r="Q547" s="388"/>
      <c r="R547" s="389"/>
      <c r="S547" s="390"/>
      <c r="T547" s="389"/>
      <c r="U547" s="390"/>
      <c r="V547" s="387"/>
      <c r="W547" s="388"/>
      <c r="X547" s="388"/>
      <c r="Y547" s="388"/>
      <c r="Z547" s="388"/>
      <c r="AA547" s="388"/>
      <c r="AB547" s="388"/>
      <c r="AC547" s="388"/>
      <c r="AD547" s="387"/>
      <c r="AE547" s="388"/>
      <c r="AF547" s="388"/>
      <c r="AG547" s="388"/>
      <c r="AH547" s="388"/>
      <c r="AI547" s="388"/>
      <c r="AJ547" s="388"/>
      <c r="AK547" s="391"/>
      <c r="AL547" s="387"/>
      <c r="AM547" s="388"/>
      <c r="AN547" s="388"/>
      <c r="AO547" s="388"/>
      <c r="AP547" s="388"/>
      <c r="AQ547" s="388"/>
      <c r="AR547" s="391"/>
      <c r="AS547" s="392"/>
      <c r="AT547" s="393"/>
      <c r="AU547" s="393"/>
      <c r="AV547" s="393"/>
      <c r="AW547" s="393"/>
      <c r="AX547" s="393"/>
      <c r="AY547" s="394"/>
      <c r="AZ547" s="395"/>
      <c r="BA547" s="396"/>
      <c r="BB547" s="397">
        <v>3</v>
      </c>
      <c r="BC547" s="398"/>
      <c r="BD547" s="399"/>
      <c r="BE547" s="399"/>
      <c r="BF547" s="400"/>
      <c r="BG547" s="401"/>
      <c r="BH547" s="402"/>
      <c r="BI547" s="403"/>
      <c r="BJ547" s="404"/>
      <c r="BK547" s="405"/>
      <c r="BL547" s="405"/>
      <c r="BM547" s="405"/>
      <c r="BN547" s="405"/>
      <c r="BO547" s="406"/>
      <c r="BP547" s="404"/>
      <c r="BQ547" s="405"/>
      <c r="BR547" s="405"/>
      <c r="BS547" s="405"/>
      <c r="BT547" s="405"/>
      <c r="BU547" s="406"/>
      <c r="BV547" s="404"/>
      <c r="BW547" s="405"/>
      <c r="BX547" s="405"/>
      <c r="BY547" s="405"/>
      <c r="BZ547" s="405"/>
      <c r="CA547" s="406"/>
      <c r="CB547" s="398"/>
      <c r="CC547" s="399"/>
      <c r="CD547" s="399"/>
      <c r="CE547" s="400"/>
      <c r="CF547" s="407"/>
      <c r="CG547" s="408"/>
      <c r="CH547" s="408"/>
      <c r="CI547" s="408"/>
      <c r="CJ547" s="409"/>
      <c r="CK547" s="407"/>
      <c r="CL547" s="408"/>
      <c r="CM547" s="408"/>
      <c r="CN547" s="408"/>
      <c r="CO547" s="409"/>
      <c r="CP547" s="407"/>
      <c r="CQ547" s="408"/>
      <c r="CR547" s="408"/>
      <c r="CS547" s="408"/>
      <c r="CT547" s="409"/>
      <c r="CU547" s="379"/>
      <c r="CV547" s="380"/>
      <c r="CW547" s="380"/>
      <c r="CX547" s="380"/>
      <c r="CY547" s="381"/>
    </row>
    <row r="548" spans="1:103" ht="16.5">
      <c r="A548" s="383"/>
      <c r="B548" s="352"/>
      <c r="C548" s="384" t="str">
        <f t="shared" ca="1" si="10"/>
        <v/>
      </c>
      <c r="D548" s="385"/>
      <c r="E548" s="386"/>
      <c r="F548" s="386"/>
      <c r="G548" s="386"/>
      <c r="H548" s="386"/>
      <c r="I548" s="386"/>
      <c r="J548" s="386"/>
      <c r="K548" s="387"/>
      <c r="L548" s="388"/>
      <c r="M548" s="388"/>
      <c r="N548" s="388"/>
      <c r="O548" s="388"/>
      <c r="P548" s="388"/>
      <c r="Q548" s="388"/>
      <c r="R548" s="389"/>
      <c r="S548" s="390"/>
      <c r="T548" s="389"/>
      <c r="U548" s="390"/>
      <c r="V548" s="387"/>
      <c r="W548" s="388"/>
      <c r="X548" s="388"/>
      <c r="Y548" s="388"/>
      <c r="Z548" s="388"/>
      <c r="AA548" s="388"/>
      <c r="AB548" s="388"/>
      <c r="AC548" s="388"/>
      <c r="AD548" s="387"/>
      <c r="AE548" s="388"/>
      <c r="AF548" s="388"/>
      <c r="AG548" s="388"/>
      <c r="AH548" s="388"/>
      <c r="AI548" s="388"/>
      <c r="AJ548" s="388"/>
      <c r="AK548" s="391"/>
      <c r="AL548" s="387"/>
      <c r="AM548" s="388"/>
      <c r="AN548" s="388"/>
      <c r="AO548" s="388"/>
      <c r="AP548" s="388"/>
      <c r="AQ548" s="388"/>
      <c r="AR548" s="391"/>
      <c r="AS548" s="392"/>
      <c r="AT548" s="393"/>
      <c r="AU548" s="393"/>
      <c r="AV548" s="393"/>
      <c r="AW548" s="393"/>
      <c r="AX548" s="393"/>
      <c r="AY548" s="394"/>
      <c r="AZ548" s="395"/>
      <c r="BA548" s="396"/>
      <c r="BB548" s="397">
        <v>4</v>
      </c>
      <c r="BC548" s="398"/>
      <c r="BD548" s="399"/>
      <c r="BE548" s="399"/>
      <c r="BF548" s="400"/>
      <c r="BG548" s="401"/>
      <c r="BH548" s="402"/>
      <c r="BI548" s="403"/>
      <c r="BJ548" s="404"/>
      <c r="BK548" s="405"/>
      <c r="BL548" s="405"/>
      <c r="BM548" s="405"/>
      <c r="BN548" s="405"/>
      <c r="BO548" s="406"/>
      <c r="BP548" s="404"/>
      <c r="BQ548" s="405"/>
      <c r="BR548" s="405"/>
      <c r="BS548" s="405"/>
      <c r="BT548" s="405"/>
      <c r="BU548" s="406"/>
      <c r="BV548" s="404"/>
      <c r="BW548" s="405"/>
      <c r="BX548" s="405"/>
      <c r="BY548" s="405"/>
      <c r="BZ548" s="405"/>
      <c r="CA548" s="406"/>
      <c r="CB548" s="398"/>
      <c r="CC548" s="399"/>
      <c r="CD548" s="399"/>
      <c r="CE548" s="400"/>
      <c r="CF548" s="407"/>
      <c r="CG548" s="408"/>
      <c r="CH548" s="408"/>
      <c r="CI548" s="408"/>
      <c r="CJ548" s="409"/>
      <c r="CK548" s="407"/>
      <c r="CL548" s="408"/>
      <c r="CM548" s="408"/>
      <c r="CN548" s="408"/>
      <c r="CO548" s="409"/>
      <c r="CP548" s="407"/>
      <c r="CQ548" s="408"/>
      <c r="CR548" s="408"/>
      <c r="CS548" s="408"/>
      <c r="CT548" s="409"/>
      <c r="CU548" s="379"/>
      <c r="CV548" s="380"/>
      <c r="CW548" s="380"/>
      <c r="CX548" s="380"/>
      <c r="CY548" s="381"/>
    </row>
    <row r="549" spans="1:103" ht="16.5">
      <c r="A549" s="383"/>
      <c r="B549" s="352"/>
      <c r="C549" s="384" t="str">
        <f t="shared" ca="1" si="10"/>
        <v/>
      </c>
      <c r="D549" s="385"/>
      <c r="E549" s="386"/>
      <c r="F549" s="386"/>
      <c r="G549" s="386"/>
      <c r="H549" s="386"/>
      <c r="I549" s="386"/>
      <c r="J549" s="386"/>
      <c r="K549" s="387"/>
      <c r="L549" s="388"/>
      <c r="M549" s="388"/>
      <c r="N549" s="388"/>
      <c r="O549" s="388"/>
      <c r="P549" s="388"/>
      <c r="Q549" s="388"/>
      <c r="R549" s="389"/>
      <c r="S549" s="390"/>
      <c r="T549" s="389"/>
      <c r="U549" s="390"/>
      <c r="V549" s="387"/>
      <c r="W549" s="388"/>
      <c r="X549" s="388"/>
      <c r="Y549" s="388"/>
      <c r="Z549" s="388"/>
      <c r="AA549" s="388"/>
      <c r="AB549" s="388"/>
      <c r="AC549" s="388"/>
      <c r="AD549" s="387"/>
      <c r="AE549" s="388"/>
      <c r="AF549" s="388"/>
      <c r="AG549" s="388"/>
      <c r="AH549" s="388"/>
      <c r="AI549" s="388"/>
      <c r="AJ549" s="388"/>
      <c r="AK549" s="391"/>
      <c r="AL549" s="387"/>
      <c r="AM549" s="388"/>
      <c r="AN549" s="388"/>
      <c r="AO549" s="388"/>
      <c r="AP549" s="388"/>
      <c r="AQ549" s="388"/>
      <c r="AR549" s="391"/>
      <c r="AS549" s="392"/>
      <c r="AT549" s="393"/>
      <c r="AU549" s="393"/>
      <c r="AV549" s="393"/>
      <c r="AW549" s="393"/>
      <c r="AX549" s="393"/>
      <c r="AY549" s="394"/>
      <c r="AZ549" s="395"/>
      <c r="BA549" s="396"/>
      <c r="BB549" s="397">
        <v>5</v>
      </c>
      <c r="BC549" s="398"/>
      <c r="BD549" s="399"/>
      <c r="BE549" s="399"/>
      <c r="BF549" s="400"/>
      <c r="BG549" s="401"/>
      <c r="BH549" s="402"/>
      <c r="BI549" s="403"/>
      <c r="BJ549" s="404"/>
      <c r="BK549" s="405"/>
      <c r="BL549" s="405"/>
      <c r="BM549" s="405"/>
      <c r="BN549" s="405"/>
      <c r="BO549" s="406"/>
      <c r="BP549" s="404"/>
      <c r="BQ549" s="405"/>
      <c r="BR549" s="405"/>
      <c r="BS549" s="405"/>
      <c r="BT549" s="405"/>
      <c r="BU549" s="406"/>
      <c r="BV549" s="404"/>
      <c r="BW549" s="405"/>
      <c r="BX549" s="405"/>
      <c r="BY549" s="405"/>
      <c r="BZ549" s="405"/>
      <c r="CA549" s="406"/>
      <c r="CB549" s="398"/>
      <c r="CC549" s="399"/>
      <c r="CD549" s="399"/>
      <c r="CE549" s="400"/>
      <c r="CF549" s="407"/>
      <c r="CG549" s="408"/>
      <c r="CH549" s="408"/>
      <c r="CI549" s="408"/>
      <c r="CJ549" s="409"/>
      <c r="CK549" s="407"/>
      <c r="CL549" s="408"/>
      <c r="CM549" s="408"/>
      <c r="CN549" s="408"/>
      <c r="CO549" s="409"/>
      <c r="CP549" s="407"/>
      <c r="CQ549" s="408"/>
      <c r="CR549" s="408"/>
      <c r="CS549" s="408"/>
      <c r="CT549" s="409"/>
      <c r="CU549" s="379"/>
      <c r="CV549" s="380"/>
      <c r="CW549" s="380"/>
      <c r="CX549" s="380"/>
      <c r="CY549" s="381"/>
    </row>
    <row r="550" spans="1:103" ht="16.5">
      <c r="A550" s="410"/>
      <c r="B550" s="411"/>
      <c r="C550" s="412" t="str">
        <f t="shared" ca="1" si="10"/>
        <v/>
      </c>
      <c r="D550" s="413"/>
      <c r="E550" s="414"/>
      <c r="F550" s="414"/>
      <c r="G550" s="414"/>
      <c r="H550" s="414"/>
      <c r="I550" s="414"/>
      <c r="J550" s="414"/>
      <c r="K550" s="376"/>
      <c r="L550" s="377"/>
      <c r="M550" s="377"/>
      <c r="N550" s="377"/>
      <c r="O550" s="377"/>
      <c r="P550" s="377"/>
      <c r="Q550" s="377"/>
      <c r="R550" s="415"/>
      <c r="S550" s="416"/>
      <c r="T550" s="415"/>
      <c r="U550" s="416"/>
      <c r="V550" s="376"/>
      <c r="W550" s="377"/>
      <c r="X550" s="377"/>
      <c r="Y550" s="377"/>
      <c r="Z550" s="377"/>
      <c r="AA550" s="377"/>
      <c r="AB550" s="377"/>
      <c r="AC550" s="377"/>
      <c r="AD550" s="376"/>
      <c r="AE550" s="377"/>
      <c r="AF550" s="377"/>
      <c r="AG550" s="377"/>
      <c r="AH550" s="377"/>
      <c r="AI550" s="377"/>
      <c r="AJ550" s="377"/>
      <c r="AK550" s="378"/>
      <c r="AL550" s="376"/>
      <c r="AM550" s="377"/>
      <c r="AN550" s="377"/>
      <c r="AO550" s="377"/>
      <c r="AP550" s="377"/>
      <c r="AQ550" s="377"/>
      <c r="AR550" s="378"/>
      <c r="AS550" s="417"/>
      <c r="AT550" s="418"/>
      <c r="AU550" s="418"/>
      <c r="AV550" s="418"/>
      <c r="AW550" s="418"/>
      <c r="AX550" s="418"/>
      <c r="AY550" s="419"/>
      <c r="AZ550" s="420"/>
      <c r="BA550" s="421"/>
      <c r="BB550" s="422">
        <v>6</v>
      </c>
      <c r="BC550" s="423"/>
      <c r="BD550" s="424"/>
      <c r="BE550" s="424"/>
      <c r="BF550" s="425"/>
      <c r="BG550" s="426"/>
      <c r="BH550" s="427"/>
      <c r="BI550" s="428"/>
      <c r="BJ550" s="429"/>
      <c r="BK550" s="430"/>
      <c r="BL550" s="430"/>
      <c r="BM550" s="430"/>
      <c r="BN550" s="430"/>
      <c r="BO550" s="431"/>
      <c r="BP550" s="429"/>
      <c r="BQ550" s="430"/>
      <c r="BR550" s="430"/>
      <c r="BS550" s="430"/>
      <c r="BT550" s="430"/>
      <c r="BU550" s="431"/>
      <c r="BV550" s="429"/>
      <c r="BW550" s="430"/>
      <c r="BX550" s="430"/>
      <c r="BY550" s="430"/>
      <c r="BZ550" s="430"/>
      <c r="CA550" s="431"/>
      <c r="CB550" s="423"/>
      <c r="CC550" s="424"/>
      <c r="CD550" s="424"/>
      <c r="CE550" s="425"/>
      <c r="CF550" s="407"/>
      <c r="CG550" s="408"/>
      <c r="CH550" s="408"/>
      <c r="CI550" s="408"/>
      <c r="CJ550" s="409"/>
      <c r="CK550" s="407"/>
      <c r="CL550" s="408"/>
      <c r="CM550" s="408"/>
      <c r="CN550" s="408"/>
      <c r="CO550" s="409"/>
      <c r="CP550" s="407"/>
      <c r="CQ550" s="408"/>
      <c r="CR550" s="408"/>
      <c r="CS550" s="408"/>
      <c r="CT550" s="409"/>
      <c r="CU550" s="379"/>
      <c r="CV550" s="380"/>
      <c r="CW550" s="380"/>
      <c r="CX550" s="380"/>
      <c r="CY550" s="381"/>
    </row>
    <row r="551" spans="1:103" ht="16.5">
      <c r="A551" s="351">
        <v>91</v>
      </c>
      <c r="B551" s="352"/>
      <c r="C551" s="353" t="str">
        <f t="shared" ca="1" si="10"/>
        <v/>
      </c>
      <c r="D551" s="354"/>
      <c r="E551" s="355"/>
      <c r="F551" s="355"/>
      <c r="G551" s="355"/>
      <c r="H551" s="355"/>
      <c r="I551" s="355"/>
      <c r="J551" s="355"/>
      <c r="K551" s="356" t="s">
        <v>475</v>
      </c>
      <c r="L551" s="357"/>
      <c r="M551" s="357"/>
      <c r="N551" s="357"/>
      <c r="O551" s="357"/>
      <c r="P551" s="357"/>
      <c r="Q551" s="357"/>
      <c r="R551" s="358" t="s">
        <v>369</v>
      </c>
      <c r="S551" s="359"/>
      <c r="T551" s="358"/>
      <c r="U551" s="359"/>
      <c r="V551" s="356"/>
      <c r="W551" s="357"/>
      <c r="X551" s="357"/>
      <c r="Y551" s="357"/>
      <c r="Z551" s="357"/>
      <c r="AA551" s="357"/>
      <c r="AB551" s="357"/>
      <c r="AC551" s="357"/>
      <c r="AD551" s="356"/>
      <c r="AE551" s="357"/>
      <c r="AF551" s="357"/>
      <c r="AG551" s="357"/>
      <c r="AH551" s="357"/>
      <c r="AI551" s="357"/>
      <c r="AJ551" s="357"/>
      <c r="AK551" s="360"/>
      <c r="AL551" s="356"/>
      <c r="AM551" s="357"/>
      <c r="AN551" s="357"/>
      <c r="AO551" s="357"/>
      <c r="AP551" s="357"/>
      <c r="AQ551" s="357"/>
      <c r="AR551" s="360"/>
      <c r="AS551" s="361"/>
      <c r="AT551" s="362"/>
      <c r="AU551" s="362"/>
      <c r="AV551" s="362"/>
      <c r="AW551" s="362"/>
      <c r="AX551" s="362"/>
      <c r="AY551" s="363"/>
      <c r="AZ551" s="364"/>
      <c r="BA551" s="365"/>
      <c r="BB551" s="366">
        <v>1</v>
      </c>
      <c r="BC551" s="367"/>
      <c r="BD551" s="368"/>
      <c r="BE551" s="368"/>
      <c r="BF551" s="369"/>
      <c r="BG551" s="370"/>
      <c r="BH551" s="371"/>
      <c r="BI551" s="372"/>
      <c r="BJ551" s="373"/>
      <c r="BK551" s="374"/>
      <c r="BL551" s="374"/>
      <c r="BM551" s="374"/>
      <c r="BN551" s="374"/>
      <c r="BO551" s="375"/>
      <c r="BP551" s="373"/>
      <c r="BQ551" s="374"/>
      <c r="BR551" s="374"/>
      <c r="BS551" s="374"/>
      <c r="BT551" s="374"/>
      <c r="BU551" s="375"/>
      <c r="BV551" s="373"/>
      <c r="BW551" s="374"/>
      <c r="BX551" s="374"/>
      <c r="BY551" s="374"/>
      <c r="BZ551" s="374"/>
      <c r="CA551" s="375"/>
      <c r="CB551" s="367"/>
      <c r="CC551" s="368"/>
      <c r="CD551" s="368"/>
      <c r="CE551" s="369"/>
      <c r="CF551" s="376"/>
      <c r="CG551" s="377"/>
      <c r="CH551" s="377"/>
      <c r="CI551" s="377"/>
      <c r="CJ551" s="378"/>
      <c r="CK551" s="376"/>
      <c r="CL551" s="377"/>
      <c r="CM551" s="377"/>
      <c r="CN551" s="377"/>
      <c r="CO551" s="378"/>
      <c r="CP551" s="376"/>
      <c r="CQ551" s="377"/>
      <c r="CR551" s="377"/>
      <c r="CS551" s="377"/>
      <c r="CT551" s="378"/>
      <c r="CU551" s="379"/>
      <c r="CV551" s="380"/>
      <c r="CW551" s="380"/>
      <c r="CX551" s="380"/>
      <c r="CY551" s="381"/>
    </row>
    <row r="552" spans="1:103" ht="16.5">
      <c r="A552" s="383"/>
      <c r="B552" s="352"/>
      <c r="C552" s="384" t="str">
        <f t="shared" ca="1" si="10"/>
        <v/>
      </c>
      <c r="D552" s="385"/>
      <c r="E552" s="386"/>
      <c r="F552" s="386"/>
      <c r="G552" s="386"/>
      <c r="H552" s="386"/>
      <c r="I552" s="386"/>
      <c r="J552" s="386"/>
      <c r="K552" s="387"/>
      <c r="L552" s="388"/>
      <c r="M552" s="388"/>
      <c r="N552" s="388"/>
      <c r="O552" s="388"/>
      <c r="P552" s="388"/>
      <c r="Q552" s="388"/>
      <c r="R552" s="389"/>
      <c r="S552" s="390"/>
      <c r="T552" s="389"/>
      <c r="U552" s="390"/>
      <c r="V552" s="387"/>
      <c r="W552" s="388"/>
      <c r="X552" s="388"/>
      <c r="Y552" s="388"/>
      <c r="Z552" s="388"/>
      <c r="AA552" s="388"/>
      <c r="AB552" s="388"/>
      <c r="AC552" s="388"/>
      <c r="AD552" s="387"/>
      <c r="AE552" s="388"/>
      <c r="AF552" s="388"/>
      <c r="AG552" s="388"/>
      <c r="AH552" s="388"/>
      <c r="AI552" s="388"/>
      <c r="AJ552" s="388"/>
      <c r="AK552" s="391"/>
      <c r="AL552" s="387"/>
      <c r="AM552" s="388"/>
      <c r="AN552" s="388"/>
      <c r="AO552" s="388"/>
      <c r="AP552" s="388"/>
      <c r="AQ552" s="388"/>
      <c r="AR552" s="391"/>
      <c r="AS552" s="392"/>
      <c r="AT552" s="393"/>
      <c r="AU552" s="393"/>
      <c r="AV552" s="393"/>
      <c r="AW552" s="393"/>
      <c r="AX552" s="393"/>
      <c r="AY552" s="394"/>
      <c r="AZ552" s="395"/>
      <c r="BA552" s="396"/>
      <c r="BB552" s="397">
        <v>2</v>
      </c>
      <c r="BC552" s="398"/>
      <c r="BD552" s="399"/>
      <c r="BE552" s="399"/>
      <c r="BF552" s="400"/>
      <c r="BG552" s="401"/>
      <c r="BH552" s="402"/>
      <c r="BI552" s="403"/>
      <c r="BJ552" s="404"/>
      <c r="BK552" s="405"/>
      <c r="BL552" s="405"/>
      <c r="BM552" s="405"/>
      <c r="BN552" s="405"/>
      <c r="BO552" s="406"/>
      <c r="BP552" s="404"/>
      <c r="BQ552" s="405"/>
      <c r="BR552" s="405"/>
      <c r="BS552" s="405"/>
      <c r="BT552" s="405"/>
      <c r="BU552" s="406"/>
      <c r="BV552" s="404"/>
      <c r="BW552" s="405"/>
      <c r="BX552" s="405"/>
      <c r="BY552" s="405"/>
      <c r="BZ552" s="405"/>
      <c r="CA552" s="406"/>
      <c r="CB552" s="398"/>
      <c r="CC552" s="399"/>
      <c r="CD552" s="399"/>
      <c r="CE552" s="400"/>
      <c r="CF552" s="407"/>
      <c r="CG552" s="408"/>
      <c r="CH552" s="408"/>
      <c r="CI552" s="408"/>
      <c r="CJ552" s="409"/>
      <c r="CK552" s="407"/>
      <c r="CL552" s="408"/>
      <c r="CM552" s="408"/>
      <c r="CN552" s="408"/>
      <c r="CO552" s="409"/>
      <c r="CP552" s="407"/>
      <c r="CQ552" s="408"/>
      <c r="CR552" s="408"/>
      <c r="CS552" s="408"/>
      <c r="CT552" s="409"/>
      <c r="CU552" s="379"/>
      <c r="CV552" s="380"/>
      <c r="CW552" s="380"/>
      <c r="CX552" s="380"/>
      <c r="CY552" s="381"/>
    </row>
    <row r="553" spans="1:103" ht="16.5">
      <c r="A553" s="383"/>
      <c r="B553" s="352"/>
      <c r="C553" s="384" t="str">
        <f t="shared" ca="1" si="10"/>
        <v/>
      </c>
      <c r="D553" s="385"/>
      <c r="E553" s="386"/>
      <c r="F553" s="386"/>
      <c r="G553" s="386"/>
      <c r="H553" s="386"/>
      <c r="I553" s="386"/>
      <c r="J553" s="386"/>
      <c r="K553" s="387"/>
      <c r="L553" s="388"/>
      <c r="M553" s="388"/>
      <c r="N553" s="388"/>
      <c r="O553" s="388"/>
      <c r="P553" s="388"/>
      <c r="Q553" s="388"/>
      <c r="R553" s="389"/>
      <c r="S553" s="390"/>
      <c r="T553" s="389"/>
      <c r="U553" s="390"/>
      <c r="V553" s="387"/>
      <c r="W553" s="388"/>
      <c r="X553" s="388"/>
      <c r="Y553" s="388"/>
      <c r="Z553" s="388"/>
      <c r="AA553" s="388"/>
      <c r="AB553" s="388"/>
      <c r="AC553" s="388"/>
      <c r="AD553" s="387"/>
      <c r="AE553" s="388"/>
      <c r="AF553" s="388"/>
      <c r="AG553" s="388"/>
      <c r="AH553" s="388"/>
      <c r="AI553" s="388"/>
      <c r="AJ553" s="388"/>
      <c r="AK553" s="391"/>
      <c r="AL553" s="387"/>
      <c r="AM553" s="388"/>
      <c r="AN553" s="388"/>
      <c r="AO553" s="388"/>
      <c r="AP553" s="388"/>
      <c r="AQ553" s="388"/>
      <c r="AR553" s="391"/>
      <c r="AS553" s="392"/>
      <c r="AT553" s="393"/>
      <c r="AU553" s="393"/>
      <c r="AV553" s="393"/>
      <c r="AW553" s="393"/>
      <c r="AX553" s="393"/>
      <c r="AY553" s="394"/>
      <c r="AZ553" s="395"/>
      <c r="BA553" s="396"/>
      <c r="BB553" s="397">
        <v>3</v>
      </c>
      <c r="BC553" s="398"/>
      <c r="BD553" s="399"/>
      <c r="BE553" s="399"/>
      <c r="BF553" s="400"/>
      <c r="BG553" s="401"/>
      <c r="BH553" s="402"/>
      <c r="BI553" s="403"/>
      <c r="BJ553" s="404"/>
      <c r="BK553" s="405"/>
      <c r="BL553" s="405"/>
      <c r="BM553" s="405"/>
      <c r="BN553" s="405"/>
      <c r="BO553" s="406"/>
      <c r="BP553" s="404"/>
      <c r="BQ553" s="405"/>
      <c r="BR553" s="405"/>
      <c r="BS553" s="405"/>
      <c r="BT553" s="405"/>
      <c r="BU553" s="406"/>
      <c r="BV553" s="404"/>
      <c r="BW553" s="405"/>
      <c r="BX553" s="405"/>
      <c r="BY553" s="405"/>
      <c r="BZ553" s="405"/>
      <c r="CA553" s="406"/>
      <c r="CB553" s="398"/>
      <c r="CC553" s="399"/>
      <c r="CD553" s="399"/>
      <c r="CE553" s="400"/>
      <c r="CF553" s="407"/>
      <c r="CG553" s="408"/>
      <c r="CH553" s="408"/>
      <c r="CI553" s="408"/>
      <c r="CJ553" s="409"/>
      <c r="CK553" s="407"/>
      <c r="CL553" s="408"/>
      <c r="CM553" s="408"/>
      <c r="CN553" s="408"/>
      <c r="CO553" s="409"/>
      <c r="CP553" s="407"/>
      <c r="CQ553" s="408"/>
      <c r="CR553" s="408"/>
      <c r="CS553" s="408"/>
      <c r="CT553" s="409"/>
      <c r="CU553" s="379"/>
      <c r="CV553" s="380"/>
      <c r="CW553" s="380"/>
      <c r="CX553" s="380"/>
      <c r="CY553" s="381"/>
    </row>
    <row r="554" spans="1:103" ht="16.5">
      <c r="A554" s="383"/>
      <c r="B554" s="352"/>
      <c r="C554" s="384" t="str">
        <f t="shared" ca="1" si="10"/>
        <v/>
      </c>
      <c r="D554" s="385"/>
      <c r="E554" s="386"/>
      <c r="F554" s="386"/>
      <c r="G554" s="386"/>
      <c r="H554" s="386"/>
      <c r="I554" s="386"/>
      <c r="J554" s="386"/>
      <c r="K554" s="387"/>
      <c r="L554" s="388"/>
      <c r="M554" s="388"/>
      <c r="N554" s="388"/>
      <c r="O554" s="388"/>
      <c r="P554" s="388"/>
      <c r="Q554" s="388"/>
      <c r="R554" s="389"/>
      <c r="S554" s="390"/>
      <c r="T554" s="389"/>
      <c r="U554" s="390"/>
      <c r="V554" s="387"/>
      <c r="W554" s="388"/>
      <c r="X554" s="388"/>
      <c r="Y554" s="388"/>
      <c r="Z554" s="388"/>
      <c r="AA554" s="388"/>
      <c r="AB554" s="388"/>
      <c r="AC554" s="388"/>
      <c r="AD554" s="387"/>
      <c r="AE554" s="388"/>
      <c r="AF554" s="388"/>
      <c r="AG554" s="388"/>
      <c r="AH554" s="388"/>
      <c r="AI554" s="388"/>
      <c r="AJ554" s="388"/>
      <c r="AK554" s="391"/>
      <c r="AL554" s="387"/>
      <c r="AM554" s="388"/>
      <c r="AN554" s="388"/>
      <c r="AO554" s="388"/>
      <c r="AP554" s="388"/>
      <c r="AQ554" s="388"/>
      <c r="AR554" s="391"/>
      <c r="AS554" s="392"/>
      <c r="AT554" s="393"/>
      <c r="AU554" s="393"/>
      <c r="AV554" s="393"/>
      <c r="AW554" s="393"/>
      <c r="AX554" s="393"/>
      <c r="AY554" s="394"/>
      <c r="AZ554" s="395"/>
      <c r="BA554" s="396"/>
      <c r="BB554" s="397">
        <v>4</v>
      </c>
      <c r="BC554" s="398"/>
      <c r="BD554" s="399"/>
      <c r="BE554" s="399"/>
      <c r="BF554" s="400"/>
      <c r="BG554" s="401"/>
      <c r="BH554" s="402"/>
      <c r="BI554" s="403"/>
      <c r="BJ554" s="404"/>
      <c r="BK554" s="405"/>
      <c r="BL554" s="405"/>
      <c r="BM554" s="405"/>
      <c r="BN554" s="405"/>
      <c r="BO554" s="406"/>
      <c r="BP554" s="404"/>
      <c r="BQ554" s="405"/>
      <c r="BR554" s="405"/>
      <c r="BS554" s="405"/>
      <c r="BT554" s="405"/>
      <c r="BU554" s="406"/>
      <c r="BV554" s="404"/>
      <c r="BW554" s="405"/>
      <c r="BX554" s="405"/>
      <c r="BY554" s="405"/>
      <c r="BZ554" s="405"/>
      <c r="CA554" s="406"/>
      <c r="CB554" s="398"/>
      <c r="CC554" s="399"/>
      <c r="CD554" s="399"/>
      <c r="CE554" s="400"/>
      <c r="CF554" s="407"/>
      <c r="CG554" s="408"/>
      <c r="CH554" s="408"/>
      <c r="CI554" s="408"/>
      <c r="CJ554" s="409"/>
      <c r="CK554" s="407"/>
      <c r="CL554" s="408"/>
      <c r="CM554" s="408"/>
      <c r="CN554" s="408"/>
      <c r="CO554" s="409"/>
      <c r="CP554" s="407"/>
      <c r="CQ554" s="408"/>
      <c r="CR554" s="408"/>
      <c r="CS554" s="408"/>
      <c r="CT554" s="409"/>
      <c r="CU554" s="379"/>
      <c r="CV554" s="380"/>
      <c r="CW554" s="380"/>
      <c r="CX554" s="380"/>
      <c r="CY554" s="381"/>
    </row>
    <row r="555" spans="1:103" ht="16.5">
      <c r="A555" s="383"/>
      <c r="B555" s="352"/>
      <c r="C555" s="384" t="str">
        <f t="shared" ca="1" si="10"/>
        <v/>
      </c>
      <c r="D555" s="385"/>
      <c r="E555" s="386"/>
      <c r="F555" s="386"/>
      <c r="G555" s="386"/>
      <c r="H555" s="386"/>
      <c r="I555" s="386"/>
      <c r="J555" s="386"/>
      <c r="K555" s="387"/>
      <c r="L555" s="388"/>
      <c r="M555" s="388"/>
      <c r="N555" s="388"/>
      <c r="O555" s="388"/>
      <c r="P555" s="388"/>
      <c r="Q555" s="388"/>
      <c r="R555" s="389"/>
      <c r="S555" s="390"/>
      <c r="T555" s="389"/>
      <c r="U555" s="390"/>
      <c r="V555" s="387"/>
      <c r="W555" s="388"/>
      <c r="X555" s="388"/>
      <c r="Y555" s="388"/>
      <c r="Z555" s="388"/>
      <c r="AA555" s="388"/>
      <c r="AB555" s="388"/>
      <c r="AC555" s="388"/>
      <c r="AD555" s="387"/>
      <c r="AE555" s="388"/>
      <c r="AF555" s="388"/>
      <c r="AG555" s="388"/>
      <c r="AH555" s="388"/>
      <c r="AI555" s="388"/>
      <c r="AJ555" s="388"/>
      <c r="AK555" s="391"/>
      <c r="AL555" s="387"/>
      <c r="AM555" s="388"/>
      <c r="AN555" s="388"/>
      <c r="AO555" s="388"/>
      <c r="AP555" s="388"/>
      <c r="AQ555" s="388"/>
      <c r="AR555" s="391"/>
      <c r="AS555" s="392"/>
      <c r="AT555" s="393"/>
      <c r="AU555" s="393"/>
      <c r="AV555" s="393"/>
      <c r="AW555" s="393"/>
      <c r="AX555" s="393"/>
      <c r="AY555" s="394"/>
      <c r="AZ555" s="395"/>
      <c r="BA555" s="396"/>
      <c r="BB555" s="397">
        <v>5</v>
      </c>
      <c r="BC555" s="398"/>
      <c r="BD555" s="399"/>
      <c r="BE555" s="399"/>
      <c r="BF555" s="400"/>
      <c r="BG555" s="401"/>
      <c r="BH555" s="402"/>
      <c r="BI555" s="403"/>
      <c r="BJ555" s="404"/>
      <c r="BK555" s="405"/>
      <c r="BL555" s="405"/>
      <c r="BM555" s="405"/>
      <c r="BN555" s="405"/>
      <c r="BO555" s="406"/>
      <c r="BP555" s="404"/>
      <c r="BQ555" s="405"/>
      <c r="BR555" s="405"/>
      <c r="BS555" s="405"/>
      <c r="BT555" s="405"/>
      <c r="BU555" s="406"/>
      <c r="BV555" s="404"/>
      <c r="BW555" s="405"/>
      <c r="BX555" s="405"/>
      <c r="BY555" s="405"/>
      <c r="BZ555" s="405"/>
      <c r="CA555" s="406"/>
      <c r="CB555" s="398"/>
      <c r="CC555" s="399"/>
      <c r="CD555" s="399"/>
      <c r="CE555" s="400"/>
      <c r="CF555" s="407"/>
      <c r="CG555" s="408"/>
      <c r="CH555" s="408"/>
      <c r="CI555" s="408"/>
      <c r="CJ555" s="409"/>
      <c r="CK555" s="407"/>
      <c r="CL555" s="408"/>
      <c r="CM555" s="408"/>
      <c r="CN555" s="408"/>
      <c r="CO555" s="409"/>
      <c r="CP555" s="407"/>
      <c r="CQ555" s="408"/>
      <c r="CR555" s="408"/>
      <c r="CS555" s="408"/>
      <c r="CT555" s="409"/>
      <c r="CU555" s="379"/>
      <c r="CV555" s="380"/>
      <c r="CW555" s="380"/>
      <c r="CX555" s="380"/>
      <c r="CY555" s="381"/>
    </row>
    <row r="556" spans="1:103" ht="16.5">
      <c r="A556" s="410"/>
      <c r="B556" s="411"/>
      <c r="C556" s="412" t="str">
        <f t="shared" ca="1" si="10"/>
        <v/>
      </c>
      <c r="D556" s="413"/>
      <c r="E556" s="414"/>
      <c r="F556" s="414"/>
      <c r="G556" s="414"/>
      <c r="H556" s="414"/>
      <c r="I556" s="414"/>
      <c r="J556" s="414"/>
      <c r="K556" s="376"/>
      <c r="L556" s="377"/>
      <c r="M556" s="377"/>
      <c r="N556" s="377"/>
      <c r="O556" s="377"/>
      <c r="P556" s="377"/>
      <c r="Q556" s="377"/>
      <c r="R556" s="415"/>
      <c r="S556" s="416"/>
      <c r="T556" s="415"/>
      <c r="U556" s="416"/>
      <c r="V556" s="376"/>
      <c r="W556" s="377"/>
      <c r="X556" s="377"/>
      <c r="Y556" s="377"/>
      <c r="Z556" s="377"/>
      <c r="AA556" s="377"/>
      <c r="AB556" s="377"/>
      <c r="AC556" s="377"/>
      <c r="AD556" s="376"/>
      <c r="AE556" s="377"/>
      <c r="AF556" s="377"/>
      <c r="AG556" s="377"/>
      <c r="AH556" s="377"/>
      <c r="AI556" s="377"/>
      <c r="AJ556" s="377"/>
      <c r="AK556" s="378"/>
      <c r="AL556" s="376"/>
      <c r="AM556" s="377"/>
      <c r="AN556" s="377"/>
      <c r="AO556" s="377"/>
      <c r="AP556" s="377"/>
      <c r="AQ556" s="377"/>
      <c r="AR556" s="378"/>
      <c r="AS556" s="417"/>
      <c r="AT556" s="418"/>
      <c r="AU556" s="418"/>
      <c r="AV556" s="418"/>
      <c r="AW556" s="418"/>
      <c r="AX556" s="418"/>
      <c r="AY556" s="419"/>
      <c r="AZ556" s="420"/>
      <c r="BA556" s="421"/>
      <c r="BB556" s="422">
        <v>6</v>
      </c>
      <c r="BC556" s="423"/>
      <c r="BD556" s="424"/>
      <c r="BE556" s="424"/>
      <c r="BF556" s="425"/>
      <c r="BG556" s="426"/>
      <c r="BH556" s="427"/>
      <c r="BI556" s="428"/>
      <c r="BJ556" s="429"/>
      <c r="BK556" s="430"/>
      <c r="BL556" s="430"/>
      <c r="BM556" s="430"/>
      <c r="BN556" s="430"/>
      <c r="BO556" s="431"/>
      <c r="BP556" s="429"/>
      <c r="BQ556" s="430"/>
      <c r="BR556" s="430"/>
      <c r="BS556" s="430"/>
      <c r="BT556" s="430"/>
      <c r="BU556" s="431"/>
      <c r="BV556" s="429"/>
      <c r="BW556" s="430"/>
      <c r="BX556" s="430"/>
      <c r="BY556" s="430"/>
      <c r="BZ556" s="430"/>
      <c r="CA556" s="431"/>
      <c r="CB556" s="423"/>
      <c r="CC556" s="424"/>
      <c r="CD556" s="424"/>
      <c r="CE556" s="425"/>
      <c r="CF556" s="407"/>
      <c r="CG556" s="408"/>
      <c r="CH556" s="408"/>
      <c r="CI556" s="408"/>
      <c r="CJ556" s="409"/>
      <c r="CK556" s="407"/>
      <c r="CL556" s="408"/>
      <c r="CM556" s="408"/>
      <c r="CN556" s="408"/>
      <c r="CO556" s="409"/>
      <c r="CP556" s="407"/>
      <c r="CQ556" s="408"/>
      <c r="CR556" s="408"/>
      <c r="CS556" s="408"/>
      <c r="CT556" s="409"/>
      <c r="CU556" s="379"/>
      <c r="CV556" s="380"/>
      <c r="CW556" s="380"/>
      <c r="CX556" s="380"/>
      <c r="CY556" s="381"/>
    </row>
    <row r="557" spans="1:103" ht="16.5">
      <c r="A557" s="351">
        <v>92</v>
      </c>
      <c r="B557" s="352"/>
      <c r="C557" s="353" t="str">
        <f t="shared" ca="1" si="10"/>
        <v>●</v>
      </c>
      <c r="D557" s="354" t="s">
        <v>476</v>
      </c>
      <c r="E557" s="355"/>
      <c r="F557" s="355"/>
      <c r="G557" s="355"/>
      <c r="H557" s="355"/>
      <c r="I557" s="355"/>
      <c r="J557" s="355"/>
      <c r="K557" s="356" t="s">
        <v>477</v>
      </c>
      <c r="L557" s="357"/>
      <c r="M557" s="357"/>
      <c r="N557" s="357"/>
      <c r="O557" s="357"/>
      <c r="P557" s="357"/>
      <c r="Q557" s="357"/>
      <c r="R557" s="358"/>
      <c r="S557" s="359"/>
      <c r="T557" s="358"/>
      <c r="U557" s="359"/>
      <c r="V557" s="356"/>
      <c r="W557" s="357"/>
      <c r="X557" s="357"/>
      <c r="Y557" s="357"/>
      <c r="Z557" s="357"/>
      <c r="AA557" s="357"/>
      <c r="AB557" s="357"/>
      <c r="AC557" s="357"/>
      <c r="AD557" s="356"/>
      <c r="AE557" s="357"/>
      <c r="AF557" s="357"/>
      <c r="AG557" s="357"/>
      <c r="AH557" s="357"/>
      <c r="AI557" s="357"/>
      <c r="AJ557" s="357"/>
      <c r="AK557" s="360"/>
      <c r="AL557" s="356"/>
      <c r="AM557" s="357"/>
      <c r="AN557" s="357"/>
      <c r="AO557" s="357"/>
      <c r="AP557" s="357"/>
      <c r="AQ557" s="357"/>
      <c r="AR557" s="360"/>
      <c r="AS557" s="361"/>
      <c r="AT557" s="362"/>
      <c r="AU557" s="362"/>
      <c r="AV557" s="362"/>
      <c r="AW557" s="362"/>
      <c r="AX557" s="362"/>
      <c r="AY557" s="363"/>
      <c r="AZ557" s="364"/>
      <c r="BA557" s="365"/>
      <c r="BB557" s="366">
        <v>1</v>
      </c>
      <c r="BC557" s="367"/>
      <c r="BD557" s="368"/>
      <c r="BE557" s="368"/>
      <c r="BF557" s="369"/>
      <c r="BG557" s="370"/>
      <c r="BH557" s="371"/>
      <c r="BI557" s="372"/>
      <c r="BJ557" s="373"/>
      <c r="BK557" s="374"/>
      <c r="BL557" s="374"/>
      <c r="BM557" s="374"/>
      <c r="BN557" s="374"/>
      <c r="BO557" s="375"/>
      <c r="BP557" s="373"/>
      <c r="BQ557" s="374"/>
      <c r="BR557" s="374"/>
      <c r="BS557" s="374"/>
      <c r="BT557" s="374"/>
      <c r="BU557" s="375"/>
      <c r="BV557" s="373"/>
      <c r="BW557" s="374"/>
      <c r="BX557" s="374"/>
      <c r="BY557" s="374"/>
      <c r="BZ557" s="374"/>
      <c r="CA557" s="375"/>
      <c r="CB557" s="367"/>
      <c r="CC557" s="368"/>
      <c r="CD557" s="368"/>
      <c r="CE557" s="369"/>
      <c r="CF557" s="376"/>
      <c r="CG557" s="377"/>
      <c r="CH557" s="377"/>
      <c r="CI557" s="377"/>
      <c r="CJ557" s="378"/>
      <c r="CK557" s="376"/>
      <c r="CL557" s="377"/>
      <c r="CM557" s="377"/>
      <c r="CN557" s="377"/>
      <c r="CO557" s="378"/>
      <c r="CP557" s="376"/>
      <c r="CQ557" s="377"/>
      <c r="CR557" s="377"/>
      <c r="CS557" s="377"/>
      <c r="CT557" s="378"/>
      <c r="CU557" s="379"/>
      <c r="CV557" s="380"/>
      <c r="CW557" s="380"/>
      <c r="CX557" s="380"/>
      <c r="CY557" s="381"/>
    </row>
    <row r="558" spans="1:103" ht="16.5">
      <c r="A558" s="383"/>
      <c r="B558" s="352"/>
      <c r="C558" s="384" t="str">
        <f t="shared" ca="1" si="10"/>
        <v>●</v>
      </c>
      <c r="D558" s="385"/>
      <c r="E558" s="386"/>
      <c r="F558" s="386"/>
      <c r="G558" s="386"/>
      <c r="H558" s="386"/>
      <c r="I558" s="386"/>
      <c r="J558" s="386"/>
      <c r="K558" s="387"/>
      <c r="L558" s="388"/>
      <c r="M558" s="388"/>
      <c r="N558" s="388"/>
      <c r="O558" s="388"/>
      <c r="P558" s="388"/>
      <c r="Q558" s="388"/>
      <c r="R558" s="389"/>
      <c r="S558" s="390"/>
      <c r="T558" s="389"/>
      <c r="U558" s="390"/>
      <c r="V558" s="387"/>
      <c r="W558" s="388"/>
      <c r="X558" s="388"/>
      <c r="Y558" s="388"/>
      <c r="Z558" s="388"/>
      <c r="AA558" s="388"/>
      <c r="AB558" s="388"/>
      <c r="AC558" s="388"/>
      <c r="AD558" s="387"/>
      <c r="AE558" s="388"/>
      <c r="AF558" s="388"/>
      <c r="AG558" s="388"/>
      <c r="AH558" s="388"/>
      <c r="AI558" s="388"/>
      <c r="AJ558" s="388"/>
      <c r="AK558" s="391"/>
      <c r="AL558" s="387"/>
      <c r="AM558" s="388"/>
      <c r="AN558" s="388"/>
      <c r="AO558" s="388"/>
      <c r="AP558" s="388"/>
      <c r="AQ558" s="388"/>
      <c r="AR558" s="391"/>
      <c r="AS558" s="392"/>
      <c r="AT558" s="393"/>
      <c r="AU558" s="393"/>
      <c r="AV558" s="393"/>
      <c r="AW558" s="393"/>
      <c r="AX558" s="393"/>
      <c r="AY558" s="394"/>
      <c r="AZ558" s="395"/>
      <c r="BA558" s="396"/>
      <c r="BB558" s="397">
        <v>2</v>
      </c>
      <c r="BC558" s="398"/>
      <c r="BD558" s="399"/>
      <c r="BE558" s="399"/>
      <c r="BF558" s="400"/>
      <c r="BG558" s="401"/>
      <c r="BH558" s="402"/>
      <c r="BI558" s="403"/>
      <c r="BJ558" s="404"/>
      <c r="BK558" s="405"/>
      <c r="BL558" s="405"/>
      <c r="BM558" s="405"/>
      <c r="BN558" s="405"/>
      <c r="BO558" s="406"/>
      <c r="BP558" s="404"/>
      <c r="BQ558" s="405"/>
      <c r="BR558" s="405"/>
      <c r="BS558" s="405"/>
      <c r="BT558" s="405"/>
      <c r="BU558" s="406"/>
      <c r="BV558" s="404"/>
      <c r="BW558" s="405"/>
      <c r="BX558" s="405"/>
      <c r="BY558" s="405"/>
      <c r="BZ558" s="405"/>
      <c r="CA558" s="406"/>
      <c r="CB558" s="398"/>
      <c r="CC558" s="399"/>
      <c r="CD558" s="399"/>
      <c r="CE558" s="400"/>
      <c r="CF558" s="407"/>
      <c r="CG558" s="408"/>
      <c r="CH558" s="408"/>
      <c r="CI558" s="408"/>
      <c r="CJ558" s="409"/>
      <c r="CK558" s="407"/>
      <c r="CL558" s="408"/>
      <c r="CM558" s="408"/>
      <c r="CN558" s="408"/>
      <c r="CO558" s="409"/>
      <c r="CP558" s="407"/>
      <c r="CQ558" s="408"/>
      <c r="CR558" s="408"/>
      <c r="CS558" s="408"/>
      <c r="CT558" s="409"/>
      <c r="CU558" s="379"/>
      <c r="CV558" s="380"/>
      <c r="CW558" s="380"/>
      <c r="CX558" s="380"/>
      <c r="CY558" s="381"/>
    </row>
    <row r="559" spans="1:103" ht="16.5">
      <c r="A559" s="383"/>
      <c r="B559" s="352"/>
      <c r="C559" s="384" t="str">
        <f t="shared" ca="1" si="10"/>
        <v>●</v>
      </c>
      <c r="D559" s="385"/>
      <c r="E559" s="386"/>
      <c r="F559" s="386"/>
      <c r="G559" s="386"/>
      <c r="H559" s="386"/>
      <c r="I559" s="386"/>
      <c r="J559" s="386"/>
      <c r="K559" s="387"/>
      <c r="L559" s="388"/>
      <c r="M559" s="388"/>
      <c r="N559" s="388"/>
      <c r="O559" s="388"/>
      <c r="P559" s="388"/>
      <c r="Q559" s="388"/>
      <c r="R559" s="389"/>
      <c r="S559" s="390"/>
      <c r="T559" s="389"/>
      <c r="U559" s="390"/>
      <c r="V559" s="387"/>
      <c r="W559" s="388"/>
      <c r="X559" s="388"/>
      <c r="Y559" s="388"/>
      <c r="Z559" s="388"/>
      <c r="AA559" s="388"/>
      <c r="AB559" s="388"/>
      <c r="AC559" s="388"/>
      <c r="AD559" s="387"/>
      <c r="AE559" s="388"/>
      <c r="AF559" s="388"/>
      <c r="AG559" s="388"/>
      <c r="AH559" s="388"/>
      <c r="AI559" s="388"/>
      <c r="AJ559" s="388"/>
      <c r="AK559" s="391"/>
      <c r="AL559" s="387"/>
      <c r="AM559" s="388"/>
      <c r="AN559" s="388"/>
      <c r="AO559" s="388"/>
      <c r="AP559" s="388"/>
      <c r="AQ559" s="388"/>
      <c r="AR559" s="391"/>
      <c r="AS559" s="392"/>
      <c r="AT559" s="393"/>
      <c r="AU559" s="393"/>
      <c r="AV559" s="393"/>
      <c r="AW559" s="393"/>
      <c r="AX559" s="393"/>
      <c r="AY559" s="394"/>
      <c r="AZ559" s="395"/>
      <c r="BA559" s="396"/>
      <c r="BB559" s="397">
        <v>3</v>
      </c>
      <c r="BC559" s="398"/>
      <c r="BD559" s="399"/>
      <c r="BE559" s="399"/>
      <c r="BF559" s="400"/>
      <c r="BG559" s="401"/>
      <c r="BH559" s="402"/>
      <c r="BI559" s="403"/>
      <c r="BJ559" s="404"/>
      <c r="BK559" s="405"/>
      <c r="BL559" s="405"/>
      <c r="BM559" s="405"/>
      <c r="BN559" s="405"/>
      <c r="BO559" s="406"/>
      <c r="BP559" s="404"/>
      <c r="BQ559" s="405"/>
      <c r="BR559" s="405"/>
      <c r="BS559" s="405"/>
      <c r="BT559" s="405"/>
      <c r="BU559" s="406"/>
      <c r="BV559" s="404"/>
      <c r="BW559" s="405"/>
      <c r="BX559" s="405"/>
      <c r="BY559" s="405"/>
      <c r="BZ559" s="405"/>
      <c r="CA559" s="406"/>
      <c r="CB559" s="398"/>
      <c r="CC559" s="399"/>
      <c r="CD559" s="399"/>
      <c r="CE559" s="400"/>
      <c r="CF559" s="407"/>
      <c r="CG559" s="408"/>
      <c r="CH559" s="408"/>
      <c r="CI559" s="408"/>
      <c r="CJ559" s="409"/>
      <c r="CK559" s="407"/>
      <c r="CL559" s="408"/>
      <c r="CM559" s="408"/>
      <c r="CN559" s="408"/>
      <c r="CO559" s="409"/>
      <c r="CP559" s="407"/>
      <c r="CQ559" s="408"/>
      <c r="CR559" s="408"/>
      <c r="CS559" s="408"/>
      <c r="CT559" s="409"/>
      <c r="CU559" s="379"/>
      <c r="CV559" s="380"/>
      <c r="CW559" s="380"/>
      <c r="CX559" s="380"/>
      <c r="CY559" s="381"/>
    </row>
    <row r="560" spans="1:103" ht="16.5">
      <c r="A560" s="383"/>
      <c r="B560" s="352"/>
      <c r="C560" s="384" t="str">
        <f t="shared" ca="1" si="10"/>
        <v>●</v>
      </c>
      <c r="D560" s="385"/>
      <c r="E560" s="386"/>
      <c r="F560" s="386"/>
      <c r="G560" s="386"/>
      <c r="H560" s="386"/>
      <c r="I560" s="386"/>
      <c r="J560" s="386"/>
      <c r="K560" s="387"/>
      <c r="L560" s="388"/>
      <c r="M560" s="388"/>
      <c r="N560" s="388"/>
      <c r="O560" s="388"/>
      <c r="P560" s="388"/>
      <c r="Q560" s="388"/>
      <c r="R560" s="389"/>
      <c r="S560" s="390"/>
      <c r="T560" s="389"/>
      <c r="U560" s="390"/>
      <c r="V560" s="387"/>
      <c r="W560" s="388"/>
      <c r="X560" s="388"/>
      <c r="Y560" s="388"/>
      <c r="Z560" s="388"/>
      <c r="AA560" s="388"/>
      <c r="AB560" s="388"/>
      <c r="AC560" s="388"/>
      <c r="AD560" s="387"/>
      <c r="AE560" s="388"/>
      <c r="AF560" s="388"/>
      <c r="AG560" s="388"/>
      <c r="AH560" s="388"/>
      <c r="AI560" s="388"/>
      <c r="AJ560" s="388"/>
      <c r="AK560" s="391"/>
      <c r="AL560" s="387"/>
      <c r="AM560" s="388"/>
      <c r="AN560" s="388"/>
      <c r="AO560" s="388"/>
      <c r="AP560" s="388"/>
      <c r="AQ560" s="388"/>
      <c r="AR560" s="391"/>
      <c r="AS560" s="392"/>
      <c r="AT560" s="393"/>
      <c r="AU560" s="393"/>
      <c r="AV560" s="393"/>
      <c r="AW560" s="393"/>
      <c r="AX560" s="393"/>
      <c r="AY560" s="394"/>
      <c r="AZ560" s="395"/>
      <c r="BA560" s="396"/>
      <c r="BB560" s="397">
        <v>4</v>
      </c>
      <c r="BC560" s="398"/>
      <c r="BD560" s="399"/>
      <c r="BE560" s="399"/>
      <c r="BF560" s="400"/>
      <c r="BG560" s="401"/>
      <c r="BH560" s="402"/>
      <c r="BI560" s="403"/>
      <c r="BJ560" s="404"/>
      <c r="BK560" s="405"/>
      <c r="BL560" s="405"/>
      <c r="BM560" s="405"/>
      <c r="BN560" s="405"/>
      <c r="BO560" s="406"/>
      <c r="BP560" s="404"/>
      <c r="BQ560" s="405"/>
      <c r="BR560" s="405"/>
      <c r="BS560" s="405"/>
      <c r="BT560" s="405"/>
      <c r="BU560" s="406"/>
      <c r="BV560" s="404"/>
      <c r="BW560" s="405"/>
      <c r="BX560" s="405"/>
      <c r="BY560" s="405"/>
      <c r="BZ560" s="405"/>
      <c r="CA560" s="406"/>
      <c r="CB560" s="398"/>
      <c r="CC560" s="399"/>
      <c r="CD560" s="399"/>
      <c r="CE560" s="400"/>
      <c r="CF560" s="407"/>
      <c r="CG560" s="408"/>
      <c r="CH560" s="408"/>
      <c r="CI560" s="408"/>
      <c r="CJ560" s="409"/>
      <c r="CK560" s="407"/>
      <c r="CL560" s="408"/>
      <c r="CM560" s="408"/>
      <c r="CN560" s="408"/>
      <c r="CO560" s="409"/>
      <c r="CP560" s="407"/>
      <c r="CQ560" s="408"/>
      <c r="CR560" s="408"/>
      <c r="CS560" s="408"/>
      <c r="CT560" s="409"/>
      <c r="CU560" s="379"/>
      <c r="CV560" s="380"/>
      <c r="CW560" s="380"/>
      <c r="CX560" s="380"/>
      <c r="CY560" s="381"/>
    </row>
    <row r="561" spans="1:103" ht="16.5">
      <c r="A561" s="383"/>
      <c r="B561" s="352"/>
      <c r="C561" s="384" t="str">
        <f t="shared" ca="1" si="10"/>
        <v>●</v>
      </c>
      <c r="D561" s="385"/>
      <c r="E561" s="386"/>
      <c r="F561" s="386"/>
      <c r="G561" s="386"/>
      <c r="H561" s="386"/>
      <c r="I561" s="386"/>
      <c r="J561" s="386"/>
      <c r="K561" s="387"/>
      <c r="L561" s="388"/>
      <c r="M561" s="388"/>
      <c r="N561" s="388"/>
      <c r="O561" s="388"/>
      <c r="P561" s="388"/>
      <c r="Q561" s="388"/>
      <c r="R561" s="389"/>
      <c r="S561" s="390"/>
      <c r="T561" s="389"/>
      <c r="U561" s="390"/>
      <c r="V561" s="387"/>
      <c r="W561" s="388"/>
      <c r="X561" s="388"/>
      <c r="Y561" s="388"/>
      <c r="Z561" s="388"/>
      <c r="AA561" s="388"/>
      <c r="AB561" s="388"/>
      <c r="AC561" s="388"/>
      <c r="AD561" s="387"/>
      <c r="AE561" s="388"/>
      <c r="AF561" s="388"/>
      <c r="AG561" s="388"/>
      <c r="AH561" s="388"/>
      <c r="AI561" s="388"/>
      <c r="AJ561" s="388"/>
      <c r="AK561" s="391"/>
      <c r="AL561" s="387"/>
      <c r="AM561" s="388"/>
      <c r="AN561" s="388"/>
      <c r="AO561" s="388"/>
      <c r="AP561" s="388"/>
      <c r="AQ561" s="388"/>
      <c r="AR561" s="391"/>
      <c r="AS561" s="392"/>
      <c r="AT561" s="393"/>
      <c r="AU561" s="393"/>
      <c r="AV561" s="393"/>
      <c r="AW561" s="393"/>
      <c r="AX561" s="393"/>
      <c r="AY561" s="394"/>
      <c r="AZ561" s="395"/>
      <c r="BA561" s="396"/>
      <c r="BB561" s="397">
        <v>5</v>
      </c>
      <c r="BC561" s="398"/>
      <c r="BD561" s="399"/>
      <c r="BE561" s="399"/>
      <c r="BF561" s="400"/>
      <c r="BG561" s="401"/>
      <c r="BH561" s="402"/>
      <c r="BI561" s="403"/>
      <c r="BJ561" s="404"/>
      <c r="BK561" s="405"/>
      <c r="BL561" s="405"/>
      <c r="BM561" s="405"/>
      <c r="BN561" s="405"/>
      <c r="BO561" s="406"/>
      <c r="BP561" s="404"/>
      <c r="BQ561" s="405"/>
      <c r="BR561" s="405"/>
      <c r="BS561" s="405"/>
      <c r="BT561" s="405"/>
      <c r="BU561" s="406"/>
      <c r="BV561" s="404"/>
      <c r="BW561" s="405"/>
      <c r="BX561" s="405"/>
      <c r="BY561" s="405"/>
      <c r="BZ561" s="405"/>
      <c r="CA561" s="406"/>
      <c r="CB561" s="398"/>
      <c r="CC561" s="399"/>
      <c r="CD561" s="399"/>
      <c r="CE561" s="400"/>
      <c r="CF561" s="407"/>
      <c r="CG561" s="408"/>
      <c r="CH561" s="408"/>
      <c r="CI561" s="408"/>
      <c r="CJ561" s="409"/>
      <c r="CK561" s="407"/>
      <c r="CL561" s="408"/>
      <c r="CM561" s="408"/>
      <c r="CN561" s="408"/>
      <c r="CO561" s="409"/>
      <c r="CP561" s="407"/>
      <c r="CQ561" s="408"/>
      <c r="CR561" s="408"/>
      <c r="CS561" s="408"/>
      <c r="CT561" s="409"/>
      <c r="CU561" s="379"/>
      <c r="CV561" s="380"/>
      <c r="CW561" s="380"/>
      <c r="CX561" s="380"/>
      <c r="CY561" s="381"/>
    </row>
    <row r="562" spans="1:103" ht="16.5">
      <c r="A562" s="410"/>
      <c r="B562" s="411"/>
      <c r="C562" s="412" t="str">
        <f t="shared" ca="1" si="10"/>
        <v>●</v>
      </c>
      <c r="D562" s="413"/>
      <c r="E562" s="414"/>
      <c r="F562" s="414"/>
      <c r="G562" s="414"/>
      <c r="H562" s="414"/>
      <c r="I562" s="414"/>
      <c r="J562" s="414"/>
      <c r="K562" s="376"/>
      <c r="L562" s="377"/>
      <c r="M562" s="377"/>
      <c r="N562" s="377"/>
      <c r="O562" s="377"/>
      <c r="P562" s="377"/>
      <c r="Q562" s="377"/>
      <c r="R562" s="415"/>
      <c r="S562" s="416"/>
      <c r="T562" s="415"/>
      <c r="U562" s="416"/>
      <c r="V562" s="376"/>
      <c r="W562" s="377"/>
      <c r="X562" s="377"/>
      <c r="Y562" s="377"/>
      <c r="Z562" s="377"/>
      <c r="AA562" s="377"/>
      <c r="AB562" s="377"/>
      <c r="AC562" s="377"/>
      <c r="AD562" s="376"/>
      <c r="AE562" s="377"/>
      <c r="AF562" s="377"/>
      <c r="AG562" s="377"/>
      <c r="AH562" s="377"/>
      <c r="AI562" s="377"/>
      <c r="AJ562" s="377"/>
      <c r="AK562" s="378"/>
      <c r="AL562" s="376"/>
      <c r="AM562" s="377"/>
      <c r="AN562" s="377"/>
      <c r="AO562" s="377"/>
      <c r="AP562" s="377"/>
      <c r="AQ562" s="377"/>
      <c r="AR562" s="378"/>
      <c r="AS562" s="417"/>
      <c r="AT562" s="418"/>
      <c r="AU562" s="418"/>
      <c r="AV562" s="418"/>
      <c r="AW562" s="418"/>
      <c r="AX562" s="418"/>
      <c r="AY562" s="419"/>
      <c r="AZ562" s="420"/>
      <c r="BA562" s="421"/>
      <c r="BB562" s="422">
        <v>6</v>
      </c>
      <c r="BC562" s="423"/>
      <c r="BD562" s="424"/>
      <c r="BE562" s="424"/>
      <c r="BF562" s="425"/>
      <c r="BG562" s="426"/>
      <c r="BH562" s="427"/>
      <c r="BI562" s="428"/>
      <c r="BJ562" s="429"/>
      <c r="BK562" s="430"/>
      <c r="BL562" s="430"/>
      <c r="BM562" s="430"/>
      <c r="BN562" s="430"/>
      <c r="BO562" s="431"/>
      <c r="BP562" s="429"/>
      <c r="BQ562" s="430"/>
      <c r="BR562" s="430"/>
      <c r="BS562" s="430"/>
      <c r="BT562" s="430"/>
      <c r="BU562" s="431"/>
      <c r="BV562" s="429"/>
      <c r="BW562" s="430"/>
      <c r="BX562" s="430"/>
      <c r="BY562" s="430"/>
      <c r="BZ562" s="430"/>
      <c r="CA562" s="431"/>
      <c r="CB562" s="423"/>
      <c r="CC562" s="424"/>
      <c r="CD562" s="424"/>
      <c r="CE562" s="425"/>
      <c r="CF562" s="407"/>
      <c r="CG562" s="408"/>
      <c r="CH562" s="408"/>
      <c r="CI562" s="408"/>
      <c r="CJ562" s="409"/>
      <c r="CK562" s="407"/>
      <c r="CL562" s="408"/>
      <c r="CM562" s="408"/>
      <c r="CN562" s="408"/>
      <c r="CO562" s="409"/>
      <c r="CP562" s="407"/>
      <c r="CQ562" s="408"/>
      <c r="CR562" s="408"/>
      <c r="CS562" s="408"/>
      <c r="CT562" s="409"/>
      <c r="CU562" s="379"/>
      <c r="CV562" s="380"/>
      <c r="CW562" s="380"/>
      <c r="CX562" s="380"/>
      <c r="CY562" s="381"/>
    </row>
    <row r="563" spans="1:103" ht="16.5">
      <c r="A563" s="351">
        <v>93</v>
      </c>
      <c r="B563" s="352"/>
      <c r="C563" s="353" t="str">
        <f t="shared" ca="1" si="10"/>
        <v>●</v>
      </c>
      <c r="D563" s="354"/>
      <c r="E563" s="355"/>
      <c r="F563" s="355"/>
      <c r="G563" s="355"/>
      <c r="H563" s="355"/>
      <c r="I563" s="355"/>
      <c r="J563" s="355"/>
      <c r="K563" s="356" t="s">
        <v>478</v>
      </c>
      <c r="L563" s="357"/>
      <c r="M563" s="357"/>
      <c r="N563" s="357"/>
      <c r="O563" s="357"/>
      <c r="P563" s="357"/>
      <c r="Q563" s="357"/>
      <c r="R563" s="358"/>
      <c r="S563" s="359"/>
      <c r="T563" s="358"/>
      <c r="U563" s="359"/>
      <c r="V563" s="356"/>
      <c r="W563" s="357"/>
      <c r="X563" s="357"/>
      <c r="Y563" s="357"/>
      <c r="Z563" s="357"/>
      <c r="AA563" s="357"/>
      <c r="AB563" s="357"/>
      <c r="AC563" s="357"/>
      <c r="AD563" s="356"/>
      <c r="AE563" s="357"/>
      <c r="AF563" s="357"/>
      <c r="AG563" s="357"/>
      <c r="AH563" s="357"/>
      <c r="AI563" s="357"/>
      <c r="AJ563" s="357"/>
      <c r="AK563" s="360"/>
      <c r="AL563" s="356"/>
      <c r="AM563" s="357"/>
      <c r="AN563" s="357"/>
      <c r="AO563" s="357"/>
      <c r="AP563" s="357"/>
      <c r="AQ563" s="357"/>
      <c r="AR563" s="360"/>
      <c r="AS563" s="361"/>
      <c r="AT563" s="362"/>
      <c r="AU563" s="362"/>
      <c r="AV563" s="362"/>
      <c r="AW563" s="362"/>
      <c r="AX563" s="362"/>
      <c r="AY563" s="363"/>
      <c r="AZ563" s="364"/>
      <c r="BA563" s="365"/>
      <c r="BB563" s="366">
        <v>1</v>
      </c>
      <c r="BC563" s="367"/>
      <c r="BD563" s="368"/>
      <c r="BE563" s="368"/>
      <c r="BF563" s="369"/>
      <c r="BG563" s="370"/>
      <c r="BH563" s="371"/>
      <c r="BI563" s="372"/>
      <c r="BJ563" s="373"/>
      <c r="BK563" s="374"/>
      <c r="BL563" s="374"/>
      <c r="BM563" s="374"/>
      <c r="BN563" s="374"/>
      <c r="BO563" s="375"/>
      <c r="BP563" s="373"/>
      <c r="BQ563" s="374"/>
      <c r="BR563" s="374"/>
      <c r="BS563" s="374"/>
      <c r="BT563" s="374"/>
      <c r="BU563" s="375"/>
      <c r="BV563" s="373"/>
      <c r="BW563" s="374"/>
      <c r="BX563" s="374"/>
      <c r="BY563" s="374"/>
      <c r="BZ563" s="374"/>
      <c r="CA563" s="375"/>
      <c r="CB563" s="367"/>
      <c r="CC563" s="368"/>
      <c r="CD563" s="368"/>
      <c r="CE563" s="369"/>
      <c r="CF563" s="376"/>
      <c r="CG563" s="377"/>
      <c r="CH563" s="377"/>
      <c r="CI563" s="377"/>
      <c r="CJ563" s="378"/>
      <c r="CK563" s="376"/>
      <c r="CL563" s="377"/>
      <c r="CM563" s="377"/>
      <c r="CN563" s="377"/>
      <c r="CO563" s="378"/>
      <c r="CP563" s="376"/>
      <c r="CQ563" s="377"/>
      <c r="CR563" s="377"/>
      <c r="CS563" s="377"/>
      <c r="CT563" s="378"/>
      <c r="CU563" s="379"/>
      <c r="CV563" s="380"/>
      <c r="CW563" s="380"/>
      <c r="CX563" s="380"/>
      <c r="CY563" s="381"/>
    </row>
    <row r="564" spans="1:103" ht="16.5">
      <c r="A564" s="383"/>
      <c r="B564" s="352"/>
      <c r="C564" s="384" t="str">
        <f t="shared" ca="1" si="10"/>
        <v>●</v>
      </c>
      <c r="D564" s="385"/>
      <c r="E564" s="386"/>
      <c r="F564" s="386"/>
      <c r="G564" s="386"/>
      <c r="H564" s="386"/>
      <c r="I564" s="386"/>
      <c r="J564" s="386"/>
      <c r="K564" s="387"/>
      <c r="L564" s="388"/>
      <c r="M564" s="388"/>
      <c r="N564" s="388"/>
      <c r="O564" s="388"/>
      <c r="P564" s="388"/>
      <c r="Q564" s="388"/>
      <c r="R564" s="389"/>
      <c r="S564" s="390"/>
      <c r="T564" s="389"/>
      <c r="U564" s="390"/>
      <c r="V564" s="387"/>
      <c r="W564" s="388"/>
      <c r="X564" s="388"/>
      <c r="Y564" s="388"/>
      <c r="Z564" s="388"/>
      <c r="AA564" s="388"/>
      <c r="AB564" s="388"/>
      <c r="AC564" s="388"/>
      <c r="AD564" s="387"/>
      <c r="AE564" s="388"/>
      <c r="AF564" s="388"/>
      <c r="AG564" s="388"/>
      <c r="AH564" s="388"/>
      <c r="AI564" s="388"/>
      <c r="AJ564" s="388"/>
      <c r="AK564" s="391"/>
      <c r="AL564" s="387"/>
      <c r="AM564" s="388"/>
      <c r="AN564" s="388"/>
      <c r="AO564" s="388"/>
      <c r="AP564" s="388"/>
      <c r="AQ564" s="388"/>
      <c r="AR564" s="391"/>
      <c r="AS564" s="392"/>
      <c r="AT564" s="393"/>
      <c r="AU564" s="393"/>
      <c r="AV564" s="393"/>
      <c r="AW564" s="393"/>
      <c r="AX564" s="393"/>
      <c r="AY564" s="394"/>
      <c r="AZ564" s="395"/>
      <c r="BA564" s="396"/>
      <c r="BB564" s="397">
        <v>2</v>
      </c>
      <c r="BC564" s="398"/>
      <c r="BD564" s="399"/>
      <c r="BE564" s="399"/>
      <c r="BF564" s="400"/>
      <c r="BG564" s="401"/>
      <c r="BH564" s="402"/>
      <c r="BI564" s="403"/>
      <c r="BJ564" s="404"/>
      <c r="BK564" s="405"/>
      <c r="BL564" s="405"/>
      <c r="BM564" s="405"/>
      <c r="BN564" s="405"/>
      <c r="BO564" s="406"/>
      <c r="BP564" s="404"/>
      <c r="BQ564" s="405"/>
      <c r="BR564" s="405"/>
      <c r="BS564" s="405"/>
      <c r="BT564" s="405"/>
      <c r="BU564" s="406"/>
      <c r="BV564" s="404"/>
      <c r="BW564" s="405"/>
      <c r="BX564" s="405"/>
      <c r="BY564" s="405"/>
      <c r="BZ564" s="405"/>
      <c r="CA564" s="406"/>
      <c r="CB564" s="398"/>
      <c r="CC564" s="399"/>
      <c r="CD564" s="399"/>
      <c r="CE564" s="400"/>
      <c r="CF564" s="407"/>
      <c r="CG564" s="408"/>
      <c r="CH564" s="408"/>
      <c r="CI564" s="408"/>
      <c r="CJ564" s="409"/>
      <c r="CK564" s="407"/>
      <c r="CL564" s="408"/>
      <c r="CM564" s="408"/>
      <c r="CN564" s="408"/>
      <c r="CO564" s="409"/>
      <c r="CP564" s="407"/>
      <c r="CQ564" s="408"/>
      <c r="CR564" s="408"/>
      <c r="CS564" s="408"/>
      <c r="CT564" s="409"/>
      <c r="CU564" s="379"/>
      <c r="CV564" s="380"/>
      <c r="CW564" s="380"/>
      <c r="CX564" s="380"/>
      <c r="CY564" s="381"/>
    </row>
    <row r="565" spans="1:103" ht="16.5">
      <c r="A565" s="383"/>
      <c r="B565" s="352"/>
      <c r="C565" s="384" t="str">
        <f t="shared" ca="1" si="10"/>
        <v>●</v>
      </c>
      <c r="D565" s="385"/>
      <c r="E565" s="386"/>
      <c r="F565" s="386"/>
      <c r="G565" s="386"/>
      <c r="H565" s="386"/>
      <c r="I565" s="386"/>
      <c r="J565" s="386"/>
      <c r="K565" s="387"/>
      <c r="L565" s="388"/>
      <c r="M565" s="388"/>
      <c r="N565" s="388"/>
      <c r="O565" s="388"/>
      <c r="P565" s="388"/>
      <c r="Q565" s="388"/>
      <c r="R565" s="389"/>
      <c r="S565" s="390"/>
      <c r="T565" s="389"/>
      <c r="U565" s="390"/>
      <c r="V565" s="387"/>
      <c r="W565" s="388"/>
      <c r="X565" s="388"/>
      <c r="Y565" s="388"/>
      <c r="Z565" s="388"/>
      <c r="AA565" s="388"/>
      <c r="AB565" s="388"/>
      <c r="AC565" s="388"/>
      <c r="AD565" s="387"/>
      <c r="AE565" s="388"/>
      <c r="AF565" s="388"/>
      <c r="AG565" s="388"/>
      <c r="AH565" s="388"/>
      <c r="AI565" s="388"/>
      <c r="AJ565" s="388"/>
      <c r="AK565" s="391"/>
      <c r="AL565" s="387"/>
      <c r="AM565" s="388"/>
      <c r="AN565" s="388"/>
      <c r="AO565" s="388"/>
      <c r="AP565" s="388"/>
      <c r="AQ565" s="388"/>
      <c r="AR565" s="391"/>
      <c r="AS565" s="392"/>
      <c r="AT565" s="393"/>
      <c r="AU565" s="393"/>
      <c r="AV565" s="393"/>
      <c r="AW565" s="393"/>
      <c r="AX565" s="393"/>
      <c r="AY565" s="394"/>
      <c r="AZ565" s="395"/>
      <c r="BA565" s="396"/>
      <c r="BB565" s="397">
        <v>3</v>
      </c>
      <c r="BC565" s="398"/>
      <c r="BD565" s="399"/>
      <c r="BE565" s="399"/>
      <c r="BF565" s="400"/>
      <c r="BG565" s="401"/>
      <c r="BH565" s="402"/>
      <c r="BI565" s="403"/>
      <c r="BJ565" s="404"/>
      <c r="BK565" s="405"/>
      <c r="BL565" s="405"/>
      <c r="BM565" s="405"/>
      <c r="BN565" s="405"/>
      <c r="BO565" s="406"/>
      <c r="BP565" s="404"/>
      <c r="BQ565" s="405"/>
      <c r="BR565" s="405"/>
      <c r="BS565" s="405"/>
      <c r="BT565" s="405"/>
      <c r="BU565" s="406"/>
      <c r="BV565" s="404"/>
      <c r="BW565" s="405"/>
      <c r="BX565" s="405"/>
      <c r="BY565" s="405"/>
      <c r="BZ565" s="405"/>
      <c r="CA565" s="406"/>
      <c r="CB565" s="398"/>
      <c r="CC565" s="399"/>
      <c r="CD565" s="399"/>
      <c r="CE565" s="400"/>
      <c r="CF565" s="407"/>
      <c r="CG565" s="408"/>
      <c r="CH565" s="408"/>
      <c r="CI565" s="408"/>
      <c r="CJ565" s="409"/>
      <c r="CK565" s="407"/>
      <c r="CL565" s="408"/>
      <c r="CM565" s="408"/>
      <c r="CN565" s="408"/>
      <c r="CO565" s="409"/>
      <c r="CP565" s="407"/>
      <c r="CQ565" s="408"/>
      <c r="CR565" s="408"/>
      <c r="CS565" s="408"/>
      <c r="CT565" s="409"/>
      <c r="CU565" s="379"/>
      <c r="CV565" s="380"/>
      <c r="CW565" s="380"/>
      <c r="CX565" s="380"/>
      <c r="CY565" s="381"/>
    </row>
    <row r="566" spans="1:103" ht="16.5">
      <c r="A566" s="383"/>
      <c r="B566" s="352"/>
      <c r="C566" s="384" t="str">
        <f t="shared" ca="1" si="10"/>
        <v>●</v>
      </c>
      <c r="D566" s="385"/>
      <c r="E566" s="386"/>
      <c r="F566" s="386"/>
      <c r="G566" s="386"/>
      <c r="H566" s="386"/>
      <c r="I566" s="386"/>
      <c r="J566" s="386"/>
      <c r="K566" s="387"/>
      <c r="L566" s="388"/>
      <c r="M566" s="388"/>
      <c r="N566" s="388"/>
      <c r="O566" s="388"/>
      <c r="P566" s="388"/>
      <c r="Q566" s="388"/>
      <c r="R566" s="389"/>
      <c r="S566" s="390"/>
      <c r="T566" s="389"/>
      <c r="U566" s="390"/>
      <c r="V566" s="387"/>
      <c r="W566" s="388"/>
      <c r="X566" s="388"/>
      <c r="Y566" s="388"/>
      <c r="Z566" s="388"/>
      <c r="AA566" s="388"/>
      <c r="AB566" s="388"/>
      <c r="AC566" s="388"/>
      <c r="AD566" s="387"/>
      <c r="AE566" s="388"/>
      <c r="AF566" s="388"/>
      <c r="AG566" s="388"/>
      <c r="AH566" s="388"/>
      <c r="AI566" s="388"/>
      <c r="AJ566" s="388"/>
      <c r="AK566" s="391"/>
      <c r="AL566" s="387"/>
      <c r="AM566" s="388"/>
      <c r="AN566" s="388"/>
      <c r="AO566" s="388"/>
      <c r="AP566" s="388"/>
      <c r="AQ566" s="388"/>
      <c r="AR566" s="391"/>
      <c r="AS566" s="392"/>
      <c r="AT566" s="393"/>
      <c r="AU566" s="393"/>
      <c r="AV566" s="393"/>
      <c r="AW566" s="393"/>
      <c r="AX566" s="393"/>
      <c r="AY566" s="394"/>
      <c r="AZ566" s="395"/>
      <c r="BA566" s="396"/>
      <c r="BB566" s="397">
        <v>4</v>
      </c>
      <c r="BC566" s="398"/>
      <c r="BD566" s="399"/>
      <c r="BE566" s="399"/>
      <c r="BF566" s="400"/>
      <c r="BG566" s="401"/>
      <c r="BH566" s="402"/>
      <c r="BI566" s="403"/>
      <c r="BJ566" s="404"/>
      <c r="BK566" s="405"/>
      <c r="BL566" s="405"/>
      <c r="BM566" s="405"/>
      <c r="BN566" s="405"/>
      <c r="BO566" s="406"/>
      <c r="BP566" s="404"/>
      <c r="BQ566" s="405"/>
      <c r="BR566" s="405"/>
      <c r="BS566" s="405"/>
      <c r="BT566" s="405"/>
      <c r="BU566" s="406"/>
      <c r="BV566" s="404"/>
      <c r="BW566" s="405"/>
      <c r="BX566" s="405"/>
      <c r="BY566" s="405"/>
      <c r="BZ566" s="405"/>
      <c r="CA566" s="406"/>
      <c r="CB566" s="398"/>
      <c r="CC566" s="399"/>
      <c r="CD566" s="399"/>
      <c r="CE566" s="400"/>
      <c r="CF566" s="407"/>
      <c r="CG566" s="408"/>
      <c r="CH566" s="408"/>
      <c r="CI566" s="408"/>
      <c r="CJ566" s="409"/>
      <c r="CK566" s="407"/>
      <c r="CL566" s="408"/>
      <c r="CM566" s="408"/>
      <c r="CN566" s="408"/>
      <c r="CO566" s="409"/>
      <c r="CP566" s="407"/>
      <c r="CQ566" s="408"/>
      <c r="CR566" s="408"/>
      <c r="CS566" s="408"/>
      <c r="CT566" s="409"/>
      <c r="CU566" s="379"/>
      <c r="CV566" s="380"/>
      <c r="CW566" s="380"/>
      <c r="CX566" s="380"/>
      <c r="CY566" s="381"/>
    </row>
    <row r="567" spans="1:103" ht="16.5">
      <c r="A567" s="383"/>
      <c r="B567" s="352"/>
      <c r="C567" s="384" t="str">
        <f t="shared" ca="1" si="10"/>
        <v>●</v>
      </c>
      <c r="D567" s="385"/>
      <c r="E567" s="386"/>
      <c r="F567" s="386"/>
      <c r="G567" s="386"/>
      <c r="H567" s="386"/>
      <c r="I567" s="386"/>
      <c r="J567" s="386"/>
      <c r="K567" s="387"/>
      <c r="L567" s="388"/>
      <c r="M567" s="388"/>
      <c r="N567" s="388"/>
      <c r="O567" s="388"/>
      <c r="P567" s="388"/>
      <c r="Q567" s="388"/>
      <c r="R567" s="389"/>
      <c r="S567" s="390"/>
      <c r="T567" s="389"/>
      <c r="U567" s="390"/>
      <c r="V567" s="387"/>
      <c r="W567" s="388"/>
      <c r="X567" s="388"/>
      <c r="Y567" s="388"/>
      <c r="Z567" s="388"/>
      <c r="AA567" s="388"/>
      <c r="AB567" s="388"/>
      <c r="AC567" s="388"/>
      <c r="AD567" s="387"/>
      <c r="AE567" s="388"/>
      <c r="AF567" s="388"/>
      <c r="AG567" s="388"/>
      <c r="AH567" s="388"/>
      <c r="AI567" s="388"/>
      <c r="AJ567" s="388"/>
      <c r="AK567" s="391"/>
      <c r="AL567" s="387"/>
      <c r="AM567" s="388"/>
      <c r="AN567" s="388"/>
      <c r="AO567" s="388"/>
      <c r="AP567" s="388"/>
      <c r="AQ567" s="388"/>
      <c r="AR567" s="391"/>
      <c r="AS567" s="392"/>
      <c r="AT567" s="393"/>
      <c r="AU567" s="393"/>
      <c r="AV567" s="393"/>
      <c r="AW567" s="393"/>
      <c r="AX567" s="393"/>
      <c r="AY567" s="394"/>
      <c r="AZ567" s="395"/>
      <c r="BA567" s="396"/>
      <c r="BB567" s="397">
        <v>5</v>
      </c>
      <c r="BC567" s="398"/>
      <c r="BD567" s="399"/>
      <c r="BE567" s="399"/>
      <c r="BF567" s="400"/>
      <c r="BG567" s="401"/>
      <c r="BH567" s="402"/>
      <c r="BI567" s="403"/>
      <c r="BJ567" s="404"/>
      <c r="BK567" s="405"/>
      <c r="BL567" s="405"/>
      <c r="BM567" s="405"/>
      <c r="BN567" s="405"/>
      <c r="BO567" s="406"/>
      <c r="BP567" s="404"/>
      <c r="BQ567" s="405"/>
      <c r="BR567" s="405"/>
      <c r="BS567" s="405"/>
      <c r="BT567" s="405"/>
      <c r="BU567" s="406"/>
      <c r="BV567" s="404"/>
      <c r="BW567" s="405"/>
      <c r="BX567" s="405"/>
      <c r="BY567" s="405"/>
      <c r="BZ567" s="405"/>
      <c r="CA567" s="406"/>
      <c r="CB567" s="398"/>
      <c r="CC567" s="399"/>
      <c r="CD567" s="399"/>
      <c r="CE567" s="400"/>
      <c r="CF567" s="407"/>
      <c r="CG567" s="408"/>
      <c r="CH567" s="408"/>
      <c r="CI567" s="408"/>
      <c r="CJ567" s="409"/>
      <c r="CK567" s="407"/>
      <c r="CL567" s="408"/>
      <c r="CM567" s="408"/>
      <c r="CN567" s="408"/>
      <c r="CO567" s="409"/>
      <c r="CP567" s="407"/>
      <c r="CQ567" s="408"/>
      <c r="CR567" s="408"/>
      <c r="CS567" s="408"/>
      <c r="CT567" s="409"/>
      <c r="CU567" s="379"/>
      <c r="CV567" s="380"/>
      <c r="CW567" s="380"/>
      <c r="CX567" s="380"/>
      <c r="CY567" s="381"/>
    </row>
    <row r="568" spans="1:103" ht="16.5">
      <c r="A568" s="410"/>
      <c r="B568" s="411"/>
      <c r="C568" s="412" t="str">
        <f t="shared" ca="1" si="10"/>
        <v>●</v>
      </c>
      <c r="D568" s="413"/>
      <c r="E568" s="414"/>
      <c r="F568" s="414"/>
      <c r="G568" s="414"/>
      <c r="H568" s="414"/>
      <c r="I568" s="414"/>
      <c r="J568" s="414"/>
      <c r="K568" s="376"/>
      <c r="L568" s="377"/>
      <c r="M568" s="377"/>
      <c r="N568" s="377"/>
      <c r="O568" s="377"/>
      <c r="P568" s="377"/>
      <c r="Q568" s="377"/>
      <c r="R568" s="415"/>
      <c r="S568" s="416"/>
      <c r="T568" s="415"/>
      <c r="U568" s="416"/>
      <c r="V568" s="376"/>
      <c r="W568" s="377"/>
      <c r="X568" s="377"/>
      <c r="Y568" s="377"/>
      <c r="Z568" s="377"/>
      <c r="AA568" s="377"/>
      <c r="AB568" s="377"/>
      <c r="AC568" s="377"/>
      <c r="AD568" s="376"/>
      <c r="AE568" s="377"/>
      <c r="AF568" s="377"/>
      <c r="AG568" s="377"/>
      <c r="AH568" s="377"/>
      <c r="AI568" s="377"/>
      <c r="AJ568" s="377"/>
      <c r="AK568" s="378"/>
      <c r="AL568" s="376"/>
      <c r="AM568" s="377"/>
      <c r="AN568" s="377"/>
      <c r="AO568" s="377"/>
      <c r="AP568" s="377"/>
      <c r="AQ568" s="377"/>
      <c r="AR568" s="378"/>
      <c r="AS568" s="417"/>
      <c r="AT568" s="418"/>
      <c r="AU568" s="418"/>
      <c r="AV568" s="418"/>
      <c r="AW568" s="418"/>
      <c r="AX568" s="418"/>
      <c r="AY568" s="419"/>
      <c r="AZ568" s="420"/>
      <c r="BA568" s="421"/>
      <c r="BB568" s="422">
        <v>6</v>
      </c>
      <c r="BC568" s="423"/>
      <c r="BD568" s="424"/>
      <c r="BE568" s="424"/>
      <c r="BF568" s="425"/>
      <c r="BG568" s="426"/>
      <c r="BH568" s="427"/>
      <c r="BI568" s="428"/>
      <c r="BJ568" s="429"/>
      <c r="BK568" s="430"/>
      <c r="BL568" s="430"/>
      <c r="BM568" s="430"/>
      <c r="BN568" s="430"/>
      <c r="BO568" s="431"/>
      <c r="BP568" s="429"/>
      <c r="BQ568" s="430"/>
      <c r="BR568" s="430"/>
      <c r="BS568" s="430"/>
      <c r="BT568" s="430"/>
      <c r="BU568" s="431"/>
      <c r="BV568" s="429"/>
      <c r="BW568" s="430"/>
      <c r="BX568" s="430"/>
      <c r="BY568" s="430"/>
      <c r="BZ568" s="430"/>
      <c r="CA568" s="431"/>
      <c r="CB568" s="423"/>
      <c r="CC568" s="424"/>
      <c r="CD568" s="424"/>
      <c r="CE568" s="425"/>
      <c r="CF568" s="407"/>
      <c r="CG568" s="408"/>
      <c r="CH568" s="408"/>
      <c r="CI568" s="408"/>
      <c r="CJ568" s="409"/>
      <c r="CK568" s="407"/>
      <c r="CL568" s="408"/>
      <c r="CM568" s="408"/>
      <c r="CN568" s="408"/>
      <c r="CO568" s="409"/>
      <c r="CP568" s="407"/>
      <c r="CQ568" s="408"/>
      <c r="CR568" s="408"/>
      <c r="CS568" s="408"/>
      <c r="CT568" s="409"/>
      <c r="CU568" s="379"/>
      <c r="CV568" s="380"/>
      <c r="CW568" s="380"/>
      <c r="CX568" s="380"/>
      <c r="CY568" s="381"/>
    </row>
    <row r="569" spans="1:103" ht="16.5">
      <c r="A569" s="351">
        <v>94</v>
      </c>
      <c r="B569" s="352"/>
      <c r="C569" s="353" t="str">
        <f t="shared" ca="1" si="10"/>
        <v>●</v>
      </c>
      <c r="D569" s="354" t="s">
        <v>479</v>
      </c>
      <c r="E569" s="355"/>
      <c r="F569" s="355"/>
      <c r="G569" s="355"/>
      <c r="H569" s="355"/>
      <c r="I569" s="355"/>
      <c r="J569" s="355"/>
      <c r="K569" s="356" t="s">
        <v>480</v>
      </c>
      <c r="L569" s="357"/>
      <c r="M569" s="357"/>
      <c r="N569" s="357"/>
      <c r="O569" s="357"/>
      <c r="P569" s="357"/>
      <c r="Q569" s="357"/>
      <c r="R569" s="358"/>
      <c r="S569" s="359"/>
      <c r="T569" s="358"/>
      <c r="U569" s="359"/>
      <c r="V569" s="356"/>
      <c r="W569" s="357"/>
      <c r="X569" s="357"/>
      <c r="Y569" s="357"/>
      <c r="Z569" s="357"/>
      <c r="AA569" s="357"/>
      <c r="AB569" s="357"/>
      <c r="AC569" s="357"/>
      <c r="AD569" s="356"/>
      <c r="AE569" s="357"/>
      <c r="AF569" s="357"/>
      <c r="AG569" s="357"/>
      <c r="AH569" s="357"/>
      <c r="AI569" s="357"/>
      <c r="AJ569" s="357"/>
      <c r="AK569" s="360"/>
      <c r="AL569" s="356"/>
      <c r="AM569" s="357"/>
      <c r="AN569" s="357"/>
      <c r="AO569" s="357"/>
      <c r="AP569" s="357"/>
      <c r="AQ569" s="357"/>
      <c r="AR569" s="360"/>
      <c r="AS569" s="361"/>
      <c r="AT569" s="362"/>
      <c r="AU569" s="362"/>
      <c r="AV569" s="362"/>
      <c r="AW569" s="362"/>
      <c r="AX569" s="362"/>
      <c r="AY569" s="363"/>
      <c r="AZ569" s="364"/>
      <c r="BA569" s="365"/>
      <c r="BB569" s="366">
        <v>1</v>
      </c>
      <c r="BC569" s="367"/>
      <c r="BD569" s="368"/>
      <c r="BE569" s="368"/>
      <c r="BF569" s="369"/>
      <c r="BG569" s="370"/>
      <c r="BH569" s="371"/>
      <c r="BI569" s="372"/>
      <c r="BJ569" s="373"/>
      <c r="BK569" s="374"/>
      <c r="BL569" s="374"/>
      <c r="BM569" s="374"/>
      <c r="BN569" s="374"/>
      <c r="BO569" s="375"/>
      <c r="BP569" s="373"/>
      <c r="BQ569" s="374"/>
      <c r="BR569" s="374"/>
      <c r="BS569" s="374"/>
      <c r="BT569" s="374"/>
      <c r="BU569" s="375"/>
      <c r="BV569" s="373"/>
      <c r="BW569" s="374"/>
      <c r="BX569" s="374"/>
      <c r="BY569" s="374"/>
      <c r="BZ569" s="374"/>
      <c r="CA569" s="375"/>
      <c r="CB569" s="367"/>
      <c r="CC569" s="368"/>
      <c r="CD569" s="368"/>
      <c r="CE569" s="369"/>
      <c r="CF569" s="376"/>
      <c r="CG569" s="377"/>
      <c r="CH569" s="377"/>
      <c r="CI569" s="377"/>
      <c r="CJ569" s="378"/>
      <c r="CK569" s="376"/>
      <c r="CL569" s="377"/>
      <c r="CM569" s="377"/>
      <c r="CN569" s="377"/>
      <c r="CO569" s="378"/>
      <c r="CP569" s="376"/>
      <c r="CQ569" s="377"/>
      <c r="CR569" s="377"/>
      <c r="CS569" s="377"/>
      <c r="CT569" s="378"/>
      <c r="CU569" s="379"/>
      <c r="CV569" s="380"/>
      <c r="CW569" s="380"/>
      <c r="CX569" s="380"/>
      <c r="CY569" s="381"/>
    </row>
    <row r="570" spans="1:103" ht="16.5">
      <c r="A570" s="383"/>
      <c r="B570" s="352"/>
      <c r="C570" s="384" t="str">
        <f t="shared" ca="1" si="10"/>
        <v>●</v>
      </c>
      <c r="D570" s="385"/>
      <c r="E570" s="386"/>
      <c r="F570" s="386"/>
      <c r="G570" s="386"/>
      <c r="H570" s="386"/>
      <c r="I570" s="386"/>
      <c r="J570" s="386"/>
      <c r="K570" s="387"/>
      <c r="L570" s="388"/>
      <c r="M570" s="388"/>
      <c r="N570" s="388"/>
      <c r="O570" s="388"/>
      <c r="P570" s="388"/>
      <c r="Q570" s="388"/>
      <c r="R570" s="389"/>
      <c r="S570" s="390"/>
      <c r="T570" s="389"/>
      <c r="U570" s="390"/>
      <c r="V570" s="387"/>
      <c r="W570" s="388"/>
      <c r="X570" s="388"/>
      <c r="Y570" s="388"/>
      <c r="Z570" s="388"/>
      <c r="AA570" s="388"/>
      <c r="AB570" s="388"/>
      <c r="AC570" s="388"/>
      <c r="AD570" s="387"/>
      <c r="AE570" s="388"/>
      <c r="AF570" s="388"/>
      <c r="AG570" s="388"/>
      <c r="AH570" s="388"/>
      <c r="AI570" s="388"/>
      <c r="AJ570" s="388"/>
      <c r="AK570" s="391"/>
      <c r="AL570" s="387"/>
      <c r="AM570" s="388"/>
      <c r="AN570" s="388"/>
      <c r="AO570" s="388"/>
      <c r="AP570" s="388"/>
      <c r="AQ570" s="388"/>
      <c r="AR570" s="391"/>
      <c r="AS570" s="392"/>
      <c r="AT570" s="393"/>
      <c r="AU570" s="393"/>
      <c r="AV570" s="393"/>
      <c r="AW570" s="393"/>
      <c r="AX570" s="393"/>
      <c r="AY570" s="394"/>
      <c r="AZ570" s="395"/>
      <c r="BA570" s="396"/>
      <c r="BB570" s="397">
        <v>2</v>
      </c>
      <c r="BC570" s="398"/>
      <c r="BD570" s="399"/>
      <c r="BE570" s="399"/>
      <c r="BF570" s="400"/>
      <c r="BG570" s="401"/>
      <c r="BH570" s="402"/>
      <c r="BI570" s="403"/>
      <c r="BJ570" s="404"/>
      <c r="BK570" s="405"/>
      <c r="BL570" s="405"/>
      <c r="BM570" s="405"/>
      <c r="BN570" s="405"/>
      <c r="BO570" s="406"/>
      <c r="BP570" s="404"/>
      <c r="BQ570" s="405"/>
      <c r="BR570" s="405"/>
      <c r="BS570" s="405"/>
      <c r="BT570" s="405"/>
      <c r="BU570" s="406"/>
      <c r="BV570" s="404"/>
      <c r="BW570" s="405"/>
      <c r="BX570" s="405"/>
      <c r="BY570" s="405"/>
      <c r="BZ570" s="405"/>
      <c r="CA570" s="406"/>
      <c r="CB570" s="398"/>
      <c r="CC570" s="399"/>
      <c r="CD570" s="399"/>
      <c r="CE570" s="400"/>
      <c r="CF570" s="407"/>
      <c r="CG570" s="408"/>
      <c r="CH570" s="408"/>
      <c r="CI570" s="408"/>
      <c r="CJ570" s="409"/>
      <c r="CK570" s="407"/>
      <c r="CL570" s="408"/>
      <c r="CM570" s="408"/>
      <c r="CN570" s="408"/>
      <c r="CO570" s="409"/>
      <c r="CP570" s="407"/>
      <c r="CQ570" s="408"/>
      <c r="CR570" s="408"/>
      <c r="CS570" s="408"/>
      <c r="CT570" s="409"/>
      <c r="CU570" s="379"/>
      <c r="CV570" s="380"/>
      <c r="CW570" s="380"/>
      <c r="CX570" s="380"/>
      <c r="CY570" s="381"/>
    </row>
    <row r="571" spans="1:103" ht="16.5">
      <c r="A571" s="383"/>
      <c r="B571" s="352"/>
      <c r="C571" s="384" t="str">
        <f t="shared" ca="1" si="10"/>
        <v>●</v>
      </c>
      <c r="D571" s="385"/>
      <c r="E571" s="386"/>
      <c r="F571" s="386"/>
      <c r="G571" s="386"/>
      <c r="H571" s="386"/>
      <c r="I571" s="386"/>
      <c r="J571" s="386"/>
      <c r="K571" s="387"/>
      <c r="L571" s="388"/>
      <c r="M571" s="388"/>
      <c r="N571" s="388"/>
      <c r="O571" s="388"/>
      <c r="P571" s="388"/>
      <c r="Q571" s="388"/>
      <c r="R571" s="389"/>
      <c r="S571" s="390"/>
      <c r="T571" s="389"/>
      <c r="U571" s="390"/>
      <c r="V571" s="387"/>
      <c r="W571" s="388"/>
      <c r="X571" s="388"/>
      <c r="Y571" s="388"/>
      <c r="Z571" s="388"/>
      <c r="AA571" s="388"/>
      <c r="AB571" s="388"/>
      <c r="AC571" s="388"/>
      <c r="AD571" s="387"/>
      <c r="AE571" s="388"/>
      <c r="AF571" s="388"/>
      <c r="AG571" s="388"/>
      <c r="AH571" s="388"/>
      <c r="AI571" s="388"/>
      <c r="AJ571" s="388"/>
      <c r="AK571" s="391"/>
      <c r="AL571" s="387"/>
      <c r="AM571" s="388"/>
      <c r="AN571" s="388"/>
      <c r="AO571" s="388"/>
      <c r="AP571" s="388"/>
      <c r="AQ571" s="388"/>
      <c r="AR571" s="391"/>
      <c r="AS571" s="392"/>
      <c r="AT571" s="393"/>
      <c r="AU571" s="393"/>
      <c r="AV571" s="393"/>
      <c r="AW571" s="393"/>
      <c r="AX571" s="393"/>
      <c r="AY571" s="394"/>
      <c r="AZ571" s="395"/>
      <c r="BA571" s="396"/>
      <c r="BB571" s="397">
        <v>3</v>
      </c>
      <c r="BC571" s="398"/>
      <c r="BD571" s="399"/>
      <c r="BE571" s="399"/>
      <c r="BF571" s="400"/>
      <c r="BG571" s="401"/>
      <c r="BH571" s="402"/>
      <c r="BI571" s="403"/>
      <c r="BJ571" s="404"/>
      <c r="BK571" s="405"/>
      <c r="BL571" s="405"/>
      <c r="BM571" s="405"/>
      <c r="BN571" s="405"/>
      <c r="BO571" s="406"/>
      <c r="BP571" s="404"/>
      <c r="BQ571" s="405"/>
      <c r="BR571" s="405"/>
      <c r="BS571" s="405"/>
      <c r="BT571" s="405"/>
      <c r="BU571" s="406"/>
      <c r="BV571" s="404"/>
      <c r="BW571" s="405"/>
      <c r="BX571" s="405"/>
      <c r="BY571" s="405"/>
      <c r="BZ571" s="405"/>
      <c r="CA571" s="406"/>
      <c r="CB571" s="398"/>
      <c r="CC571" s="399"/>
      <c r="CD571" s="399"/>
      <c r="CE571" s="400"/>
      <c r="CF571" s="407"/>
      <c r="CG571" s="408"/>
      <c r="CH571" s="408"/>
      <c r="CI571" s="408"/>
      <c r="CJ571" s="409"/>
      <c r="CK571" s="407"/>
      <c r="CL571" s="408"/>
      <c r="CM571" s="408"/>
      <c r="CN571" s="408"/>
      <c r="CO571" s="409"/>
      <c r="CP571" s="407"/>
      <c r="CQ571" s="408"/>
      <c r="CR571" s="408"/>
      <c r="CS571" s="408"/>
      <c r="CT571" s="409"/>
      <c r="CU571" s="379"/>
      <c r="CV571" s="380"/>
      <c r="CW571" s="380"/>
      <c r="CX571" s="380"/>
      <c r="CY571" s="381"/>
    </row>
    <row r="572" spans="1:103" ht="16.5">
      <c r="A572" s="383"/>
      <c r="B572" s="352"/>
      <c r="C572" s="384" t="str">
        <f t="shared" ca="1" si="10"/>
        <v>●</v>
      </c>
      <c r="D572" s="385"/>
      <c r="E572" s="386"/>
      <c r="F572" s="386"/>
      <c r="G572" s="386"/>
      <c r="H572" s="386"/>
      <c r="I572" s="386"/>
      <c r="J572" s="386"/>
      <c r="K572" s="387"/>
      <c r="L572" s="388"/>
      <c r="M572" s="388"/>
      <c r="N572" s="388"/>
      <c r="O572" s="388"/>
      <c r="P572" s="388"/>
      <c r="Q572" s="388"/>
      <c r="R572" s="389"/>
      <c r="S572" s="390"/>
      <c r="T572" s="389"/>
      <c r="U572" s="390"/>
      <c r="V572" s="387"/>
      <c r="W572" s="388"/>
      <c r="X572" s="388"/>
      <c r="Y572" s="388"/>
      <c r="Z572" s="388"/>
      <c r="AA572" s="388"/>
      <c r="AB572" s="388"/>
      <c r="AC572" s="388"/>
      <c r="AD572" s="387"/>
      <c r="AE572" s="388"/>
      <c r="AF572" s="388"/>
      <c r="AG572" s="388"/>
      <c r="AH572" s="388"/>
      <c r="AI572" s="388"/>
      <c r="AJ572" s="388"/>
      <c r="AK572" s="391"/>
      <c r="AL572" s="387"/>
      <c r="AM572" s="388"/>
      <c r="AN572" s="388"/>
      <c r="AO572" s="388"/>
      <c r="AP572" s="388"/>
      <c r="AQ572" s="388"/>
      <c r="AR572" s="391"/>
      <c r="AS572" s="392"/>
      <c r="AT572" s="393"/>
      <c r="AU572" s="393"/>
      <c r="AV572" s="393"/>
      <c r="AW572" s="393"/>
      <c r="AX572" s="393"/>
      <c r="AY572" s="394"/>
      <c r="AZ572" s="395"/>
      <c r="BA572" s="396"/>
      <c r="BB572" s="397">
        <v>4</v>
      </c>
      <c r="BC572" s="398"/>
      <c r="BD572" s="399"/>
      <c r="BE572" s="399"/>
      <c r="BF572" s="400"/>
      <c r="BG572" s="401"/>
      <c r="BH572" s="402"/>
      <c r="BI572" s="403"/>
      <c r="BJ572" s="404"/>
      <c r="BK572" s="405"/>
      <c r="BL572" s="405"/>
      <c r="BM572" s="405"/>
      <c r="BN572" s="405"/>
      <c r="BO572" s="406"/>
      <c r="BP572" s="404"/>
      <c r="BQ572" s="405"/>
      <c r="BR572" s="405"/>
      <c r="BS572" s="405"/>
      <c r="BT572" s="405"/>
      <c r="BU572" s="406"/>
      <c r="BV572" s="404"/>
      <c r="BW572" s="405"/>
      <c r="BX572" s="405"/>
      <c r="BY572" s="405"/>
      <c r="BZ572" s="405"/>
      <c r="CA572" s="406"/>
      <c r="CB572" s="398"/>
      <c r="CC572" s="399"/>
      <c r="CD572" s="399"/>
      <c r="CE572" s="400"/>
      <c r="CF572" s="407"/>
      <c r="CG572" s="408"/>
      <c r="CH572" s="408"/>
      <c r="CI572" s="408"/>
      <c r="CJ572" s="409"/>
      <c r="CK572" s="407"/>
      <c r="CL572" s="408"/>
      <c r="CM572" s="408"/>
      <c r="CN572" s="408"/>
      <c r="CO572" s="409"/>
      <c r="CP572" s="407"/>
      <c r="CQ572" s="408"/>
      <c r="CR572" s="408"/>
      <c r="CS572" s="408"/>
      <c r="CT572" s="409"/>
      <c r="CU572" s="379"/>
      <c r="CV572" s="380"/>
      <c r="CW572" s="380"/>
      <c r="CX572" s="380"/>
      <c r="CY572" s="381"/>
    </row>
    <row r="573" spans="1:103" ht="16.5">
      <c r="A573" s="383"/>
      <c r="B573" s="352"/>
      <c r="C573" s="384" t="str">
        <f t="shared" ca="1" si="10"/>
        <v>●</v>
      </c>
      <c r="D573" s="385"/>
      <c r="E573" s="386"/>
      <c r="F573" s="386"/>
      <c r="G573" s="386"/>
      <c r="H573" s="386"/>
      <c r="I573" s="386"/>
      <c r="J573" s="386"/>
      <c r="K573" s="387"/>
      <c r="L573" s="388"/>
      <c r="M573" s="388"/>
      <c r="N573" s="388"/>
      <c r="O573" s="388"/>
      <c r="P573" s="388"/>
      <c r="Q573" s="388"/>
      <c r="R573" s="389"/>
      <c r="S573" s="390"/>
      <c r="T573" s="389"/>
      <c r="U573" s="390"/>
      <c r="V573" s="387"/>
      <c r="W573" s="388"/>
      <c r="X573" s="388"/>
      <c r="Y573" s="388"/>
      <c r="Z573" s="388"/>
      <c r="AA573" s="388"/>
      <c r="AB573" s="388"/>
      <c r="AC573" s="388"/>
      <c r="AD573" s="387"/>
      <c r="AE573" s="388"/>
      <c r="AF573" s="388"/>
      <c r="AG573" s="388"/>
      <c r="AH573" s="388"/>
      <c r="AI573" s="388"/>
      <c r="AJ573" s="388"/>
      <c r="AK573" s="391"/>
      <c r="AL573" s="387"/>
      <c r="AM573" s="388"/>
      <c r="AN573" s="388"/>
      <c r="AO573" s="388"/>
      <c r="AP573" s="388"/>
      <c r="AQ573" s="388"/>
      <c r="AR573" s="391"/>
      <c r="AS573" s="392"/>
      <c r="AT573" s="393"/>
      <c r="AU573" s="393"/>
      <c r="AV573" s="393"/>
      <c r="AW573" s="393"/>
      <c r="AX573" s="393"/>
      <c r="AY573" s="394"/>
      <c r="AZ573" s="395"/>
      <c r="BA573" s="396"/>
      <c r="BB573" s="397">
        <v>5</v>
      </c>
      <c r="BC573" s="398"/>
      <c r="BD573" s="399"/>
      <c r="BE573" s="399"/>
      <c r="BF573" s="400"/>
      <c r="BG573" s="401"/>
      <c r="BH573" s="402"/>
      <c r="BI573" s="403"/>
      <c r="BJ573" s="404"/>
      <c r="BK573" s="405"/>
      <c r="BL573" s="405"/>
      <c r="BM573" s="405"/>
      <c r="BN573" s="405"/>
      <c r="BO573" s="406"/>
      <c r="BP573" s="404"/>
      <c r="BQ573" s="405"/>
      <c r="BR573" s="405"/>
      <c r="BS573" s="405"/>
      <c r="BT573" s="405"/>
      <c r="BU573" s="406"/>
      <c r="BV573" s="404"/>
      <c r="BW573" s="405"/>
      <c r="BX573" s="405"/>
      <c r="BY573" s="405"/>
      <c r="BZ573" s="405"/>
      <c r="CA573" s="406"/>
      <c r="CB573" s="398"/>
      <c r="CC573" s="399"/>
      <c r="CD573" s="399"/>
      <c r="CE573" s="400"/>
      <c r="CF573" s="407"/>
      <c r="CG573" s="408"/>
      <c r="CH573" s="408"/>
      <c r="CI573" s="408"/>
      <c r="CJ573" s="409"/>
      <c r="CK573" s="407"/>
      <c r="CL573" s="408"/>
      <c r="CM573" s="408"/>
      <c r="CN573" s="408"/>
      <c r="CO573" s="409"/>
      <c r="CP573" s="407"/>
      <c r="CQ573" s="408"/>
      <c r="CR573" s="408"/>
      <c r="CS573" s="408"/>
      <c r="CT573" s="409"/>
      <c r="CU573" s="379"/>
      <c r="CV573" s="380"/>
      <c r="CW573" s="380"/>
      <c r="CX573" s="380"/>
      <c r="CY573" s="381"/>
    </row>
    <row r="574" spans="1:103" ht="16.5">
      <c r="A574" s="410"/>
      <c r="B574" s="411"/>
      <c r="C574" s="412" t="str">
        <f t="shared" ca="1" si="10"/>
        <v>●</v>
      </c>
      <c r="D574" s="413"/>
      <c r="E574" s="414"/>
      <c r="F574" s="414"/>
      <c r="G574" s="414"/>
      <c r="H574" s="414"/>
      <c r="I574" s="414"/>
      <c r="J574" s="414"/>
      <c r="K574" s="376"/>
      <c r="L574" s="377"/>
      <c r="M574" s="377"/>
      <c r="N574" s="377"/>
      <c r="O574" s="377"/>
      <c r="P574" s="377"/>
      <c r="Q574" s="377"/>
      <c r="R574" s="415"/>
      <c r="S574" s="416"/>
      <c r="T574" s="415"/>
      <c r="U574" s="416"/>
      <c r="V574" s="376"/>
      <c r="W574" s="377"/>
      <c r="X574" s="377"/>
      <c r="Y574" s="377"/>
      <c r="Z574" s="377"/>
      <c r="AA574" s="377"/>
      <c r="AB574" s="377"/>
      <c r="AC574" s="377"/>
      <c r="AD574" s="376"/>
      <c r="AE574" s="377"/>
      <c r="AF574" s="377"/>
      <c r="AG574" s="377"/>
      <c r="AH574" s="377"/>
      <c r="AI574" s="377"/>
      <c r="AJ574" s="377"/>
      <c r="AK574" s="378"/>
      <c r="AL574" s="376"/>
      <c r="AM574" s="377"/>
      <c r="AN574" s="377"/>
      <c r="AO574" s="377"/>
      <c r="AP574" s="377"/>
      <c r="AQ574" s="377"/>
      <c r="AR574" s="378"/>
      <c r="AS574" s="417"/>
      <c r="AT574" s="418"/>
      <c r="AU574" s="418"/>
      <c r="AV574" s="418"/>
      <c r="AW574" s="418"/>
      <c r="AX574" s="418"/>
      <c r="AY574" s="419"/>
      <c r="AZ574" s="420"/>
      <c r="BA574" s="421"/>
      <c r="BB574" s="422">
        <v>6</v>
      </c>
      <c r="BC574" s="423"/>
      <c r="BD574" s="424"/>
      <c r="BE574" s="424"/>
      <c r="BF574" s="425"/>
      <c r="BG574" s="426"/>
      <c r="BH574" s="427"/>
      <c r="BI574" s="428"/>
      <c r="BJ574" s="429"/>
      <c r="BK574" s="430"/>
      <c r="BL574" s="430"/>
      <c r="BM574" s="430"/>
      <c r="BN574" s="430"/>
      <c r="BO574" s="431"/>
      <c r="BP574" s="429"/>
      <c r="BQ574" s="430"/>
      <c r="BR574" s="430"/>
      <c r="BS574" s="430"/>
      <c r="BT574" s="430"/>
      <c r="BU574" s="431"/>
      <c r="BV574" s="429"/>
      <c r="BW574" s="430"/>
      <c r="BX574" s="430"/>
      <c r="BY574" s="430"/>
      <c r="BZ574" s="430"/>
      <c r="CA574" s="431"/>
      <c r="CB574" s="423"/>
      <c r="CC574" s="424"/>
      <c r="CD574" s="424"/>
      <c r="CE574" s="425"/>
      <c r="CF574" s="407"/>
      <c r="CG574" s="408"/>
      <c r="CH574" s="408"/>
      <c r="CI574" s="408"/>
      <c r="CJ574" s="409"/>
      <c r="CK574" s="407"/>
      <c r="CL574" s="408"/>
      <c r="CM574" s="408"/>
      <c r="CN574" s="408"/>
      <c r="CO574" s="409"/>
      <c r="CP574" s="407"/>
      <c r="CQ574" s="408"/>
      <c r="CR574" s="408"/>
      <c r="CS574" s="408"/>
      <c r="CT574" s="409"/>
      <c r="CU574" s="379"/>
      <c r="CV574" s="380"/>
      <c r="CW574" s="380"/>
      <c r="CX574" s="380"/>
      <c r="CY574" s="381"/>
    </row>
    <row r="575" spans="1:103" ht="16.5">
      <c r="A575" s="351">
        <v>95</v>
      </c>
      <c r="B575" s="352"/>
      <c r="C575" s="353" t="str">
        <f t="shared" ca="1" si="10"/>
        <v>●</v>
      </c>
      <c r="D575" s="354"/>
      <c r="E575" s="355"/>
      <c r="F575" s="355"/>
      <c r="G575" s="355"/>
      <c r="H575" s="355"/>
      <c r="I575" s="355"/>
      <c r="J575" s="355"/>
      <c r="K575" s="356" t="s">
        <v>481</v>
      </c>
      <c r="L575" s="357"/>
      <c r="M575" s="357"/>
      <c r="N575" s="357"/>
      <c r="O575" s="357"/>
      <c r="P575" s="357"/>
      <c r="Q575" s="357"/>
      <c r="R575" s="358"/>
      <c r="S575" s="359"/>
      <c r="T575" s="358"/>
      <c r="U575" s="359"/>
      <c r="V575" s="356"/>
      <c r="W575" s="357"/>
      <c r="X575" s="357"/>
      <c r="Y575" s="357"/>
      <c r="Z575" s="357"/>
      <c r="AA575" s="357"/>
      <c r="AB575" s="357"/>
      <c r="AC575" s="357"/>
      <c r="AD575" s="356"/>
      <c r="AE575" s="357"/>
      <c r="AF575" s="357"/>
      <c r="AG575" s="357"/>
      <c r="AH575" s="357"/>
      <c r="AI575" s="357"/>
      <c r="AJ575" s="357"/>
      <c r="AK575" s="360"/>
      <c r="AL575" s="356"/>
      <c r="AM575" s="357"/>
      <c r="AN575" s="357"/>
      <c r="AO575" s="357"/>
      <c r="AP575" s="357"/>
      <c r="AQ575" s="357"/>
      <c r="AR575" s="360"/>
      <c r="AS575" s="361"/>
      <c r="AT575" s="362"/>
      <c r="AU575" s="362"/>
      <c r="AV575" s="362"/>
      <c r="AW575" s="362"/>
      <c r="AX575" s="362"/>
      <c r="AY575" s="363"/>
      <c r="AZ575" s="364"/>
      <c r="BA575" s="365"/>
      <c r="BB575" s="366">
        <v>1</v>
      </c>
      <c r="BC575" s="367"/>
      <c r="BD575" s="368"/>
      <c r="BE575" s="368"/>
      <c r="BF575" s="369"/>
      <c r="BG575" s="370"/>
      <c r="BH575" s="371"/>
      <c r="BI575" s="372"/>
      <c r="BJ575" s="373"/>
      <c r="BK575" s="374"/>
      <c r="BL575" s="374"/>
      <c r="BM575" s="374"/>
      <c r="BN575" s="374"/>
      <c r="BO575" s="375"/>
      <c r="BP575" s="373"/>
      <c r="BQ575" s="374"/>
      <c r="BR575" s="374"/>
      <c r="BS575" s="374"/>
      <c r="BT575" s="374"/>
      <c r="BU575" s="375"/>
      <c r="BV575" s="373"/>
      <c r="BW575" s="374"/>
      <c r="BX575" s="374"/>
      <c r="BY575" s="374"/>
      <c r="BZ575" s="374"/>
      <c r="CA575" s="375"/>
      <c r="CB575" s="367"/>
      <c r="CC575" s="368"/>
      <c r="CD575" s="368"/>
      <c r="CE575" s="369"/>
      <c r="CF575" s="376"/>
      <c r="CG575" s="377"/>
      <c r="CH575" s="377"/>
      <c r="CI575" s="377"/>
      <c r="CJ575" s="378"/>
      <c r="CK575" s="376"/>
      <c r="CL575" s="377"/>
      <c r="CM575" s="377"/>
      <c r="CN575" s="377"/>
      <c r="CO575" s="378"/>
      <c r="CP575" s="376"/>
      <c r="CQ575" s="377"/>
      <c r="CR575" s="377"/>
      <c r="CS575" s="377"/>
      <c r="CT575" s="378"/>
      <c r="CU575" s="379"/>
      <c r="CV575" s="380"/>
      <c r="CW575" s="380"/>
      <c r="CX575" s="380"/>
      <c r="CY575" s="381"/>
    </row>
    <row r="576" spans="1:103" ht="16.5">
      <c r="A576" s="383"/>
      <c r="B576" s="352"/>
      <c r="C576" s="384" t="str">
        <f t="shared" ca="1" si="10"/>
        <v>●</v>
      </c>
      <c r="D576" s="385"/>
      <c r="E576" s="386"/>
      <c r="F576" s="386"/>
      <c r="G576" s="386"/>
      <c r="H576" s="386"/>
      <c r="I576" s="386"/>
      <c r="J576" s="386"/>
      <c r="K576" s="387"/>
      <c r="L576" s="388"/>
      <c r="M576" s="388"/>
      <c r="N576" s="388"/>
      <c r="O576" s="388"/>
      <c r="P576" s="388"/>
      <c r="Q576" s="388"/>
      <c r="R576" s="389"/>
      <c r="S576" s="390"/>
      <c r="T576" s="389"/>
      <c r="U576" s="390"/>
      <c r="V576" s="387"/>
      <c r="W576" s="388"/>
      <c r="X576" s="388"/>
      <c r="Y576" s="388"/>
      <c r="Z576" s="388"/>
      <c r="AA576" s="388"/>
      <c r="AB576" s="388"/>
      <c r="AC576" s="388"/>
      <c r="AD576" s="387"/>
      <c r="AE576" s="388"/>
      <c r="AF576" s="388"/>
      <c r="AG576" s="388"/>
      <c r="AH576" s="388"/>
      <c r="AI576" s="388"/>
      <c r="AJ576" s="388"/>
      <c r="AK576" s="391"/>
      <c r="AL576" s="387"/>
      <c r="AM576" s="388"/>
      <c r="AN576" s="388"/>
      <c r="AO576" s="388"/>
      <c r="AP576" s="388"/>
      <c r="AQ576" s="388"/>
      <c r="AR576" s="391"/>
      <c r="AS576" s="392"/>
      <c r="AT576" s="393"/>
      <c r="AU576" s="393"/>
      <c r="AV576" s="393"/>
      <c r="AW576" s="393"/>
      <c r="AX576" s="393"/>
      <c r="AY576" s="394"/>
      <c r="AZ576" s="395"/>
      <c r="BA576" s="396"/>
      <c r="BB576" s="397">
        <v>2</v>
      </c>
      <c r="BC576" s="398"/>
      <c r="BD576" s="399"/>
      <c r="BE576" s="399"/>
      <c r="BF576" s="400"/>
      <c r="BG576" s="401"/>
      <c r="BH576" s="402"/>
      <c r="BI576" s="403"/>
      <c r="BJ576" s="404"/>
      <c r="BK576" s="405"/>
      <c r="BL576" s="405"/>
      <c r="BM576" s="405"/>
      <c r="BN576" s="405"/>
      <c r="BO576" s="406"/>
      <c r="BP576" s="404"/>
      <c r="BQ576" s="405"/>
      <c r="BR576" s="405"/>
      <c r="BS576" s="405"/>
      <c r="BT576" s="405"/>
      <c r="BU576" s="406"/>
      <c r="BV576" s="404"/>
      <c r="BW576" s="405"/>
      <c r="BX576" s="405"/>
      <c r="BY576" s="405"/>
      <c r="BZ576" s="405"/>
      <c r="CA576" s="406"/>
      <c r="CB576" s="398"/>
      <c r="CC576" s="399"/>
      <c r="CD576" s="399"/>
      <c r="CE576" s="400"/>
      <c r="CF576" s="407"/>
      <c r="CG576" s="408"/>
      <c r="CH576" s="408"/>
      <c r="CI576" s="408"/>
      <c r="CJ576" s="409"/>
      <c r="CK576" s="407"/>
      <c r="CL576" s="408"/>
      <c r="CM576" s="408"/>
      <c r="CN576" s="408"/>
      <c r="CO576" s="409"/>
      <c r="CP576" s="407"/>
      <c r="CQ576" s="408"/>
      <c r="CR576" s="408"/>
      <c r="CS576" s="408"/>
      <c r="CT576" s="409"/>
      <c r="CU576" s="379"/>
      <c r="CV576" s="380"/>
      <c r="CW576" s="380"/>
      <c r="CX576" s="380"/>
      <c r="CY576" s="381"/>
    </row>
    <row r="577" spans="1:103" ht="16.5">
      <c r="A577" s="383"/>
      <c r="B577" s="352"/>
      <c r="C577" s="384" t="str">
        <f t="shared" ca="1" si="10"/>
        <v>●</v>
      </c>
      <c r="D577" s="385"/>
      <c r="E577" s="386"/>
      <c r="F577" s="386"/>
      <c r="G577" s="386"/>
      <c r="H577" s="386"/>
      <c r="I577" s="386"/>
      <c r="J577" s="386"/>
      <c r="K577" s="387"/>
      <c r="L577" s="388"/>
      <c r="M577" s="388"/>
      <c r="N577" s="388"/>
      <c r="O577" s="388"/>
      <c r="P577" s="388"/>
      <c r="Q577" s="388"/>
      <c r="R577" s="389"/>
      <c r="S577" s="390"/>
      <c r="T577" s="389"/>
      <c r="U577" s="390"/>
      <c r="V577" s="387"/>
      <c r="W577" s="388"/>
      <c r="X577" s="388"/>
      <c r="Y577" s="388"/>
      <c r="Z577" s="388"/>
      <c r="AA577" s="388"/>
      <c r="AB577" s="388"/>
      <c r="AC577" s="388"/>
      <c r="AD577" s="387"/>
      <c r="AE577" s="388"/>
      <c r="AF577" s="388"/>
      <c r="AG577" s="388"/>
      <c r="AH577" s="388"/>
      <c r="AI577" s="388"/>
      <c r="AJ577" s="388"/>
      <c r="AK577" s="391"/>
      <c r="AL577" s="387"/>
      <c r="AM577" s="388"/>
      <c r="AN577" s="388"/>
      <c r="AO577" s="388"/>
      <c r="AP577" s="388"/>
      <c r="AQ577" s="388"/>
      <c r="AR577" s="391"/>
      <c r="AS577" s="392"/>
      <c r="AT577" s="393"/>
      <c r="AU577" s="393"/>
      <c r="AV577" s="393"/>
      <c r="AW577" s="393"/>
      <c r="AX577" s="393"/>
      <c r="AY577" s="394"/>
      <c r="AZ577" s="395"/>
      <c r="BA577" s="396"/>
      <c r="BB577" s="397">
        <v>3</v>
      </c>
      <c r="BC577" s="398"/>
      <c r="BD577" s="399"/>
      <c r="BE577" s="399"/>
      <c r="BF577" s="400"/>
      <c r="BG577" s="401"/>
      <c r="BH577" s="402"/>
      <c r="BI577" s="403"/>
      <c r="BJ577" s="404"/>
      <c r="BK577" s="405"/>
      <c r="BL577" s="405"/>
      <c r="BM577" s="405"/>
      <c r="BN577" s="405"/>
      <c r="BO577" s="406"/>
      <c r="BP577" s="404"/>
      <c r="BQ577" s="405"/>
      <c r="BR577" s="405"/>
      <c r="BS577" s="405"/>
      <c r="BT577" s="405"/>
      <c r="BU577" s="406"/>
      <c r="BV577" s="404"/>
      <c r="BW577" s="405"/>
      <c r="BX577" s="405"/>
      <c r="BY577" s="405"/>
      <c r="BZ577" s="405"/>
      <c r="CA577" s="406"/>
      <c r="CB577" s="398"/>
      <c r="CC577" s="399"/>
      <c r="CD577" s="399"/>
      <c r="CE577" s="400"/>
      <c r="CF577" s="407"/>
      <c r="CG577" s="408"/>
      <c r="CH577" s="408"/>
      <c r="CI577" s="408"/>
      <c r="CJ577" s="409"/>
      <c r="CK577" s="407"/>
      <c r="CL577" s="408"/>
      <c r="CM577" s="408"/>
      <c r="CN577" s="408"/>
      <c r="CO577" s="409"/>
      <c r="CP577" s="407"/>
      <c r="CQ577" s="408"/>
      <c r="CR577" s="408"/>
      <c r="CS577" s="408"/>
      <c r="CT577" s="409"/>
      <c r="CU577" s="379"/>
      <c r="CV577" s="380"/>
      <c r="CW577" s="380"/>
      <c r="CX577" s="380"/>
      <c r="CY577" s="381"/>
    </row>
    <row r="578" spans="1:103" ht="16.5">
      <c r="A578" s="383"/>
      <c r="B578" s="352"/>
      <c r="C578" s="384" t="str">
        <f t="shared" ca="1" si="10"/>
        <v>●</v>
      </c>
      <c r="D578" s="385"/>
      <c r="E578" s="386"/>
      <c r="F578" s="386"/>
      <c r="G578" s="386"/>
      <c r="H578" s="386"/>
      <c r="I578" s="386"/>
      <c r="J578" s="386"/>
      <c r="K578" s="387"/>
      <c r="L578" s="388"/>
      <c r="M578" s="388"/>
      <c r="N578" s="388"/>
      <c r="O578" s="388"/>
      <c r="P578" s="388"/>
      <c r="Q578" s="388"/>
      <c r="R578" s="389"/>
      <c r="S578" s="390"/>
      <c r="T578" s="389"/>
      <c r="U578" s="390"/>
      <c r="V578" s="387"/>
      <c r="W578" s="388"/>
      <c r="X578" s="388"/>
      <c r="Y578" s="388"/>
      <c r="Z578" s="388"/>
      <c r="AA578" s="388"/>
      <c r="AB578" s="388"/>
      <c r="AC578" s="388"/>
      <c r="AD578" s="387"/>
      <c r="AE578" s="388"/>
      <c r="AF578" s="388"/>
      <c r="AG578" s="388"/>
      <c r="AH578" s="388"/>
      <c r="AI578" s="388"/>
      <c r="AJ578" s="388"/>
      <c r="AK578" s="391"/>
      <c r="AL578" s="387"/>
      <c r="AM578" s="388"/>
      <c r="AN578" s="388"/>
      <c r="AO578" s="388"/>
      <c r="AP578" s="388"/>
      <c r="AQ578" s="388"/>
      <c r="AR578" s="391"/>
      <c r="AS578" s="392"/>
      <c r="AT578" s="393"/>
      <c r="AU578" s="393"/>
      <c r="AV578" s="393"/>
      <c r="AW578" s="393"/>
      <c r="AX578" s="393"/>
      <c r="AY578" s="394"/>
      <c r="AZ578" s="395"/>
      <c r="BA578" s="396"/>
      <c r="BB578" s="397">
        <v>4</v>
      </c>
      <c r="BC578" s="398"/>
      <c r="BD578" s="399"/>
      <c r="BE578" s="399"/>
      <c r="BF578" s="400"/>
      <c r="BG578" s="401"/>
      <c r="BH578" s="402"/>
      <c r="BI578" s="403"/>
      <c r="BJ578" s="404"/>
      <c r="BK578" s="405"/>
      <c r="BL578" s="405"/>
      <c r="BM578" s="405"/>
      <c r="BN578" s="405"/>
      <c r="BO578" s="406"/>
      <c r="BP578" s="404"/>
      <c r="BQ578" s="405"/>
      <c r="BR578" s="405"/>
      <c r="BS578" s="405"/>
      <c r="BT578" s="405"/>
      <c r="BU578" s="406"/>
      <c r="BV578" s="404"/>
      <c r="BW578" s="405"/>
      <c r="BX578" s="405"/>
      <c r="BY578" s="405"/>
      <c r="BZ578" s="405"/>
      <c r="CA578" s="406"/>
      <c r="CB578" s="398"/>
      <c r="CC578" s="399"/>
      <c r="CD578" s="399"/>
      <c r="CE578" s="400"/>
      <c r="CF578" s="407"/>
      <c r="CG578" s="408"/>
      <c r="CH578" s="408"/>
      <c r="CI578" s="408"/>
      <c r="CJ578" s="409"/>
      <c r="CK578" s="407"/>
      <c r="CL578" s="408"/>
      <c r="CM578" s="408"/>
      <c r="CN578" s="408"/>
      <c r="CO578" s="409"/>
      <c r="CP578" s="407"/>
      <c r="CQ578" s="408"/>
      <c r="CR578" s="408"/>
      <c r="CS578" s="408"/>
      <c r="CT578" s="409"/>
      <c r="CU578" s="379"/>
      <c r="CV578" s="380"/>
      <c r="CW578" s="380"/>
      <c r="CX578" s="380"/>
      <c r="CY578" s="381"/>
    </row>
    <row r="579" spans="1:103" ht="16.5">
      <c r="A579" s="383"/>
      <c r="B579" s="352"/>
      <c r="C579" s="384" t="str">
        <f t="shared" ca="1" si="10"/>
        <v>●</v>
      </c>
      <c r="D579" s="385"/>
      <c r="E579" s="386"/>
      <c r="F579" s="386"/>
      <c r="G579" s="386"/>
      <c r="H579" s="386"/>
      <c r="I579" s="386"/>
      <c r="J579" s="386"/>
      <c r="K579" s="387"/>
      <c r="L579" s="388"/>
      <c r="M579" s="388"/>
      <c r="N579" s="388"/>
      <c r="O579" s="388"/>
      <c r="P579" s="388"/>
      <c r="Q579" s="388"/>
      <c r="R579" s="389"/>
      <c r="S579" s="390"/>
      <c r="T579" s="389"/>
      <c r="U579" s="390"/>
      <c r="V579" s="387"/>
      <c r="W579" s="388"/>
      <c r="X579" s="388"/>
      <c r="Y579" s="388"/>
      <c r="Z579" s="388"/>
      <c r="AA579" s="388"/>
      <c r="AB579" s="388"/>
      <c r="AC579" s="388"/>
      <c r="AD579" s="387"/>
      <c r="AE579" s="388"/>
      <c r="AF579" s="388"/>
      <c r="AG579" s="388"/>
      <c r="AH579" s="388"/>
      <c r="AI579" s="388"/>
      <c r="AJ579" s="388"/>
      <c r="AK579" s="391"/>
      <c r="AL579" s="387"/>
      <c r="AM579" s="388"/>
      <c r="AN579" s="388"/>
      <c r="AO579" s="388"/>
      <c r="AP579" s="388"/>
      <c r="AQ579" s="388"/>
      <c r="AR579" s="391"/>
      <c r="AS579" s="392"/>
      <c r="AT579" s="393"/>
      <c r="AU579" s="393"/>
      <c r="AV579" s="393"/>
      <c r="AW579" s="393"/>
      <c r="AX579" s="393"/>
      <c r="AY579" s="394"/>
      <c r="AZ579" s="395"/>
      <c r="BA579" s="396"/>
      <c r="BB579" s="397">
        <v>5</v>
      </c>
      <c r="BC579" s="398"/>
      <c r="BD579" s="399"/>
      <c r="BE579" s="399"/>
      <c r="BF579" s="400"/>
      <c r="BG579" s="401"/>
      <c r="BH579" s="402"/>
      <c r="BI579" s="403"/>
      <c r="BJ579" s="404"/>
      <c r="BK579" s="405"/>
      <c r="BL579" s="405"/>
      <c r="BM579" s="405"/>
      <c r="BN579" s="405"/>
      <c r="BO579" s="406"/>
      <c r="BP579" s="404"/>
      <c r="BQ579" s="405"/>
      <c r="BR579" s="405"/>
      <c r="BS579" s="405"/>
      <c r="BT579" s="405"/>
      <c r="BU579" s="406"/>
      <c r="BV579" s="404"/>
      <c r="BW579" s="405"/>
      <c r="BX579" s="405"/>
      <c r="BY579" s="405"/>
      <c r="BZ579" s="405"/>
      <c r="CA579" s="406"/>
      <c r="CB579" s="398"/>
      <c r="CC579" s="399"/>
      <c r="CD579" s="399"/>
      <c r="CE579" s="400"/>
      <c r="CF579" s="407"/>
      <c r="CG579" s="408"/>
      <c r="CH579" s="408"/>
      <c r="CI579" s="408"/>
      <c r="CJ579" s="409"/>
      <c r="CK579" s="407"/>
      <c r="CL579" s="408"/>
      <c r="CM579" s="408"/>
      <c r="CN579" s="408"/>
      <c r="CO579" s="409"/>
      <c r="CP579" s="407"/>
      <c r="CQ579" s="408"/>
      <c r="CR579" s="408"/>
      <c r="CS579" s="408"/>
      <c r="CT579" s="409"/>
      <c r="CU579" s="379"/>
      <c r="CV579" s="380"/>
      <c r="CW579" s="380"/>
      <c r="CX579" s="380"/>
      <c r="CY579" s="381"/>
    </row>
    <row r="580" spans="1:103" ht="16.5">
      <c r="A580" s="410"/>
      <c r="B580" s="411"/>
      <c r="C580" s="412" t="str">
        <f t="shared" ca="1" si="10"/>
        <v>●</v>
      </c>
      <c r="D580" s="413"/>
      <c r="E580" s="414"/>
      <c r="F580" s="414"/>
      <c r="G580" s="414"/>
      <c r="H580" s="414"/>
      <c r="I580" s="414"/>
      <c r="J580" s="414"/>
      <c r="K580" s="376"/>
      <c r="L580" s="377"/>
      <c r="M580" s="377"/>
      <c r="N580" s="377"/>
      <c r="O580" s="377"/>
      <c r="P580" s="377"/>
      <c r="Q580" s="377"/>
      <c r="R580" s="415"/>
      <c r="S580" s="416"/>
      <c r="T580" s="415"/>
      <c r="U580" s="416"/>
      <c r="V580" s="376"/>
      <c r="W580" s="377"/>
      <c r="X580" s="377"/>
      <c r="Y580" s="377"/>
      <c r="Z580" s="377"/>
      <c r="AA580" s="377"/>
      <c r="AB580" s="377"/>
      <c r="AC580" s="377"/>
      <c r="AD580" s="376"/>
      <c r="AE580" s="377"/>
      <c r="AF580" s="377"/>
      <c r="AG580" s="377"/>
      <c r="AH580" s="377"/>
      <c r="AI580" s="377"/>
      <c r="AJ580" s="377"/>
      <c r="AK580" s="378"/>
      <c r="AL580" s="376"/>
      <c r="AM580" s="377"/>
      <c r="AN580" s="377"/>
      <c r="AO580" s="377"/>
      <c r="AP580" s="377"/>
      <c r="AQ580" s="377"/>
      <c r="AR580" s="378"/>
      <c r="AS580" s="417"/>
      <c r="AT580" s="418"/>
      <c r="AU580" s="418"/>
      <c r="AV580" s="418"/>
      <c r="AW580" s="418"/>
      <c r="AX580" s="418"/>
      <c r="AY580" s="419"/>
      <c r="AZ580" s="420"/>
      <c r="BA580" s="421"/>
      <c r="BB580" s="422">
        <v>6</v>
      </c>
      <c r="BC580" s="423"/>
      <c r="BD580" s="424"/>
      <c r="BE580" s="424"/>
      <c r="BF580" s="425"/>
      <c r="BG580" s="426"/>
      <c r="BH580" s="427"/>
      <c r="BI580" s="428"/>
      <c r="BJ580" s="429"/>
      <c r="BK580" s="430"/>
      <c r="BL580" s="430"/>
      <c r="BM580" s="430"/>
      <c r="BN580" s="430"/>
      <c r="BO580" s="431"/>
      <c r="BP580" s="429"/>
      <c r="BQ580" s="430"/>
      <c r="BR580" s="430"/>
      <c r="BS580" s="430"/>
      <c r="BT580" s="430"/>
      <c r="BU580" s="431"/>
      <c r="BV580" s="429"/>
      <c r="BW580" s="430"/>
      <c r="BX580" s="430"/>
      <c r="BY580" s="430"/>
      <c r="BZ580" s="430"/>
      <c r="CA580" s="431"/>
      <c r="CB580" s="423"/>
      <c r="CC580" s="424"/>
      <c r="CD580" s="424"/>
      <c r="CE580" s="425"/>
      <c r="CF580" s="407"/>
      <c r="CG580" s="408"/>
      <c r="CH580" s="408"/>
      <c r="CI580" s="408"/>
      <c r="CJ580" s="409"/>
      <c r="CK580" s="407"/>
      <c r="CL580" s="408"/>
      <c r="CM580" s="408"/>
      <c r="CN580" s="408"/>
      <c r="CO580" s="409"/>
      <c r="CP580" s="407"/>
      <c r="CQ580" s="408"/>
      <c r="CR580" s="408"/>
      <c r="CS580" s="408"/>
      <c r="CT580" s="409"/>
      <c r="CU580" s="379"/>
      <c r="CV580" s="380"/>
      <c r="CW580" s="380"/>
      <c r="CX580" s="380"/>
      <c r="CY580" s="381"/>
    </row>
    <row r="581" spans="1:103" ht="16.5">
      <c r="A581" s="351">
        <v>96</v>
      </c>
      <c r="B581" s="352"/>
      <c r="C581" s="353" t="str">
        <f t="shared" ca="1" si="10"/>
        <v>●</v>
      </c>
      <c r="D581" s="354"/>
      <c r="E581" s="355"/>
      <c r="F581" s="355"/>
      <c r="G581" s="355"/>
      <c r="H581" s="355"/>
      <c r="I581" s="355"/>
      <c r="J581" s="355"/>
      <c r="K581" s="356" t="s">
        <v>482</v>
      </c>
      <c r="L581" s="357"/>
      <c r="M581" s="357"/>
      <c r="N581" s="357"/>
      <c r="O581" s="357"/>
      <c r="P581" s="357"/>
      <c r="Q581" s="357"/>
      <c r="R581" s="358"/>
      <c r="S581" s="359"/>
      <c r="T581" s="358"/>
      <c r="U581" s="359"/>
      <c r="V581" s="356"/>
      <c r="W581" s="357"/>
      <c r="X581" s="357"/>
      <c r="Y581" s="357"/>
      <c r="Z581" s="357"/>
      <c r="AA581" s="357"/>
      <c r="AB581" s="357"/>
      <c r="AC581" s="357"/>
      <c r="AD581" s="356"/>
      <c r="AE581" s="357"/>
      <c r="AF581" s="357"/>
      <c r="AG581" s="357"/>
      <c r="AH581" s="357"/>
      <c r="AI581" s="357"/>
      <c r="AJ581" s="357"/>
      <c r="AK581" s="360"/>
      <c r="AL581" s="356"/>
      <c r="AM581" s="357"/>
      <c r="AN581" s="357"/>
      <c r="AO581" s="357"/>
      <c r="AP581" s="357"/>
      <c r="AQ581" s="357"/>
      <c r="AR581" s="360"/>
      <c r="AS581" s="361"/>
      <c r="AT581" s="362"/>
      <c r="AU581" s="362"/>
      <c r="AV581" s="362"/>
      <c r="AW581" s="362"/>
      <c r="AX581" s="362"/>
      <c r="AY581" s="363"/>
      <c r="AZ581" s="364"/>
      <c r="BA581" s="365"/>
      <c r="BB581" s="366">
        <v>1</v>
      </c>
      <c r="BC581" s="367"/>
      <c r="BD581" s="368"/>
      <c r="BE581" s="368"/>
      <c r="BF581" s="369"/>
      <c r="BG581" s="370"/>
      <c r="BH581" s="371"/>
      <c r="BI581" s="372"/>
      <c r="BJ581" s="373"/>
      <c r="BK581" s="374"/>
      <c r="BL581" s="374"/>
      <c r="BM581" s="374"/>
      <c r="BN581" s="374"/>
      <c r="BO581" s="375"/>
      <c r="BP581" s="373"/>
      <c r="BQ581" s="374"/>
      <c r="BR581" s="374"/>
      <c r="BS581" s="374"/>
      <c r="BT581" s="374"/>
      <c r="BU581" s="375"/>
      <c r="BV581" s="373"/>
      <c r="BW581" s="374"/>
      <c r="BX581" s="374"/>
      <c r="BY581" s="374"/>
      <c r="BZ581" s="374"/>
      <c r="CA581" s="375"/>
      <c r="CB581" s="367"/>
      <c r="CC581" s="368"/>
      <c r="CD581" s="368"/>
      <c r="CE581" s="369"/>
      <c r="CF581" s="376"/>
      <c r="CG581" s="377"/>
      <c r="CH581" s="377"/>
      <c r="CI581" s="377"/>
      <c r="CJ581" s="378"/>
      <c r="CK581" s="376"/>
      <c r="CL581" s="377"/>
      <c r="CM581" s="377"/>
      <c r="CN581" s="377"/>
      <c r="CO581" s="378"/>
      <c r="CP581" s="376"/>
      <c r="CQ581" s="377"/>
      <c r="CR581" s="377"/>
      <c r="CS581" s="377"/>
      <c r="CT581" s="378"/>
      <c r="CU581" s="379"/>
      <c r="CV581" s="380"/>
      <c r="CW581" s="380"/>
      <c r="CX581" s="380"/>
      <c r="CY581" s="381"/>
    </row>
    <row r="582" spans="1:103" ht="16.5">
      <c r="A582" s="383"/>
      <c r="B582" s="352"/>
      <c r="C582" s="384" t="str">
        <f t="shared" ca="1" si="10"/>
        <v>●</v>
      </c>
      <c r="D582" s="385"/>
      <c r="E582" s="386"/>
      <c r="F582" s="386"/>
      <c r="G582" s="386"/>
      <c r="H582" s="386"/>
      <c r="I582" s="386"/>
      <c r="J582" s="386"/>
      <c r="K582" s="387"/>
      <c r="L582" s="388"/>
      <c r="M582" s="388"/>
      <c r="N582" s="388"/>
      <c r="O582" s="388"/>
      <c r="P582" s="388"/>
      <c r="Q582" s="388"/>
      <c r="R582" s="389"/>
      <c r="S582" s="390"/>
      <c r="T582" s="389"/>
      <c r="U582" s="390"/>
      <c r="V582" s="387"/>
      <c r="W582" s="388"/>
      <c r="X582" s="388"/>
      <c r="Y582" s="388"/>
      <c r="Z582" s="388"/>
      <c r="AA582" s="388"/>
      <c r="AB582" s="388"/>
      <c r="AC582" s="388"/>
      <c r="AD582" s="387"/>
      <c r="AE582" s="388"/>
      <c r="AF582" s="388"/>
      <c r="AG582" s="388"/>
      <c r="AH582" s="388"/>
      <c r="AI582" s="388"/>
      <c r="AJ582" s="388"/>
      <c r="AK582" s="391"/>
      <c r="AL582" s="387"/>
      <c r="AM582" s="388"/>
      <c r="AN582" s="388"/>
      <c r="AO582" s="388"/>
      <c r="AP582" s="388"/>
      <c r="AQ582" s="388"/>
      <c r="AR582" s="391"/>
      <c r="AS582" s="392"/>
      <c r="AT582" s="393"/>
      <c r="AU582" s="393"/>
      <c r="AV582" s="393"/>
      <c r="AW582" s="393"/>
      <c r="AX582" s="393"/>
      <c r="AY582" s="394"/>
      <c r="AZ582" s="395"/>
      <c r="BA582" s="396"/>
      <c r="BB582" s="397">
        <v>2</v>
      </c>
      <c r="BC582" s="398"/>
      <c r="BD582" s="399"/>
      <c r="BE582" s="399"/>
      <c r="BF582" s="400"/>
      <c r="BG582" s="401"/>
      <c r="BH582" s="402"/>
      <c r="BI582" s="403"/>
      <c r="BJ582" s="404"/>
      <c r="BK582" s="405"/>
      <c r="BL582" s="405"/>
      <c r="BM582" s="405"/>
      <c r="BN582" s="405"/>
      <c r="BO582" s="406"/>
      <c r="BP582" s="404"/>
      <c r="BQ582" s="405"/>
      <c r="BR582" s="405"/>
      <c r="BS582" s="405"/>
      <c r="BT582" s="405"/>
      <c r="BU582" s="406"/>
      <c r="BV582" s="404"/>
      <c r="BW582" s="405"/>
      <c r="BX582" s="405"/>
      <c r="BY582" s="405"/>
      <c r="BZ582" s="405"/>
      <c r="CA582" s="406"/>
      <c r="CB582" s="398"/>
      <c r="CC582" s="399"/>
      <c r="CD582" s="399"/>
      <c r="CE582" s="400"/>
      <c r="CF582" s="407"/>
      <c r="CG582" s="408"/>
      <c r="CH582" s="408"/>
      <c r="CI582" s="408"/>
      <c r="CJ582" s="409"/>
      <c r="CK582" s="407"/>
      <c r="CL582" s="408"/>
      <c r="CM582" s="408"/>
      <c r="CN582" s="408"/>
      <c r="CO582" s="409"/>
      <c r="CP582" s="407"/>
      <c r="CQ582" s="408"/>
      <c r="CR582" s="408"/>
      <c r="CS582" s="408"/>
      <c r="CT582" s="409"/>
      <c r="CU582" s="379"/>
      <c r="CV582" s="380"/>
      <c r="CW582" s="380"/>
      <c r="CX582" s="380"/>
      <c r="CY582" s="381"/>
    </row>
    <row r="583" spans="1:103" ht="16.5">
      <c r="A583" s="383"/>
      <c r="B583" s="352"/>
      <c r="C583" s="384" t="str">
        <f t="shared" ca="1" si="10"/>
        <v>●</v>
      </c>
      <c r="D583" s="385"/>
      <c r="E583" s="386"/>
      <c r="F583" s="386"/>
      <c r="G583" s="386"/>
      <c r="H583" s="386"/>
      <c r="I583" s="386"/>
      <c r="J583" s="386"/>
      <c r="K583" s="387"/>
      <c r="L583" s="388"/>
      <c r="M583" s="388"/>
      <c r="N583" s="388"/>
      <c r="O583" s="388"/>
      <c r="P583" s="388"/>
      <c r="Q583" s="388"/>
      <c r="R583" s="389"/>
      <c r="S583" s="390"/>
      <c r="T583" s="389"/>
      <c r="U583" s="390"/>
      <c r="V583" s="387"/>
      <c r="W583" s="388"/>
      <c r="X583" s="388"/>
      <c r="Y583" s="388"/>
      <c r="Z583" s="388"/>
      <c r="AA583" s="388"/>
      <c r="AB583" s="388"/>
      <c r="AC583" s="388"/>
      <c r="AD583" s="387"/>
      <c r="AE583" s="388"/>
      <c r="AF583" s="388"/>
      <c r="AG583" s="388"/>
      <c r="AH583" s="388"/>
      <c r="AI583" s="388"/>
      <c r="AJ583" s="388"/>
      <c r="AK583" s="391"/>
      <c r="AL583" s="387"/>
      <c r="AM583" s="388"/>
      <c r="AN583" s="388"/>
      <c r="AO583" s="388"/>
      <c r="AP583" s="388"/>
      <c r="AQ583" s="388"/>
      <c r="AR583" s="391"/>
      <c r="AS583" s="392"/>
      <c r="AT583" s="393"/>
      <c r="AU583" s="393"/>
      <c r="AV583" s="393"/>
      <c r="AW583" s="393"/>
      <c r="AX583" s="393"/>
      <c r="AY583" s="394"/>
      <c r="AZ583" s="395"/>
      <c r="BA583" s="396"/>
      <c r="BB583" s="397">
        <v>3</v>
      </c>
      <c r="BC583" s="398"/>
      <c r="BD583" s="399"/>
      <c r="BE583" s="399"/>
      <c r="BF583" s="400"/>
      <c r="BG583" s="401"/>
      <c r="BH583" s="402"/>
      <c r="BI583" s="403"/>
      <c r="BJ583" s="404"/>
      <c r="BK583" s="405"/>
      <c r="BL583" s="405"/>
      <c r="BM583" s="405"/>
      <c r="BN583" s="405"/>
      <c r="BO583" s="406"/>
      <c r="BP583" s="404"/>
      <c r="BQ583" s="405"/>
      <c r="BR583" s="405"/>
      <c r="BS583" s="405"/>
      <c r="BT583" s="405"/>
      <c r="BU583" s="406"/>
      <c r="BV583" s="404"/>
      <c r="BW583" s="405"/>
      <c r="BX583" s="405"/>
      <c r="BY583" s="405"/>
      <c r="BZ583" s="405"/>
      <c r="CA583" s="406"/>
      <c r="CB583" s="398"/>
      <c r="CC583" s="399"/>
      <c r="CD583" s="399"/>
      <c r="CE583" s="400"/>
      <c r="CF583" s="407"/>
      <c r="CG583" s="408"/>
      <c r="CH583" s="408"/>
      <c r="CI583" s="408"/>
      <c r="CJ583" s="409"/>
      <c r="CK583" s="407"/>
      <c r="CL583" s="408"/>
      <c r="CM583" s="408"/>
      <c r="CN583" s="408"/>
      <c r="CO583" s="409"/>
      <c r="CP583" s="407"/>
      <c r="CQ583" s="408"/>
      <c r="CR583" s="408"/>
      <c r="CS583" s="408"/>
      <c r="CT583" s="409"/>
      <c r="CU583" s="379"/>
      <c r="CV583" s="380"/>
      <c r="CW583" s="380"/>
      <c r="CX583" s="380"/>
      <c r="CY583" s="381"/>
    </row>
    <row r="584" spans="1:103" ht="16.5">
      <c r="A584" s="383"/>
      <c r="B584" s="352"/>
      <c r="C584" s="384" t="str">
        <f t="shared" ca="1" si="10"/>
        <v>●</v>
      </c>
      <c r="D584" s="385"/>
      <c r="E584" s="386"/>
      <c r="F584" s="386"/>
      <c r="G584" s="386"/>
      <c r="H584" s="386"/>
      <c r="I584" s="386"/>
      <c r="J584" s="386"/>
      <c r="K584" s="387"/>
      <c r="L584" s="388"/>
      <c r="M584" s="388"/>
      <c r="N584" s="388"/>
      <c r="O584" s="388"/>
      <c r="P584" s="388"/>
      <c r="Q584" s="388"/>
      <c r="R584" s="389"/>
      <c r="S584" s="390"/>
      <c r="T584" s="389"/>
      <c r="U584" s="390"/>
      <c r="V584" s="387"/>
      <c r="W584" s="388"/>
      <c r="X584" s="388"/>
      <c r="Y584" s="388"/>
      <c r="Z584" s="388"/>
      <c r="AA584" s="388"/>
      <c r="AB584" s="388"/>
      <c r="AC584" s="388"/>
      <c r="AD584" s="387"/>
      <c r="AE584" s="388"/>
      <c r="AF584" s="388"/>
      <c r="AG584" s="388"/>
      <c r="AH584" s="388"/>
      <c r="AI584" s="388"/>
      <c r="AJ584" s="388"/>
      <c r="AK584" s="391"/>
      <c r="AL584" s="387"/>
      <c r="AM584" s="388"/>
      <c r="AN584" s="388"/>
      <c r="AO584" s="388"/>
      <c r="AP584" s="388"/>
      <c r="AQ584" s="388"/>
      <c r="AR584" s="391"/>
      <c r="AS584" s="392"/>
      <c r="AT584" s="393"/>
      <c r="AU584" s="393"/>
      <c r="AV584" s="393"/>
      <c r="AW584" s="393"/>
      <c r="AX584" s="393"/>
      <c r="AY584" s="394"/>
      <c r="AZ584" s="395"/>
      <c r="BA584" s="396"/>
      <c r="BB584" s="397">
        <v>4</v>
      </c>
      <c r="BC584" s="398"/>
      <c r="BD584" s="399"/>
      <c r="BE584" s="399"/>
      <c r="BF584" s="400"/>
      <c r="BG584" s="401"/>
      <c r="BH584" s="402"/>
      <c r="BI584" s="403"/>
      <c r="BJ584" s="404"/>
      <c r="BK584" s="405"/>
      <c r="BL584" s="405"/>
      <c r="BM584" s="405"/>
      <c r="BN584" s="405"/>
      <c r="BO584" s="406"/>
      <c r="BP584" s="404"/>
      <c r="BQ584" s="405"/>
      <c r="BR584" s="405"/>
      <c r="BS584" s="405"/>
      <c r="BT584" s="405"/>
      <c r="BU584" s="406"/>
      <c r="BV584" s="404"/>
      <c r="BW584" s="405"/>
      <c r="BX584" s="405"/>
      <c r="BY584" s="405"/>
      <c r="BZ584" s="405"/>
      <c r="CA584" s="406"/>
      <c r="CB584" s="398"/>
      <c r="CC584" s="399"/>
      <c r="CD584" s="399"/>
      <c r="CE584" s="400"/>
      <c r="CF584" s="407"/>
      <c r="CG584" s="408"/>
      <c r="CH584" s="408"/>
      <c r="CI584" s="408"/>
      <c r="CJ584" s="409"/>
      <c r="CK584" s="407"/>
      <c r="CL584" s="408"/>
      <c r="CM584" s="408"/>
      <c r="CN584" s="408"/>
      <c r="CO584" s="409"/>
      <c r="CP584" s="407"/>
      <c r="CQ584" s="408"/>
      <c r="CR584" s="408"/>
      <c r="CS584" s="408"/>
      <c r="CT584" s="409"/>
      <c r="CU584" s="379"/>
      <c r="CV584" s="380"/>
      <c r="CW584" s="380"/>
      <c r="CX584" s="380"/>
      <c r="CY584" s="381"/>
    </row>
    <row r="585" spans="1:103" ht="16.5">
      <c r="A585" s="383"/>
      <c r="B585" s="352"/>
      <c r="C585" s="384" t="str">
        <f t="shared" ca="1" si="10"/>
        <v>●</v>
      </c>
      <c r="D585" s="385"/>
      <c r="E585" s="386"/>
      <c r="F585" s="386"/>
      <c r="G585" s="386"/>
      <c r="H585" s="386"/>
      <c r="I585" s="386"/>
      <c r="J585" s="386"/>
      <c r="K585" s="387"/>
      <c r="L585" s="388"/>
      <c r="M585" s="388"/>
      <c r="N585" s="388"/>
      <c r="O585" s="388"/>
      <c r="P585" s="388"/>
      <c r="Q585" s="388"/>
      <c r="R585" s="389"/>
      <c r="S585" s="390"/>
      <c r="T585" s="389"/>
      <c r="U585" s="390"/>
      <c r="V585" s="387"/>
      <c r="W585" s="388"/>
      <c r="X585" s="388"/>
      <c r="Y585" s="388"/>
      <c r="Z585" s="388"/>
      <c r="AA585" s="388"/>
      <c r="AB585" s="388"/>
      <c r="AC585" s="388"/>
      <c r="AD585" s="387"/>
      <c r="AE585" s="388"/>
      <c r="AF585" s="388"/>
      <c r="AG585" s="388"/>
      <c r="AH585" s="388"/>
      <c r="AI585" s="388"/>
      <c r="AJ585" s="388"/>
      <c r="AK585" s="391"/>
      <c r="AL585" s="387"/>
      <c r="AM585" s="388"/>
      <c r="AN585" s="388"/>
      <c r="AO585" s="388"/>
      <c r="AP585" s="388"/>
      <c r="AQ585" s="388"/>
      <c r="AR585" s="391"/>
      <c r="AS585" s="392"/>
      <c r="AT585" s="393"/>
      <c r="AU585" s="393"/>
      <c r="AV585" s="393"/>
      <c r="AW585" s="393"/>
      <c r="AX585" s="393"/>
      <c r="AY585" s="394"/>
      <c r="AZ585" s="395"/>
      <c r="BA585" s="396"/>
      <c r="BB585" s="397">
        <v>5</v>
      </c>
      <c r="BC585" s="398"/>
      <c r="BD585" s="399"/>
      <c r="BE585" s="399"/>
      <c r="BF585" s="400"/>
      <c r="BG585" s="401"/>
      <c r="BH585" s="402"/>
      <c r="BI585" s="403"/>
      <c r="BJ585" s="404"/>
      <c r="BK585" s="405"/>
      <c r="BL585" s="405"/>
      <c r="BM585" s="405"/>
      <c r="BN585" s="405"/>
      <c r="BO585" s="406"/>
      <c r="BP585" s="404"/>
      <c r="BQ585" s="405"/>
      <c r="BR585" s="405"/>
      <c r="BS585" s="405"/>
      <c r="BT585" s="405"/>
      <c r="BU585" s="406"/>
      <c r="BV585" s="404"/>
      <c r="BW585" s="405"/>
      <c r="BX585" s="405"/>
      <c r="BY585" s="405"/>
      <c r="BZ585" s="405"/>
      <c r="CA585" s="406"/>
      <c r="CB585" s="398"/>
      <c r="CC585" s="399"/>
      <c r="CD585" s="399"/>
      <c r="CE585" s="400"/>
      <c r="CF585" s="407"/>
      <c r="CG585" s="408"/>
      <c r="CH585" s="408"/>
      <c r="CI585" s="408"/>
      <c r="CJ585" s="409"/>
      <c r="CK585" s="407"/>
      <c r="CL585" s="408"/>
      <c r="CM585" s="408"/>
      <c r="CN585" s="408"/>
      <c r="CO585" s="409"/>
      <c r="CP585" s="407"/>
      <c r="CQ585" s="408"/>
      <c r="CR585" s="408"/>
      <c r="CS585" s="408"/>
      <c r="CT585" s="409"/>
      <c r="CU585" s="379"/>
      <c r="CV585" s="380"/>
      <c r="CW585" s="380"/>
      <c r="CX585" s="380"/>
      <c r="CY585" s="381"/>
    </row>
    <row r="586" spans="1:103" ht="16.5">
      <c r="A586" s="410"/>
      <c r="B586" s="411"/>
      <c r="C586" s="412" t="str">
        <f t="shared" ca="1" si="10"/>
        <v>●</v>
      </c>
      <c r="D586" s="413"/>
      <c r="E586" s="414"/>
      <c r="F586" s="414"/>
      <c r="G586" s="414"/>
      <c r="H586" s="414"/>
      <c r="I586" s="414"/>
      <c r="J586" s="414"/>
      <c r="K586" s="376"/>
      <c r="L586" s="377"/>
      <c r="M586" s="377"/>
      <c r="N586" s="377"/>
      <c r="O586" s="377"/>
      <c r="P586" s="377"/>
      <c r="Q586" s="377"/>
      <c r="R586" s="415"/>
      <c r="S586" s="416"/>
      <c r="T586" s="415"/>
      <c r="U586" s="416"/>
      <c r="V586" s="376"/>
      <c r="W586" s="377"/>
      <c r="X586" s="377"/>
      <c r="Y586" s="377"/>
      <c r="Z586" s="377"/>
      <c r="AA586" s="377"/>
      <c r="AB586" s="377"/>
      <c r="AC586" s="377"/>
      <c r="AD586" s="376"/>
      <c r="AE586" s="377"/>
      <c r="AF586" s="377"/>
      <c r="AG586" s="377"/>
      <c r="AH586" s="377"/>
      <c r="AI586" s="377"/>
      <c r="AJ586" s="377"/>
      <c r="AK586" s="378"/>
      <c r="AL586" s="376"/>
      <c r="AM586" s="377"/>
      <c r="AN586" s="377"/>
      <c r="AO586" s="377"/>
      <c r="AP586" s="377"/>
      <c r="AQ586" s="377"/>
      <c r="AR586" s="378"/>
      <c r="AS586" s="417"/>
      <c r="AT586" s="418"/>
      <c r="AU586" s="418"/>
      <c r="AV586" s="418"/>
      <c r="AW586" s="418"/>
      <c r="AX586" s="418"/>
      <c r="AY586" s="419"/>
      <c r="AZ586" s="420"/>
      <c r="BA586" s="421"/>
      <c r="BB586" s="422">
        <v>6</v>
      </c>
      <c r="BC586" s="423"/>
      <c r="BD586" s="424"/>
      <c r="BE586" s="424"/>
      <c r="BF586" s="425"/>
      <c r="BG586" s="426"/>
      <c r="BH586" s="427"/>
      <c r="BI586" s="428"/>
      <c r="BJ586" s="429"/>
      <c r="BK586" s="430"/>
      <c r="BL586" s="430"/>
      <c r="BM586" s="430"/>
      <c r="BN586" s="430"/>
      <c r="BO586" s="431"/>
      <c r="BP586" s="429"/>
      <c r="BQ586" s="430"/>
      <c r="BR586" s="430"/>
      <c r="BS586" s="430"/>
      <c r="BT586" s="430"/>
      <c r="BU586" s="431"/>
      <c r="BV586" s="429"/>
      <c r="BW586" s="430"/>
      <c r="BX586" s="430"/>
      <c r="BY586" s="430"/>
      <c r="BZ586" s="430"/>
      <c r="CA586" s="431"/>
      <c r="CB586" s="423"/>
      <c r="CC586" s="424"/>
      <c r="CD586" s="424"/>
      <c r="CE586" s="425"/>
      <c r="CF586" s="407"/>
      <c r="CG586" s="408"/>
      <c r="CH586" s="408"/>
      <c r="CI586" s="408"/>
      <c r="CJ586" s="409"/>
      <c r="CK586" s="407"/>
      <c r="CL586" s="408"/>
      <c r="CM586" s="408"/>
      <c r="CN586" s="408"/>
      <c r="CO586" s="409"/>
      <c r="CP586" s="407"/>
      <c r="CQ586" s="408"/>
      <c r="CR586" s="408"/>
      <c r="CS586" s="408"/>
      <c r="CT586" s="409"/>
      <c r="CU586" s="379"/>
      <c r="CV586" s="380"/>
      <c r="CW586" s="380"/>
      <c r="CX586" s="380"/>
      <c r="CY586" s="381"/>
    </row>
    <row r="587" spans="1:103" ht="16.5">
      <c r="A587" s="351">
        <v>97</v>
      </c>
      <c r="B587" s="352"/>
      <c r="C587" s="353" t="str">
        <f t="shared" ca="1" si="10"/>
        <v>●</v>
      </c>
      <c r="D587" s="354" t="s">
        <v>483</v>
      </c>
      <c r="E587" s="355"/>
      <c r="F587" s="355"/>
      <c r="G587" s="355"/>
      <c r="H587" s="355"/>
      <c r="I587" s="355"/>
      <c r="J587" s="355"/>
      <c r="K587" s="356" t="s">
        <v>484</v>
      </c>
      <c r="L587" s="357"/>
      <c r="M587" s="357"/>
      <c r="N587" s="357"/>
      <c r="O587" s="357"/>
      <c r="P587" s="357"/>
      <c r="Q587" s="357"/>
      <c r="R587" s="358"/>
      <c r="S587" s="359"/>
      <c r="T587" s="358"/>
      <c r="U587" s="359"/>
      <c r="V587" s="356"/>
      <c r="W587" s="357"/>
      <c r="X587" s="357"/>
      <c r="Y587" s="357"/>
      <c r="Z587" s="357"/>
      <c r="AA587" s="357"/>
      <c r="AB587" s="357"/>
      <c r="AC587" s="357"/>
      <c r="AD587" s="356"/>
      <c r="AE587" s="357"/>
      <c r="AF587" s="357"/>
      <c r="AG587" s="357"/>
      <c r="AH587" s="357"/>
      <c r="AI587" s="357"/>
      <c r="AJ587" s="357"/>
      <c r="AK587" s="360"/>
      <c r="AL587" s="356"/>
      <c r="AM587" s="357"/>
      <c r="AN587" s="357"/>
      <c r="AO587" s="357"/>
      <c r="AP587" s="357"/>
      <c r="AQ587" s="357"/>
      <c r="AR587" s="360"/>
      <c r="AS587" s="361"/>
      <c r="AT587" s="362"/>
      <c r="AU587" s="362"/>
      <c r="AV587" s="362"/>
      <c r="AW587" s="362"/>
      <c r="AX587" s="362"/>
      <c r="AY587" s="363"/>
      <c r="AZ587" s="364"/>
      <c r="BA587" s="365"/>
      <c r="BB587" s="366">
        <v>1</v>
      </c>
      <c r="BC587" s="367"/>
      <c r="BD587" s="368"/>
      <c r="BE587" s="368"/>
      <c r="BF587" s="369"/>
      <c r="BG587" s="370"/>
      <c r="BH587" s="371"/>
      <c r="BI587" s="372"/>
      <c r="BJ587" s="373"/>
      <c r="BK587" s="374"/>
      <c r="BL587" s="374"/>
      <c r="BM587" s="374"/>
      <c r="BN587" s="374"/>
      <c r="BO587" s="375"/>
      <c r="BP587" s="373"/>
      <c r="BQ587" s="374"/>
      <c r="BR587" s="374"/>
      <c r="BS587" s="374"/>
      <c r="BT587" s="374"/>
      <c r="BU587" s="375"/>
      <c r="BV587" s="373"/>
      <c r="BW587" s="374"/>
      <c r="BX587" s="374"/>
      <c r="BY587" s="374"/>
      <c r="BZ587" s="374"/>
      <c r="CA587" s="375"/>
      <c r="CB587" s="367"/>
      <c r="CC587" s="368"/>
      <c r="CD587" s="368"/>
      <c r="CE587" s="369"/>
      <c r="CF587" s="376"/>
      <c r="CG587" s="377"/>
      <c r="CH587" s="377"/>
      <c r="CI587" s="377"/>
      <c r="CJ587" s="378"/>
      <c r="CK587" s="376"/>
      <c r="CL587" s="377"/>
      <c r="CM587" s="377"/>
      <c r="CN587" s="377"/>
      <c r="CO587" s="378"/>
      <c r="CP587" s="376"/>
      <c r="CQ587" s="377"/>
      <c r="CR587" s="377"/>
      <c r="CS587" s="377"/>
      <c r="CT587" s="378"/>
      <c r="CU587" s="379"/>
      <c r="CV587" s="380"/>
      <c r="CW587" s="380"/>
      <c r="CX587" s="380"/>
      <c r="CY587" s="381"/>
    </row>
    <row r="588" spans="1:103" ht="16.5">
      <c r="A588" s="383"/>
      <c r="B588" s="352"/>
      <c r="C588" s="384" t="str">
        <f t="shared" ca="1" si="10"/>
        <v>●</v>
      </c>
      <c r="D588" s="385"/>
      <c r="E588" s="386"/>
      <c r="F588" s="386"/>
      <c r="G588" s="386"/>
      <c r="H588" s="386"/>
      <c r="I588" s="386"/>
      <c r="J588" s="386"/>
      <c r="K588" s="387"/>
      <c r="L588" s="388"/>
      <c r="M588" s="388"/>
      <c r="N588" s="388"/>
      <c r="O588" s="388"/>
      <c r="P588" s="388"/>
      <c r="Q588" s="388"/>
      <c r="R588" s="389"/>
      <c r="S588" s="390"/>
      <c r="T588" s="389"/>
      <c r="U588" s="390"/>
      <c r="V588" s="387"/>
      <c r="W588" s="388"/>
      <c r="X588" s="388"/>
      <c r="Y588" s="388"/>
      <c r="Z588" s="388"/>
      <c r="AA588" s="388"/>
      <c r="AB588" s="388"/>
      <c r="AC588" s="388"/>
      <c r="AD588" s="387"/>
      <c r="AE588" s="388"/>
      <c r="AF588" s="388"/>
      <c r="AG588" s="388"/>
      <c r="AH588" s="388"/>
      <c r="AI588" s="388"/>
      <c r="AJ588" s="388"/>
      <c r="AK588" s="391"/>
      <c r="AL588" s="387"/>
      <c r="AM588" s="388"/>
      <c r="AN588" s="388"/>
      <c r="AO588" s="388"/>
      <c r="AP588" s="388"/>
      <c r="AQ588" s="388"/>
      <c r="AR588" s="391"/>
      <c r="AS588" s="392"/>
      <c r="AT588" s="393"/>
      <c r="AU588" s="393"/>
      <c r="AV588" s="393"/>
      <c r="AW588" s="393"/>
      <c r="AX588" s="393"/>
      <c r="AY588" s="394"/>
      <c r="AZ588" s="395"/>
      <c r="BA588" s="396"/>
      <c r="BB588" s="397">
        <v>2</v>
      </c>
      <c r="BC588" s="398"/>
      <c r="BD588" s="399"/>
      <c r="BE588" s="399"/>
      <c r="BF588" s="400"/>
      <c r="BG588" s="401"/>
      <c r="BH588" s="402"/>
      <c r="BI588" s="403"/>
      <c r="BJ588" s="404"/>
      <c r="BK588" s="405"/>
      <c r="BL588" s="405"/>
      <c r="BM588" s="405"/>
      <c r="BN588" s="405"/>
      <c r="BO588" s="406"/>
      <c r="BP588" s="404"/>
      <c r="BQ588" s="405"/>
      <c r="BR588" s="405"/>
      <c r="BS588" s="405"/>
      <c r="BT588" s="405"/>
      <c r="BU588" s="406"/>
      <c r="BV588" s="404"/>
      <c r="BW588" s="405"/>
      <c r="BX588" s="405"/>
      <c r="BY588" s="405"/>
      <c r="BZ588" s="405"/>
      <c r="CA588" s="406"/>
      <c r="CB588" s="398"/>
      <c r="CC588" s="399"/>
      <c r="CD588" s="399"/>
      <c r="CE588" s="400"/>
      <c r="CF588" s="407"/>
      <c r="CG588" s="408"/>
      <c r="CH588" s="408"/>
      <c r="CI588" s="408"/>
      <c r="CJ588" s="409"/>
      <c r="CK588" s="407"/>
      <c r="CL588" s="408"/>
      <c r="CM588" s="408"/>
      <c r="CN588" s="408"/>
      <c r="CO588" s="409"/>
      <c r="CP588" s="407"/>
      <c r="CQ588" s="408"/>
      <c r="CR588" s="408"/>
      <c r="CS588" s="408"/>
      <c r="CT588" s="409"/>
      <c r="CU588" s="379"/>
      <c r="CV588" s="380"/>
      <c r="CW588" s="380"/>
      <c r="CX588" s="380"/>
      <c r="CY588" s="381"/>
    </row>
    <row r="589" spans="1:103" ht="16.5">
      <c r="A589" s="383"/>
      <c r="B589" s="352"/>
      <c r="C589" s="384" t="str">
        <f t="shared" ca="1" si="10"/>
        <v>●</v>
      </c>
      <c r="D589" s="385"/>
      <c r="E589" s="386"/>
      <c r="F589" s="386"/>
      <c r="G589" s="386"/>
      <c r="H589" s="386"/>
      <c r="I589" s="386"/>
      <c r="J589" s="386"/>
      <c r="K589" s="387"/>
      <c r="L589" s="388"/>
      <c r="M589" s="388"/>
      <c r="N589" s="388"/>
      <c r="O589" s="388"/>
      <c r="P589" s="388"/>
      <c r="Q589" s="388"/>
      <c r="R589" s="389"/>
      <c r="S589" s="390"/>
      <c r="T589" s="389"/>
      <c r="U589" s="390"/>
      <c r="V589" s="387"/>
      <c r="W589" s="388"/>
      <c r="X589" s="388"/>
      <c r="Y589" s="388"/>
      <c r="Z589" s="388"/>
      <c r="AA589" s="388"/>
      <c r="AB589" s="388"/>
      <c r="AC589" s="388"/>
      <c r="AD589" s="387"/>
      <c r="AE589" s="388"/>
      <c r="AF589" s="388"/>
      <c r="AG589" s="388"/>
      <c r="AH589" s="388"/>
      <c r="AI589" s="388"/>
      <c r="AJ589" s="388"/>
      <c r="AK589" s="391"/>
      <c r="AL589" s="387"/>
      <c r="AM589" s="388"/>
      <c r="AN589" s="388"/>
      <c r="AO589" s="388"/>
      <c r="AP589" s="388"/>
      <c r="AQ589" s="388"/>
      <c r="AR589" s="391"/>
      <c r="AS589" s="392"/>
      <c r="AT589" s="393"/>
      <c r="AU589" s="393"/>
      <c r="AV589" s="393"/>
      <c r="AW589" s="393"/>
      <c r="AX589" s="393"/>
      <c r="AY589" s="394"/>
      <c r="AZ589" s="395"/>
      <c r="BA589" s="396"/>
      <c r="BB589" s="397">
        <v>3</v>
      </c>
      <c r="BC589" s="398"/>
      <c r="BD589" s="399"/>
      <c r="BE589" s="399"/>
      <c r="BF589" s="400"/>
      <c r="BG589" s="401"/>
      <c r="BH589" s="402"/>
      <c r="BI589" s="403"/>
      <c r="BJ589" s="404"/>
      <c r="BK589" s="405"/>
      <c r="BL589" s="405"/>
      <c r="BM589" s="405"/>
      <c r="BN589" s="405"/>
      <c r="BO589" s="406"/>
      <c r="BP589" s="404"/>
      <c r="BQ589" s="405"/>
      <c r="BR589" s="405"/>
      <c r="BS589" s="405"/>
      <c r="BT589" s="405"/>
      <c r="BU589" s="406"/>
      <c r="BV589" s="404"/>
      <c r="BW589" s="405"/>
      <c r="BX589" s="405"/>
      <c r="BY589" s="405"/>
      <c r="BZ589" s="405"/>
      <c r="CA589" s="406"/>
      <c r="CB589" s="398"/>
      <c r="CC589" s="399"/>
      <c r="CD589" s="399"/>
      <c r="CE589" s="400"/>
      <c r="CF589" s="407"/>
      <c r="CG589" s="408"/>
      <c r="CH589" s="408"/>
      <c r="CI589" s="408"/>
      <c r="CJ589" s="409"/>
      <c r="CK589" s="407"/>
      <c r="CL589" s="408"/>
      <c r="CM589" s="408"/>
      <c r="CN589" s="408"/>
      <c r="CO589" s="409"/>
      <c r="CP589" s="407"/>
      <c r="CQ589" s="408"/>
      <c r="CR589" s="408"/>
      <c r="CS589" s="408"/>
      <c r="CT589" s="409"/>
      <c r="CU589" s="379"/>
      <c r="CV589" s="380"/>
      <c r="CW589" s="380"/>
      <c r="CX589" s="380"/>
      <c r="CY589" s="381"/>
    </row>
    <row r="590" spans="1:103" ht="16.5">
      <c r="A590" s="383"/>
      <c r="B590" s="352"/>
      <c r="C590" s="384" t="str">
        <f t="shared" ca="1" si="10"/>
        <v>●</v>
      </c>
      <c r="D590" s="385"/>
      <c r="E590" s="386"/>
      <c r="F590" s="386"/>
      <c r="G590" s="386"/>
      <c r="H590" s="386"/>
      <c r="I590" s="386"/>
      <c r="J590" s="386"/>
      <c r="K590" s="387"/>
      <c r="L590" s="388"/>
      <c r="M590" s="388"/>
      <c r="N590" s="388"/>
      <c r="O590" s="388"/>
      <c r="P590" s="388"/>
      <c r="Q590" s="388"/>
      <c r="R590" s="389"/>
      <c r="S590" s="390"/>
      <c r="T590" s="389"/>
      <c r="U590" s="390"/>
      <c r="V590" s="387"/>
      <c r="W590" s="388"/>
      <c r="X590" s="388"/>
      <c r="Y590" s="388"/>
      <c r="Z590" s="388"/>
      <c r="AA590" s="388"/>
      <c r="AB590" s="388"/>
      <c r="AC590" s="388"/>
      <c r="AD590" s="387"/>
      <c r="AE590" s="388"/>
      <c r="AF590" s="388"/>
      <c r="AG590" s="388"/>
      <c r="AH590" s="388"/>
      <c r="AI590" s="388"/>
      <c r="AJ590" s="388"/>
      <c r="AK590" s="391"/>
      <c r="AL590" s="387"/>
      <c r="AM590" s="388"/>
      <c r="AN590" s="388"/>
      <c r="AO590" s="388"/>
      <c r="AP590" s="388"/>
      <c r="AQ590" s="388"/>
      <c r="AR590" s="391"/>
      <c r="AS590" s="392"/>
      <c r="AT590" s="393"/>
      <c r="AU590" s="393"/>
      <c r="AV590" s="393"/>
      <c r="AW590" s="393"/>
      <c r="AX590" s="393"/>
      <c r="AY590" s="394"/>
      <c r="AZ590" s="395"/>
      <c r="BA590" s="396"/>
      <c r="BB590" s="397">
        <v>4</v>
      </c>
      <c r="BC590" s="398"/>
      <c r="BD590" s="399"/>
      <c r="BE590" s="399"/>
      <c r="BF590" s="400"/>
      <c r="BG590" s="401"/>
      <c r="BH590" s="402"/>
      <c r="BI590" s="403"/>
      <c r="BJ590" s="404"/>
      <c r="BK590" s="405"/>
      <c r="BL590" s="405"/>
      <c r="BM590" s="405"/>
      <c r="BN590" s="405"/>
      <c r="BO590" s="406"/>
      <c r="BP590" s="404"/>
      <c r="BQ590" s="405"/>
      <c r="BR590" s="405"/>
      <c r="BS590" s="405"/>
      <c r="BT590" s="405"/>
      <c r="BU590" s="406"/>
      <c r="BV590" s="404"/>
      <c r="BW590" s="405"/>
      <c r="BX590" s="405"/>
      <c r="BY590" s="405"/>
      <c r="BZ590" s="405"/>
      <c r="CA590" s="406"/>
      <c r="CB590" s="398"/>
      <c r="CC590" s="399"/>
      <c r="CD590" s="399"/>
      <c r="CE590" s="400"/>
      <c r="CF590" s="407"/>
      <c r="CG590" s="408"/>
      <c r="CH590" s="408"/>
      <c r="CI590" s="408"/>
      <c r="CJ590" s="409"/>
      <c r="CK590" s="407"/>
      <c r="CL590" s="408"/>
      <c r="CM590" s="408"/>
      <c r="CN590" s="408"/>
      <c r="CO590" s="409"/>
      <c r="CP590" s="407"/>
      <c r="CQ590" s="408"/>
      <c r="CR590" s="408"/>
      <c r="CS590" s="408"/>
      <c r="CT590" s="409"/>
      <c r="CU590" s="379"/>
      <c r="CV590" s="380"/>
      <c r="CW590" s="380"/>
      <c r="CX590" s="380"/>
      <c r="CY590" s="381"/>
    </row>
    <row r="591" spans="1:103" ht="16.5">
      <c r="A591" s="383"/>
      <c r="B591" s="352"/>
      <c r="C591" s="384" t="str">
        <f t="shared" ca="1" si="10"/>
        <v>●</v>
      </c>
      <c r="D591" s="385"/>
      <c r="E591" s="386"/>
      <c r="F591" s="386"/>
      <c r="G591" s="386"/>
      <c r="H591" s="386"/>
      <c r="I591" s="386"/>
      <c r="J591" s="386"/>
      <c r="K591" s="387"/>
      <c r="L591" s="388"/>
      <c r="M591" s="388"/>
      <c r="N591" s="388"/>
      <c r="O591" s="388"/>
      <c r="P591" s="388"/>
      <c r="Q591" s="388"/>
      <c r="R591" s="389"/>
      <c r="S591" s="390"/>
      <c r="T591" s="389"/>
      <c r="U591" s="390"/>
      <c r="V591" s="387"/>
      <c r="W591" s="388"/>
      <c r="X591" s="388"/>
      <c r="Y591" s="388"/>
      <c r="Z591" s="388"/>
      <c r="AA591" s="388"/>
      <c r="AB591" s="388"/>
      <c r="AC591" s="388"/>
      <c r="AD591" s="387"/>
      <c r="AE591" s="388"/>
      <c r="AF591" s="388"/>
      <c r="AG591" s="388"/>
      <c r="AH591" s="388"/>
      <c r="AI591" s="388"/>
      <c r="AJ591" s="388"/>
      <c r="AK591" s="391"/>
      <c r="AL591" s="387"/>
      <c r="AM591" s="388"/>
      <c r="AN591" s="388"/>
      <c r="AO591" s="388"/>
      <c r="AP591" s="388"/>
      <c r="AQ591" s="388"/>
      <c r="AR591" s="391"/>
      <c r="AS591" s="392"/>
      <c r="AT591" s="393"/>
      <c r="AU591" s="393"/>
      <c r="AV591" s="393"/>
      <c r="AW591" s="393"/>
      <c r="AX591" s="393"/>
      <c r="AY591" s="394"/>
      <c r="AZ591" s="395"/>
      <c r="BA591" s="396"/>
      <c r="BB591" s="397">
        <v>5</v>
      </c>
      <c r="BC591" s="398"/>
      <c r="BD591" s="399"/>
      <c r="BE591" s="399"/>
      <c r="BF591" s="400"/>
      <c r="BG591" s="401"/>
      <c r="BH591" s="402"/>
      <c r="BI591" s="403"/>
      <c r="BJ591" s="404"/>
      <c r="BK591" s="405"/>
      <c r="BL591" s="405"/>
      <c r="BM591" s="405"/>
      <c r="BN591" s="405"/>
      <c r="BO591" s="406"/>
      <c r="BP591" s="404"/>
      <c r="BQ591" s="405"/>
      <c r="BR591" s="405"/>
      <c r="BS591" s="405"/>
      <c r="BT591" s="405"/>
      <c r="BU591" s="406"/>
      <c r="BV591" s="404"/>
      <c r="BW591" s="405"/>
      <c r="BX591" s="405"/>
      <c r="BY591" s="405"/>
      <c r="BZ591" s="405"/>
      <c r="CA591" s="406"/>
      <c r="CB591" s="398"/>
      <c r="CC591" s="399"/>
      <c r="CD591" s="399"/>
      <c r="CE591" s="400"/>
      <c r="CF591" s="407"/>
      <c r="CG591" s="408"/>
      <c r="CH591" s="408"/>
      <c r="CI591" s="408"/>
      <c r="CJ591" s="409"/>
      <c r="CK591" s="407"/>
      <c r="CL591" s="408"/>
      <c r="CM591" s="408"/>
      <c r="CN591" s="408"/>
      <c r="CO591" s="409"/>
      <c r="CP591" s="407"/>
      <c r="CQ591" s="408"/>
      <c r="CR591" s="408"/>
      <c r="CS591" s="408"/>
      <c r="CT591" s="409"/>
      <c r="CU591" s="379"/>
      <c r="CV591" s="380"/>
      <c r="CW591" s="380"/>
      <c r="CX591" s="380"/>
      <c r="CY591" s="381"/>
    </row>
    <row r="592" spans="1:103" ht="16.5">
      <c r="A592" s="410"/>
      <c r="B592" s="411"/>
      <c r="C592" s="412" t="str">
        <f t="shared" ca="1" si="10"/>
        <v>●</v>
      </c>
      <c r="D592" s="413"/>
      <c r="E592" s="414"/>
      <c r="F592" s="414"/>
      <c r="G592" s="414"/>
      <c r="H592" s="414"/>
      <c r="I592" s="414"/>
      <c r="J592" s="414"/>
      <c r="K592" s="376"/>
      <c r="L592" s="377"/>
      <c r="M592" s="377"/>
      <c r="N592" s="377"/>
      <c r="O592" s="377"/>
      <c r="P592" s="377"/>
      <c r="Q592" s="377"/>
      <c r="R592" s="415"/>
      <c r="S592" s="416"/>
      <c r="T592" s="415"/>
      <c r="U592" s="416"/>
      <c r="V592" s="376"/>
      <c r="W592" s="377"/>
      <c r="X592" s="377"/>
      <c r="Y592" s="377"/>
      <c r="Z592" s="377"/>
      <c r="AA592" s="377"/>
      <c r="AB592" s="377"/>
      <c r="AC592" s="377"/>
      <c r="AD592" s="376"/>
      <c r="AE592" s="377"/>
      <c r="AF592" s="377"/>
      <c r="AG592" s="377"/>
      <c r="AH592" s="377"/>
      <c r="AI592" s="377"/>
      <c r="AJ592" s="377"/>
      <c r="AK592" s="378"/>
      <c r="AL592" s="376"/>
      <c r="AM592" s="377"/>
      <c r="AN592" s="377"/>
      <c r="AO592" s="377"/>
      <c r="AP592" s="377"/>
      <c r="AQ592" s="377"/>
      <c r="AR592" s="378"/>
      <c r="AS592" s="417"/>
      <c r="AT592" s="418"/>
      <c r="AU592" s="418"/>
      <c r="AV592" s="418"/>
      <c r="AW592" s="418"/>
      <c r="AX592" s="418"/>
      <c r="AY592" s="419"/>
      <c r="AZ592" s="420"/>
      <c r="BA592" s="421"/>
      <c r="BB592" s="422">
        <v>6</v>
      </c>
      <c r="BC592" s="423"/>
      <c r="BD592" s="424"/>
      <c r="BE592" s="424"/>
      <c r="BF592" s="425"/>
      <c r="BG592" s="426"/>
      <c r="BH592" s="427"/>
      <c r="BI592" s="428"/>
      <c r="BJ592" s="429"/>
      <c r="BK592" s="430"/>
      <c r="BL592" s="430"/>
      <c r="BM592" s="430"/>
      <c r="BN592" s="430"/>
      <c r="BO592" s="431"/>
      <c r="BP592" s="429"/>
      <c r="BQ592" s="430"/>
      <c r="BR592" s="430"/>
      <c r="BS592" s="430"/>
      <c r="BT592" s="430"/>
      <c r="BU592" s="431"/>
      <c r="BV592" s="429"/>
      <c r="BW592" s="430"/>
      <c r="BX592" s="430"/>
      <c r="BY592" s="430"/>
      <c r="BZ592" s="430"/>
      <c r="CA592" s="431"/>
      <c r="CB592" s="423"/>
      <c r="CC592" s="424"/>
      <c r="CD592" s="424"/>
      <c r="CE592" s="425"/>
      <c r="CF592" s="407"/>
      <c r="CG592" s="408"/>
      <c r="CH592" s="408"/>
      <c r="CI592" s="408"/>
      <c r="CJ592" s="409"/>
      <c r="CK592" s="407"/>
      <c r="CL592" s="408"/>
      <c r="CM592" s="408"/>
      <c r="CN592" s="408"/>
      <c r="CO592" s="409"/>
      <c r="CP592" s="407"/>
      <c r="CQ592" s="408"/>
      <c r="CR592" s="408"/>
      <c r="CS592" s="408"/>
      <c r="CT592" s="409"/>
      <c r="CU592" s="379"/>
      <c r="CV592" s="380"/>
      <c r="CW592" s="380"/>
      <c r="CX592" s="380"/>
      <c r="CY592" s="381"/>
    </row>
    <row r="593" spans="1:103" ht="16.5">
      <c r="A593" s="351">
        <v>98</v>
      </c>
      <c r="B593" s="352"/>
      <c r="C593" s="353" t="str">
        <f t="shared" ca="1" si="10"/>
        <v/>
      </c>
      <c r="D593" s="354" t="s">
        <v>485</v>
      </c>
      <c r="E593" s="355"/>
      <c r="F593" s="355"/>
      <c r="G593" s="355"/>
      <c r="H593" s="355"/>
      <c r="I593" s="355"/>
      <c r="J593" s="355"/>
      <c r="K593" s="356" t="s">
        <v>486</v>
      </c>
      <c r="L593" s="357"/>
      <c r="M593" s="357"/>
      <c r="N593" s="357"/>
      <c r="O593" s="357"/>
      <c r="P593" s="357"/>
      <c r="Q593" s="357"/>
      <c r="R593" s="358" t="s">
        <v>369</v>
      </c>
      <c r="S593" s="359"/>
      <c r="T593" s="358"/>
      <c r="U593" s="359"/>
      <c r="V593" s="356"/>
      <c r="W593" s="357"/>
      <c r="X593" s="357"/>
      <c r="Y593" s="357"/>
      <c r="Z593" s="357"/>
      <c r="AA593" s="357"/>
      <c r="AB593" s="357"/>
      <c r="AC593" s="357"/>
      <c r="AD593" s="356"/>
      <c r="AE593" s="357"/>
      <c r="AF593" s="357"/>
      <c r="AG593" s="357"/>
      <c r="AH593" s="357"/>
      <c r="AI593" s="357"/>
      <c r="AJ593" s="357"/>
      <c r="AK593" s="360"/>
      <c r="AL593" s="356"/>
      <c r="AM593" s="357"/>
      <c r="AN593" s="357"/>
      <c r="AO593" s="357"/>
      <c r="AP593" s="357"/>
      <c r="AQ593" s="357"/>
      <c r="AR593" s="360"/>
      <c r="AS593" s="361"/>
      <c r="AT593" s="362"/>
      <c r="AU593" s="362"/>
      <c r="AV593" s="362"/>
      <c r="AW593" s="362"/>
      <c r="AX593" s="362"/>
      <c r="AY593" s="363"/>
      <c r="AZ593" s="364"/>
      <c r="BA593" s="365"/>
      <c r="BB593" s="366">
        <v>1</v>
      </c>
      <c r="BC593" s="367"/>
      <c r="BD593" s="368"/>
      <c r="BE593" s="368"/>
      <c r="BF593" s="369"/>
      <c r="BG593" s="370"/>
      <c r="BH593" s="371"/>
      <c r="BI593" s="372"/>
      <c r="BJ593" s="373"/>
      <c r="BK593" s="374"/>
      <c r="BL593" s="374"/>
      <c r="BM593" s="374"/>
      <c r="BN593" s="374"/>
      <c r="BO593" s="375"/>
      <c r="BP593" s="373"/>
      <c r="BQ593" s="374"/>
      <c r="BR593" s="374"/>
      <c r="BS593" s="374"/>
      <c r="BT593" s="374"/>
      <c r="BU593" s="375"/>
      <c r="BV593" s="373"/>
      <c r="BW593" s="374"/>
      <c r="BX593" s="374"/>
      <c r="BY593" s="374"/>
      <c r="BZ593" s="374"/>
      <c r="CA593" s="375"/>
      <c r="CB593" s="367"/>
      <c r="CC593" s="368"/>
      <c r="CD593" s="368"/>
      <c r="CE593" s="369"/>
      <c r="CF593" s="376"/>
      <c r="CG593" s="377"/>
      <c r="CH593" s="377"/>
      <c r="CI593" s="377"/>
      <c r="CJ593" s="378"/>
      <c r="CK593" s="376"/>
      <c r="CL593" s="377"/>
      <c r="CM593" s="377"/>
      <c r="CN593" s="377"/>
      <c r="CO593" s="378"/>
      <c r="CP593" s="376"/>
      <c r="CQ593" s="377"/>
      <c r="CR593" s="377"/>
      <c r="CS593" s="377"/>
      <c r="CT593" s="378"/>
      <c r="CU593" s="379"/>
      <c r="CV593" s="380"/>
      <c r="CW593" s="380"/>
      <c r="CX593" s="380"/>
      <c r="CY593" s="381"/>
    </row>
    <row r="594" spans="1:103" ht="16.5">
      <c r="A594" s="383"/>
      <c r="B594" s="352"/>
      <c r="C594" s="384" t="str">
        <f t="shared" ref="C594:C676" ca="1" si="11">IF(AND(OFFSET($K594,-($BB594-1),0)&lt;&gt;"",OFFSET($R594,-($BB594-1),0)&lt;&gt;"x"),"●","")</f>
        <v/>
      </c>
      <c r="D594" s="385"/>
      <c r="E594" s="386"/>
      <c r="F594" s="386"/>
      <c r="G594" s="386"/>
      <c r="H594" s="386"/>
      <c r="I594" s="386"/>
      <c r="J594" s="386"/>
      <c r="K594" s="387"/>
      <c r="L594" s="388"/>
      <c r="M594" s="388"/>
      <c r="N594" s="388"/>
      <c r="O594" s="388"/>
      <c r="P594" s="388"/>
      <c r="Q594" s="388"/>
      <c r="R594" s="389"/>
      <c r="S594" s="390"/>
      <c r="T594" s="389"/>
      <c r="U594" s="390"/>
      <c r="V594" s="387"/>
      <c r="W594" s="388"/>
      <c r="X594" s="388"/>
      <c r="Y594" s="388"/>
      <c r="Z594" s="388"/>
      <c r="AA594" s="388"/>
      <c r="AB594" s="388"/>
      <c r="AC594" s="388"/>
      <c r="AD594" s="387"/>
      <c r="AE594" s="388"/>
      <c r="AF594" s="388"/>
      <c r="AG594" s="388"/>
      <c r="AH594" s="388"/>
      <c r="AI594" s="388"/>
      <c r="AJ594" s="388"/>
      <c r="AK594" s="391"/>
      <c r="AL594" s="387"/>
      <c r="AM594" s="388"/>
      <c r="AN594" s="388"/>
      <c r="AO594" s="388"/>
      <c r="AP594" s="388"/>
      <c r="AQ594" s="388"/>
      <c r="AR594" s="391"/>
      <c r="AS594" s="392"/>
      <c r="AT594" s="393"/>
      <c r="AU594" s="393"/>
      <c r="AV594" s="393"/>
      <c r="AW594" s="393"/>
      <c r="AX594" s="393"/>
      <c r="AY594" s="394"/>
      <c r="AZ594" s="395"/>
      <c r="BA594" s="396"/>
      <c r="BB594" s="397">
        <v>2</v>
      </c>
      <c r="BC594" s="398"/>
      <c r="BD594" s="399"/>
      <c r="BE594" s="399"/>
      <c r="BF594" s="400"/>
      <c r="BG594" s="401"/>
      <c r="BH594" s="402"/>
      <c r="BI594" s="403"/>
      <c r="BJ594" s="404"/>
      <c r="BK594" s="405"/>
      <c r="BL594" s="405"/>
      <c r="BM594" s="405"/>
      <c r="BN594" s="405"/>
      <c r="BO594" s="406"/>
      <c r="BP594" s="404"/>
      <c r="BQ594" s="405"/>
      <c r="BR594" s="405"/>
      <c r="BS594" s="405"/>
      <c r="BT594" s="405"/>
      <c r="BU594" s="406"/>
      <c r="BV594" s="404"/>
      <c r="BW594" s="405"/>
      <c r="BX594" s="405"/>
      <c r="BY594" s="405"/>
      <c r="BZ594" s="405"/>
      <c r="CA594" s="406"/>
      <c r="CB594" s="398"/>
      <c r="CC594" s="399"/>
      <c r="CD594" s="399"/>
      <c r="CE594" s="400"/>
      <c r="CF594" s="407"/>
      <c r="CG594" s="408"/>
      <c r="CH594" s="408"/>
      <c r="CI594" s="408"/>
      <c r="CJ594" s="409"/>
      <c r="CK594" s="407"/>
      <c r="CL594" s="408"/>
      <c r="CM594" s="408"/>
      <c r="CN594" s="408"/>
      <c r="CO594" s="409"/>
      <c r="CP594" s="407"/>
      <c r="CQ594" s="408"/>
      <c r="CR594" s="408"/>
      <c r="CS594" s="408"/>
      <c r="CT594" s="409"/>
      <c r="CU594" s="379"/>
      <c r="CV594" s="380"/>
      <c r="CW594" s="380"/>
      <c r="CX594" s="380"/>
      <c r="CY594" s="381"/>
    </row>
    <row r="595" spans="1:103" ht="16.5">
      <c r="A595" s="383"/>
      <c r="B595" s="352"/>
      <c r="C595" s="384" t="str">
        <f t="shared" ca="1" si="11"/>
        <v/>
      </c>
      <c r="D595" s="385"/>
      <c r="E595" s="386"/>
      <c r="F595" s="386"/>
      <c r="G595" s="386"/>
      <c r="H595" s="386"/>
      <c r="I595" s="386"/>
      <c r="J595" s="386"/>
      <c r="K595" s="387"/>
      <c r="L595" s="388"/>
      <c r="M595" s="388"/>
      <c r="N595" s="388"/>
      <c r="O595" s="388"/>
      <c r="P595" s="388"/>
      <c r="Q595" s="388"/>
      <c r="R595" s="389"/>
      <c r="S595" s="390"/>
      <c r="T595" s="389"/>
      <c r="U595" s="390"/>
      <c r="V595" s="387"/>
      <c r="W595" s="388"/>
      <c r="X595" s="388"/>
      <c r="Y595" s="388"/>
      <c r="Z595" s="388"/>
      <c r="AA595" s="388"/>
      <c r="AB595" s="388"/>
      <c r="AC595" s="388"/>
      <c r="AD595" s="387"/>
      <c r="AE595" s="388"/>
      <c r="AF595" s="388"/>
      <c r="AG595" s="388"/>
      <c r="AH595" s="388"/>
      <c r="AI595" s="388"/>
      <c r="AJ595" s="388"/>
      <c r="AK595" s="391"/>
      <c r="AL595" s="387"/>
      <c r="AM595" s="388"/>
      <c r="AN595" s="388"/>
      <c r="AO595" s="388"/>
      <c r="AP595" s="388"/>
      <c r="AQ595" s="388"/>
      <c r="AR595" s="391"/>
      <c r="AS595" s="392"/>
      <c r="AT595" s="393"/>
      <c r="AU595" s="393"/>
      <c r="AV595" s="393"/>
      <c r="AW595" s="393"/>
      <c r="AX595" s="393"/>
      <c r="AY595" s="394"/>
      <c r="AZ595" s="395"/>
      <c r="BA595" s="396"/>
      <c r="BB595" s="397">
        <v>3</v>
      </c>
      <c r="BC595" s="398"/>
      <c r="BD595" s="399"/>
      <c r="BE595" s="399"/>
      <c r="BF595" s="400"/>
      <c r="BG595" s="401"/>
      <c r="BH595" s="402"/>
      <c r="BI595" s="403"/>
      <c r="BJ595" s="404"/>
      <c r="BK595" s="405"/>
      <c r="BL595" s="405"/>
      <c r="BM595" s="405"/>
      <c r="BN595" s="405"/>
      <c r="BO595" s="406"/>
      <c r="BP595" s="404"/>
      <c r="BQ595" s="405"/>
      <c r="BR595" s="405"/>
      <c r="BS595" s="405"/>
      <c r="BT595" s="405"/>
      <c r="BU595" s="406"/>
      <c r="BV595" s="404"/>
      <c r="BW595" s="405"/>
      <c r="BX595" s="405"/>
      <c r="BY595" s="405"/>
      <c r="BZ595" s="405"/>
      <c r="CA595" s="406"/>
      <c r="CB595" s="398"/>
      <c r="CC595" s="399"/>
      <c r="CD595" s="399"/>
      <c r="CE595" s="400"/>
      <c r="CF595" s="407"/>
      <c r="CG595" s="408"/>
      <c r="CH595" s="408"/>
      <c r="CI595" s="408"/>
      <c r="CJ595" s="409"/>
      <c r="CK595" s="407"/>
      <c r="CL595" s="408"/>
      <c r="CM595" s="408"/>
      <c r="CN595" s="408"/>
      <c r="CO595" s="409"/>
      <c r="CP595" s="407"/>
      <c r="CQ595" s="408"/>
      <c r="CR595" s="408"/>
      <c r="CS595" s="408"/>
      <c r="CT595" s="409"/>
      <c r="CU595" s="379"/>
      <c r="CV595" s="380"/>
      <c r="CW595" s="380"/>
      <c r="CX595" s="380"/>
      <c r="CY595" s="381"/>
    </row>
    <row r="596" spans="1:103" ht="16.5">
      <c r="A596" s="383"/>
      <c r="B596" s="352"/>
      <c r="C596" s="384" t="str">
        <f t="shared" ca="1" si="11"/>
        <v/>
      </c>
      <c r="D596" s="385"/>
      <c r="E596" s="386"/>
      <c r="F596" s="386"/>
      <c r="G596" s="386"/>
      <c r="H596" s="386"/>
      <c r="I596" s="386"/>
      <c r="J596" s="386"/>
      <c r="K596" s="387"/>
      <c r="L596" s="388"/>
      <c r="M596" s="388"/>
      <c r="N596" s="388"/>
      <c r="O596" s="388"/>
      <c r="P596" s="388"/>
      <c r="Q596" s="388"/>
      <c r="R596" s="389"/>
      <c r="S596" s="390"/>
      <c r="T596" s="389"/>
      <c r="U596" s="390"/>
      <c r="V596" s="387"/>
      <c r="W596" s="388"/>
      <c r="X596" s="388"/>
      <c r="Y596" s="388"/>
      <c r="Z596" s="388"/>
      <c r="AA596" s="388"/>
      <c r="AB596" s="388"/>
      <c r="AC596" s="388"/>
      <c r="AD596" s="387"/>
      <c r="AE596" s="388"/>
      <c r="AF596" s="388"/>
      <c r="AG596" s="388"/>
      <c r="AH596" s="388"/>
      <c r="AI596" s="388"/>
      <c r="AJ596" s="388"/>
      <c r="AK596" s="391"/>
      <c r="AL596" s="387"/>
      <c r="AM596" s="388"/>
      <c r="AN596" s="388"/>
      <c r="AO596" s="388"/>
      <c r="AP596" s="388"/>
      <c r="AQ596" s="388"/>
      <c r="AR596" s="391"/>
      <c r="AS596" s="392"/>
      <c r="AT596" s="393"/>
      <c r="AU596" s="393"/>
      <c r="AV596" s="393"/>
      <c r="AW596" s="393"/>
      <c r="AX596" s="393"/>
      <c r="AY596" s="394"/>
      <c r="AZ596" s="395"/>
      <c r="BA596" s="396"/>
      <c r="BB596" s="397">
        <v>4</v>
      </c>
      <c r="BC596" s="398"/>
      <c r="BD596" s="399"/>
      <c r="BE596" s="399"/>
      <c r="BF596" s="400"/>
      <c r="BG596" s="401"/>
      <c r="BH596" s="402"/>
      <c r="BI596" s="403"/>
      <c r="BJ596" s="404"/>
      <c r="BK596" s="405"/>
      <c r="BL596" s="405"/>
      <c r="BM596" s="405"/>
      <c r="BN596" s="405"/>
      <c r="BO596" s="406"/>
      <c r="BP596" s="404"/>
      <c r="BQ596" s="405"/>
      <c r="BR596" s="405"/>
      <c r="BS596" s="405"/>
      <c r="BT596" s="405"/>
      <c r="BU596" s="406"/>
      <c r="BV596" s="404"/>
      <c r="BW596" s="405"/>
      <c r="BX596" s="405"/>
      <c r="BY596" s="405"/>
      <c r="BZ596" s="405"/>
      <c r="CA596" s="406"/>
      <c r="CB596" s="398"/>
      <c r="CC596" s="399"/>
      <c r="CD596" s="399"/>
      <c r="CE596" s="400"/>
      <c r="CF596" s="407"/>
      <c r="CG596" s="408"/>
      <c r="CH596" s="408"/>
      <c r="CI596" s="408"/>
      <c r="CJ596" s="409"/>
      <c r="CK596" s="407"/>
      <c r="CL596" s="408"/>
      <c r="CM596" s="408"/>
      <c r="CN596" s="408"/>
      <c r="CO596" s="409"/>
      <c r="CP596" s="407"/>
      <c r="CQ596" s="408"/>
      <c r="CR596" s="408"/>
      <c r="CS596" s="408"/>
      <c r="CT596" s="409"/>
      <c r="CU596" s="379"/>
      <c r="CV596" s="380"/>
      <c r="CW596" s="380"/>
      <c r="CX596" s="380"/>
      <c r="CY596" s="381"/>
    </row>
    <row r="597" spans="1:103" ht="16.5">
      <c r="A597" s="383"/>
      <c r="B597" s="352"/>
      <c r="C597" s="384" t="str">
        <f t="shared" ca="1" si="11"/>
        <v/>
      </c>
      <c r="D597" s="385"/>
      <c r="E597" s="386"/>
      <c r="F597" s="386"/>
      <c r="G597" s="386"/>
      <c r="H597" s="386"/>
      <c r="I597" s="386"/>
      <c r="J597" s="386"/>
      <c r="K597" s="387"/>
      <c r="L597" s="388"/>
      <c r="M597" s="388"/>
      <c r="N597" s="388"/>
      <c r="O597" s="388"/>
      <c r="P597" s="388"/>
      <c r="Q597" s="388"/>
      <c r="R597" s="389"/>
      <c r="S597" s="390"/>
      <c r="T597" s="389"/>
      <c r="U597" s="390"/>
      <c r="V597" s="387"/>
      <c r="W597" s="388"/>
      <c r="X597" s="388"/>
      <c r="Y597" s="388"/>
      <c r="Z597" s="388"/>
      <c r="AA597" s="388"/>
      <c r="AB597" s="388"/>
      <c r="AC597" s="388"/>
      <c r="AD597" s="387"/>
      <c r="AE597" s="388"/>
      <c r="AF597" s="388"/>
      <c r="AG597" s="388"/>
      <c r="AH597" s="388"/>
      <c r="AI597" s="388"/>
      <c r="AJ597" s="388"/>
      <c r="AK597" s="391"/>
      <c r="AL597" s="387"/>
      <c r="AM597" s="388"/>
      <c r="AN597" s="388"/>
      <c r="AO597" s="388"/>
      <c r="AP597" s="388"/>
      <c r="AQ597" s="388"/>
      <c r="AR597" s="391"/>
      <c r="AS597" s="392"/>
      <c r="AT597" s="393"/>
      <c r="AU597" s="393"/>
      <c r="AV597" s="393"/>
      <c r="AW597" s="393"/>
      <c r="AX597" s="393"/>
      <c r="AY597" s="394"/>
      <c r="AZ597" s="395"/>
      <c r="BA597" s="396"/>
      <c r="BB597" s="397">
        <v>5</v>
      </c>
      <c r="BC597" s="398"/>
      <c r="BD597" s="399"/>
      <c r="BE597" s="399"/>
      <c r="BF597" s="400"/>
      <c r="BG597" s="401"/>
      <c r="BH597" s="402"/>
      <c r="BI597" s="403"/>
      <c r="BJ597" s="404"/>
      <c r="BK597" s="405"/>
      <c r="BL597" s="405"/>
      <c r="BM597" s="405"/>
      <c r="BN597" s="405"/>
      <c r="BO597" s="406"/>
      <c r="BP597" s="404"/>
      <c r="BQ597" s="405"/>
      <c r="BR597" s="405"/>
      <c r="BS597" s="405"/>
      <c r="BT597" s="405"/>
      <c r="BU597" s="406"/>
      <c r="BV597" s="404"/>
      <c r="BW597" s="405"/>
      <c r="BX597" s="405"/>
      <c r="BY597" s="405"/>
      <c r="BZ597" s="405"/>
      <c r="CA597" s="406"/>
      <c r="CB597" s="398"/>
      <c r="CC597" s="399"/>
      <c r="CD597" s="399"/>
      <c r="CE597" s="400"/>
      <c r="CF597" s="407"/>
      <c r="CG597" s="408"/>
      <c r="CH597" s="408"/>
      <c r="CI597" s="408"/>
      <c r="CJ597" s="409"/>
      <c r="CK597" s="407"/>
      <c r="CL597" s="408"/>
      <c r="CM597" s="408"/>
      <c r="CN597" s="408"/>
      <c r="CO597" s="409"/>
      <c r="CP597" s="407"/>
      <c r="CQ597" s="408"/>
      <c r="CR597" s="408"/>
      <c r="CS597" s="408"/>
      <c r="CT597" s="409"/>
      <c r="CU597" s="379"/>
      <c r="CV597" s="380"/>
      <c r="CW597" s="380"/>
      <c r="CX597" s="380"/>
      <c r="CY597" s="381"/>
    </row>
    <row r="598" spans="1:103" ht="16.5">
      <c r="A598" s="410"/>
      <c r="B598" s="411"/>
      <c r="C598" s="412" t="str">
        <f t="shared" ca="1" si="11"/>
        <v/>
      </c>
      <c r="D598" s="413"/>
      <c r="E598" s="414"/>
      <c r="F598" s="414"/>
      <c r="G598" s="414"/>
      <c r="H598" s="414"/>
      <c r="I598" s="414"/>
      <c r="J598" s="414"/>
      <c r="K598" s="376"/>
      <c r="L598" s="377"/>
      <c r="M598" s="377"/>
      <c r="N598" s="377"/>
      <c r="O598" s="377"/>
      <c r="P598" s="377"/>
      <c r="Q598" s="377"/>
      <c r="R598" s="415"/>
      <c r="S598" s="416"/>
      <c r="T598" s="415"/>
      <c r="U598" s="416"/>
      <c r="V598" s="376"/>
      <c r="W598" s="377"/>
      <c r="X598" s="377"/>
      <c r="Y598" s="377"/>
      <c r="Z598" s="377"/>
      <c r="AA598" s="377"/>
      <c r="AB598" s="377"/>
      <c r="AC598" s="377"/>
      <c r="AD598" s="376"/>
      <c r="AE598" s="377"/>
      <c r="AF598" s="377"/>
      <c r="AG598" s="377"/>
      <c r="AH598" s="377"/>
      <c r="AI598" s="377"/>
      <c r="AJ598" s="377"/>
      <c r="AK598" s="378"/>
      <c r="AL598" s="376"/>
      <c r="AM598" s="377"/>
      <c r="AN598" s="377"/>
      <c r="AO598" s="377"/>
      <c r="AP598" s="377"/>
      <c r="AQ598" s="377"/>
      <c r="AR598" s="378"/>
      <c r="AS598" s="417"/>
      <c r="AT598" s="418"/>
      <c r="AU598" s="418"/>
      <c r="AV598" s="418"/>
      <c r="AW598" s="418"/>
      <c r="AX598" s="418"/>
      <c r="AY598" s="419"/>
      <c r="AZ598" s="420"/>
      <c r="BA598" s="421"/>
      <c r="BB598" s="422">
        <v>6</v>
      </c>
      <c r="BC598" s="423"/>
      <c r="BD598" s="424"/>
      <c r="BE598" s="424"/>
      <c r="BF598" s="425"/>
      <c r="BG598" s="426"/>
      <c r="BH598" s="427"/>
      <c r="BI598" s="428"/>
      <c r="BJ598" s="429"/>
      <c r="BK598" s="430"/>
      <c r="BL598" s="430"/>
      <c r="BM598" s="430"/>
      <c r="BN598" s="430"/>
      <c r="BO598" s="431"/>
      <c r="BP598" s="429"/>
      <c r="BQ598" s="430"/>
      <c r="BR598" s="430"/>
      <c r="BS598" s="430"/>
      <c r="BT598" s="430"/>
      <c r="BU598" s="431"/>
      <c r="BV598" s="429"/>
      <c r="BW598" s="430"/>
      <c r="BX598" s="430"/>
      <c r="BY598" s="430"/>
      <c r="BZ598" s="430"/>
      <c r="CA598" s="431"/>
      <c r="CB598" s="423"/>
      <c r="CC598" s="424"/>
      <c r="CD598" s="424"/>
      <c r="CE598" s="425"/>
      <c r="CF598" s="407"/>
      <c r="CG598" s="408"/>
      <c r="CH598" s="408"/>
      <c r="CI598" s="408"/>
      <c r="CJ598" s="409"/>
      <c r="CK598" s="407"/>
      <c r="CL598" s="408"/>
      <c r="CM598" s="408"/>
      <c r="CN598" s="408"/>
      <c r="CO598" s="409"/>
      <c r="CP598" s="407"/>
      <c r="CQ598" s="408"/>
      <c r="CR598" s="408"/>
      <c r="CS598" s="408"/>
      <c r="CT598" s="409"/>
      <c r="CU598" s="379"/>
      <c r="CV598" s="380"/>
      <c r="CW598" s="380"/>
      <c r="CX598" s="380"/>
      <c r="CY598" s="381"/>
    </row>
    <row r="599" spans="1:103" ht="16.5">
      <c r="A599" s="351">
        <v>99</v>
      </c>
      <c r="B599" s="352"/>
      <c r="C599" s="353" t="str">
        <f t="shared" ca="1" si="11"/>
        <v/>
      </c>
      <c r="D599" s="354" t="s">
        <v>487</v>
      </c>
      <c r="E599" s="355"/>
      <c r="F599" s="355"/>
      <c r="G599" s="355"/>
      <c r="H599" s="355"/>
      <c r="I599" s="355"/>
      <c r="J599" s="355"/>
      <c r="K599" s="356" t="s">
        <v>488</v>
      </c>
      <c r="L599" s="357"/>
      <c r="M599" s="357"/>
      <c r="N599" s="357"/>
      <c r="O599" s="357"/>
      <c r="P599" s="357"/>
      <c r="Q599" s="357"/>
      <c r="R599" s="358" t="s">
        <v>369</v>
      </c>
      <c r="S599" s="359"/>
      <c r="T599" s="358"/>
      <c r="U599" s="359"/>
      <c r="V599" s="356"/>
      <c r="W599" s="357"/>
      <c r="X599" s="357"/>
      <c r="Y599" s="357"/>
      <c r="Z599" s="357"/>
      <c r="AA599" s="357"/>
      <c r="AB599" s="357"/>
      <c r="AC599" s="357"/>
      <c r="AD599" s="356"/>
      <c r="AE599" s="357"/>
      <c r="AF599" s="357"/>
      <c r="AG599" s="357"/>
      <c r="AH599" s="357"/>
      <c r="AI599" s="357"/>
      <c r="AJ599" s="357"/>
      <c r="AK599" s="360"/>
      <c r="AL599" s="356"/>
      <c r="AM599" s="357"/>
      <c r="AN599" s="357"/>
      <c r="AO599" s="357"/>
      <c r="AP599" s="357"/>
      <c r="AQ599" s="357"/>
      <c r="AR599" s="360"/>
      <c r="AS599" s="361"/>
      <c r="AT599" s="362"/>
      <c r="AU599" s="362"/>
      <c r="AV599" s="362"/>
      <c r="AW599" s="362"/>
      <c r="AX599" s="362"/>
      <c r="AY599" s="363"/>
      <c r="AZ599" s="364"/>
      <c r="BA599" s="365"/>
      <c r="BB599" s="366">
        <v>1</v>
      </c>
      <c r="BC599" s="367"/>
      <c r="BD599" s="368"/>
      <c r="BE599" s="368"/>
      <c r="BF599" s="369"/>
      <c r="BG599" s="370"/>
      <c r="BH599" s="371"/>
      <c r="BI599" s="372"/>
      <c r="BJ599" s="373"/>
      <c r="BK599" s="374"/>
      <c r="BL599" s="374"/>
      <c r="BM599" s="374"/>
      <c r="BN599" s="374"/>
      <c r="BO599" s="375"/>
      <c r="BP599" s="373"/>
      <c r="BQ599" s="374"/>
      <c r="BR599" s="374"/>
      <c r="BS599" s="374"/>
      <c r="BT599" s="374"/>
      <c r="BU599" s="375"/>
      <c r="BV599" s="373"/>
      <c r="BW599" s="374"/>
      <c r="BX599" s="374"/>
      <c r="BY599" s="374"/>
      <c r="BZ599" s="374"/>
      <c r="CA599" s="375"/>
      <c r="CB599" s="367"/>
      <c r="CC599" s="368"/>
      <c r="CD599" s="368"/>
      <c r="CE599" s="369"/>
      <c r="CF599" s="376"/>
      <c r="CG599" s="377"/>
      <c r="CH599" s="377"/>
      <c r="CI599" s="377"/>
      <c r="CJ599" s="378"/>
      <c r="CK599" s="376"/>
      <c r="CL599" s="377"/>
      <c r="CM599" s="377"/>
      <c r="CN599" s="377"/>
      <c r="CO599" s="378"/>
      <c r="CP599" s="376"/>
      <c r="CQ599" s="377"/>
      <c r="CR599" s="377"/>
      <c r="CS599" s="377"/>
      <c r="CT599" s="378"/>
      <c r="CU599" s="379"/>
      <c r="CV599" s="380"/>
      <c r="CW599" s="380"/>
      <c r="CX599" s="380"/>
      <c r="CY599" s="381"/>
    </row>
    <row r="600" spans="1:103" ht="16.5">
      <c r="A600" s="383"/>
      <c r="B600" s="352"/>
      <c r="C600" s="384" t="str">
        <f t="shared" ca="1" si="11"/>
        <v/>
      </c>
      <c r="D600" s="385"/>
      <c r="E600" s="386"/>
      <c r="F600" s="386"/>
      <c r="G600" s="386"/>
      <c r="H600" s="386"/>
      <c r="I600" s="386"/>
      <c r="J600" s="386"/>
      <c r="K600" s="387"/>
      <c r="L600" s="388"/>
      <c r="M600" s="388"/>
      <c r="N600" s="388"/>
      <c r="O600" s="388"/>
      <c r="P600" s="388"/>
      <c r="Q600" s="388"/>
      <c r="R600" s="389"/>
      <c r="S600" s="390"/>
      <c r="T600" s="389"/>
      <c r="U600" s="390"/>
      <c r="V600" s="387"/>
      <c r="W600" s="388"/>
      <c r="X600" s="388"/>
      <c r="Y600" s="388"/>
      <c r="Z600" s="388"/>
      <c r="AA600" s="388"/>
      <c r="AB600" s="388"/>
      <c r="AC600" s="388"/>
      <c r="AD600" s="387"/>
      <c r="AE600" s="388"/>
      <c r="AF600" s="388"/>
      <c r="AG600" s="388"/>
      <c r="AH600" s="388"/>
      <c r="AI600" s="388"/>
      <c r="AJ600" s="388"/>
      <c r="AK600" s="391"/>
      <c r="AL600" s="387"/>
      <c r="AM600" s="388"/>
      <c r="AN600" s="388"/>
      <c r="AO600" s="388"/>
      <c r="AP600" s="388"/>
      <c r="AQ600" s="388"/>
      <c r="AR600" s="391"/>
      <c r="AS600" s="392"/>
      <c r="AT600" s="393"/>
      <c r="AU600" s="393"/>
      <c r="AV600" s="393"/>
      <c r="AW600" s="393"/>
      <c r="AX600" s="393"/>
      <c r="AY600" s="394"/>
      <c r="AZ600" s="395"/>
      <c r="BA600" s="396"/>
      <c r="BB600" s="397">
        <v>2</v>
      </c>
      <c r="BC600" s="398"/>
      <c r="BD600" s="399"/>
      <c r="BE600" s="399"/>
      <c r="BF600" s="400"/>
      <c r="BG600" s="401"/>
      <c r="BH600" s="402"/>
      <c r="BI600" s="403"/>
      <c r="BJ600" s="404"/>
      <c r="BK600" s="405"/>
      <c r="BL600" s="405"/>
      <c r="BM600" s="405"/>
      <c r="BN600" s="405"/>
      <c r="BO600" s="406"/>
      <c r="BP600" s="404"/>
      <c r="BQ600" s="405"/>
      <c r="BR600" s="405"/>
      <c r="BS600" s="405"/>
      <c r="BT600" s="405"/>
      <c r="BU600" s="406"/>
      <c r="BV600" s="404"/>
      <c r="BW600" s="405"/>
      <c r="BX600" s="405"/>
      <c r="BY600" s="405"/>
      <c r="BZ600" s="405"/>
      <c r="CA600" s="406"/>
      <c r="CB600" s="398"/>
      <c r="CC600" s="399"/>
      <c r="CD600" s="399"/>
      <c r="CE600" s="400"/>
      <c r="CF600" s="407"/>
      <c r="CG600" s="408"/>
      <c r="CH600" s="408"/>
      <c r="CI600" s="408"/>
      <c r="CJ600" s="409"/>
      <c r="CK600" s="407"/>
      <c r="CL600" s="408"/>
      <c r="CM600" s="408"/>
      <c r="CN600" s="408"/>
      <c r="CO600" s="409"/>
      <c r="CP600" s="407"/>
      <c r="CQ600" s="408"/>
      <c r="CR600" s="408"/>
      <c r="CS600" s="408"/>
      <c r="CT600" s="409"/>
      <c r="CU600" s="379"/>
      <c r="CV600" s="380"/>
      <c r="CW600" s="380"/>
      <c r="CX600" s="380"/>
      <c r="CY600" s="381"/>
    </row>
    <row r="601" spans="1:103" ht="16.5">
      <c r="A601" s="383"/>
      <c r="B601" s="352"/>
      <c r="C601" s="384" t="str">
        <f t="shared" ca="1" si="11"/>
        <v/>
      </c>
      <c r="D601" s="385"/>
      <c r="E601" s="386"/>
      <c r="F601" s="386"/>
      <c r="G601" s="386"/>
      <c r="H601" s="386"/>
      <c r="I601" s="386"/>
      <c r="J601" s="386"/>
      <c r="K601" s="387"/>
      <c r="L601" s="388"/>
      <c r="M601" s="388"/>
      <c r="N601" s="388"/>
      <c r="O601" s="388"/>
      <c r="P601" s="388"/>
      <c r="Q601" s="388"/>
      <c r="R601" s="389"/>
      <c r="S601" s="390"/>
      <c r="T601" s="389"/>
      <c r="U601" s="390"/>
      <c r="V601" s="387"/>
      <c r="W601" s="388"/>
      <c r="X601" s="388"/>
      <c r="Y601" s="388"/>
      <c r="Z601" s="388"/>
      <c r="AA601" s="388"/>
      <c r="AB601" s="388"/>
      <c r="AC601" s="388"/>
      <c r="AD601" s="387"/>
      <c r="AE601" s="388"/>
      <c r="AF601" s="388"/>
      <c r="AG601" s="388"/>
      <c r="AH601" s="388"/>
      <c r="AI601" s="388"/>
      <c r="AJ601" s="388"/>
      <c r="AK601" s="391"/>
      <c r="AL601" s="387"/>
      <c r="AM601" s="388"/>
      <c r="AN601" s="388"/>
      <c r="AO601" s="388"/>
      <c r="AP601" s="388"/>
      <c r="AQ601" s="388"/>
      <c r="AR601" s="391"/>
      <c r="AS601" s="392"/>
      <c r="AT601" s="393"/>
      <c r="AU601" s="393"/>
      <c r="AV601" s="393"/>
      <c r="AW601" s="393"/>
      <c r="AX601" s="393"/>
      <c r="AY601" s="394"/>
      <c r="AZ601" s="395"/>
      <c r="BA601" s="396"/>
      <c r="BB601" s="397">
        <v>3</v>
      </c>
      <c r="BC601" s="398"/>
      <c r="BD601" s="399"/>
      <c r="BE601" s="399"/>
      <c r="BF601" s="400"/>
      <c r="BG601" s="401"/>
      <c r="BH601" s="402"/>
      <c r="BI601" s="403"/>
      <c r="BJ601" s="404"/>
      <c r="BK601" s="405"/>
      <c r="BL601" s="405"/>
      <c r="BM601" s="405"/>
      <c r="BN601" s="405"/>
      <c r="BO601" s="406"/>
      <c r="BP601" s="404"/>
      <c r="BQ601" s="405"/>
      <c r="BR601" s="405"/>
      <c r="BS601" s="405"/>
      <c r="BT601" s="405"/>
      <c r="BU601" s="406"/>
      <c r="BV601" s="404"/>
      <c r="BW601" s="405"/>
      <c r="BX601" s="405"/>
      <c r="BY601" s="405"/>
      <c r="BZ601" s="405"/>
      <c r="CA601" s="406"/>
      <c r="CB601" s="398"/>
      <c r="CC601" s="399"/>
      <c r="CD601" s="399"/>
      <c r="CE601" s="400"/>
      <c r="CF601" s="407"/>
      <c r="CG601" s="408"/>
      <c r="CH601" s="408"/>
      <c r="CI601" s="408"/>
      <c r="CJ601" s="409"/>
      <c r="CK601" s="407"/>
      <c r="CL601" s="408"/>
      <c r="CM601" s="408"/>
      <c r="CN601" s="408"/>
      <c r="CO601" s="409"/>
      <c r="CP601" s="407"/>
      <c r="CQ601" s="408"/>
      <c r="CR601" s="408"/>
      <c r="CS601" s="408"/>
      <c r="CT601" s="409"/>
      <c r="CU601" s="379"/>
      <c r="CV601" s="380"/>
      <c r="CW601" s="380"/>
      <c r="CX601" s="380"/>
      <c r="CY601" s="381"/>
    </row>
    <row r="602" spans="1:103" ht="16.5">
      <c r="A602" s="383"/>
      <c r="B602" s="352"/>
      <c r="C602" s="384" t="str">
        <f t="shared" ca="1" si="11"/>
        <v/>
      </c>
      <c r="D602" s="385"/>
      <c r="E602" s="386"/>
      <c r="F602" s="386"/>
      <c r="G602" s="386"/>
      <c r="H602" s="386"/>
      <c r="I602" s="386"/>
      <c r="J602" s="386"/>
      <c r="K602" s="387"/>
      <c r="L602" s="388"/>
      <c r="M602" s="388"/>
      <c r="N602" s="388"/>
      <c r="O602" s="388"/>
      <c r="P602" s="388"/>
      <c r="Q602" s="388"/>
      <c r="R602" s="389"/>
      <c r="S602" s="390"/>
      <c r="T602" s="389"/>
      <c r="U602" s="390"/>
      <c r="V602" s="387"/>
      <c r="W602" s="388"/>
      <c r="X602" s="388"/>
      <c r="Y602" s="388"/>
      <c r="Z602" s="388"/>
      <c r="AA602" s="388"/>
      <c r="AB602" s="388"/>
      <c r="AC602" s="388"/>
      <c r="AD602" s="387"/>
      <c r="AE602" s="388"/>
      <c r="AF602" s="388"/>
      <c r="AG602" s="388"/>
      <c r="AH602" s="388"/>
      <c r="AI602" s="388"/>
      <c r="AJ602" s="388"/>
      <c r="AK602" s="391"/>
      <c r="AL602" s="387"/>
      <c r="AM602" s="388"/>
      <c r="AN602" s="388"/>
      <c r="AO602" s="388"/>
      <c r="AP602" s="388"/>
      <c r="AQ602" s="388"/>
      <c r="AR602" s="391"/>
      <c r="AS602" s="392"/>
      <c r="AT602" s="393"/>
      <c r="AU602" s="393"/>
      <c r="AV602" s="393"/>
      <c r="AW602" s="393"/>
      <c r="AX602" s="393"/>
      <c r="AY602" s="394"/>
      <c r="AZ602" s="395"/>
      <c r="BA602" s="396"/>
      <c r="BB602" s="397">
        <v>4</v>
      </c>
      <c r="BC602" s="398"/>
      <c r="BD602" s="399"/>
      <c r="BE602" s="399"/>
      <c r="BF602" s="400"/>
      <c r="BG602" s="401"/>
      <c r="BH602" s="402"/>
      <c r="BI602" s="403"/>
      <c r="BJ602" s="404"/>
      <c r="BK602" s="405"/>
      <c r="BL602" s="405"/>
      <c r="BM602" s="405"/>
      <c r="BN602" s="405"/>
      <c r="BO602" s="406"/>
      <c r="BP602" s="404"/>
      <c r="BQ602" s="405"/>
      <c r="BR602" s="405"/>
      <c r="BS602" s="405"/>
      <c r="BT602" s="405"/>
      <c r="BU602" s="406"/>
      <c r="BV602" s="404"/>
      <c r="BW602" s="405"/>
      <c r="BX602" s="405"/>
      <c r="BY602" s="405"/>
      <c r="BZ602" s="405"/>
      <c r="CA602" s="406"/>
      <c r="CB602" s="398"/>
      <c r="CC602" s="399"/>
      <c r="CD602" s="399"/>
      <c r="CE602" s="400"/>
      <c r="CF602" s="407"/>
      <c r="CG602" s="408"/>
      <c r="CH602" s="408"/>
      <c r="CI602" s="408"/>
      <c r="CJ602" s="409"/>
      <c r="CK602" s="407"/>
      <c r="CL602" s="408"/>
      <c r="CM602" s="408"/>
      <c r="CN602" s="408"/>
      <c r="CO602" s="409"/>
      <c r="CP602" s="407"/>
      <c r="CQ602" s="408"/>
      <c r="CR602" s="408"/>
      <c r="CS602" s="408"/>
      <c r="CT602" s="409"/>
      <c r="CU602" s="379"/>
      <c r="CV602" s="380"/>
      <c r="CW602" s="380"/>
      <c r="CX602" s="380"/>
      <c r="CY602" s="381"/>
    </row>
    <row r="603" spans="1:103" ht="16.5">
      <c r="A603" s="383"/>
      <c r="B603" s="352"/>
      <c r="C603" s="384" t="str">
        <f t="shared" ca="1" si="11"/>
        <v/>
      </c>
      <c r="D603" s="385"/>
      <c r="E603" s="386"/>
      <c r="F603" s="386"/>
      <c r="G603" s="386"/>
      <c r="H603" s="386"/>
      <c r="I603" s="386"/>
      <c r="J603" s="386"/>
      <c r="K603" s="387"/>
      <c r="L603" s="388"/>
      <c r="M603" s="388"/>
      <c r="N603" s="388"/>
      <c r="O603" s="388"/>
      <c r="P603" s="388"/>
      <c r="Q603" s="388"/>
      <c r="R603" s="389"/>
      <c r="S603" s="390"/>
      <c r="T603" s="389"/>
      <c r="U603" s="390"/>
      <c r="V603" s="387"/>
      <c r="W603" s="388"/>
      <c r="X603" s="388"/>
      <c r="Y603" s="388"/>
      <c r="Z603" s="388"/>
      <c r="AA603" s="388"/>
      <c r="AB603" s="388"/>
      <c r="AC603" s="388"/>
      <c r="AD603" s="387"/>
      <c r="AE603" s="388"/>
      <c r="AF603" s="388"/>
      <c r="AG603" s="388"/>
      <c r="AH603" s="388"/>
      <c r="AI603" s="388"/>
      <c r="AJ603" s="388"/>
      <c r="AK603" s="391"/>
      <c r="AL603" s="387"/>
      <c r="AM603" s="388"/>
      <c r="AN603" s="388"/>
      <c r="AO603" s="388"/>
      <c r="AP603" s="388"/>
      <c r="AQ603" s="388"/>
      <c r="AR603" s="391"/>
      <c r="AS603" s="392"/>
      <c r="AT603" s="393"/>
      <c r="AU603" s="393"/>
      <c r="AV603" s="393"/>
      <c r="AW603" s="393"/>
      <c r="AX603" s="393"/>
      <c r="AY603" s="394"/>
      <c r="AZ603" s="395"/>
      <c r="BA603" s="396"/>
      <c r="BB603" s="397">
        <v>5</v>
      </c>
      <c r="BC603" s="398"/>
      <c r="BD603" s="399"/>
      <c r="BE603" s="399"/>
      <c r="BF603" s="400"/>
      <c r="BG603" s="401"/>
      <c r="BH603" s="402"/>
      <c r="BI603" s="403"/>
      <c r="BJ603" s="404"/>
      <c r="BK603" s="405"/>
      <c r="BL603" s="405"/>
      <c r="BM603" s="405"/>
      <c r="BN603" s="405"/>
      <c r="BO603" s="406"/>
      <c r="BP603" s="404"/>
      <c r="BQ603" s="405"/>
      <c r="BR603" s="405"/>
      <c r="BS603" s="405"/>
      <c r="BT603" s="405"/>
      <c r="BU603" s="406"/>
      <c r="BV603" s="404"/>
      <c r="BW603" s="405"/>
      <c r="BX603" s="405"/>
      <c r="BY603" s="405"/>
      <c r="BZ603" s="405"/>
      <c r="CA603" s="406"/>
      <c r="CB603" s="398"/>
      <c r="CC603" s="399"/>
      <c r="CD603" s="399"/>
      <c r="CE603" s="400"/>
      <c r="CF603" s="407"/>
      <c r="CG603" s="408"/>
      <c r="CH603" s="408"/>
      <c r="CI603" s="408"/>
      <c r="CJ603" s="409"/>
      <c r="CK603" s="407"/>
      <c r="CL603" s="408"/>
      <c r="CM603" s="408"/>
      <c r="CN603" s="408"/>
      <c r="CO603" s="409"/>
      <c r="CP603" s="407"/>
      <c r="CQ603" s="408"/>
      <c r="CR603" s="408"/>
      <c r="CS603" s="408"/>
      <c r="CT603" s="409"/>
      <c r="CU603" s="379"/>
      <c r="CV603" s="380"/>
      <c r="CW603" s="380"/>
      <c r="CX603" s="380"/>
      <c r="CY603" s="381"/>
    </row>
    <row r="604" spans="1:103" ht="16.5">
      <c r="A604" s="410"/>
      <c r="B604" s="411"/>
      <c r="C604" s="412" t="str">
        <f t="shared" ca="1" si="11"/>
        <v/>
      </c>
      <c r="D604" s="413"/>
      <c r="E604" s="414"/>
      <c r="F604" s="414"/>
      <c r="G604" s="414"/>
      <c r="H604" s="414"/>
      <c r="I604" s="414"/>
      <c r="J604" s="414"/>
      <c r="K604" s="376"/>
      <c r="L604" s="377"/>
      <c r="M604" s="377"/>
      <c r="N604" s="377"/>
      <c r="O604" s="377"/>
      <c r="P604" s="377"/>
      <c r="Q604" s="377"/>
      <c r="R604" s="415"/>
      <c r="S604" s="416"/>
      <c r="T604" s="415"/>
      <c r="U604" s="416"/>
      <c r="V604" s="376"/>
      <c r="W604" s="377"/>
      <c r="X604" s="377"/>
      <c r="Y604" s="377"/>
      <c r="Z604" s="377"/>
      <c r="AA604" s="377"/>
      <c r="AB604" s="377"/>
      <c r="AC604" s="377"/>
      <c r="AD604" s="376"/>
      <c r="AE604" s="377"/>
      <c r="AF604" s="377"/>
      <c r="AG604" s="377"/>
      <c r="AH604" s="377"/>
      <c r="AI604" s="377"/>
      <c r="AJ604" s="377"/>
      <c r="AK604" s="378"/>
      <c r="AL604" s="376"/>
      <c r="AM604" s="377"/>
      <c r="AN604" s="377"/>
      <c r="AO604" s="377"/>
      <c r="AP604" s="377"/>
      <c r="AQ604" s="377"/>
      <c r="AR604" s="378"/>
      <c r="AS604" s="417"/>
      <c r="AT604" s="418"/>
      <c r="AU604" s="418"/>
      <c r="AV604" s="418"/>
      <c r="AW604" s="418"/>
      <c r="AX604" s="418"/>
      <c r="AY604" s="419"/>
      <c r="AZ604" s="420"/>
      <c r="BA604" s="421"/>
      <c r="BB604" s="422">
        <v>6</v>
      </c>
      <c r="BC604" s="423"/>
      <c r="BD604" s="424"/>
      <c r="BE604" s="424"/>
      <c r="BF604" s="425"/>
      <c r="BG604" s="426"/>
      <c r="BH604" s="427"/>
      <c r="BI604" s="428"/>
      <c r="BJ604" s="429"/>
      <c r="BK604" s="430"/>
      <c r="BL604" s="430"/>
      <c r="BM604" s="430"/>
      <c r="BN604" s="430"/>
      <c r="BO604" s="431"/>
      <c r="BP604" s="429"/>
      <c r="BQ604" s="430"/>
      <c r="BR604" s="430"/>
      <c r="BS604" s="430"/>
      <c r="BT604" s="430"/>
      <c r="BU604" s="431"/>
      <c r="BV604" s="429"/>
      <c r="BW604" s="430"/>
      <c r="BX604" s="430"/>
      <c r="BY604" s="430"/>
      <c r="BZ604" s="430"/>
      <c r="CA604" s="431"/>
      <c r="CB604" s="423"/>
      <c r="CC604" s="424"/>
      <c r="CD604" s="424"/>
      <c r="CE604" s="425"/>
      <c r="CF604" s="407"/>
      <c r="CG604" s="408"/>
      <c r="CH604" s="408"/>
      <c r="CI604" s="408"/>
      <c r="CJ604" s="409"/>
      <c r="CK604" s="407"/>
      <c r="CL604" s="408"/>
      <c r="CM604" s="408"/>
      <c r="CN604" s="408"/>
      <c r="CO604" s="409"/>
      <c r="CP604" s="407"/>
      <c r="CQ604" s="408"/>
      <c r="CR604" s="408"/>
      <c r="CS604" s="408"/>
      <c r="CT604" s="409"/>
      <c r="CU604" s="379"/>
      <c r="CV604" s="380"/>
      <c r="CW604" s="380"/>
      <c r="CX604" s="380"/>
      <c r="CY604" s="381"/>
    </row>
    <row r="605" spans="1:103" ht="16.5">
      <c r="A605" s="351">
        <v>100</v>
      </c>
      <c r="B605" s="352"/>
      <c r="C605" s="353" t="str">
        <f t="shared" ca="1" si="11"/>
        <v/>
      </c>
      <c r="D605" s="354" t="s">
        <v>489</v>
      </c>
      <c r="E605" s="355"/>
      <c r="F605" s="355"/>
      <c r="G605" s="355"/>
      <c r="H605" s="355"/>
      <c r="I605" s="355"/>
      <c r="J605" s="355"/>
      <c r="K605" s="356" t="s">
        <v>490</v>
      </c>
      <c r="L605" s="357"/>
      <c r="M605" s="357"/>
      <c r="N605" s="357"/>
      <c r="O605" s="357"/>
      <c r="P605" s="357"/>
      <c r="Q605" s="357"/>
      <c r="R605" s="358" t="s">
        <v>369</v>
      </c>
      <c r="S605" s="359"/>
      <c r="T605" s="358"/>
      <c r="U605" s="359"/>
      <c r="V605" s="356"/>
      <c r="W605" s="357"/>
      <c r="X605" s="357"/>
      <c r="Y605" s="357"/>
      <c r="Z605" s="357"/>
      <c r="AA605" s="357"/>
      <c r="AB605" s="357"/>
      <c r="AC605" s="357"/>
      <c r="AD605" s="356"/>
      <c r="AE605" s="357"/>
      <c r="AF605" s="357"/>
      <c r="AG605" s="357"/>
      <c r="AH605" s="357"/>
      <c r="AI605" s="357"/>
      <c r="AJ605" s="357"/>
      <c r="AK605" s="360"/>
      <c r="AL605" s="356"/>
      <c r="AM605" s="357"/>
      <c r="AN605" s="357"/>
      <c r="AO605" s="357"/>
      <c r="AP605" s="357"/>
      <c r="AQ605" s="357"/>
      <c r="AR605" s="360"/>
      <c r="AS605" s="361"/>
      <c r="AT605" s="362"/>
      <c r="AU605" s="362"/>
      <c r="AV605" s="362"/>
      <c r="AW605" s="362"/>
      <c r="AX605" s="362"/>
      <c r="AY605" s="363"/>
      <c r="AZ605" s="364"/>
      <c r="BA605" s="365"/>
      <c r="BB605" s="366">
        <v>1</v>
      </c>
      <c r="BC605" s="367"/>
      <c r="BD605" s="368"/>
      <c r="BE605" s="368"/>
      <c r="BF605" s="369"/>
      <c r="BG605" s="370"/>
      <c r="BH605" s="371"/>
      <c r="BI605" s="372"/>
      <c r="BJ605" s="373"/>
      <c r="BK605" s="374"/>
      <c r="BL605" s="374"/>
      <c r="BM605" s="374"/>
      <c r="BN605" s="374"/>
      <c r="BO605" s="375"/>
      <c r="BP605" s="373"/>
      <c r="BQ605" s="374"/>
      <c r="BR605" s="374"/>
      <c r="BS605" s="374"/>
      <c r="BT605" s="374"/>
      <c r="BU605" s="375"/>
      <c r="BV605" s="373"/>
      <c r="BW605" s="374"/>
      <c r="BX605" s="374"/>
      <c r="BY605" s="374"/>
      <c r="BZ605" s="374"/>
      <c r="CA605" s="375"/>
      <c r="CB605" s="367"/>
      <c r="CC605" s="368"/>
      <c r="CD605" s="368"/>
      <c r="CE605" s="369"/>
      <c r="CF605" s="376"/>
      <c r="CG605" s="377"/>
      <c r="CH605" s="377"/>
      <c r="CI605" s="377"/>
      <c r="CJ605" s="378"/>
      <c r="CK605" s="376"/>
      <c r="CL605" s="377"/>
      <c r="CM605" s="377"/>
      <c r="CN605" s="377"/>
      <c r="CO605" s="378"/>
      <c r="CP605" s="376"/>
      <c r="CQ605" s="377"/>
      <c r="CR605" s="377"/>
      <c r="CS605" s="377"/>
      <c r="CT605" s="378"/>
      <c r="CU605" s="379"/>
      <c r="CV605" s="380"/>
      <c r="CW605" s="380"/>
      <c r="CX605" s="380"/>
      <c r="CY605" s="381"/>
    </row>
    <row r="606" spans="1:103" ht="16.5">
      <c r="A606" s="383"/>
      <c r="B606" s="352"/>
      <c r="C606" s="384" t="str">
        <f t="shared" ca="1" si="11"/>
        <v/>
      </c>
      <c r="D606" s="385"/>
      <c r="E606" s="386"/>
      <c r="F606" s="386"/>
      <c r="G606" s="386"/>
      <c r="H606" s="386"/>
      <c r="I606" s="386"/>
      <c r="J606" s="386"/>
      <c r="K606" s="387"/>
      <c r="L606" s="388"/>
      <c r="M606" s="388"/>
      <c r="N606" s="388"/>
      <c r="O606" s="388"/>
      <c r="P606" s="388"/>
      <c r="Q606" s="388"/>
      <c r="R606" s="389"/>
      <c r="S606" s="390"/>
      <c r="T606" s="389"/>
      <c r="U606" s="390"/>
      <c r="V606" s="387"/>
      <c r="W606" s="388"/>
      <c r="X606" s="388"/>
      <c r="Y606" s="388"/>
      <c r="Z606" s="388"/>
      <c r="AA606" s="388"/>
      <c r="AB606" s="388"/>
      <c r="AC606" s="388"/>
      <c r="AD606" s="387"/>
      <c r="AE606" s="388"/>
      <c r="AF606" s="388"/>
      <c r="AG606" s="388"/>
      <c r="AH606" s="388"/>
      <c r="AI606" s="388"/>
      <c r="AJ606" s="388"/>
      <c r="AK606" s="391"/>
      <c r="AL606" s="387"/>
      <c r="AM606" s="388"/>
      <c r="AN606" s="388"/>
      <c r="AO606" s="388"/>
      <c r="AP606" s="388"/>
      <c r="AQ606" s="388"/>
      <c r="AR606" s="391"/>
      <c r="AS606" s="392"/>
      <c r="AT606" s="393"/>
      <c r="AU606" s="393"/>
      <c r="AV606" s="393"/>
      <c r="AW606" s="393"/>
      <c r="AX606" s="393"/>
      <c r="AY606" s="394"/>
      <c r="AZ606" s="395"/>
      <c r="BA606" s="396"/>
      <c r="BB606" s="397">
        <v>2</v>
      </c>
      <c r="BC606" s="398"/>
      <c r="BD606" s="399"/>
      <c r="BE606" s="399"/>
      <c r="BF606" s="400"/>
      <c r="BG606" s="401"/>
      <c r="BH606" s="402"/>
      <c r="BI606" s="403"/>
      <c r="BJ606" s="404"/>
      <c r="BK606" s="405"/>
      <c r="BL606" s="405"/>
      <c r="BM606" s="405"/>
      <c r="BN606" s="405"/>
      <c r="BO606" s="406"/>
      <c r="BP606" s="404"/>
      <c r="BQ606" s="405"/>
      <c r="BR606" s="405"/>
      <c r="BS606" s="405"/>
      <c r="BT606" s="405"/>
      <c r="BU606" s="406"/>
      <c r="BV606" s="404"/>
      <c r="BW606" s="405"/>
      <c r="BX606" s="405"/>
      <c r="BY606" s="405"/>
      <c r="BZ606" s="405"/>
      <c r="CA606" s="406"/>
      <c r="CB606" s="398"/>
      <c r="CC606" s="399"/>
      <c r="CD606" s="399"/>
      <c r="CE606" s="400"/>
      <c r="CF606" s="407"/>
      <c r="CG606" s="408"/>
      <c r="CH606" s="408"/>
      <c r="CI606" s="408"/>
      <c r="CJ606" s="409"/>
      <c r="CK606" s="407"/>
      <c r="CL606" s="408"/>
      <c r="CM606" s="408"/>
      <c r="CN606" s="408"/>
      <c r="CO606" s="409"/>
      <c r="CP606" s="407"/>
      <c r="CQ606" s="408"/>
      <c r="CR606" s="408"/>
      <c r="CS606" s="408"/>
      <c r="CT606" s="409"/>
      <c r="CU606" s="379"/>
      <c r="CV606" s="380"/>
      <c r="CW606" s="380"/>
      <c r="CX606" s="380"/>
      <c r="CY606" s="381"/>
    </row>
    <row r="607" spans="1:103" ht="16.5">
      <c r="A607" s="383"/>
      <c r="B607" s="352"/>
      <c r="C607" s="384" t="str">
        <f t="shared" ca="1" si="11"/>
        <v/>
      </c>
      <c r="D607" s="385"/>
      <c r="E607" s="386"/>
      <c r="F607" s="386"/>
      <c r="G607" s="386"/>
      <c r="H607" s="386"/>
      <c r="I607" s="386"/>
      <c r="J607" s="386"/>
      <c r="K607" s="387"/>
      <c r="L607" s="388"/>
      <c r="M607" s="388"/>
      <c r="N607" s="388"/>
      <c r="O607" s="388"/>
      <c r="P607" s="388"/>
      <c r="Q607" s="388"/>
      <c r="R607" s="389"/>
      <c r="S607" s="390"/>
      <c r="T607" s="389"/>
      <c r="U607" s="390"/>
      <c r="V607" s="387"/>
      <c r="W607" s="388"/>
      <c r="X607" s="388"/>
      <c r="Y607" s="388"/>
      <c r="Z607" s="388"/>
      <c r="AA607" s="388"/>
      <c r="AB607" s="388"/>
      <c r="AC607" s="388"/>
      <c r="AD607" s="387"/>
      <c r="AE607" s="388"/>
      <c r="AF607" s="388"/>
      <c r="AG607" s="388"/>
      <c r="AH607" s="388"/>
      <c r="AI607" s="388"/>
      <c r="AJ607" s="388"/>
      <c r="AK607" s="391"/>
      <c r="AL607" s="387"/>
      <c r="AM607" s="388"/>
      <c r="AN607" s="388"/>
      <c r="AO607" s="388"/>
      <c r="AP607" s="388"/>
      <c r="AQ607" s="388"/>
      <c r="AR607" s="391"/>
      <c r="AS607" s="392"/>
      <c r="AT607" s="393"/>
      <c r="AU607" s="393"/>
      <c r="AV607" s="393"/>
      <c r="AW607" s="393"/>
      <c r="AX607" s="393"/>
      <c r="AY607" s="394"/>
      <c r="AZ607" s="395"/>
      <c r="BA607" s="396"/>
      <c r="BB607" s="397">
        <v>3</v>
      </c>
      <c r="BC607" s="398"/>
      <c r="BD607" s="399"/>
      <c r="BE607" s="399"/>
      <c r="BF607" s="400"/>
      <c r="BG607" s="401"/>
      <c r="BH607" s="402"/>
      <c r="BI607" s="403"/>
      <c r="BJ607" s="404"/>
      <c r="BK607" s="405"/>
      <c r="BL607" s="405"/>
      <c r="BM607" s="405"/>
      <c r="BN607" s="405"/>
      <c r="BO607" s="406"/>
      <c r="BP607" s="404"/>
      <c r="BQ607" s="405"/>
      <c r="BR607" s="405"/>
      <c r="BS607" s="405"/>
      <c r="BT607" s="405"/>
      <c r="BU607" s="406"/>
      <c r="BV607" s="404"/>
      <c r="BW607" s="405"/>
      <c r="BX607" s="405"/>
      <c r="BY607" s="405"/>
      <c r="BZ607" s="405"/>
      <c r="CA607" s="406"/>
      <c r="CB607" s="398"/>
      <c r="CC607" s="399"/>
      <c r="CD607" s="399"/>
      <c r="CE607" s="400"/>
      <c r="CF607" s="407"/>
      <c r="CG607" s="408"/>
      <c r="CH607" s="408"/>
      <c r="CI607" s="408"/>
      <c r="CJ607" s="409"/>
      <c r="CK607" s="407"/>
      <c r="CL607" s="408"/>
      <c r="CM607" s="408"/>
      <c r="CN607" s="408"/>
      <c r="CO607" s="409"/>
      <c r="CP607" s="407"/>
      <c r="CQ607" s="408"/>
      <c r="CR607" s="408"/>
      <c r="CS607" s="408"/>
      <c r="CT607" s="409"/>
      <c r="CU607" s="379"/>
      <c r="CV607" s="380"/>
      <c r="CW607" s="380"/>
      <c r="CX607" s="380"/>
      <c r="CY607" s="381"/>
    </row>
    <row r="608" spans="1:103" ht="16.5">
      <c r="A608" s="383"/>
      <c r="B608" s="352"/>
      <c r="C608" s="384" t="str">
        <f t="shared" ca="1" si="11"/>
        <v/>
      </c>
      <c r="D608" s="385"/>
      <c r="E608" s="386"/>
      <c r="F608" s="386"/>
      <c r="G608" s="386"/>
      <c r="H608" s="386"/>
      <c r="I608" s="386"/>
      <c r="J608" s="386"/>
      <c r="K608" s="387"/>
      <c r="L608" s="388"/>
      <c r="M608" s="388"/>
      <c r="N608" s="388"/>
      <c r="O608" s="388"/>
      <c r="P608" s="388"/>
      <c r="Q608" s="388"/>
      <c r="R608" s="389"/>
      <c r="S608" s="390"/>
      <c r="T608" s="389"/>
      <c r="U608" s="390"/>
      <c r="V608" s="387"/>
      <c r="W608" s="388"/>
      <c r="X608" s="388"/>
      <c r="Y608" s="388"/>
      <c r="Z608" s="388"/>
      <c r="AA608" s="388"/>
      <c r="AB608" s="388"/>
      <c r="AC608" s="388"/>
      <c r="AD608" s="387"/>
      <c r="AE608" s="388"/>
      <c r="AF608" s="388"/>
      <c r="AG608" s="388"/>
      <c r="AH608" s="388"/>
      <c r="AI608" s="388"/>
      <c r="AJ608" s="388"/>
      <c r="AK608" s="391"/>
      <c r="AL608" s="387"/>
      <c r="AM608" s="388"/>
      <c r="AN608" s="388"/>
      <c r="AO608" s="388"/>
      <c r="AP608" s="388"/>
      <c r="AQ608" s="388"/>
      <c r="AR608" s="391"/>
      <c r="AS608" s="392"/>
      <c r="AT608" s="393"/>
      <c r="AU608" s="393"/>
      <c r="AV608" s="393"/>
      <c r="AW608" s="393"/>
      <c r="AX608" s="393"/>
      <c r="AY608" s="394"/>
      <c r="AZ608" s="395"/>
      <c r="BA608" s="396"/>
      <c r="BB608" s="397">
        <v>4</v>
      </c>
      <c r="BC608" s="398"/>
      <c r="BD608" s="399"/>
      <c r="BE608" s="399"/>
      <c r="BF608" s="400"/>
      <c r="BG608" s="401"/>
      <c r="BH608" s="402"/>
      <c r="BI608" s="403"/>
      <c r="BJ608" s="404"/>
      <c r="BK608" s="405"/>
      <c r="BL608" s="405"/>
      <c r="BM608" s="405"/>
      <c r="BN608" s="405"/>
      <c r="BO608" s="406"/>
      <c r="BP608" s="404"/>
      <c r="BQ608" s="405"/>
      <c r="BR608" s="405"/>
      <c r="BS608" s="405"/>
      <c r="BT608" s="405"/>
      <c r="BU608" s="406"/>
      <c r="BV608" s="404"/>
      <c r="BW608" s="405"/>
      <c r="BX608" s="405"/>
      <c r="BY608" s="405"/>
      <c r="BZ608" s="405"/>
      <c r="CA608" s="406"/>
      <c r="CB608" s="398"/>
      <c r="CC608" s="399"/>
      <c r="CD608" s="399"/>
      <c r="CE608" s="400"/>
      <c r="CF608" s="407"/>
      <c r="CG608" s="408"/>
      <c r="CH608" s="408"/>
      <c r="CI608" s="408"/>
      <c r="CJ608" s="409"/>
      <c r="CK608" s="407"/>
      <c r="CL608" s="408"/>
      <c r="CM608" s="408"/>
      <c r="CN608" s="408"/>
      <c r="CO608" s="409"/>
      <c r="CP608" s="407"/>
      <c r="CQ608" s="408"/>
      <c r="CR608" s="408"/>
      <c r="CS608" s="408"/>
      <c r="CT608" s="409"/>
      <c r="CU608" s="379"/>
      <c r="CV608" s="380"/>
      <c r="CW608" s="380"/>
      <c r="CX608" s="380"/>
      <c r="CY608" s="381"/>
    </row>
    <row r="609" spans="1:103" ht="16.5">
      <c r="A609" s="383"/>
      <c r="B609" s="352"/>
      <c r="C609" s="384" t="str">
        <f t="shared" ca="1" si="11"/>
        <v/>
      </c>
      <c r="D609" s="385"/>
      <c r="E609" s="386"/>
      <c r="F609" s="386"/>
      <c r="G609" s="386"/>
      <c r="H609" s="386"/>
      <c r="I609" s="386"/>
      <c r="J609" s="386"/>
      <c r="K609" s="387"/>
      <c r="L609" s="388"/>
      <c r="M609" s="388"/>
      <c r="N609" s="388"/>
      <c r="O609" s="388"/>
      <c r="P609" s="388"/>
      <c r="Q609" s="388"/>
      <c r="R609" s="389"/>
      <c r="S609" s="390"/>
      <c r="T609" s="389"/>
      <c r="U609" s="390"/>
      <c r="V609" s="387"/>
      <c r="W609" s="388"/>
      <c r="X609" s="388"/>
      <c r="Y609" s="388"/>
      <c r="Z609" s="388"/>
      <c r="AA609" s="388"/>
      <c r="AB609" s="388"/>
      <c r="AC609" s="388"/>
      <c r="AD609" s="387"/>
      <c r="AE609" s="388"/>
      <c r="AF609" s="388"/>
      <c r="AG609" s="388"/>
      <c r="AH609" s="388"/>
      <c r="AI609" s="388"/>
      <c r="AJ609" s="388"/>
      <c r="AK609" s="391"/>
      <c r="AL609" s="387"/>
      <c r="AM609" s="388"/>
      <c r="AN609" s="388"/>
      <c r="AO609" s="388"/>
      <c r="AP609" s="388"/>
      <c r="AQ609" s="388"/>
      <c r="AR609" s="391"/>
      <c r="AS609" s="392"/>
      <c r="AT609" s="393"/>
      <c r="AU609" s="393"/>
      <c r="AV609" s="393"/>
      <c r="AW609" s="393"/>
      <c r="AX609" s="393"/>
      <c r="AY609" s="394"/>
      <c r="AZ609" s="395"/>
      <c r="BA609" s="396"/>
      <c r="BB609" s="397">
        <v>5</v>
      </c>
      <c r="BC609" s="398"/>
      <c r="BD609" s="399"/>
      <c r="BE609" s="399"/>
      <c r="BF609" s="400"/>
      <c r="BG609" s="401"/>
      <c r="BH609" s="402"/>
      <c r="BI609" s="403"/>
      <c r="BJ609" s="404"/>
      <c r="BK609" s="405"/>
      <c r="BL609" s="405"/>
      <c r="BM609" s="405"/>
      <c r="BN609" s="405"/>
      <c r="BO609" s="406"/>
      <c r="BP609" s="404"/>
      <c r="BQ609" s="405"/>
      <c r="BR609" s="405"/>
      <c r="BS609" s="405"/>
      <c r="BT609" s="405"/>
      <c r="BU609" s="406"/>
      <c r="BV609" s="404"/>
      <c r="BW609" s="405"/>
      <c r="BX609" s="405"/>
      <c r="BY609" s="405"/>
      <c r="BZ609" s="405"/>
      <c r="CA609" s="406"/>
      <c r="CB609" s="398"/>
      <c r="CC609" s="399"/>
      <c r="CD609" s="399"/>
      <c r="CE609" s="400"/>
      <c r="CF609" s="407"/>
      <c r="CG609" s="408"/>
      <c r="CH609" s="408"/>
      <c r="CI609" s="408"/>
      <c r="CJ609" s="409"/>
      <c r="CK609" s="407"/>
      <c r="CL609" s="408"/>
      <c r="CM609" s="408"/>
      <c r="CN609" s="408"/>
      <c r="CO609" s="409"/>
      <c r="CP609" s="407"/>
      <c r="CQ609" s="408"/>
      <c r="CR609" s="408"/>
      <c r="CS609" s="408"/>
      <c r="CT609" s="409"/>
      <c r="CU609" s="379"/>
      <c r="CV609" s="380"/>
      <c r="CW609" s="380"/>
      <c r="CX609" s="380"/>
      <c r="CY609" s="381"/>
    </row>
    <row r="610" spans="1:103" ht="16.5">
      <c r="A610" s="410"/>
      <c r="B610" s="411"/>
      <c r="C610" s="412" t="str">
        <f t="shared" ca="1" si="11"/>
        <v/>
      </c>
      <c r="D610" s="413"/>
      <c r="E610" s="414"/>
      <c r="F610" s="414"/>
      <c r="G610" s="414"/>
      <c r="H610" s="414"/>
      <c r="I610" s="414"/>
      <c r="J610" s="414"/>
      <c r="K610" s="376"/>
      <c r="L610" s="377"/>
      <c r="M610" s="377"/>
      <c r="N610" s="377"/>
      <c r="O610" s="377"/>
      <c r="P610" s="377"/>
      <c r="Q610" s="377"/>
      <c r="R610" s="415"/>
      <c r="S610" s="416"/>
      <c r="T610" s="415"/>
      <c r="U610" s="416"/>
      <c r="V610" s="376"/>
      <c r="W610" s="377"/>
      <c r="X610" s="377"/>
      <c r="Y610" s="377"/>
      <c r="Z610" s="377"/>
      <c r="AA610" s="377"/>
      <c r="AB610" s="377"/>
      <c r="AC610" s="377"/>
      <c r="AD610" s="376"/>
      <c r="AE610" s="377"/>
      <c r="AF610" s="377"/>
      <c r="AG610" s="377"/>
      <c r="AH610" s="377"/>
      <c r="AI610" s="377"/>
      <c r="AJ610" s="377"/>
      <c r="AK610" s="378"/>
      <c r="AL610" s="376"/>
      <c r="AM610" s="377"/>
      <c r="AN610" s="377"/>
      <c r="AO610" s="377"/>
      <c r="AP610" s="377"/>
      <c r="AQ610" s="377"/>
      <c r="AR610" s="378"/>
      <c r="AS610" s="417"/>
      <c r="AT610" s="418"/>
      <c r="AU610" s="418"/>
      <c r="AV610" s="418"/>
      <c r="AW610" s="418"/>
      <c r="AX610" s="418"/>
      <c r="AY610" s="419"/>
      <c r="AZ610" s="420"/>
      <c r="BA610" s="421"/>
      <c r="BB610" s="422">
        <v>6</v>
      </c>
      <c r="BC610" s="423"/>
      <c r="BD610" s="424"/>
      <c r="BE610" s="424"/>
      <c r="BF610" s="425"/>
      <c r="BG610" s="426"/>
      <c r="BH610" s="427"/>
      <c r="BI610" s="428"/>
      <c r="BJ610" s="429"/>
      <c r="BK610" s="430"/>
      <c r="BL610" s="430"/>
      <c r="BM610" s="430"/>
      <c r="BN610" s="430"/>
      <c r="BO610" s="431"/>
      <c r="BP610" s="429"/>
      <c r="BQ610" s="430"/>
      <c r="BR610" s="430"/>
      <c r="BS610" s="430"/>
      <c r="BT610" s="430"/>
      <c r="BU610" s="431"/>
      <c r="BV610" s="429"/>
      <c r="BW610" s="430"/>
      <c r="BX610" s="430"/>
      <c r="BY610" s="430"/>
      <c r="BZ610" s="430"/>
      <c r="CA610" s="431"/>
      <c r="CB610" s="423"/>
      <c r="CC610" s="424"/>
      <c r="CD610" s="424"/>
      <c r="CE610" s="425"/>
      <c r="CF610" s="407"/>
      <c r="CG610" s="408"/>
      <c r="CH610" s="408"/>
      <c r="CI610" s="408"/>
      <c r="CJ610" s="409"/>
      <c r="CK610" s="407"/>
      <c r="CL610" s="408"/>
      <c r="CM610" s="408"/>
      <c r="CN610" s="408"/>
      <c r="CO610" s="409"/>
      <c r="CP610" s="407"/>
      <c r="CQ610" s="408"/>
      <c r="CR610" s="408"/>
      <c r="CS610" s="408"/>
      <c r="CT610" s="409"/>
      <c r="CU610" s="379"/>
      <c r="CV610" s="380"/>
      <c r="CW610" s="380"/>
      <c r="CX610" s="380"/>
      <c r="CY610" s="381"/>
    </row>
    <row r="611" spans="1:103" ht="16.5">
      <c r="A611" s="351">
        <v>101</v>
      </c>
      <c r="B611" s="352"/>
      <c r="C611" s="353" t="str">
        <f t="shared" ca="1" si="11"/>
        <v/>
      </c>
      <c r="D611" s="354" t="s">
        <v>491</v>
      </c>
      <c r="E611" s="355"/>
      <c r="F611" s="355"/>
      <c r="G611" s="355"/>
      <c r="H611" s="355"/>
      <c r="I611" s="355"/>
      <c r="J611" s="355"/>
      <c r="K611" s="356" t="s">
        <v>492</v>
      </c>
      <c r="L611" s="357"/>
      <c r="M611" s="357"/>
      <c r="N611" s="357"/>
      <c r="O611" s="357"/>
      <c r="P611" s="357"/>
      <c r="Q611" s="357"/>
      <c r="R611" s="358" t="s">
        <v>369</v>
      </c>
      <c r="S611" s="359"/>
      <c r="T611" s="358"/>
      <c r="U611" s="359"/>
      <c r="V611" s="356"/>
      <c r="W611" s="357"/>
      <c r="X611" s="357"/>
      <c r="Y611" s="357"/>
      <c r="Z611" s="357"/>
      <c r="AA611" s="357"/>
      <c r="AB611" s="357"/>
      <c r="AC611" s="357"/>
      <c r="AD611" s="356"/>
      <c r="AE611" s="357"/>
      <c r="AF611" s="357"/>
      <c r="AG611" s="357"/>
      <c r="AH611" s="357"/>
      <c r="AI611" s="357"/>
      <c r="AJ611" s="357"/>
      <c r="AK611" s="360"/>
      <c r="AL611" s="356"/>
      <c r="AM611" s="357"/>
      <c r="AN611" s="357"/>
      <c r="AO611" s="357"/>
      <c r="AP611" s="357"/>
      <c r="AQ611" s="357"/>
      <c r="AR611" s="360"/>
      <c r="AS611" s="361"/>
      <c r="AT611" s="362"/>
      <c r="AU611" s="362"/>
      <c r="AV611" s="362"/>
      <c r="AW611" s="362"/>
      <c r="AX611" s="362"/>
      <c r="AY611" s="363"/>
      <c r="AZ611" s="364"/>
      <c r="BA611" s="365"/>
      <c r="BB611" s="366">
        <v>1</v>
      </c>
      <c r="BC611" s="367"/>
      <c r="BD611" s="368"/>
      <c r="BE611" s="368"/>
      <c r="BF611" s="369"/>
      <c r="BG611" s="370"/>
      <c r="BH611" s="371"/>
      <c r="BI611" s="372"/>
      <c r="BJ611" s="373"/>
      <c r="BK611" s="374"/>
      <c r="BL611" s="374"/>
      <c r="BM611" s="374"/>
      <c r="BN611" s="374"/>
      <c r="BO611" s="375"/>
      <c r="BP611" s="373"/>
      <c r="BQ611" s="374"/>
      <c r="BR611" s="374"/>
      <c r="BS611" s="374"/>
      <c r="BT611" s="374"/>
      <c r="BU611" s="375"/>
      <c r="BV611" s="373"/>
      <c r="BW611" s="374"/>
      <c r="BX611" s="374"/>
      <c r="BY611" s="374"/>
      <c r="BZ611" s="374"/>
      <c r="CA611" s="375"/>
      <c r="CB611" s="367"/>
      <c r="CC611" s="368"/>
      <c r="CD611" s="368"/>
      <c r="CE611" s="369"/>
      <c r="CF611" s="376"/>
      <c r="CG611" s="377"/>
      <c r="CH611" s="377"/>
      <c r="CI611" s="377"/>
      <c r="CJ611" s="378"/>
      <c r="CK611" s="376"/>
      <c r="CL611" s="377"/>
      <c r="CM611" s="377"/>
      <c r="CN611" s="377"/>
      <c r="CO611" s="378"/>
      <c r="CP611" s="376"/>
      <c r="CQ611" s="377"/>
      <c r="CR611" s="377"/>
      <c r="CS611" s="377"/>
      <c r="CT611" s="378"/>
      <c r="CU611" s="379"/>
      <c r="CV611" s="380"/>
      <c r="CW611" s="380"/>
      <c r="CX611" s="380"/>
      <c r="CY611" s="381"/>
    </row>
    <row r="612" spans="1:103" ht="16.5">
      <c r="A612" s="383"/>
      <c r="B612" s="352"/>
      <c r="C612" s="384" t="str">
        <f t="shared" ca="1" si="11"/>
        <v/>
      </c>
      <c r="D612" s="385"/>
      <c r="E612" s="386"/>
      <c r="F612" s="386"/>
      <c r="G612" s="386"/>
      <c r="H612" s="386"/>
      <c r="I612" s="386"/>
      <c r="J612" s="386"/>
      <c r="K612" s="387"/>
      <c r="L612" s="388"/>
      <c r="M612" s="388"/>
      <c r="N612" s="388"/>
      <c r="O612" s="388"/>
      <c r="P612" s="388"/>
      <c r="Q612" s="388"/>
      <c r="R612" s="389"/>
      <c r="S612" s="390"/>
      <c r="T612" s="389"/>
      <c r="U612" s="390"/>
      <c r="V612" s="387"/>
      <c r="W612" s="388"/>
      <c r="X612" s="388"/>
      <c r="Y612" s="388"/>
      <c r="Z612" s="388"/>
      <c r="AA612" s="388"/>
      <c r="AB612" s="388"/>
      <c r="AC612" s="388"/>
      <c r="AD612" s="387"/>
      <c r="AE612" s="388"/>
      <c r="AF612" s="388"/>
      <c r="AG612" s="388"/>
      <c r="AH612" s="388"/>
      <c r="AI612" s="388"/>
      <c r="AJ612" s="388"/>
      <c r="AK612" s="391"/>
      <c r="AL612" s="387"/>
      <c r="AM612" s="388"/>
      <c r="AN612" s="388"/>
      <c r="AO612" s="388"/>
      <c r="AP612" s="388"/>
      <c r="AQ612" s="388"/>
      <c r="AR612" s="391"/>
      <c r="AS612" s="392"/>
      <c r="AT612" s="393"/>
      <c r="AU612" s="393"/>
      <c r="AV612" s="393"/>
      <c r="AW612" s="393"/>
      <c r="AX612" s="393"/>
      <c r="AY612" s="394"/>
      <c r="AZ612" s="395"/>
      <c r="BA612" s="396"/>
      <c r="BB612" s="397">
        <v>2</v>
      </c>
      <c r="BC612" s="398"/>
      <c r="BD612" s="399"/>
      <c r="BE612" s="399"/>
      <c r="BF612" s="400"/>
      <c r="BG612" s="401"/>
      <c r="BH612" s="402"/>
      <c r="BI612" s="403"/>
      <c r="BJ612" s="404"/>
      <c r="BK612" s="405"/>
      <c r="BL612" s="405"/>
      <c r="BM612" s="405"/>
      <c r="BN612" s="405"/>
      <c r="BO612" s="406"/>
      <c r="BP612" s="404"/>
      <c r="BQ612" s="405"/>
      <c r="BR612" s="405"/>
      <c r="BS612" s="405"/>
      <c r="BT612" s="405"/>
      <c r="BU612" s="406"/>
      <c r="BV612" s="404"/>
      <c r="BW612" s="405"/>
      <c r="BX612" s="405"/>
      <c r="BY612" s="405"/>
      <c r="BZ612" s="405"/>
      <c r="CA612" s="406"/>
      <c r="CB612" s="398"/>
      <c r="CC612" s="399"/>
      <c r="CD612" s="399"/>
      <c r="CE612" s="400"/>
      <c r="CF612" s="407"/>
      <c r="CG612" s="408"/>
      <c r="CH612" s="408"/>
      <c r="CI612" s="408"/>
      <c r="CJ612" s="409"/>
      <c r="CK612" s="407"/>
      <c r="CL612" s="408"/>
      <c r="CM612" s="408"/>
      <c r="CN612" s="408"/>
      <c r="CO612" s="409"/>
      <c r="CP612" s="407"/>
      <c r="CQ612" s="408"/>
      <c r="CR612" s="408"/>
      <c r="CS612" s="408"/>
      <c r="CT612" s="409"/>
      <c r="CU612" s="379"/>
      <c r="CV612" s="380"/>
      <c r="CW612" s="380"/>
      <c r="CX612" s="380"/>
      <c r="CY612" s="381"/>
    </row>
    <row r="613" spans="1:103" ht="16.5">
      <c r="A613" s="383"/>
      <c r="B613" s="352"/>
      <c r="C613" s="384" t="str">
        <f t="shared" ca="1" si="11"/>
        <v/>
      </c>
      <c r="D613" s="385"/>
      <c r="E613" s="386"/>
      <c r="F613" s="386"/>
      <c r="G613" s="386"/>
      <c r="H613" s="386"/>
      <c r="I613" s="386"/>
      <c r="J613" s="386"/>
      <c r="K613" s="387"/>
      <c r="L613" s="388"/>
      <c r="M613" s="388"/>
      <c r="N613" s="388"/>
      <c r="O613" s="388"/>
      <c r="P613" s="388"/>
      <c r="Q613" s="388"/>
      <c r="R613" s="389"/>
      <c r="S613" s="390"/>
      <c r="T613" s="389"/>
      <c r="U613" s="390"/>
      <c r="V613" s="387"/>
      <c r="W613" s="388"/>
      <c r="X613" s="388"/>
      <c r="Y613" s="388"/>
      <c r="Z613" s="388"/>
      <c r="AA613" s="388"/>
      <c r="AB613" s="388"/>
      <c r="AC613" s="388"/>
      <c r="AD613" s="387"/>
      <c r="AE613" s="388"/>
      <c r="AF613" s="388"/>
      <c r="AG613" s="388"/>
      <c r="AH613" s="388"/>
      <c r="AI613" s="388"/>
      <c r="AJ613" s="388"/>
      <c r="AK613" s="391"/>
      <c r="AL613" s="387"/>
      <c r="AM613" s="388"/>
      <c r="AN613" s="388"/>
      <c r="AO613" s="388"/>
      <c r="AP613" s="388"/>
      <c r="AQ613" s="388"/>
      <c r="AR613" s="391"/>
      <c r="AS613" s="392"/>
      <c r="AT613" s="393"/>
      <c r="AU613" s="393"/>
      <c r="AV613" s="393"/>
      <c r="AW613" s="393"/>
      <c r="AX613" s="393"/>
      <c r="AY613" s="394"/>
      <c r="AZ613" s="395"/>
      <c r="BA613" s="396"/>
      <c r="BB613" s="397">
        <v>3</v>
      </c>
      <c r="BC613" s="398"/>
      <c r="BD613" s="399"/>
      <c r="BE613" s="399"/>
      <c r="BF613" s="400"/>
      <c r="BG613" s="401"/>
      <c r="BH613" s="402"/>
      <c r="BI613" s="403"/>
      <c r="BJ613" s="404"/>
      <c r="BK613" s="405"/>
      <c r="BL613" s="405"/>
      <c r="BM613" s="405"/>
      <c r="BN613" s="405"/>
      <c r="BO613" s="406"/>
      <c r="BP613" s="404"/>
      <c r="BQ613" s="405"/>
      <c r="BR613" s="405"/>
      <c r="BS613" s="405"/>
      <c r="BT613" s="405"/>
      <c r="BU613" s="406"/>
      <c r="BV613" s="404"/>
      <c r="BW613" s="405"/>
      <c r="BX613" s="405"/>
      <c r="BY613" s="405"/>
      <c r="BZ613" s="405"/>
      <c r="CA613" s="406"/>
      <c r="CB613" s="398"/>
      <c r="CC613" s="399"/>
      <c r="CD613" s="399"/>
      <c r="CE613" s="400"/>
      <c r="CF613" s="407"/>
      <c r="CG613" s="408"/>
      <c r="CH613" s="408"/>
      <c r="CI613" s="408"/>
      <c r="CJ613" s="409"/>
      <c r="CK613" s="407"/>
      <c r="CL613" s="408"/>
      <c r="CM613" s="408"/>
      <c r="CN613" s="408"/>
      <c r="CO613" s="409"/>
      <c r="CP613" s="407"/>
      <c r="CQ613" s="408"/>
      <c r="CR613" s="408"/>
      <c r="CS613" s="408"/>
      <c r="CT613" s="409"/>
      <c r="CU613" s="379"/>
      <c r="CV613" s="380"/>
      <c r="CW613" s="380"/>
      <c r="CX613" s="380"/>
      <c r="CY613" s="381"/>
    </row>
    <row r="614" spans="1:103" ht="16.5">
      <c r="A614" s="383"/>
      <c r="B614" s="352"/>
      <c r="C614" s="384" t="str">
        <f t="shared" ca="1" si="11"/>
        <v/>
      </c>
      <c r="D614" s="385"/>
      <c r="E614" s="386"/>
      <c r="F614" s="386"/>
      <c r="G614" s="386"/>
      <c r="H614" s="386"/>
      <c r="I614" s="386"/>
      <c r="J614" s="386"/>
      <c r="K614" s="387"/>
      <c r="L614" s="388"/>
      <c r="M614" s="388"/>
      <c r="N614" s="388"/>
      <c r="O614" s="388"/>
      <c r="P614" s="388"/>
      <c r="Q614" s="388"/>
      <c r="R614" s="389"/>
      <c r="S614" s="390"/>
      <c r="T614" s="389"/>
      <c r="U614" s="390"/>
      <c r="V614" s="387"/>
      <c r="W614" s="388"/>
      <c r="X614" s="388"/>
      <c r="Y614" s="388"/>
      <c r="Z614" s="388"/>
      <c r="AA614" s="388"/>
      <c r="AB614" s="388"/>
      <c r="AC614" s="388"/>
      <c r="AD614" s="387"/>
      <c r="AE614" s="388"/>
      <c r="AF614" s="388"/>
      <c r="AG614" s="388"/>
      <c r="AH614" s="388"/>
      <c r="AI614" s="388"/>
      <c r="AJ614" s="388"/>
      <c r="AK614" s="391"/>
      <c r="AL614" s="387"/>
      <c r="AM614" s="388"/>
      <c r="AN614" s="388"/>
      <c r="AO614" s="388"/>
      <c r="AP614" s="388"/>
      <c r="AQ614" s="388"/>
      <c r="AR614" s="391"/>
      <c r="AS614" s="392"/>
      <c r="AT614" s="393"/>
      <c r="AU614" s="393"/>
      <c r="AV614" s="393"/>
      <c r="AW614" s="393"/>
      <c r="AX614" s="393"/>
      <c r="AY614" s="394"/>
      <c r="AZ614" s="395"/>
      <c r="BA614" s="396"/>
      <c r="BB614" s="397">
        <v>4</v>
      </c>
      <c r="BC614" s="398"/>
      <c r="BD614" s="399"/>
      <c r="BE614" s="399"/>
      <c r="BF614" s="400"/>
      <c r="BG614" s="401"/>
      <c r="BH614" s="402"/>
      <c r="BI614" s="403"/>
      <c r="BJ614" s="404"/>
      <c r="BK614" s="405"/>
      <c r="BL614" s="405"/>
      <c r="BM614" s="405"/>
      <c r="BN614" s="405"/>
      <c r="BO614" s="406"/>
      <c r="BP614" s="404"/>
      <c r="BQ614" s="405"/>
      <c r="BR614" s="405"/>
      <c r="BS614" s="405"/>
      <c r="BT614" s="405"/>
      <c r="BU614" s="406"/>
      <c r="BV614" s="404"/>
      <c r="BW614" s="405"/>
      <c r="BX614" s="405"/>
      <c r="BY614" s="405"/>
      <c r="BZ614" s="405"/>
      <c r="CA614" s="406"/>
      <c r="CB614" s="398"/>
      <c r="CC614" s="399"/>
      <c r="CD614" s="399"/>
      <c r="CE614" s="400"/>
      <c r="CF614" s="407"/>
      <c r="CG614" s="408"/>
      <c r="CH614" s="408"/>
      <c r="CI614" s="408"/>
      <c r="CJ614" s="409"/>
      <c r="CK614" s="407"/>
      <c r="CL614" s="408"/>
      <c r="CM614" s="408"/>
      <c r="CN614" s="408"/>
      <c r="CO614" s="409"/>
      <c r="CP614" s="407"/>
      <c r="CQ614" s="408"/>
      <c r="CR614" s="408"/>
      <c r="CS614" s="408"/>
      <c r="CT614" s="409"/>
      <c r="CU614" s="379"/>
      <c r="CV614" s="380"/>
      <c r="CW614" s="380"/>
      <c r="CX614" s="380"/>
      <c r="CY614" s="381"/>
    </row>
    <row r="615" spans="1:103" ht="16.5">
      <c r="A615" s="383"/>
      <c r="B615" s="352"/>
      <c r="C615" s="384" t="str">
        <f t="shared" ca="1" si="11"/>
        <v/>
      </c>
      <c r="D615" s="385"/>
      <c r="E615" s="386"/>
      <c r="F615" s="386"/>
      <c r="G615" s="386"/>
      <c r="H615" s="386"/>
      <c r="I615" s="386"/>
      <c r="J615" s="386"/>
      <c r="K615" s="387"/>
      <c r="L615" s="388"/>
      <c r="M615" s="388"/>
      <c r="N615" s="388"/>
      <c r="O615" s="388"/>
      <c r="P615" s="388"/>
      <c r="Q615" s="388"/>
      <c r="R615" s="389"/>
      <c r="S615" s="390"/>
      <c r="T615" s="389"/>
      <c r="U615" s="390"/>
      <c r="V615" s="387"/>
      <c r="W615" s="388"/>
      <c r="X615" s="388"/>
      <c r="Y615" s="388"/>
      <c r="Z615" s="388"/>
      <c r="AA615" s="388"/>
      <c r="AB615" s="388"/>
      <c r="AC615" s="388"/>
      <c r="AD615" s="387"/>
      <c r="AE615" s="388"/>
      <c r="AF615" s="388"/>
      <c r="AG615" s="388"/>
      <c r="AH615" s="388"/>
      <c r="AI615" s="388"/>
      <c r="AJ615" s="388"/>
      <c r="AK615" s="391"/>
      <c r="AL615" s="387"/>
      <c r="AM615" s="388"/>
      <c r="AN615" s="388"/>
      <c r="AO615" s="388"/>
      <c r="AP615" s="388"/>
      <c r="AQ615" s="388"/>
      <c r="AR615" s="391"/>
      <c r="AS615" s="392"/>
      <c r="AT615" s="393"/>
      <c r="AU615" s="393"/>
      <c r="AV615" s="393"/>
      <c r="AW615" s="393"/>
      <c r="AX615" s="393"/>
      <c r="AY615" s="394"/>
      <c r="AZ615" s="395"/>
      <c r="BA615" s="396"/>
      <c r="BB615" s="397">
        <v>5</v>
      </c>
      <c r="BC615" s="398"/>
      <c r="BD615" s="399"/>
      <c r="BE615" s="399"/>
      <c r="BF615" s="400"/>
      <c r="BG615" s="401"/>
      <c r="BH615" s="402"/>
      <c r="BI615" s="403"/>
      <c r="BJ615" s="404"/>
      <c r="BK615" s="405"/>
      <c r="BL615" s="405"/>
      <c r="BM615" s="405"/>
      <c r="BN615" s="405"/>
      <c r="BO615" s="406"/>
      <c r="BP615" s="404"/>
      <c r="BQ615" s="405"/>
      <c r="BR615" s="405"/>
      <c r="BS615" s="405"/>
      <c r="BT615" s="405"/>
      <c r="BU615" s="406"/>
      <c r="BV615" s="404"/>
      <c r="BW615" s="405"/>
      <c r="BX615" s="405"/>
      <c r="BY615" s="405"/>
      <c r="BZ615" s="405"/>
      <c r="CA615" s="406"/>
      <c r="CB615" s="398"/>
      <c r="CC615" s="399"/>
      <c r="CD615" s="399"/>
      <c r="CE615" s="400"/>
      <c r="CF615" s="407"/>
      <c r="CG615" s="408"/>
      <c r="CH615" s="408"/>
      <c r="CI615" s="408"/>
      <c r="CJ615" s="409"/>
      <c r="CK615" s="407"/>
      <c r="CL615" s="408"/>
      <c r="CM615" s="408"/>
      <c r="CN615" s="408"/>
      <c r="CO615" s="409"/>
      <c r="CP615" s="407"/>
      <c r="CQ615" s="408"/>
      <c r="CR615" s="408"/>
      <c r="CS615" s="408"/>
      <c r="CT615" s="409"/>
      <c r="CU615" s="379"/>
      <c r="CV615" s="380"/>
      <c r="CW615" s="380"/>
      <c r="CX615" s="380"/>
      <c r="CY615" s="381"/>
    </row>
    <row r="616" spans="1:103" ht="16.5">
      <c r="A616" s="410"/>
      <c r="B616" s="411"/>
      <c r="C616" s="412" t="str">
        <f t="shared" ca="1" si="11"/>
        <v/>
      </c>
      <c r="D616" s="413"/>
      <c r="E616" s="414"/>
      <c r="F616" s="414"/>
      <c r="G616" s="414"/>
      <c r="H616" s="414"/>
      <c r="I616" s="414"/>
      <c r="J616" s="414"/>
      <c r="K616" s="376"/>
      <c r="L616" s="377"/>
      <c r="M616" s="377"/>
      <c r="N616" s="377"/>
      <c r="O616" s="377"/>
      <c r="P616" s="377"/>
      <c r="Q616" s="377"/>
      <c r="R616" s="415"/>
      <c r="S616" s="416"/>
      <c r="T616" s="415"/>
      <c r="U616" s="416"/>
      <c r="V616" s="376"/>
      <c r="W616" s="377"/>
      <c r="X616" s="377"/>
      <c r="Y616" s="377"/>
      <c r="Z616" s="377"/>
      <c r="AA616" s="377"/>
      <c r="AB616" s="377"/>
      <c r="AC616" s="377"/>
      <c r="AD616" s="376"/>
      <c r="AE616" s="377"/>
      <c r="AF616" s="377"/>
      <c r="AG616" s="377"/>
      <c r="AH616" s="377"/>
      <c r="AI616" s="377"/>
      <c r="AJ616" s="377"/>
      <c r="AK616" s="378"/>
      <c r="AL616" s="376"/>
      <c r="AM616" s="377"/>
      <c r="AN616" s="377"/>
      <c r="AO616" s="377"/>
      <c r="AP616" s="377"/>
      <c r="AQ616" s="377"/>
      <c r="AR616" s="378"/>
      <c r="AS616" s="417"/>
      <c r="AT616" s="418"/>
      <c r="AU616" s="418"/>
      <c r="AV616" s="418"/>
      <c r="AW616" s="418"/>
      <c r="AX616" s="418"/>
      <c r="AY616" s="419"/>
      <c r="AZ616" s="420"/>
      <c r="BA616" s="421"/>
      <c r="BB616" s="422">
        <v>6</v>
      </c>
      <c r="BC616" s="423"/>
      <c r="BD616" s="424"/>
      <c r="BE616" s="424"/>
      <c r="BF616" s="425"/>
      <c r="BG616" s="426"/>
      <c r="BH616" s="427"/>
      <c r="BI616" s="428"/>
      <c r="BJ616" s="429"/>
      <c r="BK616" s="430"/>
      <c r="BL616" s="430"/>
      <c r="BM616" s="430"/>
      <c r="BN616" s="430"/>
      <c r="BO616" s="431"/>
      <c r="BP616" s="429"/>
      <c r="BQ616" s="430"/>
      <c r="BR616" s="430"/>
      <c r="BS616" s="430"/>
      <c r="BT616" s="430"/>
      <c r="BU616" s="431"/>
      <c r="BV616" s="429"/>
      <c r="BW616" s="430"/>
      <c r="BX616" s="430"/>
      <c r="BY616" s="430"/>
      <c r="BZ616" s="430"/>
      <c r="CA616" s="431"/>
      <c r="CB616" s="423"/>
      <c r="CC616" s="424"/>
      <c r="CD616" s="424"/>
      <c r="CE616" s="425"/>
      <c r="CF616" s="407"/>
      <c r="CG616" s="408"/>
      <c r="CH616" s="408"/>
      <c r="CI616" s="408"/>
      <c r="CJ616" s="409"/>
      <c r="CK616" s="407"/>
      <c r="CL616" s="408"/>
      <c r="CM616" s="408"/>
      <c r="CN616" s="408"/>
      <c r="CO616" s="409"/>
      <c r="CP616" s="407"/>
      <c r="CQ616" s="408"/>
      <c r="CR616" s="408"/>
      <c r="CS616" s="408"/>
      <c r="CT616" s="409"/>
      <c r="CU616" s="379"/>
      <c r="CV616" s="380"/>
      <c r="CW616" s="380"/>
      <c r="CX616" s="380"/>
      <c r="CY616" s="381"/>
    </row>
    <row r="617" spans="1:103" ht="16.5">
      <c r="A617" s="351">
        <v>102</v>
      </c>
      <c r="B617" s="352"/>
      <c r="C617" s="353" t="str">
        <f t="shared" ca="1" si="11"/>
        <v>●</v>
      </c>
      <c r="D617" s="354" t="s">
        <v>493</v>
      </c>
      <c r="E617" s="355"/>
      <c r="F617" s="355"/>
      <c r="G617" s="355"/>
      <c r="H617" s="355"/>
      <c r="I617" s="355"/>
      <c r="J617" s="355"/>
      <c r="K617" s="356" t="s">
        <v>494</v>
      </c>
      <c r="L617" s="357"/>
      <c r="M617" s="357"/>
      <c r="N617" s="357"/>
      <c r="O617" s="357"/>
      <c r="P617" s="357"/>
      <c r="Q617" s="357"/>
      <c r="R617" s="358"/>
      <c r="S617" s="359"/>
      <c r="T617" s="358"/>
      <c r="U617" s="359"/>
      <c r="V617" s="356"/>
      <c r="W617" s="357"/>
      <c r="X617" s="357"/>
      <c r="Y617" s="357"/>
      <c r="Z617" s="357"/>
      <c r="AA617" s="357"/>
      <c r="AB617" s="357"/>
      <c r="AC617" s="357"/>
      <c r="AD617" s="356"/>
      <c r="AE617" s="357"/>
      <c r="AF617" s="357"/>
      <c r="AG617" s="357"/>
      <c r="AH617" s="357"/>
      <c r="AI617" s="357"/>
      <c r="AJ617" s="357"/>
      <c r="AK617" s="360"/>
      <c r="AL617" s="356"/>
      <c r="AM617" s="357"/>
      <c r="AN617" s="357"/>
      <c r="AO617" s="357"/>
      <c r="AP617" s="357"/>
      <c r="AQ617" s="357"/>
      <c r="AR617" s="360"/>
      <c r="AS617" s="361"/>
      <c r="AT617" s="362"/>
      <c r="AU617" s="362"/>
      <c r="AV617" s="362"/>
      <c r="AW617" s="362"/>
      <c r="AX617" s="362"/>
      <c r="AY617" s="363"/>
      <c r="AZ617" s="364"/>
      <c r="BA617" s="365"/>
      <c r="BB617" s="366">
        <v>1</v>
      </c>
      <c r="BC617" s="367"/>
      <c r="BD617" s="368"/>
      <c r="BE617" s="368"/>
      <c r="BF617" s="369"/>
      <c r="BG617" s="370"/>
      <c r="BH617" s="371"/>
      <c r="BI617" s="372"/>
      <c r="BJ617" s="373"/>
      <c r="BK617" s="374"/>
      <c r="BL617" s="374"/>
      <c r="BM617" s="374"/>
      <c r="BN617" s="374"/>
      <c r="BO617" s="375"/>
      <c r="BP617" s="373"/>
      <c r="BQ617" s="374"/>
      <c r="BR617" s="374"/>
      <c r="BS617" s="374"/>
      <c r="BT617" s="374"/>
      <c r="BU617" s="375"/>
      <c r="BV617" s="373"/>
      <c r="BW617" s="374"/>
      <c r="BX617" s="374"/>
      <c r="BY617" s="374"/>
      <c r="BZ617" s="374"/>
      <c r="CA617" s="375"/>
      <c r="CB617" s="367"/>
      <c r="CC617" s="368"/>
      <c r="CD617" s="368"/>
      <c r="CE617" s="369"/>
      <c r="CF617" s="376"/>
      <c r="CG617" s="377"/>
      <c r="CH617" s="377"/>
      <c r="CI617" s="377"/>
      <c r="CJ617" s="378"/>
      <c r="CK617" s="376"/>
      <c r="CL617" s="377"/>
      <c r="CM617" s="377"/>
      <c r="CN617" s="377"/>
      <c r="CO617" s="378"/>
      <c r="CP617" s="376"/>
      <c r="CQ617" s="377"/>
      <c r="CR617" s="377"/>
      <c r="CS617" s="377"/>
      <c r="CT617" s="378"/>
      <c r="CU617" s="379"/>
      <c r="CV617" s="380"/>
      <c r="CW617" s="380"/>
      <c r="CX617" s="380"/>
      <c r="CY617" s="381"/>
    </row>
    <row r="618" spans="1:103" ht="16.5">
      <c r="A618" s="383"/>
      <c r="B618" s="352"/>
      <c r="C618" s="384" t="str">
        <f t="shared" ca="1" si="11"/>
        <v>●</v>
      </c>
      <c r="D618" s="385"/>
      <c r="E618" s="386"/>
      <c r="F618" s="386"/>
      <c r="G618" s="386"/>
      <c r="H618" s="386"/>
      <c r="I618" s="386"/>
      <c r="J618" s="386"/>
      <c r="K618" s="387"/>
      <c r="L618" s="388"/>
      <c r="M618" s="388"/>
      <c r="N618" s="388"/>
      <c r="O618" s="388"/>
      <c r="P618" s="388"/>
      <c r="Q618" s="388"/>
      <c r="R618" s="389"/>
      <c r="S618" s="390"/>
      <c r="T618" s="389"/>
      <c r="U618" s="390"/>
      <c r="V618" s="387"/>
      <c r="W618" s="388"/>
      <c r="X618" s="388"/>
      <c r="Y618" s="388"/>
      <c r="Z618" s="388"/>
      <c r="AA618" s="388"/>
      <c r="AB618" s="388"/>
      <c r="AC618" s="388"/>
      <c r="AD618" s="387"/>
      <c r="AE618" s="388"/>
      <c r="AF618" s="388"/>
      <c r="AG618" s="388"/>
      <c r="AH618" s="388"/>
      <c r="AI618" s="388"/>
      <c r="AJ618" s="388"/>
      <c r="AK618" s="391"/>
      <c r="AL618" s="387"/>
      <c r="AM618" s="388"/>
      <c r="AN618" s="388"/>
      <c r="AO618" s="388"/>
      <c r="AP618" s="388"/>
      <c r="AQ618" s="388"/>
      <c r="AR618" s="391"/>
      <c r="AS618" s="392"/>
      <c r="AT618" s="393"/>
      <c r="AU618" s="393"/>
      <c r="AV618" s="393"/>
      <c r="AW618" s="393"/>
      <c r="AX618" s="393"/>
      <c r="AY618" s="394"/>
      <c r="AZ618" s="395"/>
      <c r="BA618" s="396"/>
      <c r="BB618" s="397">
        <v>2</v>
      </c>
      <c r="BC618" s="398"/>
      <c r="BD618" s="399"/>
      <c r="BE618" s="399"/>
      <c r="BF618" s="400"/>
      <c r="BG618" s="401"/>
      <c r="BH618" s="402"/>
      <c r="BI618" s="403"/>
      <c r="BJ618" s="404"/>
      <c r="BK618" s="405"/>
      <c r="BL618" s="405"/>
      <c r="BM618" s="405"/>
      <c r="BN618" s="405"/>
      <c r="BO618" s="406"/>
      <c r="BP618" s="404"/>
      <c r="BQ618" s="405"/>
      <c r="BR618" s="405"/>
      <c r="BS618" s="405"/>
      <c r="BT618" s="405"/>
      <c r="BU618" s="406"/>
      <c r="BV618" s="404"/>
      <c r="BW618" s="405"/>
      <c r="BX618" s="405"/>
      <c r="BY618" s="405"/>
      <c r="BZ618" s="405"/>
      <c r="CA618" s="406"/>
      <c r="CB618" s="398"/>
      <c r="CC618" s="399"/>
      <c r="CD618" s="399"/>
      <c r="CE618" s="400"/>
      <c r="CF618" s="407"/>
      <c r="CG618" s="408"/>
      <c r="CH618" s="408"/>
      <c r="CI618" s="408"/>
      <c r="CJ618" s="409"/>
      <c r="CK618" s="407"/>
      <c r="CL618" s="408"/>
      <c r="CM618" s="408"/>
      <c r="CN618" s="408"/>
      <c r="CO618" s="409"/>
      <c r="CP618" s="407"/>
      <c r="CQ618" s="408"/>
      <c r="CR618" s="408"/>
      <c r="CS618" s="408"/>
      <c r="CT618" s="409"/>
      <c r="CU618" s="379"/>
      <c r="CV618" s="380"/>
      <c r="CW618" s="380"/>
      <c r="CX618" s="380"/>
      <c r="CY618" s="381"/>
    </row>
    <row r="619" spans="1:103" ht="16.5">
      <c r="A619" s="383"/>
      <c r="B619" s="352"/>
      <c r="C619" s="384" t="str">
        <f t="shared" ca="1" si="11"/>
        <v>●</v>
      </c>
      <c r="D619" s="385"/>
      <c r="E619" s="386"/>
      <c r="F619" s="386"/>
      <c r="G619" s="386"/>
      <c r="H619" s="386"/>
      <c r="I619" s="386"/>
      <c r="J619" s="386"/>
      <c r="K619" s="387"/>
      <c r="L619" s="388"/>
      <c r="M619" s="388"/>
      <c r="N619" s="388"/>
      <c r="O619" s="388"/>
      <c r="P619" s="388"/>
      <c r="Q619" s="388"/>
      <c r="R619" s="389"/>
      <c r="S619" s="390"/>
      <c r="T619" s="389"/>
      <c r="U619" s="390"/>
      <c r="V619" s="387"/>
      <c r="W619" s="388"/>
      <c r="X619" s="388"/>
      <c r="Y619" s="388"/>
      <c r="Z619" s="388"/>
      <c r="AA619" s="388"/>
      <c r="AB619" s="388"/>
      <c r="AC619" s="388"/>
      <c r="AD619" s="387"/>
      <c r="AE619" s="388"/>
      <c r="AF619" s="388"/>
      <c r="AG619" s="388"/>
      <c r="AH619" s="388"/>
      <c r="AI619" s="388"/>
      <c r="AJ619" s="388"/>
      <c r="AK619" s="391"/>
      <c r="AL619" s="387"/>
      <c r="AM619" s="388"/>
      <c r="AN619" s="388"/>
      <c r="AO619" s="388"/>
      <c r="AP619" s="388"/>
      <c r="AQ619" s="388"/>
      <c r="AR619" s="391"/>
      <c r="AS619" s="392"/>
      <c r="AT619" s="393"/>
      <c r="AU619" s="393"/>
      <c r="AV619" s="393"/>
      <c r="AW619" s="393"/>
      <c r="AX619" s="393"/>
      <c r="AY619" s="394"/>
      <c r="AZ619" s="395"/>
      <c r="BA619" s="396"/>
      <c r="BB619" s="397">
        <v>3</v>
      </c>
      <c r="BC619" s="398"/>
      <c r="BD619" s="399"/>
      <c r="BE619" s="399"/>
      <c r="BF619" s="400"/>
      <c r="BG619" s="401"/>
      <c r="BH619" s="402"/>
      <c r="BI619" s="403"/>
      <c r="BJ619" s="404"/>
      <c r="BK619" s="405"/>
      <c r="BL619" s="405"/>
      <c r="BM619" s="405"/>
      <c r="BN619" s="405"/>
      <c r="BO619" s="406"/>
      <c r="BP619" s="404"/>
      <c r="BQ619" s="405"/>
      <c r="BR619" s="405"/>
      <c r="BS619" s="405"/>
      <c r="BT619" s="405"/>
      <c r="BU619" s="406"/>
      <c r="BV619" s="404"/>
      <c r="BW619" s="405"/>
      <c r="BX619" s="405"/>
      <c r="BY619" s="405"/>
      <c r="BZ619" s="405"/>
      <c r="CA619" s="406"/>
      <c r="CB619" s="398"/>
      <c r="CC619" s="399"/>
      <c r="CD619" s="399"/>
      <c r="CE619" s="400"/>
      <c r="CF619" s="407"/>
      <c r="CG619" s="408"/>
      <c r="CH619" s="408"/>
      <c r="CI619" s="408"/>
      <c r="CJ619" s="409"/>
      <c r="CK619" s="407"/>
      <c r="CL619" s="408"/>
      <c r="CM619" s="408"/>
      <c r="CN619" s="408"/>
      <c r="CO619" s="409"/>
      <c r="CP619" s="407"/>
      <c r="CQ619" s="408"/>
      <c r="CR619" s="408"/>
      <c r="CS619" s="408"/>
      <c r="CT619" s="409"/>
      <c r="CU619" s="379"/>
      <c r="CV619" s="380"/>
      <c r="CW619" s="380"/>
      <c r="CX619" s="380"/>
      <c r="CY619" s="381"/>
    </row>
    <row r="620" spans="1:103" ht="16.5">
      <c r="A620" s="383"/>
      <c r="B620" s="352"/>
      <c r="C620" s="384" t="str">
        <f t="shared" ca="1" si="11"/>
        <v>●</v>
      </c>
      <c r="D620" s="385"/>
      <c r="E620" s="386"/>
      <c r="F620" s="386"/>
      <c r="G620" s="386"/>
      <c r="H620" s="386"/>
      <c r="I620" s="386"/>
      <c r="J620" s="386"/>
      <c r="K620" s="387"/>
      <c r="L620" s="388"/>
      <c r="M620" s="388"/>
      <c r="N620" s="388"/>
      <c r="O620" s="388"/>
      <c r="P620" s="388"/>
      <c r="Q620" s="388"/>
      <c r="R620" s="389"/>
      <c r="S620" s="390"/>
      <c r="T620" s="389"/>
      <c r="U620" s="390"/>
      <c r="V620" s="387"/>
      <c r="W620" s="388"/>
      <c r="X620" s="388"/>
      <c r="Y620" s="388"/>
      <c r="Z620" s="388"/>
      <c r="AA620" s="388"/>
      <c r="AB620" s="388"/>
      <c r="AC620" s="388"/>
      <c r="AD620" s="387"/>
      <c r="AE620" s="388"/>
      <c r="AF620" s="388"/>
      <c r="AG620" s="388"/>
      <c r="AH620" s="388"/>
      <c r="AI620" s="388"/>
      <c r="AJ620" s="388"/>
      <c r="AK620" s="391"/>
      <c r="AL620" s="387"/>
      <c r="AM620" s="388"/>
      <c r="AN620" s="388"/>
      <c r="AO620" s="388"/>
      <c r="AP620" s="388"/>
      <c r="AQ620" s="388"/>
      <c r="AR620" s="391"/>
      <c r="AS620" s="392"/>
      <c r="AT620" s="393"/>
      <c r="AU620" s="393"/>
      <c r="AV620" s="393"/>
      <c r="AW620" s="393"/>
      <c r="AX620" s="393"/>
      <c r="AY620" s="394"/>
      <c r="AZ620" s="395"/>
      <c r="BA620" s="396"/>
      <c r="BB620" s="397">
        <v>4</v>
      </c>
      <c r="BC620" s="398"/>
      <c r="BD620" s="399"/>
      <c r="BE620" s="399"/>
      <c r="BF620" s="400"/>
      <c r="BG620" s="401"/>
      <c r="BH620" s="402"/>
      <c r="BI620" s="403"/>
      <c r="BJ620" s="404"/>
      <c r="BK620" s="405"/>
      <c r="BL620" s="405"/>
      <c r="BM620" s="405"/>
      <c r="BN620" s="405"/>
      <c r="BO620" s="406"/>
      <c r="BP620" s="404"/>
      <c r="BQ620" s="405"/>
      <c r="BR620" s="405"/>
      <c r="BS620" s="405"/>
      <c r="BT620" s="405"/>
      <c r="BU620" s="406"/>
      <c r="BV620" s="404"/>
      <c r="BW620" s="405"/>
      <c r="BX620" s="405"/>
      <c r="BY620" s="405"/>
      <c r="BZ620" s="405"/>
      <c r="CA620" s="406"/>
      <c r="CB620" s="398"/>
      <c r="CC620" s="399"/>
      <c r="CD620" s="399"/>
      <c r="CE620" s="400"/>
      <c r="CF620" s="407"/>
      <c r="CG620" s="408"/>
      <c r="CH620" s="408"/>
      <c r="CI620" s="408"/>
      <c r="CJ620" s="409"/>
      <c r="CK620" s="407"/>
      <c r="CL620" s="408"/>
      <c r="CM620" s="408"/>
      <c r="CN620" s="408"/>
      <c r="CO620" s="409"/>
      <c r="CP620" s="407"/>
      <c r="CQ620" s="408"/>
      <c r="CR620" s="408"/>
      <c r="CS620" s="408"/>
      <c r="CT620" s="409"/>
      <c r="CU620" s="379"/>
      <c r="CV620" s="380"/>
      <c r="CW620" s="380"/>
      <c r="CX620" s="380"/>
      <c r="CY620" s="381"/>
    </row>
    <row r="621" spans="1:103" ht="16.5">
      <c r="A621" s="383"/>
      <c r="B621" s="352"/>
      <c r="C621" s="384" t="str">
        <f t="shared" ca="1" si="11"/>
        <v>●</v>
      </c>
      <c r="D621" s="385"/>
      <c r="E621" s="386"/>
      <c r="F621" s="386"/>
      <c r="G621" s="386"/>
      <c r="H621" s="386"/>
      <c r="I621" s="386"/>
      <c r="J621" s="386"/>
      <c r="K621" s="387"/>
      <c r="L621" s="388"/>
      <c r="M621" s="388"/>
      <c r="N621" s="388"/>
      <c r="O621" s="388"/>
      <c r="P621" s="388"/>
      <c r="Q621" s="388"/>
      <c r="R621" s="389"/>
      <c r="S621" s="390"/>
      <c r="T621" s="389"/>
      <c r="U621" s="390"/>
      <c r="V621" s="387"/>
      <c r="W621" s="388"/>
      <c r="X621" s="388"/>
      <c r="Y621" s="388"/>
      <c r="Z621" s="388"/>
      <c r="AA621" s="388"/>
      <c r="AB621" s="388"/>
      <c r="AC621" s="388"/>
      <c r="AD621" s="387"/>
      <c r="AE621" s="388"/>
      <c r="AF621" s="388"/>
      <c r="AG621" s="388"/>
      <c r="AH621" s="388"/>
      <c r="AI621" s="388"/>
      <c r="AJ621" s="388"/>
      <c r="AK621" s="391"/>
      <c r="AL621" s="387"/>
      <c r="AM621" s="388"/>
      <c r="AN621" s="388"/>
      <c r="AO621" s="388"/>
      <c r="AP621" s="388"/>
      <c r="AQ621" s="388"/>
      <c r="AR621" s="391"/>
      <c r="AS621" s="392"/>
      <c r="AT621" s="393"/>
      <c r="AU621" s="393"/>
      <c r="AV621" s="393"/>
      <c r="AW621" s="393"/>
      <c r="AX621" s="393"/>
      <c r="AY621" s="394"/>
      <c r="AZ621" s="395"/>
      <c r="BA621" s="396"/>
      <c r="BB621" s="397">
        <v>5</v>
      </c>
      <c r="BC621" s="398"/>
      <c r="BD621" s="399"/>
      <c r="BE621" s="399"/>
      <c r="BF621" s="400"/>
      <c r="BG621" s="401"/>
      <c r="BH621" s="402"/>
      <c r="BI621" s="403"/>
      <c r="BJ621" s="404"/>
      <c r="BK621" s="405"/>
      <c r="BL621" s="405"/>
      <c r="BM621" s="405"/>
      <c r="BN621" s="405"/>
      <c r="BO621" s="406"/>
      <c r="BP621" s="404"/>
      <c r="BQ621" s="405"/>
      <c r="BR621" s="405"/>
      <c r="BS621" s="405"/>
      <c r="BT621" s="405"/>
      <c r="BU621" s="406"/>
      <c r="BV621" s="404"/>
      <c r="BW621" s="405"/>
      <c r="BX621" s="405"/>
      <c r="BY621" s="405"/>
      <c r="BZ621" s="405"/>
      <c r="CA621" s="406"/>
      <c r="CB621" s="398"/>
      <c r="CC621" s="399"/>
      <c r="CD621" s="399"/>
      <c r="CE621" s="400"/>
      <c r="CF621" s="407"/>
      <c r="CG621" s="408"/>
      <c r="CH621" s="408"/>
      <c r="CI621" s="408"/>
      <c r="CJ621" s="409"/>
      <c r="CK621" s="407"/>
      <c r="CL621" s="408"/>
      <c r="CM621" s="408"/>
      <c r="CN621" s="408"/>
      <c r="CO621" s="409"/>
      <c r="CP621" s="407"/>
      <c r="CQ621" s="408"/>
      <c r="CR621" s="408"/>
      <c r="CS621" s="408"/>
      <c r="CT621" s="409"/>
      <c r="CU621" s="379"/>
      <c r="CV621" s="380"/>
      <c r="CW621" s="380"/>
      <c r="CX621" s="380"/>
      <c r="CY621" s="381"/>
    </row>
    <row r="622" spans="1:103" ht="16.5">
      <c r="A622" s="410"/>
      <c r="B622" s="411"/>
      <c r="C622" s="412" t="str">
        <f t="shared" ca="1" si="11"/>
        <v>●</v>
      </c>
      <c r="D622" s="413"/>
      <c r="E622" s="414"/>
      <c r="F622" s="414"/>
      <c r="G622" s="414"/>
      <c r="H622" s="414"/>
      <c r="I622" s="414"/>
      <c r="J622" s="414"/>
      <c r="K622" s="376"/>
      <c r="L622" s="377"/>
      <c r="M622" s="377"/>
      <c r="N622" s="377"/>
      <c r="O622" s="377"/>
      <c r="P622" s="377"/>
      <c r="Q622" s="377"/>
      <c r="R622" s="415"/>
      <c r="S622" s="416"/>
      <c r="T622" s="415"/>
      <c r="U622" s="416"/>
      <c r="V622" s="376"/>
      <c r="W622" s="377"/>
      <c r="X622" s="377"/>
      <c r="Y622" s="377"/>
      <c r="Z622" s="377"/>
      <c r="AA622" s="377"/>
      <c r="AB622" s="377"/>
      <c r="AC622" s="377"/>
      <c r="AD622" s="376"/>
      <c r="AE622" s="377"/>
      <c r="AF622" s="377"/>
      <c r="AG622" s="377"/>
      <c r="AH622" s="377"/>
      <c r="AI622" s="377"/>
      <c r="AJ622" s="377"/>
      <c r="AK622" s="378"/>
      <c r="AL622" s="376"/>
      <c r="AM622" s="377"/>
      <c r="AN622" s="377"/>
      <c r="AO622" s="377"/>
      <c r="AP622" s="377"/>
      <c r="AQ622" s="377"/>
      <c r="AR622" s="378"/>
      <c r="AS622" s="417"/>
      <c r="AT622" s="418"/>
      <c r="AU622" s="418"/>
      <c r="AV622" s="418"/>
      <c r="AW622" s="418"/>
      <c r="AX622" s="418"/>
      <c r="AY622" s="419"/>
      <c r="AZ622" s="420"/>
      <c r="BA622" s="421"/>
      <c r="BB622" s="422">
        <v>6</v>
      </c>
      <c r="BC622" s="423"/>
      <c r="BD622" s="424"/>
      <c r="BE622" s="424"/>
      <c r="BF622" s="425"/>
      <c r="BG622" s="426"/>
      <c r="BH622" s="427"/>
      <c r="BI622" s="428"/>
      <c r="BJ622" s="429"/>
      <c r="BK622" s="430"/>
      <c r="BL622" s="430"/>
      <c r="BM622" s="430"/>
      <c r="BN622" s="430"/>
      <c r="BO622" s="431"/>
      <c r="BP622" s="429"/>
      <c r="BQ622" s="430"/>
      <c r="BR622" s="430"/>
      <c r="BS622" s="430"/>
      <c r="BT622" s="430"/>
      <c r="BU622" s="431"/>
      <c r="BV622" s="429"/>
      <c r="BW622" s="430"/>
      <c r="BX622" s="430"/>
      <c r="BY622" s="430"/>
      <c r="BZ622" s="430"/>
      <c r="CA622" s="431"/>
      <c r="CB622" s="423"/>
      <c r="CC622" s="424"/>
      <c r="CD622" s="424"/>
      <c r="CE622" s="425"/>
      <c r="CF622" s="407"/>
      <c r="CG622" s="408"/>
      <c r="CH622" s="408"/>
      <c r="CI622" s="408"/>
      <c r="CJ622" s="409"/>
      <c r="CK622" s="407"/>
      <c r="CL622" s="408"/>
      <c r="CM622" s="408"/>
      <c r="CN622" s="408"/>
      <c r="CO622" s="409"/>
      <c r="CP622" s="407"/>
      <c r="CQ622" s="408"/>
      <c r="CR622" s="408"/>
      <c r="CS622" s="408"/>
      <c r="CT622" s="409"/>
      <c r="CU622" s="379"/>
      <c r="CV622" s="380"/>
      <c r="CW622" s="380"/>
      <c r="CX622" s="380"/>
      <c r="CY622" s="381"/>
    </row>
    <row r="623" spans="1:103" ht="16.5">
      <c r="A623" s="351">
        <v>103</v>
      </c>
      <c r="B623" s="352"/>
      <c r="C623" s="353" t="str">
        <f t="shared" ca="1" si="11"/>
        <v/>
      </c>
      <c r="D623" s="354"/>
      <c r="E623" s="355"/>
      <c r="F623" s="355"/>
      <c r="G623" s="355"/>
      <c r="H623" s="355"/>
      <c r="I623" s="355"/>
      <c r="J623" s="355"/>
      <c r="K623" s="356" t="s">
        <v>495</v>
      </c>
      <c r="L623" s="357"/>
      <c r="M623" s="357"/>
      <c r="N623" s="357"/>
      <c r="O623" s="357"/>
      <c r="P623" s="357"/>
      <c r="Q623" s="357"/>
      <c r="R623" s="358" t="s">
        <v>369</v>
      </c>
      <c r="S623" s="359"/>
      <c r="T623" s="358"/>
      <c r="U623" s="359"/>
      <c r="V623" s="356"/>
      <c r="W623" s="357"/>
      <c r="X623" s="357"/>
      <c r="Y623" s="357"/>
      <c r="Z623" s="357"/>
      <c r="AA623" s="357"/>
      <c r="AB623" s="357"/>
      <c r="AC623" s="357"/>
      <c r="AD623" s="356"/>
      <c r="AE623" s="357"/>
      <c r="AF623" s="357"/>
      <c r="AG623" s="357"/>
      <c r="AH623" s="357"/>
      <c r="AI623" s="357"/>
      <c r="AJ623" s="357"/>
      <c r="AK623" s="360"/>
      <c r="AL623" s="356"/>
      <c r="AM623" s="357"/>
      <c r="AN623" s="357"/>
      <c r="AO623" s="357"/>
      <c r="AP623" s="357"/>
      <c r="AQ623" s="357"/>
      <c r="AR623" s="360"/>
      <c r="AS623" s="361"/>
      <c r="AT623" s="362"/>
      <c r="AU623" s="362"/>
      <c r="AV623" s="362"/>
      <c r="AW623" s="362"/>
      <c r="AX623" s="362"/>
      <c r="AY623" s="363"/>
      <c r="AZ623" s="364"/>
      <c r="BA623" s="365"/>
      <c r="BB623" s="366">
        <v>1</v>
      </c>
      <c r="BC623" s="367"/>
      <c r="BD623" s="368"/>
      <c r="BE623" s="368"/>
      <c r="BF623" s="369"/>
      <c r="BG623" s="370"/>
      <c r="BH623" s="371"/>
      <c r="BI623" s="372"/>
      <c r="BJ623" s="373"/>
      <c r="BK623" s="374"/>
      <c r="BL623" s="374"/>
      <c r="BM623" s="374"/>
      <c r="BN623" s="374"/>
      <c r="BO623" s="375"/>
      <c r="BP623" s="373"/>
      <c r="BQ623" s="374"/>
      <c r="BR623" s="374"/>
      <c r="BS623" s="374"/>
      <c r="BT623" s="374"/>
      <c r="BU623" s="375"/>
      <c r="BV623" s="373"/>
      <c r="BW623" s="374"/>
      <c r="BX623" s="374"/>
      <c r="BY623" s="374"/>
      <c r="BZ623" s="374"/>
      <c r="CA623" s="375"/>
      <c r="CB623" s="367"/>
      <c r="CC623" s="368"/>
      <c r="CD623" s="368"/>
      <c r="CE623" s="369"/>
      <c r="CF623" s="376"/>
      <c r="CG623" s="377"/>
      <c r="CH623" s="377"/>
      <c r="CI623" s="377"/>
      <c r="CJ623" s="378"/>
      <c r="CK623" s="376"/>
      <c r="CL623" s="377"/>
      <c r="CM623" s="377"/>
      <c r="CN623" s="377"/>
      <c r="CO623" s="378"/>
      <c r="CP623" s="376"/>
      <c r="CQ623" s="377"/>
      <c r="CR623" s="377"/>
      <c r="CS623" s="377"/>
      <c r="CT623" s="378"/>
      <c r="CU623" s="379"/>
      <c r="CV623" s="380"/>
      <c r="CW623" s="380"/>
      <c r="CX623" s="380"/>
      <c r="CY623" s="381"/>
    </row>
    <row r="624" spans="1:103" ht="16.5">
      <c r="A624" s="383"/>
      <c r="B624" s="352"/>
      <c r="C624" s="384" t="str">
        <f t="shared" ca="1" si="11"/>
        <v/>
      </c>
      <c r="D624" s="385"/>
      <c r="E624" s="386"/>
      <c r="F624" s="386"/>
      <c r="G624" s="386"/>
      <c r="H624" s="386"/>
      <c r="I624" s="386"/>
      <c r="J624" s="386"/>
      <c r="K624" s="387"/>
      <c r="L624" s="388"/>
      <c r="M624" s="388"/>
      <c r="N624" s="388"/>
      <c r="O624" s="388"/>
      <c r="P624" s="388"/>
      <c r="Q624" s="388"/>
      <c r="R624" s="389"/>
      <c r="S624" s="390"/>
      <c r="T624" s="389"/>
      <c r="U624" s="390"/>
      <c r="V624" s="387"/>
      <c r="W624" s="388"/>
      <c r="X624" s="388"/>
      <c r="Y624" s="388"/>
      <c r="Z624" s="388"/>
      <c r="AA624" s="388"/>
      <c r="AB624" s="388"/>
      <c r="AC624" s="388"/>
      <c r="AD624" s="387"/>
      <c r="AE624" s="388"/>
      <c r="AF624" s="388"/>
      <c r="AG624" s="388"/>
      <c r="AH624" s="388"/>
      <c r="AI624" s="388"/>
      <c r="AJ624" s="388"/>
      <c r="AK624" s="391"/>
      <c r="AL624" s="387"/>
      <c r="AM624" s="388"/>
      <c r="AN624" s="388"/>
      <c r="AO624" s="388"/>
      <c r="AP624" s="388"/>
      <c r="AQ624" s="388"/>
      <c r="AR624" s="391"/>
      <c r="AS624" s="392"/>
      <c r="AT624" s="393"/>
      <c r="AU624" s="393"/>
      <c r="AV624" s="393"/>
      <c r="AW624" s="393"/>
      <c r="AX624" s="393"/>
      <c r="AY624" s="394"/>
      <c r="AZ624" s="395"/>
      <c r="BA624" s="396"/>
      <c r="BB624" s="397">
        <v>2</v>
      </c>
      <c r="BC624" s="398"/>
      <c r="BD624" s="399"/>
      <c r="BE624" s="399"/>
      <c r="BF624" s="400"/>
      <c r="BG624" s="401"/>
      <c r="BH624" s="402"/>
      <c r="BI624" s="403"/>
      <c r="BJ624" s="404"/>
      <c r="BK624" s="405"/>
      <c r="BL624" s="405"/>
      <c r="BM624" s="405"/>
      <c r="BN624" s="405"/>
      <c r="BO624" s="406"/>
      <c r="BP624" s="404"/>
      <c r="BQ624" s="405"/>
      <c r="BR624" s="405"/>
      <c r="BS624" s="405"/>
      <c r="BT624" s="405"/>
      <c r="BU624" s="406"/>
      <c r="BV624" s="404"/>
      <c r="BW624" s="405"/>
      <c r="BX624" s="405"/>
      <c r="BY624" s="405"/>
      <c r="BZ624" s="405"/>
      <c r="CA624" s="406"/>
      <c r="CB624" s="398"/>
      <c r="CC624" s="399"/>
      <c r="CD624" s="399"/>
      <c r="CE624" s="400"/>
      <c r="CF624" s="407"/>
      <c r="CG624" s="408"/>
      <c r="CH624" s="408"/>
      <c r="CI624" s="408"/>
      <c r="CJ624" s="409"/>
      <c r="CK624" s="407"/>
      <c r="CL624" s="408"/>
      <c r="CM624" s="408"/>
      <c r="CN624" s="408"/>
      <c r="CO624" s="409"/>
      <c r="CP624" s="407"/>
      <c r="CQ624" s="408"/>
      <c r="CR624" s="408"/>
      <c r="CS624" s="408"/>
      <c r="CT624" s="409"/>
      <c r="CU624" s="379"/>
      <c r="CV624" s="380"/>
      <c r="CW624" s="380"/>
      <c r="CX624" s="380"/>
      <c r="CY624" s="381"/>
    </row>
    <row r="625" spans="1:103" ht="16.5">
      <c r="A625" s="383"/>
      <c r="B625" s="352"/>
      <c r="C625" s="384" t="str">
        <f t="shared" ca="1" si="11"/>
        <v/>
      </c>
      <c r="D625" s="385"/>
      <c r="E625" s="386"/>
      <c r="F625" s="386"/>
      <c r="G625" s="386"/>
      <c r="H625" s="386"/>
      <c r="I625" s="386"/>
      <c r="J625" s="386"/>
      <c r="K625" s="387"/>
      <c r="L625" s="388"/>
      <c r="M625" s="388"/>
      <c r="N625" s="388"/>
      <c r="O625" s="388"/>
      <c r="P625" s="388"/>
      <c r="Q625" s="388"/>
      <c r="R625" s="389"/>
      <c r="S625" s="390"/>
      <c r="T625" s="389"/>
      <c r="U625" s="390"/>
      <c r="V625" s="387"/>
      <c r="W625" s="388"/>
      <c r="X625" s="388"/>
      <c r="Y625" s="388"/>
      <c r="Z625" s="388"/>
      <c r="AA625" s="388"/>
      <c r="AB625" s="388"/>
      <c r="AC625" s="388"/>
      <c r="AD625" s="387"/>
      <c r="AE625" s="388"/>
      <c r="AF625" s="388"/>
      <c r="AG625" s="388"/>
      <c r="AH625" s="388"/>
      <c r="AI625" s="388"/>
      <c r="AJ625" s="388"/>
      <c r="AK625" s="391"/>
      <c r="AL625" s="387"/>
      <c r="AM625" s="388"/>
      <c r="AN625" s="388"/>
      <c r="AO625" s="388"/>
      <c r="AP625" s="388"/>
      <c r="AQ625" s="388"/>
      <c r="AR625" s="391"/>
      <c r="AS625" s="392"/>
      <c r="AT625" s="393"/>
      <c r="AU625" s="393"/>
      <c r="AV625" s="393"/>
      <c r="AW625" s="393"/>
      <c r="AX625" s="393"/>
      <c r="AY625" s="394"/>
      <c r="AZ625" s="395"/>
      <c r="BA625" s="396"/>
      <c r="BB625" s="397">
        <v>3</v>
      </c>
      <c r="BC625" s="398"/>
      <c r="BD625" s="399"/>
      <c r="BE625" s="399"/>
      <c r="BF625" s="400"/>
      <c r="BG625" s="401"/>
      <c r="BH625" s="402"/>
      <c r="BI625" s="403"/>
      <c r="BJ625" s="404"/>
      <c r="BK625" s="405"/>
      <c r="BL625" s="405"/>
      <c r="BM625" s="405"/>
      <c r="BN625" s="405"/>
      <c r="BO625" s="406"/>
      <c r="BP625" s="404"/>
      <c r="BQ625" s="405"/>
      <c r="BR625" s="405"/>
      <c r="BS625" s="405"/>
      <c r="BT625" s="405"/>
      <c r="BU625" s="406"/>
      <c r="BV625" s="404"/>
      <c r="BW625" s="405"/>
      <c r="BX625" s="405"/>
      <c r="BY625" s="405"/>
      <c r="BZ625" s="405"/>
      <c r="CA625" s="406"/>
      <c r="CB625" s="398"/>
      <c r="CC625" s="399"/>
      <c r="CD625" s="399"/>
      <c r="CE625" s="400"/>
      <c r="CF625" s="407"/>
      <c r="CG625" s="408"/>
      <c r="CH625" s="408"/>
      <c r="CI625" s="408"/>
      <c r="CJ625" s="409"/>
      <c r="CK625" s="407"/>
      <c r="CL625" s="408"/>
      <c r="CM625" s="408"/>
      <c r="CN625" s="408"/>
      <c r="CO625" s="409"/>
      <c r="CP625" s="407"/>
      <c r="CQ625" s="408"/>
      <c r="CR625" s="408"/>
      <c r="CS625" s="408"/>
      <c r="CT625" s="409"/>
      <c r="CU625" s="379"/>
      <c r="CV625" s="380"/>
      <c r="CW625" s="380"/>
      <c r="CX625" s="380"/>
      <c r="CY625" s="381"/>
    </row>
    <row r="626" spans="1:103" ht="16.5">
      <c r="A626" s="383"/>
      <c r="B626" s="352"/>
      <c r="C626" s="384" t="str">
        <f t="shared" ca="1" si="11"/>
        <v/>
      </c>
      <c r="D626" s="385"/>
      <c r="E626" s="386"/>
      <c r="F626" s="386"/>
      <c r="G626" s="386"/>
      <c r="H626" s="386"/>
      <c r="I626" s="386"/>
      <c r="J626" s="386"/>
      <c r="K626" s="387"/>
      <c r="L626" s="388"/>
      <c r="M626" s="388"/>
      <c r="N626" s="388"/>
      <c r="O626" s="388"/>
      <c r="P626" s="388"/>
      <c r="Q626" s="388"/>
      <c r="R626" s="389"/>
      <c r="S626" s="390"/>
      <c r="T626" s="389"/>
      <c r="U626" s="390"/>
      <c r="V626" s="387"/>
      <c r="W626" s="388"/>
      <c r="X626" s="388"/>
      <c r="Y626" s="388"/>
      <c r="Z626" s="388"/>
      <c r="AA626" s="388"/>
      <c r="AB626" s="388"/>
      <c r="AC626" s="388"/>
      <c r="AD626" s="387"/>
      <c r="AE626" s="388"/>
      <c r="AF626" s="388"/>
      <c r="AG626" s="388"/>
      <c r="AH626" s="388"/>
      <c r="AI626" s="388"/>
      <c r="AJ626" s="388"/>
      <c r="AK626" s="391"/>
      <c r="AL626" s="387"/>
      <c r="AM626" s="388"/>
      <c r="AN626" s="388"/>
      <c r="AO626" s="388"/>
      <c r="AP626" s="388"/>
      <c r="AQ626" s="388"/>
      <c r="AR626" s="391"/>
      <c r="AS626" s="392"/>
      <c r="AT626" s="393"/>
      <c r="AU626" s="393"/>
      <c r="AV626" s="393"/>
      <c r="AW626" s="393"/>
      <c r="AX626" s="393"/>
      <c r="AY626" s="394"/>
      <c r="AZ626" s="395"/>
      <c r="BA626" s="396"/>
      <c r="BB626" s="397">
        <v>4</v>
      </c>
      <c r="BC626" s="398"/>
      <c r="BD626" s="399"/>
      <c r="BE626" s="399"/>
      <c r="BF626" s="400"/>
      <c r="BG626" s="401"/>
      <c r="BH626" s="402"/>
      <c r="BI626" s="403"/>
      <c r="BJ626" s="404"/>
      <c r="BK626" s="405"/>
      <c r="BL626" s="405"/>
      <c r="BM626" s="405"/>
      <c r="BN626" s="405"/>
      <c r="BO626" s="406"/>
      <c r="BP626" s="404"/>
      <c r="BQ626" s="405"/>
      <c r="BR626" s="405"/>
      <c r="BS626" s="405"/>
      <c r="BT626" s="405"/>
      <c r="BU626" s="406"/>
      <c r="BV626" s="404"/>
      <c r="BW626" s="405"/>
      <c r="BX626" s="405"/>
      <c r="BY626" s="405"/>
      <c r="BZ626" s="405"/>
      <c r="CA626" s="406"/>
      <c r="CB626" s="398"/>
      <c r="CC626" s="399"/>
      <c r="CD626" s="399"/>
      <c r="CE626" s="400"/>
      <c r="CF626" s="407"/>
      <c r="CG626" s="408"/>
      <c r="CH626" s="408"/>
      <c r="CI626" s="408"/>
      <c r="CJ626" s="409"/>
      <c r="CK626" s="407"/>
      <c r="CL626" s="408"/>
      <c r="CM626" s="408"/>
      <c r="CN626" s="408"/>
      <c r="CO626" s="409"/>
      <c r="CP626" s="407"/>
      <c r="CQ626" s="408"/>
      <c r="CR626" s="408"/>
      <c r="CS626" s="408"/>
      <c r="CT626" s="409"/>
      <c r="CU626" s="379"/>
      <c r="CV626" s="380"/>
      <c r="CW626" s="380"/>
      <c r="CX626" s="380"/>
      <c r="CY626" s="381"/>
    </row>
    <row r="627" spans="1:103" ht="16.5">
      <c r="A627" s="383"/>
      <c r="B627" s="352"/>
      <c r="C627" s="384" t="str">
        <f t="shared" ca="1" si="11"/>
        <v/>
      </c>
      <c r="D627" s="385"/>
      <c r="E627" s="386"/>
      <c r="F627" s="386"/>
      <c r="G627" s="386"/>
      <c r="H627" s="386"/>
      <c r="I627" s="386"/>
      <c r="J627" s="386"/>
      <c r="K627" s="387"/>
      <c r="L627" s="388"/>
      <c r="M627" s="388"/>
      <c r="N627" s="388"/>
      <c r="O627" s="388"/>
      <c r="P627" s="388"/>
      <c r="Q627" s="388"/>
      <c r="R627" s="389"/>
      <c r="S627" s="390"/>
      <c r="T627" s="389"/>
      <c r="U627" s="390"/>
      <c r="V627" s="387"/>
      <c r="W627" s="388"/>
      <c r="X627" s="388"/>
      <c r="Y627" s="388"/>
      <c r="Z627" s="388"/>
      <c r="AA627" s="388"/>
      <c r="AB627" s="388"/>
      <c r="AC627" s="388"/>
      <c r="AD627" s="387"/>
      <c r="AE627" s="388"/>
      <c r="AF627" s="388"/>
      <c r="AG627" s="388"/>
      <c r="AH627" s="388"/>
      <c r="AI627" s="388"/>
      <c r="AJ627" s="388"/>
      <c r="AK627" s="391"/>
      <c r="AL627" s="387"/>
      <c r="AM627" s="388"/>
      <c r="AN627" s="388"/>
      <c r="AO627" s="388"/>
      <c r="AP627" s="388"/>
      <c r="AQ627" s="388"/>
      <c r="AR627" s="391"/>
      <c r="AS627" s="392"/>
      <c r="AT627" s="393"/>
      <c r="AU627" s="393"/>
      <c r="AV627" s="393"/>
      <c r="AW627" s="393"/>
      <c r="AX627" s="393"/>
      <c r="AY627" s="394"/>
      <c r="AZ627" s="395"/>
      <c r="BA627" s="396"/>
      <c r="BB627" s="397">
        <v>5</v>
      </c>
      <c r="BC627" s="398"/>
      <c r="BD627" s="399"/>
      <c r="BE627" s="399"/>
      <c r="BF627" s="400"/>
      <c r="BG627" s="401"/>
      <c r="BH627" s="402"/>
      <c r="BI627" s="403"/>
      <c r="BJ627" s="404"/>
      <c r="BK627" s="405"/>
      <c r="BL627" s="405"/>
      <c r="BM627" s="405"/>
      <c r="BN627" s="405"/>
      <c r="BO627" s="406"/>
      <c r="BP627" s="404"/>
      <c r="BQ627" s="405"/>
      <c r="BR627" s="405"/>
      <c r="BS627" s="405"/>
      <c r="BT627" s="405"/>
      <c r="BU627" s="406"/>
      <c r="BV627" s="404"/>
      <c r="BW627" s="405"/>
      <c r="BX627" s="405"/>
      <c r="BY627" s="405"/>
      <c r="BZ627" s="405"/>
      <c r="CA627" s="406"/>
      <c r="CB627" s="398"/>
      <c r="CC627" s="399"/>
      <c r="CD627" s="399"/>
      <c r="CE627" s="400"/>
      <c r="CF627" s="407"/>
      <c r="CG627" s="408"/>
      <c r="CH627" s="408"/>
      <c r="CI627" s="408"/>
      <c r="CJ627" s="409"/>
      <c r="CK627" s="407"/>
      <c r="CL627" s="408"/>
      <c r="CM627" s="408"/>
      <c r="CN627" s="408"/>
      <c r="CO627" s="409"/>
      <c r="CP627" s="407"/>
      <c r="CQ627" s="408"/>
      <c r="CR627" s="408"/>
      <c r="CS627" s="408"/>
      <c r="CT627" s="409"/>
      <c r="CU627" s="379"/>
      <c r="CV627" s="380"/>
      <c r="CW627" s="380"/>
      <c r="CX627" s="380"/>
      <c r="CY627" s="381"/>
    </row>
    <row r="628" spans="1:103" ht="16.5">
      <c r="A628" s="410"/>
      <c r="B628" s="411"/>
      <c r="C628" s="412" t="str">
        <f t="shared" ca="1" si="11"/>
        <v/>
      </c>
      <c r="D628" s="413"/>
      <c r="E628" s="414"/>
      <c r="F628" s="414"/>
      <c r="G628" s="414"/>
      <c r="H628" s="414"/>
      <c r="I628" s="414"/>
      <c r="J628" s="414"/>
      <c r="K628" s="376"/>
      <c r="L628" s="377"/>
      <c r="M628" s="377"/>
      <c r="N628" s="377"/>
      <c r="O628" s="377"/>
      <c r="P628" s="377"/>
      <c r="Q628" s="377"/>
      <c r="R628" s="415"/>
      <c r="S628" s="416"/>
      <c r="T628" s="415"/>
      <c r="U628" s="416"/>
      <c r="V628" s="376"/>
      <c r="W628" s="377"/>
      <c r="X628" s="377"/>
      <c r="Y628" s="377"/>
      <c r="Z628" s="377"/>
      <c r="AA628" s="377"/>
      <c r="AB628" s="377"/>
      <c r="AC628" s="377"/>
      <c r="AD628" s="376"/>
      <c r="AE628" s="377"/>
      <c r="AF628" s="377"/>
      <c r="AG628" s="377"/>
      <c r="AH628" s="377"/>
      <c r="AI628" s="377"/>
      <c r="AJ628" s="377"/>
      <c r="AK628" s="378"/>
      <c r="AL628" s="376"/>
      <c r="AM628" s="377"/>
      <c r="AN628" s="377"/>
      <c r="AO628" s="377"/>
      <c r="AP628" s="377"/>
      <c r="AQ628" s="377"/>
      <c r="AR628" s="378"/>
      <c r="AS628" s="417"/>
      <c r="AT628" s="418"/>
      <c r="AU628" s="418"/>
      <c r="AV628" s="418"/>
      <c r="AW628" s="418"/>
      <c r="AX628" s="418"/>
      <c r="AY628" s="419"/>
      <c r="AZ628" s="420"/>
      <c r="BA628" s="421"/>
      <c r="BB628" s="422">
        <v>6</v>
      </c>
      <c r="BC628" s="423"/>
      <c r="BD628" s="424"/>
      <c r="BE628" s="424"/>
      <c r="BF628" s="425"/>
      <c r="BG628" s="426"/>
      <c r="BH628" s="427"/>
      <c r="BI628" s="428"/>
      <c r="BJ628" s="429"/>
      <c r="BK628" s="430"/>
      <c r="BL628" s="430"/>
      <c r="BM628" s="430"/>
      <c r="BN628" s="430"/>
      <c r="BO628" s="431"/>
      <c r="BP628" s="429"/>
      <c r="BQ628" s="430"/>
      <c r="BR628" s="430"/>
      <c r="BS628" s="430"/>
      <c r="BT628" s="430"/>
      <c r="BU628" s="431"/>
      <c r="BV628" s="429"/>
      <c r="BW628" s="430"/>
      <c r="BX628" s="430"/>
      <c r="BY628" s="430"/>
      <c r="BZ628" s="430"/>
      <c r="CA628" s="431"/>
      <c r="CB628" s="423"/>
      <c r="CC628" s="424"/>
      <c r="CD628" s="424"/>
      <c r="CE628" s="425"/>
      <c r="CF628" s="407"/>
      <c r="CG628" s="408"/>
      <c r="CH628" s="408"/>
      <c r="CI628" s="408"/>
      <c r="CJ628" s="409"/>
      <c r="CK628" s="407"/>
      <c r="CL628" s="408"/>
      <c r="CM628" s="408"/>
      <c r="CN628" s="408"/>
      <c r="CO628" s="409"/>
      <c r="CP628" s="407"/>
      <c r="CQ628" s="408"/>
      <c r="CR628" s="408"/>
      <c r="CS628" s="408"/>
      <c r="CT628" s="409"/>
      <c r="CU628" s="379"/>
      <c r="CV628" s="380"/>
      <c r="CW628" s="380"/>
      <c r="CX628" s="380"/>
      <c r="CY628" s="381"/>
    </row>
    <row r="629" spans="1:103" ht="16.5">
      <c r="A629" s="351">
        <v>104</v>
      </c>
      <c r="B629" s="352"/>
      <c r="C629" s="353" t="str">
        <f t="shared" ca="1" si="11"/>
        <v/>
      </c>
      <c r="D629" s="354"/>
      <c r="E629" s="355"/>
      <c r="F629" s="355"/>
      <c r="G629" s="355"/>
      <c r="H629" s="355"/>
      <c r="I629" s="355"/>
      <c r="J629" s="355"/>
      <c r="K629" s="356" t="s">
        <v>496</v>
      </c>
      <c r="L629" s="357"/>
      <c r="M629" s="357"/>
      <c r="N629" s="357"/>
      <c r="O629" s="357"/>
      <c r="P629" s="357"/>
      <c r="Q629" s="357"/>
      <c r="R629" s="358" t="s">
        <v>369</v>
      </c>
      <c r="S629" s="359"/>
      <c r="T629" s="358"/>
      <c r="U629" s="359"/>
      <c r="V629" s="356"/>
      <c r="W629" s="357"/>
      <c r="X629" s="357"/>
      <c r="Y629" s="357"/>
      <c r="Z629" s="357"/>
      <c r="AA629" s="357"/>
      <c r="AB629" s="357"/>
      <c r="AC629" s="357"/>
      <c r="AD629" s="356"/>
      <c r="AE629" s="357"/>
      <c r="AF629" s="357"/>
      <c r="AG629" s="357"/>
      <c r="AH629" s="357"/>
      <c r="AI629" s="357"/>
      <c r="AJ629" s="357"/>
      <c r="AK629" s="360"/>
      <c r="AL629" s="356"/>
      <c r="AM629" s="357"/>
      <c r="AN629" s="357"/>
      <c r="AO629" s="357"/>
      <c r="AP629" s="357"/>
      <c r="AQ629" s="357"/>
      <c r="AR629" s="360"/>
      <c r="AS629" s="361"/>
      <c r="AT629" s="362"/>
      <c r="AU629" s="362"/>
      <c r="AV629" s="362"/>
      <c r="AW629" s="362"/>
      <c r="AX629" s="362"/>
      <c r="AY629" s="363"/>
      <c r="AZ629" s="364"/>
      <c r="BA629" s="365"/>
      <c r="BB629" s="366">
        <v>1</v>
      </c>
      <c r="BC629" s="367"/>
      <c r="BD629" s="368"/>
      <c r="BE629" s="368"/>
      <c r="BF629" s="369"/>
      <c r="BG629" s="370"/>
      <c r="BH629" s="371"/>
      <c r="BI629" s="372"/>
      <c r="BJ629" s="373"/>
      <c r="BK629" s="374"/>
      <c r="BL629" s="374"/>
      <c r="BM629" s="374"/>
      <c r="BN629" s="374"/>
      <c r="BO629" s="375"/>
      <c r="BP629" s="373"/>
      <c r="BQ629" s="374"/>
      <c r="BR629" s="374"/>
      <c r="BS629" s="374"/>
      <c r="BT629" s="374"/>
      <c r="BU629" s="375"/>
      <c r="BV629" s="373"/>
      <c r="BW629" s="374"/>
      <c r="BX629" s="374"/>
      <c r="BY629" s="374"/>
      <c r="BZ629" s="374"/>
      <c r="CA629" s="375"/>
      <c r="CB629" s="367"/>
      <c r="CC629" s="368"/>
      <c r="CD629" s="368"/>
      <c r="CE629" s="369"/>
      <c r="CF629" s="376"/>
      <c r="CG629" s="377"/>
      <c r="CH629" s="377"/>
      <c r="CI629" s="377"/>
      <c r="CJ629" s="378"/>
      <c r="CK629" s="376"/>
      <c r="CL629" s="377"/>
      <c r="CM629" s="377"/>
      <c r="CN629" s="377"/>
      <c r="CO629" s="378"/>
      <c r="CP629" s="376"/>
      <c r="CQ629" s="377"/>
      <c r="CR629" s="377"/>
      <c r="CS629" s="377"/>
      <c r="CT629" s="378"/>
      <c r="CU629" s="379"/>
      <c r="CV629" s="380"/>
      <c r="CW629" s="380"/>
      <c r="CX629" s="380"/>
      <c r="CY629" s="381"/>
    </row>
    <row r="630" spans="1:103" ht="16.5">
      <c r="A630" s="383"/>
      <c r="B630" s="352"/>
      <c r="C630" s="384" t="str">
        <f t="shared" ca="1" si="11"/>
        <v/>
      </c>
      <c r="D630" s="385"/>
      <c r="E630" s="386"/>
      <c r="F630" s="386"/>
      <c r="G630" s="386"/>
      <c r="H630" s="386"/>
      <c r="I630" s="386"/>
      <c r="J630" s="386"/>
      <c r="K630" s="387"/>
      <c r="L630" s="388"/>
      <c r="M630" s="388"/>
      <c r="N630" s="388"/>
      <c r="O630" s="388"/>
      <c r="P630" s="388"/>
      <c r="Q630" s="388"/>
      <c r="R630" s="389"/>
      <c r="S630" s="390"/>
      <c r="T630" s="389"/>
      <c r="U630" s="390"/>
      <c r="V630" s="387"/>
      <c r="W630" s="388"/>
      <c r="X630" s="388"/>
      <c r="Y630" s="388"/>
      <c r="Z630" s="388"/>
      <c r="AA630" s="388"/>
      <c r="AB630" s="388"/>
      <c r="AC630" s="388"/>
      <c r="AD630" s="387"/>
      <c r="AE630" s="388"/>
      <c r="AF630" s="388"/>
      <c r="AG630" s="388"/>
      <c r="AH630" s="388"/>
      <c r="AI630" s="388"/>
      <c r="AJ630" s="388"/>
      <c r="AK630" s="391"/>
      <c r="AL630" s="387"/>
      <c r="AM630" s="388"/>
      <c r="AN630" s="388"/>
      <c r="AO630" s="388"/>
      <c r="AP630" s="388"/>
      <c r="AQ630" s="388"/>
      <c r="AR630" s="391"/>
      <c r="AS630" s="392"/>
      <c r="AT630" s="393"/>
      <c r="AU630" s="393"/>
      <c r="AV630" s="393"/>
      <c r="AW630" s="393"/>
      <c r="AX630" s="393"/>
      <c r="AY630" s="394"/>
      <c r="AZ630" s="395"/>
      <c r="BA630" s="396"/>
      <c r="BB630" s="397">
        <v>2</v>
      </c>
      <c r="BC630" s="398"/>
      <c r="BD630" s="399"/>
      <c r="BE630" s="399"/>
      <c r="BF630" s="400"/>
      <c r="BG630" s="401"/>
      <c r="BH630" s="402"/>
      <c r="BI630" s="403"/>
      <c r="BJ630" s="404"/>
      <c r="BK630" s="405"/>
      <c r="BL630" s="405"/>
      <c r="BM630" s="405"/>
      <c r="BN630" s="405"/>
      <c r="BO630" s="406"/>
      <c r="BP630" s="404"/>
      <c r="BQ630" s="405"/>
      <c r="BR630" s="405"/>
      <c r="BS630" s="405"/>
      <c r="BT630" s="405"/>
      <c r="BU630" s="406"/>
      <c r="BV630" s="404"/>
      <c r="BW630" s="405"/>
      <c r="BX630" s="405"/>
      <c r="BY630" s="405"/>
      <c r="BZ630" s="405"/>
      <c r="CA630" s="406"/>
      <c r="CB630" s="398"/>
      <c r="CC630" s="399"/>
      <c r="CD630" s="399"/>
      <c r="CE630" s="400"/>
      <c r="CF630" s="407"/>
      <c r="CG630" s="408"/>
      <c r="CH630" s="408"/>
      <c r="CI630" s="408"/>
      <c r="CJ630" s="409"/>
      <c r="CK630" s="407"/>
      <c r="CL630" s="408"/>
      <c r="CM630" s="408"/>
      <c r="CN630" s="408"/>
      <c r="CO630" s="409"/>
      <c r="CP630" s="407"/>
      <c r="CQ630" s="408"/>
      <c r="CR630" s="408"/>
      <c r="CS630" s="408"/>
      <c r="CT630" s="409"/>
      <c r="CU630" s="379"/>
      <c r="CV630" s="380"/>
      <c r="CW630" s="380"/>
      <c r="CX630" s="380"/>
      <c r="CY630" s="381"/>
    </row>
    <row r="631" spans="1:103" ht="16.5">
      <c r="A631" s="383"/>
      <c r="B631" s="352"/>
      <c r="C631" s="384" t="str">
        <f t="shared" ca="1" si="11"/>
        <v/>
      </c>
      <c r="D631" s="385"/>
      <c r="E631" s="386"/>
      <c r="F631" s="386"/>
      <c r="G631" s="386"/>
      <c r="H631" s="386"/>
      <c r="I631" s="386"/>
      <c r="J631" s="386"/>
      <c r="K631" s="387"/>
      <c r="L631" s="388"/>
      <c r="M631" s="388"/>
      <c r="N631" s="388"/>
      <c r="O631" s="388"/>
      <c r="P631" s="388"/>
      <c r="Q631" s="388"/>
      <c r="R631" s="389"/>
      <c r="S631" s="390"/>
      <c r="T631" s="389"/>
      <c r="U631" s="390"/>
      <c r="V631" s="387"/>
      <c r="W631" s="388"/>
      <c r="X631" s="388"/>
      <c r="Y631" s="388"/>
      <c r="Z631" s="388"/>
      <c r="AA631" s="388"/>
      <c r="AB631" s="388"/>
      <c r="AC631" s="388"/>
      <c r="AD631" s="387"/>
      <c r="AE631" s="388"/>
      <c r="AF631" s="388"/>
      <c r="AG631" s="388"/>
      <c r="AH631" s="388"/>
      <c r="AI631" s="388"/>
      <c r="AJ631" s="388"/>
      <c r="AK631" s="391"/>
      <c r="AL631" s="387"/>
      <c r="AM631" s="388"/>
      <c r="AN631" s="388"/>
      <c r="AO631" s="388"/>
      <c r="AP631" s="388"/>
      <c r="AQ631" s="388"/>
      <c r="AR631" s="391"/>
      <c r="AS631" s="392"/>
      <c r="AT631" s="393"/>
      <c r="AU631" s="393"/>
      <c r="AV631" s="393"/>
      <c r="AW631" s="393"/>
      <c r="AX631" s="393"/>
      <c r="AY631" s="394"/>
      <c r="AZ631" s="395"/>
      <c r="BA631" s="396"/>
      <c r="BB631" s="397">
        <v>3</v>
      </c>
      <c r="BC631" s="398"/>
      <c r="BD631" s="399"/>
      <c r="BE631" s="399"/>
      <c r="BF631" s="400"/>
      <c r="BG631" s="401"/>
      <c r="BH631" s="402"/>
      <c r="BI631" s="403"/>
      <c r="BJ631" s="404"/>
      <c r="BK631" s="405"/>
      <c r="BL631" s="405"/>
      <c r="BM631" s="405"/>
      <c r="BN631" s="405"/>
      <c r="BO631" s="406"/>
      <c r="BP631" s="404"/>
      <c r="BQ631" s="405"/>
      <c r="BR631" s="405"/>
      <c r="BS631" s="405"/>
      <c r="BT631" s="405"/>
      <c r="BU631" s="406"/>
      <c r="BV631" s="404"/>
      <c r="BW631" s="405"/>
      <c r="BX631" s="405"/>
      <c r="BY631" s="405"/>
      <c r="BZ631" s="405"/>
      <c r="CA631" s="406"/>
      <c r="CB631" s="398"/>
      <c r="CC631" s="399"/>
      <c r="CD631" s="399"/>
      <c r="CE631" s="400"/>
      <c r="CF631" s="407"/>
      <c r="CG631" s="408"/>
      <c r="CH631" s="408"/>
      <c r="CI631" s="408"/>
      <c r="CJ631" s="409"/>
      <c r="CK631" s="407"/>
      <c r="CL631" s="408"/>
      <c r="CM631" s="408"/>
      <c r="CN631" s="408"/>
      <c r="CO631" s="409"/>
      <c r="CP631" s="407"/>
      <c r="CQ631" s="408"/>
      <c r="CR631" s="408"/>
      <c r="CS631" s="408"/>
      <c r="CT631" s="409"/>
      <c r="CU631" s="379"/>
      <c r="CV631" s="380"/>
      <c r="CW631" s="380"/>
      <c r="CX631" s="380"/>
      <c r="CY631" s="381"/>
    </row>
    <row r="632" spans="1:103" ht="16.5">
      <c r="A632" s="383"/>
      <c r="B632" s="352"/>
      <c r="C632" s="384" t="str">
        <f t="shared" ca="1" si="11"/>
        <v/>
      </c>
      <c r="D632" s="385"/>
      <c r="E632" s="386"/>
      <c r="F632" s="386"/>
      <c r="G632" s="386"/>
      <c r="H632" s="386"/>
      <c r="I632" s="386"/>
      <c r="J632" s="386"/>
      <c r="K632" s="387"/>
      <c r="L632" s="388"/>
      <c r="M632" s="388"/>
      <c r="N632" s="388"/>
      <c r="O632" s="388"/>
      <c r="P632" s="388"/>
      <c r="Q632" s="388"/>
      <c r="R632" s="389"/>
      <c r="S632" s="390"/>
      <c r="T632" s="389"/>
      <c r="U632" s="390"/>
      <c r="V632" s="387"/>
      <c r="W632" s="388"/>
      <c r="X632" s="388"/>
      <c r="Y632" s="388"/>
      <c r="Z632" s="388"/>
      <c r="AA632" s="388"/>
      <c r="AB632" s="388"/>
      <c r="AC632" s="388"/>
      <c r="AD632" s="387"/>
      <c r="AE632" s="388"/>
      <c r="AF632" s="388"/>
      <c r="AG632" s="388"/>
      <c r="AH632" s="388"/>
      <c r="AI632" s="388"/>
      <c r="AJ632" s="388"/>
      <c r="AK632" s="391"/>
      <c r="AL632" s="387"/>
      <c r="AM632" s="388"/>
      <c r="AN632" s="388"/>
      <c r="AO632" s="388"/>
      <c r="AP632" s="388"/>
      <c r="AQ632" s="388"/>
      <c r="AR632" s="391"/>
      <c r="AS632" s="392"/>
      <c r="AT632" s="393"/>
      <c r="AU632" s="393"/>
      <c r="AV632" s="393"/>
      <c r="AW632" s="393"/>
      <c r="AX632" s="393"/>
      <c r="AY632" s="394"/>
      <c r="AZ632" s="395"/>
      <c r="BA632" s="396"/>
      <c r="BB632" s="397">
        <v>4</v>
      </c>
      <c r="BC632" s="398"/>
      <c r="BD632" s="399"/>
      <c r="BE632" s="399"/>
      <c r="BF632" s="400"/>
      <c r="BG632" s="401"/>
      <c r="BH632" s="402"/>
      <c r="BI632" s="403"/>
      <c r="BJ632" s="404"/>
      <c r="BK632" s="405"/>
      <c r="BL632" s="405"/>
      <c r="BM632" s="405"/>
      <c r="BN632" s="405"/>
      <c r="BO632" s="406"/>
      <c r="BP632" s="404"/>
      <c r="BQ632" s="405"/>
      <c r="BR632" s="405"/>
      <c r="BS632" s="405"/>
      <c r="BT632" s="405"/>
      <c r="BU632" s="406"/>
      <c r="BV632" s="404"/>
      <c r="BW632" s="405"/>
      <c r="BX632" s="405"/>
      <c r="BY632" s="405"/>
      <c r="BZ632" s="405"/>
      <c r="CA632" s="406"/>
      <c r="CB632" s="398"/>
      <c r="CC632" s="399"/>
      <c r="CD632" s="399"/>
      <c r="CE632" s="400"/>
      <c r="CF632" s="407"/>
      <c r="CG632" s="408"/>
      <c r="CH632" s="408"/>
      <c r="CI632" s="408"/>
      <c r="CJ632" s="409"/>
      <c r="CK632" s="407"/>
      <c r="CL632" s="408"/>
      <c r="CM632" s="408"/>
      <c r="CN632" s="408"/>
      <c r="CO632" s="409"/>
      <c r="CP632" s="407"/>
      <c r="CQ632" s="408"/>
      <c r="CR632" s="408"/>
      <c r="CS632" s="408"/>
      <c r="CT632" s="409"/>
      <c r="CU632" s="379"/>
      <c r="CV632" s="380"/>
      <c r="CW632" s="380"/>
      <c r="CX632" s="380"/>
      <c r="CY632" s="381"/>
    </row>
    <row r="633" spans="1:103" ht="16.5">
      <c r="A633" s="383"/>
      <c r="B633" s="352"/>
      <c r="C633" s="384" t="str">
        <f t="shared" ca="1" si="11"/>
        <v/>
      </c>
      <c r="D633" s="385"/>
      <c r="E633" s="386"/>
      <c r="F633" s="386"/>
      <c r="G633" s="386"/>
      <c r="H633" s="386"/>
      <c r="I633" s="386"/>
      <c r="J633" s="386"/>
      <c r="K633" s="387"/>
      <c r="L633" s="388"/>
      <c r="M633" s="388"/>
      <c r="N633" s="388"/>
      <c r="O633" s="388"/>
      <c r="P633" s="388"/>
      <c r="Q633" s="388"/>
      <c r="R633" s="389"/>
      <c r="S633" s="390"/>
      <c r="T633" s="389"/>
      <c r="U633" s="390"/>
      <c r="V633" s="387"/>
      <c r="W633" s="388"/>
      <c r="X633" s="388"/>
      <c r="Y633" s="388"/>
      <c r="Z633" s="388"/>
      <c r="AA633" s="388"/>
      <c r="AB633" s="388"/>
      <c r="AC633" s="388"/>
      <c r="AD633" s="387"/>
      <c r="AE633" s="388"/>
      <c r="AF633" s="388"/>
      <c r="AG633" s="388"/>
      <c r="AH633" s="388"/>
      <c r="AI633" s="388"/>
      <c r="AJ633" s="388"/>
      <c r="AK633" s="391"/>
      <c r="AL633" s="387"/>
      <c r="AM633" s="388"/>
      <c r="AN633" s="388"/>
      <c r="AO633" s="388"/>
      <c r="AP633" s="388"/>
      <c r="AQ633" s="388"/>
      <c r="AR633" s="391"/>
      <c r="AS633" s="392"/>
      <c r="AT633" s="393"/>
      <c r="AU633" s="393"/>
      <c r="AV633" s="393"/>
      <c r="AW633" s="393"/>
      <c r="AX633" s="393"/>
      <c r="AY633" s="394"/>
      <c r="AZ633" s="395"/>
      <c r="BA633" s="396"/>
      <c r="BB633" s="397">
        <v>5</v>
      </c>
      <c r="BC633" s="398"/>
      <c r="BD633" s="399"/>
      <c r="BE633" s="399"/>
      <c r="BF633" s="400"/>
      <c r="BG633" s="401"/>
      <c r="BH633" s="402"/>
      <c r="BI633" s="403"/>
      <c r="BJ633" s="404"/>
      <c r="BK633" s="405"/>
      <c r="BL633" s="405"/>
      <c r="BM633" s="405"/>
      <c r="BN633" s="405"/>
      <c r="BO633" s="406"/>
      <c r="BP633" s="404"/>
      <c r="BQ633" s="405"/>
      <c r="BR633" s="405"/>
      <c r="BS633" s="405"/>
      <c r="BT633" s="405"/>
      <c r="BU633" s="406"/>
      <c r="BV633" s="404"/>
      <c r="BW633" s="405"/>
      <c r="BX633" s="405"/>
      <c r="BY633" s="405"/>
      <c r="BZ633" s="405"/>
      <c r="CA633" s="406"/>
      <c r="CB633" s="398"/>
      <c r="CC633" s="399"/>
      <c r="CD633" s="399"/>
      <c r="CE633" s="400"/>
      <c r="CF633" s="407"/>
      <c r="CG633" s="408"/>
      <c r="CH633" s="408"/>
      <c r="CI633" s="408"/>
      <c r="CJ633" s="409"/>
      <c r="CK633" s="407"/>
      <c r="CL633" s="408"/>
      <c r="CM633" s="408"/>
      <c r="CN633" s="408"/>
      <c r="CO633" s="409"/>
      <c r="CP633" s="407"/>
      <c r="CQ633" s="408"/>
      <c r="CR633" s="408"/>
      <c r="CS633" s="408"/>
      <c r="CT633" s="409"/>
      <c r="CU633" s="379"/>
      <c r="CV633" s="380"/>
      <c r="CW633" s="380"/>
      <c r="CX633" s="380"/>
      <c r="CY633" s="381"/>
    </row>
    <row r="634" spans="1:103" ht="16.5">
      <c r="A634" s="410"/>
      <c r="B634" s="411"/>
      <c r="C634" s="412" t="str">
        <f t="shared" ca="1" si="11"/>
        <v/>
      </c>
      <c r="D634" s="413"/>
      <c r="E634" s="414"/>
      <c r="F634" s="414"/>
      <c r="G634" s="414"/>
      <c r="H634" s="414"/>
      <c r="I634" s="414"/>
      <c r="J634" s="414"/>
      <c r="K634" s="376"/>
      <c r="L634" s="377"/>
      <c r="M634" s="377"/>
      <c r="N634" s="377"/>
      <c r="O634" s="377"/>
      <c r="P634" s="377"/>
      <c r="Q634" s="377"/>
      <c r="R634" s="415"/>
      <c r="S634" s="416"/>
      <c r="T634" s="415"/>
      <c r="U634" s="416"/>
      <c r="V634" s="376"/>
      <c r="W634" s="377"/>
      <c r="X634" s="377"/>
      <c r="Y634" s="377"/>
      <c r="Z634" s="377"/>
      <c r="AA634" s="377"/>
      <c r="AB634" s="377"/>
      <c r="AC634" s="377"/>
      <c r="AD634" s="376"/>
      <c r="AE634" s="377"/>
      <c r="AF634" s="377"/>
      <c r="AG634" s="377"/>
      <c r="AH634" s="377"/>
      <c r="AI634" s="377"/>
      <c r="AJ634" s="377"/>
      <c r="AK634" s="378"/>
      <c r="AL634" s="376"/>
      <c r="AM634" s="377"/>
      <c r="AN634" s="377"/>
      <c r="AO634" s="377"/>
      <c r="AP634" s="377"/>
      <c r="AQ634" s="377"/>
      <c r="AR634" s="378"/>
      <c r="AS634" s="417"/>
      <c r="AT634" s="418"/>
      <c r="AU634" s="418"/>
      <c r="AV634" s="418"/>
      <c r="AW634" s="418"/>
      <c r="AX634" s="418"/>
      <c r="AY634" s="419"/>
      <c r="AZ634" s="420"/>
      <c r="BA634" s="421"/>
      <c r="BB634" s="422">
        <v>6</v>
      </c>
      <c r="BC634" s="423"/>
      <c r="BD634" s="424"/>
      <c r="BE634" s="424"/>
      <c r="BF634" s="425"/>
      <c r="BG634" s="426"/>
      <c r="BH634" s="427"/>
      <c r="BI634" s="428"/>
      <c r="BJ634" s="429"/>
      <c r="BK634" s="430"/>
      <c r="BL634" s="430"/>
      <c r="BM634" s="430"/>
      <c r="BN634" s="430"/>
      <c r="BO634" s="431"/>
      <c r="BP634" s="429"/>
      <c r="BQ634" s="430"/>
      <c r="BR634" s="430"/>
      <c r="BS634" s="430"/>
      <c r="BT634" s="430"/>
      <c r="BU634" s="431"/>
      <c r="BV634" s="429"/>
      <c r="BW634" s="430"/>
      <c r="BX634" s="430"/>
      <c r="BY634" s="430"/>
      <c r="BZ634" s="430"/>
      <c r="CA634" s="431"/>
      <c r="CB634" s="423"/>
      <c r="CC634" s="424"/>
      <c r="CD634" s="424"/>
      <c r="CE634" s="425"/>
      <c r="CF634" s="407"/>
      <c r="CG634" s="408"/>
      <c r="CH634" s="408"/>
      <c r="CI634" s="408"/>
      <c r="CJ634" s="409"/>
      <c r="CK634" s="407"/>
      <c r="CL634" s="408"/>
      <c r="CM634" s="408"/>
      <c r="CN634" s="408"/>
      <c r="CO634" s="409"/>
      <c r="CP634" s="407"/>
      <c r="CQ634" s="408"/>
      <c r="CR634" s="408"/>
      <c r="CS634" s="408"/>
      <c r="CT634" s="409"/>
      <c r="CU634" s="379"/>
      <c r="CV634" s="380"/>
      <c r="CW634" s="380"/>
      <c r="CX634" s="380"/>
      <c r="CY634" s="381"/>
    </row>
    <row r="635" spans="1:103" ht="16.5">
      <c r="A635" s="351">
        <v>105</v>
      </c>
      <c r="B635" s="352"/>
      <c r="C635" s="353" t="str">
        <f t="shared" ca="1" si="11"/>
        <v/>
      </c>
      <c r="D635" s="354"/>
      <c r="E635" s="355"/>
      <c r="F635" s="355"/>
      <c r="G635" s="355"/>
      <c r="H635" s="355"/>
      <c r="I635" s="355"/>
      <c r="J635" s="355"/>
      <c r="K635" s="356" t="s">
        <v>497</v>
      </c>
      <c r="L635" s="357"/>
      <c r="M635" s="357"/>
      <c r="N635" s="357"/>
      <c r="O635" s="357"/>
      <c r="P635" s="357"/>
      <c r="Q635" s="357"/>
      <c r="R635" s="358" t="s">
        <v>369</v>
      </c>
      <c r="S635" s="359"/>
      <c r="T635" s="358"/>
      <c r="U635" s="359"/>
      <c r="V635" s="356"/>
      <c r="W635" s="357"/>
      <c r="X635" s="357"/>
      <c r="Y635" s="357"/>
      <c r="Z635" s="357"/>
      <c r="AA635" s="357"/>
      <c r="AB635" s="357"/>
      <c r="AC635" s="357"/>
      <c r="AD635" s="356"/>
      <c r="AE635" s="357"/>
      <c r="AF635" s="357"/>
      <c r="AG635" s="357"/>
      <c r="AH635" s="357"/>
      <c r="AI635" s="357"/>
      <c r="AJ635" s="357"/>
      <c r="AK635" s="360"/>
      <c r="AL635" s="356"/>
      <c r="AM635" s="357"/>
      <c r="AN635" s="357"/>
      <c r="AO635" s="357"/>
      <c r="AP635" s="357"/>
      <c r="AQ635" s="357"/>
      <c r="AR635" s="360"/>
      <c r="AS635" s="361"/>
      <c r="AT635" s="362"/>
      <c r="AU635" s="362"/>
      <c r="AV635" s="362"/>
      <c r="AW635" s="362"/>
      <c r="AX635" s="362"/>
      <c r="AY635" s="363"/>
      <c r="AZ635" s="364"/>
      <c r="BA635" s="365"/>
      <c r="BB635" s="366">
        <v>1</v>
      </c>
      <c r="BC635" s="367"/>
      <c r="BD635" s="368"/>
      <c r="BE635" s="368"/>
      <c r="BF635" s="369"/>
      <c r="BG635" s="370"/>
      <c r="BH635" s="371"/>
      <c r="BI635" s="372"/>
      <c r="BJ635" s="373"/>
      <c r="BK635" s="374"/>
      <c r="BL635" s="374"/>
      <c r="BM635" s="374"/>
      <c r="BN635" s="374"/>
      <c r="BO635" s="375"/>
      <c r="BP635" s="373"/>
      <c r="BQ635" s="374"/>
      <c r="BR635" s="374"/>
      <c r="BS635" s="374"/>
      <c r="BT635" s="374"/>
      <c r="BU635" s="375"/>
      <c r="BV635" s="373"/>
      <c r="BW635" s="374"/>
      <c r="BX635" s="374"/>
      <c r="BY635" s="374"/>
      <c r="BZ635" s="374"/>
      <c r="CA635" s="375"/>
      <c r="CB635" s="367"/>
      <c r="CC635" s="368"/>
      <c r="CD635" s="368"/>
      <c r="CE635" s="369"/>
      <c r="CF635" s="376"/>
      <c r="CG635" s="377"/>
      <c r="CH635" s="377"/>
      <c r="CI635" s="377"/>
      <c r="CJ635" s="378"/>
      <c r="CK635" s="376"/>
      <c r="CL635" s="377"/>
      <c r="CM635" s="377"/>
      <c r="CN635" s="377"/>
      <c r="CO635" s="378"/>
      <c r="CP635" s="376"/>
      <c r="CQ635" s="377"/>
      <c r="CR635" s="377"/>
      <c r="CS635" s="377"/>
      <c r="CT635" s="378"/>
      <c r="CU635" s="379"/>
      <c r="CV635" s="380"/>
      <c r="CW635" s="380"/>
      <c r="CX635" s="380"/>
      <c r="CY635" s="381"/>
    </row>
    <row r="636" spans="1:103" ht="16.5">
      <c r="A636" s="383"/>
      <c r="B636" s="352"/>
      <c r="C636" s="384" t="str">
        <f t="shared" ca="1" si="11"/>
        <v/>
      </c>
      <c r="D636" s="385"/>
      <c r="E636" s="386"/>
      <c r="F636" s="386"/>
      <c r="G636" s="386"/>
      <c r="H636" s="386"/>
      <c r="I636" s="386"/>
      <c r="J636" s="386"/>
      <c r="K636" s="387"/>
      <c r="L636" s="388"/>
      <c r="M636" s="388"/>
      <c r="N636" s="388"/>
      <c r="O636" s="388"/>
      <c r="P636" s="388"/>
      <c r="Q636" s="388"/>
      <c r="R636" s="389"/>
      <c r="S636" s="390"/>
      <c r="T636" s="389"/>
      <c r="U636" s="390"/>
      <c r="V636" s="387"/>
      <c r="W636" s="388"/>
      <c r="X636" s="388"/>
      <c r="Y636" s="388"/>
      <c r="Z636" s="388"/>
      <c r="AA636" s="388"/>
      <c r="AB636" s="388"/>
      <c r="AC636" s="388"/>
      <c r="AD636" s="387"/>
      <c r="AE636" s="388"/>
      <c r="AF636" s="388"/>
      <c r="AG636" s="388"/>
      <c r="AH636" s="388"/>
      <c r="AI636" s="388"/>
      <c r="AJ636" s="388"/>
      <c r="AK636" s="391"/>
      <c r="AL636" s="387"/>
      <c r="AM636" s="388"/>
      <c r="AN636" s="388"/>
      <c r="AO636" s="388"/>
      <c r="AP636" s="388"/>
      <c r="AQ636" s="388"/>
      <c r="AR636" s="391"/>
      <c r="AS636" s="392"/>
      <c r="AT636" s="393"/>
      <c r="AU636" s="393"/>
      <c r="AV636" s="393"/>
      <c r="AW636" s="393"/>
      <c r="AX636" s="393"/>
      <c r="AY636" s="394"/>
      <c r="AZ636" s="395"/>
      <c r="BA636" s="396"/>
      <c r="BB636" s="397">
        <v>2</v>
      </c>
      <c r="BC636" s="398"/>
      <c r="BD636" s="399"/>
      <c r="BE636" s="399"/>
      <c r="BF636" s="400"/>
      <c r="BG636" s="401"/>
      <c r="BH636" s="402"/>
      <c r="BI636" s="403"/>
      <c r="BJ636" s="404"/>
      <c r="BK636" s="405"/>
      <c r="BL636" s="405"/>
      <c r="BM636" s="405"/>
      <c r="BN636" s="405"/>
      <c r="BO636" s="406"/>
      <c r="BP636" s="404"/>
      <c r="BQ636" s="405"/>
      <c r="BR636" s="405"/>
      <c r="BS636" s="405"/>
      <c r="BT636" s="405"/>
      <c r="BU636" s="406"/>
      <c r="BV636" s="404"/>
      <c r="BW636" s="405"/>
      <c r="BX636" s="405"/>
      <c r="BY636" s="405"/>
      <c r="BZ636" s="405"/>
      <c r="CA636" s="406"/>
      <c r="CB636" s="398"/>
      <c r="CC636" s="399"/>
      <c r="CD636" s="399"/>
      <c r="CE636" s="400"/>
      <c r="CF636" s="407"/>
      <c r="CG636" s="408"/>
      <c r="CH636" s="408"/>
      <c r="CI636" s="408"/>
      <c r="CJ636" s="409"/>
      <c r="CK636" s="407"/>
      <c r="CL636" s="408"/>
      <c r="CM636" s="408"/>
      <c r="CN636" s="408"/>
      <c r="CO636" s="409"/>
      <c r="CP636" s="407"/>
      <c r="CQ636" s="408"/>
      <c r="CR636" s="408"/>
      <c r="CS636" s="408"/>
      <c r="CT636" s="409"/>
      <c r="CU636" s="379"/>
      <c r="CV636" s="380"/>
      <c r="CW636" s="380"/>
      <c r="CX636" s="380"/>
      <c r="CY636" s="381"/>
    </row>
    <row r="637" spans="1:103" ht="16.5">
      <c r="A637" s="383"/>
      <c r="B637" s="352"/>
      <c r="C637" s="384" t="str">
        <f t="shared" ca="1" si="11"/>
        <v/>
      </c>
      <c r="D637" s="385"/>
      <c r="E637" s="386"/>
      <c r="F637" s="386"/>
      <c r="G637" s="386"/>
      <c r="H637" s="386"/>
      <c r="I637" s="386"/>
      <c r="J637" s="386"/>
      <c r="K637" s="387"/>
      <c r="L637" s="388"/>
      <c r="M637" s="388"/>
      <c r="N637" s="388"/>
      <c r="O637" s="388"/>
      <c r="P637" s="388"/>
      <c r="Q637" s="388"/>
      <c r="R637" s="389"/>
      <c r="S637" s="390"/>
      <c r="T637" s="389"/>
      <c r="U637" s="390"/>
      <c r="V637" s="387"/>
      <c r="W637" s="388"/>
      <c r="X637" s="388"/>
      <c r="Y637" s="388"/>
      <c r="Z637" s="388"/>
      <c r="AA637" s="388"/>
      <c r="AB637" s="388"/>
      <c r="AC637" s="388"/>
      <c r="AD637" s="387"/>
      <c r="AE637" s="388"/>
      <c r="AF637" s="388"/>
      <c r="AG637" s="388"/>
      <c r="AH637" s="388"/>
      <c r="AI637" s="388"/>
      <c r="AJ637" s="388"/>
      <c r="AK637" s="391"/>
      <c r="AL637" s="387"/>
      <c r="AM637" s="388"/>
      <c r="AN637" s="388"/>
      <c r="AO637" s="388"/>
      <c r="AP637" s="388"/>
      <c r="AQ637" s="388"/>
      <c r="AR637" s="391"/>
      <c r="AS637" s="392"/>
      <c r="AT637" s="393"/>
      <c r="AU637" s="393"/>
      <c r="AV637" s="393"/>
      <c r="AW637" s="393"/>
      <c r="AX637" s="393"/>
      <c r="AY637" s="394"/>
      <c r="AZ637" s="395"/>
      <c r="BA637" s="396"/>
      <c r="BB637" s="397">
        <v>3</v>
      </c>
      <c r="BC637" s="398"/>
      <c r="BD637" s="399"/>
      <c r="BE637" s="399"/>
      <c r="BF637" s="400"/>
      <c r="BG637" s="401"/>
      <c r="BH637" s="402"/>
      <c r="BI637" s="403"/>
      <c r="BJ637" s="404"/>
      <c r="BK637" s="405"/>
      <c r="BL637" s="405"/>
      <c r="BM637" s="405"/>
      <c r="BN637" s="405"/>
      <c r="BO637" s="406"/>
      <c r="BP637" s="404"/>
      <c r="BQ637" s="405"/>
      <c r="BR637" s="405"/>
      <c r="BS637" s="405"/>
      <c r="BT637" s="405"/>
      <c r="BU637" s="406"/>
      <c r="BV637" s="404"/>
      <c r="BW637" s="405"/>
      <c r="BX637" s="405"/>
      <c r="BY637" s="405"/>
      <c r="BZ637" s="405"/>
      <c r="CA637" s="406"/>
      <c r="CB637" s="398"/>
      <c r="CC637" s="399"/>
      <c r="CD637" s="399"/>
      <c r="CE637" s="400"/>
      <c r="CF637" s="407"/>
      <c r="CG637" s="408"/>
      <c r="CH637" s="408"/>
      <c r="CI637" s="408"/>
      <c r="CJ637" s="409"/>
      <c r="CK637" s="407"/>
      <c r="CL637" s="408"/>
      <c r="CM637" s="408"/>
      <c r="CN637" s="408"/>
      <c r="CO637" s="409"/>
      <c r="CP637" s="407"/>
      <c r="CQ637" s="408"/>
      <c r="CR637" s="408"/>
      <c r="CS637" s="408"/>
      <c r="CT637" s="409"/>
      <c r="CU637" s="379"/>
      <c r="CV637" s="380"/>
      <c r="CW637" s="380"/>
      <c r="CX637" s="380"/>
      <c r="CY637" s="381"/>
    </row>
    <row r="638" spans="1:103" ht="16.5">
      <c r="A638" s="383"/>
      <c r="B638" s="352"/>
      <c r="C638" s="384" t="str">
        <f t="shared" ca="1" si="11"/>
        <v/>
      </c>
      <c r="D638" s="385"/>
      <c r="E638" s="386"/>
      <c r="F638" s="386"/>
      <c r="G638" s="386"/>
      <c r="H638" s="386"/>
      <c r="I638" s="386"/>
      <c r="J638" s="386"/>
      <c r="K638" s="387"/>
      <c r="L638" s="388"/>
      <c r="M638" s="388"/>
      <c r="N638" s="388"/>
      <c r="O638" s="388"/>
      <c r="P638" s="388"/>
      <c r="Q638" s="388"/>
      <c r="R638" s="389"/>
      <c r="S638" s="390"/>
      <c r="T638" s="389"/>
      <c r="U638" s="390"/>
      <c r="V638" s="387"/>
      <c r="W638" s="388"/>
      <c r="X638" s="388"/>
      <c r="Y638" s="388"/>
      <c r="Z638" s="388"/>
      <c r="AA638" s="388"/>
      <c r="AB638" s="388"/>
      <c r="AC638" s="388"/>
      <c r="AD638" s="387"/>
      <c r="AE638" s="388"/>
      <c r="AF638" s="388"/>
      <c r="AG638" s="388"/>
      <c r="AH638" s="388"/>
      <c r="AI638" s="388"/>
      <c r="AJ638" s="388"/>
      <c r="AK638" s="391"/>
      <c r="AL638" s="387"/>
      <c r="AM638" s="388"/>
      <c r="AN638" s="388"/>
      <c r="AO638" s="388"/>
      <c r="AP638" s="388"/>
      <c r="AQ638" s="388"/>
      <c r="AR638" s="391"/>
      <c r="AS638" s="392"/>
      <c r="AT638" s="393"/>
      <c r="AU638" s="393"/>
      <c r="AV638" s="393"/>
      <c r="AW638" s="393"/>
      <c r="AX638" s="393"/>
      <c r="AY638" s="394"/>
      <c r="AZ638" s="395"/>
      <c r="BA638" s="396"/>
      <c r="BB638" s="397">
        <v>4</v>
      </c>
      <c r="BC638" s="398"/>
      <c r="BD638" s="399"/>
      <c r="BE638" s="399"/>
      <c r="BF638" s="400"/>
      <c r="BG638" s="401"/>
      <c r="BH638" s="402"/>
      <c r="BI638" s="403"/>
      <c r="BJ638" s="404"/>
      <c r="BK638" s="405"/>
      <c r="BL638" s="405"/>
      <c r="BM638" s="405"/>
      <c r="BN638" s="405"/>
      <c r="BO638" s="406"/>
      <c r="BP638" s="404"/>
      <c r="BQ638" s="405"/>
      <c r="BR638" s="405"/>
      <c r="BS638" s="405"/>
      <c r="BT638" s="405"/>
      <c r="BU638" s="406"/>
      <c r="BV638" s="404"/>
      <c r="BW638" s="405"/>
      <c r="BX638" s="405"/>
      <c r="BY638" s="405"/>
      <c r="BZ638" s="405"/>
      <c r="CA638" s="406"/>
      <c r="CB638" s="398"/>
      <c r="CC638" s="399"/>
      <c r="CD638" s="399"/>
      <c r="CE638" s="400"/>
      <c r="CF638" s="407"/>
      <c r="CG638" s="408"/>
      <c r="CH638" s="408"/>
      <c r="CI638" s="408"/>
      <c r="CJ638" s="409"/>
      <c r="CK638" s="407"/>
      <c r="CL638" s="408"/>
      <c r="CM638" s="408"/>
      <c r="CN638" s="408"/>
      <c r="CO638" s="409"/>
      <c r="CP638" s="407"/>
      <c r="CQ638" s="408"/>
      <c r="CR638" s="408"/>
      <c r="CS638" s="408"/>
      <c r="CT638" s="409"/>
      <c r="CU638" s="379"/>
      <c r="CV638" s="380"/>
      <c r="CW638" s="380"/>
      <c r="CX638" s="380"/>
      <c r="CY638" s="381"/>
    </row>
    <row r="639" spans="1:103" ht="16.5">
      <c r="A639" s="383"/>
      <c r="B639" s="352"/>
      <c r="C639" s="384" t="str">
        <f t="shared" ca="1" si="11"/>
        <v/>
      </c>
      <c r="D639" s="385"/>
      <c r="E639" s="386"/>
      <c r="F639" s="386"/>
      <c r="G639" s="386"/>
      <c r="H639" s="386"/>
      <c r="I639" s="386"/>
      <c r="J639" s="386"/>
      <c r="K639" s="387"/>
      <c r="L639" s="388"/>
      <c r="M639" s="388"/>
      <c r="N639" s="388"/>
      <c r="O639" s="388"/>
      <c r="P639" s="388"/>
      <c r="Q639" s="388"/>
      <c r="R639" s="389"/>
      <c r="S639" s="390"/>
      <c r="T639" s="389"/>
      <c r="U639" s="390"/>
      <c r="V639" s="387"/>
      <c r="W639" s="388"/>
      <c r="X639" s="388"/>
      <c r="Y639" s="388"/>
      <c r="Z639" s="388"/>
      <c r="AA639" s="388"/>
      <c r="AB639" s="388"/>
      <c r="AC639" s="388"/>
      <c r="AD639" s="387"/>
      <c r="AE639" s="388"/>
      <c r="AF639" s="388"/>
      <c r="AG639" s="388"/>
      <c r="AH639" s="388"/>
      <c r="AI639" s="388"/>
      <c r="AJ639" s="388"/>
      <c r="AK639" s="391"/>
      <c r="AL639" s="387"/>
      <c r="AM639" s="388"/>
      <c r="AN639" s="388"/>
      <c r="AO639" s="388"/>
      <c r="AP639" s="388"/>
      <c r="AQ639" s="388"/>
      <c r="AR639" s="391"/>
      <c r="AS639" s="392"/>
      <c r="AT639" s="393"/>
      <c r="AU639" s="393"/>
      <c r="AV639" s="393"/>
      <c r="AW639" s="393"/>
      <c r="AX639" s="393"/>
      <c r="AY639" s="394"/>
      <c r="AZ639" s="395"/>
      <c r="BA639" s="396"/>
      <c r="BB639" s="397">
        <v>5</v>
      </c>
      <c r="BC639" s="398"/>
      <c r="BD639" s="399"/>
      <c r="BE639" s="399"/>
      <c r="BF639" s="400"/>
      <c r="BG639" s="401"/>
      <c r="BH639" s="402"/>
      <c r="BI639" s="403"/>
      <c r="BJ639" s="404"/>
      <c r="BK639" s="405"/>
      <c r="BL639" s="405"/>
      <c r="BM639" s="405"/>
      <c r="BN639" s="405"/>
      <c r="BO639" s="406"/>
      <c r="BP639" s="404"/>
      <c r="BQ639" s="405"/>
      <c r="BR639" s="405"/>
      <c r="BS639" s="405"/>
      <c r="BT639" s="405"/>
      <c r="BU639" s="406"/>
      <c r="BV639" s="404"/>
      <c r="BW639" s="405"/>
      <c r="BX639" s="405"/>
      <c r="BY639" s="405"/>
      <c r="BZ639" s="405"/>
      <c r="CA639" s="406"/>
      <c r="CB639" s="398"/>
      <c r="CC639" s="399"/>
      <c r="CD639" s="399"/>
      <c r="CE639" s="400"/>
      <c r="CF639" s="407"/>
      <c r="CG639" s="408"/>
      <c r="CH639" s="408"/>
      <c r="CI639" s="408"/>
      <c r="CJ639" s="409"/>
      <c r="CK639" s="407"/>
      <c r="CL639" s="408"/>
      <c r="CM639" s="408"/>
      <c r="CN639" s="408"/>
      <c r="CO639" s="409"/>
      <c r="CP639" s="407"/>
      <c r="CQ639" s="408"/>
      <c r="CR639" s="408"/>
      <c r="CS639" s="408"/>
      <c r="CT639" s="409"/>
      <c r="CU639" s="379"/>
      <c r="CV639" s="380"/>
      <c r="CW639" s="380"/>
      <c r="CX639" s="380"/>
      <c r="CY639" s="381"/>
    </row>
    <row r="640" spans="1:103" ht="16.5">
      <c r="A640" s="410"/>
      <c r="B640" s="411"/>
      <c r="C640" s="412" t="str">
        <f t="shared" ca="1" si="11"/>
        <v/>
      </c>
      <c r="D640" s="413"/>
      <c r="E640" s="414"/>
      <c r="F640" s="414"/>
      <c r="G640" s="414"/>
      <c r="H640" s="414"/>
      <c r="I640" s="414"/>
      <c r="J640" s="414"/>
      <c r="K640" s="376"/>
      <c r="L640" s="377"/>
      <c r="M640" s="377"/>
      <c r="N640" s="377"/>
      <c r="O640" s="377"/>
      <c r="P640" s="377"/>
      <c r="Q640" s="377"/>
      <c r="R640" s="415"/>
      <c r="S640" s="416"/>
      <c r="T640" s="415"/>
      <c r="U640" s="416"/>
      <c r="V640" s="376"/>
      <c r="W640" s="377"/>
      <c r="X640" s="377"/>
      <c r="Y640" s="377"/>
      <c r="Z640" s="377"/>
      <c r="AA640" s="377"/>
      <c r="AB640" s="377"/>
      <c r="AC640" s="377"/>
      <c r="AD640" s="376"/>
      <c r="AE640" s="377"/>
      <c r="AF640" s="377"/>
      <c r="AG640" s="377"/>
      <c r="AH640" s="377"/>
      <c r="AI640" s="377"/>
      <c r="AJ640" s="377"/>
      <c r="AK640" s="378"/>
      <c r="AL640" s="376"/>
      <c r="AM640" s="377"/>
      <c r="AN640" s="377"/>
      <c r="AO640" s="377"/>
      <c r="AP640" s="377"/>
      <c r="AQ640" s="377"/>
      <c r="AR640" s="378"/>
      <c r="AS640" s="417"/>
      <c r="AT640" s="418"/>
      <c r="AU640" s="418"/>
      <c r="AV640" s="418"/>
      <c r="AW640" s="418"/>
      <c r="AX640" s="418"/>
      <c r="AY640" s="419"/>
      <c r="AZ640" s="420"/>
      <c r="BA640" s="421"/>
      <c r="BB640" s="422">
        <v>6</v>
      </c>
      <c r="BC640" s="423"/>
      <c r="BD640" s="424"/>
      <c r="BE640" s="424"/>
      <c r="BF640" s="425"/>
      <c r="BG640" s="426"/>
      <c r="BH640" s="427"/>
      <c r="BI640" s="428"/>
      <c r="BJ640" s="429"/>
      <c r="BK640" s="430"/>
      <c r="BL640" s="430"/>
      <c r="BM640" s="430"/>
      <c r="BN640" s="430"/>
      <c r="BO640" s="431"/>
      <c r="BP640" s="429"/>
      <c r="BQ640" s="430"/>
      <c r="BR640" s="430"/>
      <c r="BS640" s="430"/>
      <c r="BT640" s="430"/>
      <c r="BU640" s="431"/>
      <c r="BV640" s="429"/>
      <c r="BW640" s="430"/>
      <c r="BX640" s="430"/>
      <c r="BY640" s="430"/>
      <c r="BZ640" s="430"/>
      <c r="CA640" s="431"/>
      <c r="CB640" s="423"/>
      <c r="CC640" s="424"/>
      <c r="CD640" s="424"/>
      <c r="CE640" s="425"/>
      <c r="CF640" s="407"/>
      <c r="CG640" s="408"/>
      <c r="CH640" s="408"/>
      <c r="CI640" s="408"/>
      <c r="CJ640" s="409"/>
      <c r="CK640" s="407"/>
      <c r="CL640" s="408"/>
      <c r="CM640" s="408"/>
      <c r="CN640" s="408"/>
      <c r="CO640" s="409"/>
      <c r="CP640" s="407"/>
      <c r="CQ640" s="408"/>
      <c r="CR640" s="408"/>
      <c r="CS640" s="408"/>
      <c r="CT640" s="409"/>
      <c r="CU640" s="379"/>
      <c r="CV640" s="380"/>
      <c r="CW640" s="380"/>
      <c r="CX640" s="380"/>
      <c r="CY640" s="381"/>
    </row>
    <row r="641" spans="1:103" ht="16.5">
      <c r="A641" s="351">
        <v>106</v>
      </c>
      <c r="B641" s="352"/>
      <c r="C641" s="353" t="str">
        <f t="shared" ca="1" si="11"/>
        <v/>
      </c>
      <c r="D641" s="354"/>
      <c r="E641" s="355"/>
      <c r="F641" s="355"/>
      <c r="G641" s="355"/>
      <c r="H641" s="355"/>
      <c r="I641" s="355"/>
      <c r="J641" s="355"/>
      <c r="K641" s="356" t="s">
        <v>498</v>
      </c>
      <c r="L641" s="357"/>
      <c r="M641" s="357"/>
      <c r="N641" s="357"/>
      <c r="O641" s="357"/>
      <c r="P641" s="357"/>
      <c r="Q641" s="357"/>
      <c r="R641" s="358" t="s">
        <v>369</v>
      </c>
      <c r="S641" s="359"/>
      <c r="T641" s="358"/>
      <c r="U641" s="359"/>
      <c r="V641" s="356"/>
      <c r="W641" s="357"/>
      <c r="X641" s="357"/>
      <c r="Y641" s="357"/>
      <c r="Z641" s="357"/>
      <c r="AA641" s="357"/>
      <c r="AB641" s="357"/>
      <c r="AC641" s="357"/>
      <c r="AD641" s="356"/>
      <c r="AE641" s="357"/>
      <c r="AF641" s="357"/>
      <c r="AG641" s="357"/>
      <c r="AH641" s="357"/>
      <c r="AI641" s="357"/>
      <c r="AJ641" s="357"/>
      <c r="AK641" s="360"/>
      <c r="AL641" s="356"/>
      <c r="AM641" s="357"/>
      <c r="AN641" s="357"/>
      <c r="AO641" s="357"/>
      <c r="AP641" s="357"/>
      <c r="AQ641" s="357"/>
      <c r="AR641" s="360"/>
      <c r="AS641" s="361"/>
      <c r="AT641" s="362"/>
      <c r="AU641" s="362"/>
      <c r="AV641" s="362"/>
      <c r="AW641" s="362"/>
      <c r="AX641" s="362"/>
      <c r="AY641" s="363"/>
      <c r="AZ641" s="364"/>
      <c r="BA641" s="365"/>
      <c r="BB641" s="366">
        <v>1</v>
      </c>
      <c r="BC641" s="367"/>
      <c r="BD641" s="368"/>
      <c r="BE641" s="368"/>
      <c r="BF641" s="369"/>
      <c r="BG641" s="370"/>
      <c r="BH641" s="371"/>
      <c r="BI641" s="372"/>
      <c r="BJ641" s="373"/>
      <c r="BK641" s="374"/>
      <c r="BL641" s="374"/>
      <c r="BM641" s="374"/>
      <c r="BN641" s="374"/>
      <c r="BO641" s="375"/>
      <c r="BP641" s="373"/>
      <c r="BQ641" s="374"/>
      <c r="BR641" s="374"/>
      <c r="BS641" s="374"/>
      <c r="BT641" s="374"/>
      <c r="BU641" s="375"/>
      <c r="BV641" s="373"/>
      <c r="BW641" s="374"/>
      <c r="BX641" s="374"/>
      <c r="BY641" s="374"/>
      <c r="BZ641" s="374"/>
      <c r="CA641" s="375"/>
      <c r="CB641" s="367"/>
      <c r="CC641" s="368"/>
      <c r="CD641" s="368"/>
      <c r="CE641" s="369"/>
      <c r="CF641" s="376"/>
      <c r="CG641" s="377"/>
      <c r="CH641" s="377"/>
      <c r="CI641" s="377"/>
      <c r="CJ641" s="378"/>
      <c r="CK641" s="376"/>
      <c r="CL641" s="377"/>
      <c r="CM641" s="377"/>
      <c r="CN641" s="377"/>
      <c r="CO641" s="378"/>
      <c r="CP641" s="376"/>
      <c r="CQ641" s="377"/>
      <c r="CR641" s="377"/>
      <c r="CS641" s="377"/>
      <c r="CT641" s="378"/>
      <c r="CU641" s="379"/>
      <c r="CV641" s="380"/>
      <c r="CW641" s="380"/>
      <c r="CX641" s="380"/>
      <c r="CY641" s="381"/>
    </row>
    <row r="642" spans="1:103" ht="16.5">
      <c r="A642" s="383"/>
      <c r="B642" s="352"/>
      <c r="C642" s="384" t="str">
        <f t="shared" ca="1" si="11"/>
        <v/>
      </c>
      <c r="D642" s="385"/>
      <c r="E642" s="386"/>
      <c r="F642" s="386"/>
      <c r="G642" s="386"/>
      <c r="H642" s="386"/>
      <c r="I642" s="386"/>
      <c r="J642" s="386"/>
      <c r="K642" s="387"/>
      <c r="L642" s="388"/>
      <c r="M642" s="388"/>
      <c r="N642" s="388"/>
      <c r="O642" s="388"/>
      <c r="P642" s="388"/>
      <c r="Q642" s="388"/>
      <c r="R642" s="389"/>
      <c r="S642" s="390"/>
      <c r="T642" s="389"/>
      <c r="U642" s="390"/>
      <c r="V642" s="387"/>
      <c r="W642" s="388"/>
      <c r="X642" s="388"/>
      <c r="Y642" s="388"/>
      <c r="Z642" s="388"/>
      <c r="AA642" s="388"/>
      <c r="AB642" s="388"/>
      <c r="AC642" s="388"/>
      <c r="AD642" s="387"/>
      <c r="AE642" s="388"/>
      <c r="AF642" s="388"/>
      <c r="AG642" s="388"/>
      <c r="AH642" s="388"/>
      <c r="AI642" s="388"/>
      <c r="AJ642" s="388"/>
      <c r="AK642" s="391"/>
      <c r="AL642" s="387"/>
      <c r="AM642" s="388"/>
      <c r="AN642" s="388"/>
      <c r="AO642" s="388"/>
      <c r="AP642" s="388"/>
      <c r="AQ642" s="388"/>
      <c r="AR642" s="391"/>
      <c r="AS642" s="392"/>
      <c r="AT642" s="393"/>
      <c r="AU642" s="393"/>
      <c r="AV642" s="393"/>
      <c r="AW642" s="393"/>
      <c r="AX642" s="393"/>
      <c r="AY642" s="394"/>
      <c r="AZ642" s="395"/>
      <c r="BA642" s="396"/>
      <c r="BB642" s="397">
        <v>2</v>
      </c>
      <c r="BC642" s="398"/>
      <c r="BD642" s="399"/>
      <c r="BE642" s="399"/>
      <c r="BF642" s="400"/>
      <c r="BG642" s="401"/>
      <c r="BH642" s="402"/>
      <c r="BI642" s="403"/>
      <c r="BJ642" s="404"/>
      <c r="BK642" s="405"/>
      <c r="BL642" s="405"/>
      <c r="BM642" s="405"/>
      <c r="BN642" s="405"/>
      <c r="BO642" s="406"/>
      <c r="BP642" s="404"/>
      <c r="BQ642" s="405"/>
      <c r="BR642" s="405"/>
      <c r="BS642" s="405"/>
      <c r="BT642" s="405"/>
      <c r="BU642" s="406"/>
      <c r="BV642" s="404"/>
      <c r="BW642" s="405"/>
      <c r="BX642" s="405"/>
      <c r="BY642" s="405"/>
      <c r="BZ642" s="405"/>
      <c r="CA642" s="406"/>
      <c r="CB642" s="398"/>
      <c r="CC642" s="399"/>
      <c r="CD642" s="399"/>
      <c r="CE642" s="400"/>
      <c r="CF642" s="407"/>
      <c r="CG642" s="408"/>
      <c r="CH642" s="408"/>
      <c r="CI642" s="408"/>
      <c r="CJ642" s="409"/>
      <c r="CK642" s="407"/>
      <c r="CL642" s="408"/>
      <c r="CM642" s="408"/>
      <c r="CN642" s="408"/>
      <c r="CO642" s="409"/>
      <c r="CP642" s="407"/>
      <c r="CQ642" s="408"/>
      <c r="CR642" s="408"/>
      <c r="CS642" s="408"/>
      <c r="CT642" s="409"/>
      <c r="CU642" s="379"/>
      <c r="CV642" s="380"/>
      <c r="CW642" s="380"/>
      <c r="CX642" s="380"/>
      <c r="CY642" s="381"/>
    </row>
    <row r="643" spans="1:103" ht="16.5">
      <c r="A643" s="383"/>
      <c r="B643" s="352"/>
      <c r="C643" s="384" t="str">
        <f t="shared" ca="1" si="11"/>
        <v/>
      </c>
      <c r="D643" s="385"/>
      <c r="E643" s="386"/>
      <c r="F643" s="386"/>
      <c r="G643" s="386"/>
      <c r="H643" s="386"/>
      <c r="I643" s="386"/>
      <c r="J643" s="386"/>
      <c r="K643" s="387"/>
      <c r="L643" s="388"/>
      <c r="M643" s="388"/>
      <c r="N643" s="388"/>
      <c r="O643" s="388"/>
      <c r="P643" s="388"/>
      <c r="Q643" s="388"/>
      <c r="R643" s="389"/>
      <c r="S643" s="390"/>
      <c r="T643" s="389"/>
      <c r="U643" s="390"/>
      <c r="V643" s="387"/>
      <c r="W643" s="388"/>
      <c r="X643" s="388"/>
      <c r="Y643" s="388"/>
      <c r="Z643" s="388"/>
      <c r="AA643" s="388"/>
      <c r="AB643" s="388"/>
      <c r="AC643" s="388"/>
      <c r="AD643" s="387"/>
      <c r="AE643" s="388"/>
      <c r="AF643" s="388"/>
      <c r="AG643" s="388"/>
      <c r="AH643" s="388"/>
      <c r="AI643" s="388"/>
      <c r="AJ643" s="388"/>
      <c r="AK643" s="391"/>
      <c r="AL643" s="387"/>
      <c r="AM643" s="388"/>
      <c r="AN643" s="388"/>
      <c r="AO643" s="388"/>
      <c r="AP643" s="388"/>
      <c r="AQ643" s="388"/>
      <c r="AR643" s="391"/>
      <c r="AS643" s="392"/>
      <c r="AT643" s="393"/>
      <c r="AU643" s="393"/>
      <c r="AV643" s="393"/>
      <c r="AW643" s="393"/>
      <c r="AX643" s="393"/>
      <c r="AY643" s="394"/>
      <c r="AZ643" s="395"/>
      <c r="BA643" s="396"/>
      <c r="BB643" s="397">
        <v>3</v>
      </c>
      <c r="BC643" s="398"/>
      <c r="BD643" s="399"/>
      <c r="BE643" s="399"/>
      <c r="BF643" s="400"/>
      <c r="BG643" s="401"/>
      <c r="BH643" s="402"/>
      <c r="BI643" s="403"/>
      <c r="BJ643" s="404"/>
      <c r="BK643" s="405"/>
      <c r="BL643" s="405"/>
      <c r="BM643" s="405"/>
      <c r="BN643" s="405"/>
      <c r="BO643" s="406"/>
      <c r="BP643" s="404"/>
      <c r="BQ643" s="405"/>
      <c r="BR643" s="405"/>
      <c r="BS643" s="405"/>
      <c r="BT643" s="405"/>
      <c r="BU643" s="406"/>
      <c r="BV643" s="404"/>
      <c r="BW643" s="405"/>
      <c r="BX643" s="405"/>
      <c r="BY643" s="405"/>
      <c r="BZ643" s="405"/>
      <c r="CA643" s="406"/>
      <c r="CB643" s="398"/>
      <c r="CC643" s="399"/>
      <c r="CD643" s="399"/>
      <c r="CE643" s="400"/>
      <c r="CF643" s="407"/>
      <c r="CG643" s="408"/>
      <c r="CH643" s="408"/>
      <c r="CI643" s="408"/>
      <c r="CJ643" s="409"/>
      <c r="CK643" s="407"/>
      <c r="CL643" s="408"/>
      <c r="CM643" s="408"/>
      <c r="CN643" s="408"/>
      <c r="CO643" s="409"/>
      <c r="CP643" s="407"/>
      <c r="CQ643" s="408"/>
      <c r="CR643" s="408"/>
      <c r="CS643" s="408"/>
      <c r="CT643" s="409"/>
      <c r="CU643" s="379"/>
      <c r="CV643" s="380"/>
      <c r="CW643" s="380"/>
      <c r="CX643" s="380"/>
      <c r="CY643" s="381"/>
    </row>
    <row r="644" spans="1:103" ht="16.5">
      <c r="A644" s="383"/>
      <c r="B644" s="352"/>
      <c r="C644" s="384" t="str">
        <f t="shared" ca="1" si="11"/>
        <v/>
      </c>
      <c r="D644" s="385"/>
      <c r="E644" s="386"/>
      <c r="F644" s="386"/>
      <c r="G644" s="386"/>
      <c r="H644" s="386"/>
      <c r="I644" s="386"/>
      <c r="J644" s="386"/>
      <c r="K644" s="387"/>
      <c r="L644" s="388"/>
      <c r="M644" s="388"/>
      <c r="N644" s="388"/>
      <c r="O644" s="388"/>
      <c r="P644" s="388"/>
      <c r="Q644" s="388"/>
      <c r="R644" s="389"/>
      <c r="S644" s="390"/>
      <c r="T644" s="389"/>
      <c r="U644" s="390"/>
      <c r="V644" s="387"/>
      <c r="W644" s="388"/>
      <c r="X644" s="388"/>
      <c r="Y644" s="388"/>
      <c r="Z644" s="388"/>
      <c r="AA644" s="388"/>
      <c r="AB644" s="388"/>
      <c r="AC644" s="388"/>
      <c r="AD644" s="387"/>
      <c r="AE644" s="388"/>
      <c r="AF644" s="388"/>
      <c r="AG644" s="388"/>
      <c r="AH644" s="388"/>
      <c r="AI644" s="388"/>
      <c r="AJ644" s="388"/>
      <c r="AK644" s="391"/>
      <c r="AL644" s="387"/>
      <c r="AM644" s="388"/>
      <c r="AN644" s="388"/>
      <c r="AO644" s="388"/>
      <c r="AP644" s="388"/>
      <c r="AQ644" s="388"/>
      <c r="AR644" s="391"/>
      <c r="AS644" s="392"/>
      <c r="AT644" s="393"/>
      <c r="AU644" s="393"/>
      <c r="AV644" s="393"/>
      <c r="AW644" s="393"/>
      <c r="AX644" s="393"/>
      <c r="AY644" s="394"/>
      <c r="AZ644" s="395"/>
      <c r="BA644" s="396"/>
      <c r="BB644" s="397">
        <v>4</v>
      </c>
      <c r="BC644" s="398"/>
      <c r="BD644" s="399"/>
      <c r="BE644" s="399"/>
      <c r="BF644" s="400"/>
      <c r="BG644" s="401"/>
      <c r="BH644" s="402"/>
      <c r="BI644" s="403"/>
      <c r="BJ644" s="404"/>
      <c r="BK644" s="405"/>
      <c r="BL644" s="405"/>
      <c r="BM644" s="405"/>
      <c r="BN644" s="405"/>
      <c r="BO644" s="406"/>
      <c r="BP644" s="404"/>
      <c r="BQ644" s="405"/>
      <c r="BR644" s="405"/>
      <c r="BS644" s="405"/>
      <c r="BT644" s="405"/>
      <c r="BU644" s="406"/>
      <c r="BV644" s="404"/>
      <c r="BW644" s="405"/>
      <c r="BX644" s="405"/>
      <c r="BY644" s="405"/>
      <c r="BZ644" s="405"/>
      <c r="CA644" s="406"/>
      <c r="CB644" s="398"/>
      <c r="CC644" s="399"/>
      <c r="CD644" s="399"/>
      <c r="CE644" s="400"/>
      <c r="CF644" s="407"/>
      <c r="CG644" s="408"/>
      <c r="CH644" s="408"/>
      <c r="CI644" s="408"/>
      <c r="CJ644" s="409"/>
      <c r="CK644" s="407"/>
      <c r="CL644" s="408"/>
      <c r="CM644" s="408"/>
      <c r="CN644" s="408"/>
      <c r="CO644" s="409"/>
      <c r="CP644" s="407"/>
      <c r="CQ644" s="408"/>
      <c r="CR644" s="408"/>
      <c r="CS644" s="408"/>
      <c r="CT644" s="409"/>
      <c r="CU644" s="379"/>
      <c r="CV644" s="380"/>
      <c r="CW644" s="380"/>
      <c r="CX644" s="380"/>
      <c r="CY644" s="381"/>
    </row>
    <row r="645" spans="1:103" ht="16.5">
      <c r="A645" s="383"/>
      <c r="B645" s="352"/>
      <c r="C645" s="384" t="str">
        <f t="shared" ca="1" si="11"/>
        <v/>
      </c>
      <c r="D645" s="385"/>
      <c r="E645" s="386"/>
      <c r="F645" s="386"/>
      <c r="G645" s="386"/>
      <c r="H645" s="386"/>
      <c r="I645" s="386"/>
      <c r="J645" s="386"/>
      <c r="K645" s="387"/>
      <c r="L645" s="388"/>
      <c r="M645" s="388"/>
      <c r="N645" s="388"/>
      <c r="O645" s="388"/>
      <c r="P645" s="388"/>
      <c r="Q645" s="388"/>
      <c r="R645" s="389"/>
      <c r="S645" s="390"/>
      <c r="T645" s="389"/>
      <c r="U645" s="390"/>
      <c r="V645" s="387"/>
      <c r="W645" s="388"/>
      <c r="X645" s="388"/>
      <c r="Y645" s="388"/>
      <c r="Z645" s="388"/>
      <c r="AA645" s="388"/>
      <c r="AB645" s="388"/>
      <c r="AC645" s="388"/>
      <c r="AD645" s="387"/>
      <c r="AE645" s="388"/>
      <c r="AF645" s="388"/>
      <c r="AG645" s="388"/>
      <c r="AH645" s="388"/>
      <c r="AI645" s="388"/>
      <c r="AJ645" s="388"/>
      <c r="AK645" s="391"/>
      <c r="AL645" s="387"/>
      <c r="AM645" s="388"/>
      <c r="AN645" s="388"/>
      <c r="AO645" s="388"/>
      <c r="AP645" s="388"/>
      <c r="AQ645" s="388"/>
      <c r="AR645" s="391"/>
      <c r="AS645" s="392"/>
      <c r="AT645" s="393"/>
      <c r="AU645" s="393"/>
      <c r="AV645" s="393"/>
      <c r="AW645" s="393"/>
      <c r="AX645" s="393"/>
      <c r="AY645" s="394"/>
      <c r="AZ645" s="395"/>
      <c r="BA645" s="396"/>
      <c r="BB645" s="397">
        <v>5</v>
      </c>
      <c r="BC645" s="398"/>
      <c r="BD645" s="399"/>
      <c r="BE645" s="399"/>
      <c r="BF645" s="400"/>
      <c r="BG645" s="401"/>
      <c r="BH645" s="402"/>
      <c r="BI645" s="403"/>
      <c r="BJ645" s="404"/>
      <c r="BK645" s="405"/>
      <c r="BL645" s="405"/>
      <c r="BM645" s="405"/>
      <c r="BN645" s="405"/>
      <c r="BO645" s="406"/>
      <c r="BP645" s="404"/>
      <c r="BQ645" s="405"/>
      <c r="BR645" s="405"/>
      <c r="BS645" s="405"/>
      <c r="BT645" s="405"/>
      <c r="BU645" s="406"/>
      <c r="BV645" s="404"/>
      <c r="BW645" s="405"/>
      <c r="BX645" s="405"/>
      <c r="BY645" s="405"/>
      <c r="BZ645" s="405"/>
      <c r="CA645" s="406"/>
      <c r="CB645" s="398"/>
      <c r="CC645" s="399"/>
      <c r="CD645" s="399"/>
      <c r="CE645" s="400"/>
      <c r="CF645" s="407"/>
      <c r="CG645" s="408"/>
      <c r="CH645" s="408"/>
      <c r="CI645" s="408"/>
      <c r="CJ645" s="409"/>
      <c r="CK645" s="407"/>
      <c r="CL645" s="408"/>
      <c r="CM645" s="408"/>
      <c r="CN645" s="408"/>
      <c r="CO645" s="409"/>
      <c r="CP645" s="407"/>
      <c r="CQ645" s="408"/>
      <c r="CR645" s="408"/>
      <c r="CS645" s="408"/>
      <c r="CT645" s="409"/>
      <c r="CU645" s="379"/>
      <c r="CV645" s="380"/>
      <c r="CW645" s="380"/>
      <c r="CX645" s="380"/>
      <c r="CY645" s="381"/>
    </row>
    <row r="646" spans="1:103" ht="16.5">
      <c r="A646" s="410"/>
      <c r="B646" s="411"/>
      <c r="C646" s="412" t="str">
        <f t="shared" ca="1" si="11"/>
        <v/>
      </c>
      <c r="D646" s="413"/>
      <c r="E646" s="414"/>
      <c r="F646" s="414"/>
      <c r="G646" s="414"/>
      <c r="H646" s="414"/>
      <c r="I646" s="414"/>
      <c r="J646" s="414"/>
      <c r="K646" s="376"/>
      <c r="L646" s="377"/>
      <c r="M646" s="377"/>
      <c r="N646" s="377"/>
      <c r="O646" s="377"/>
      <c r="P646" s="377"/>
      <c r="Q646" s="377"/>
      <c r="R646" s="415"/>
      <c r="S646" s="416"/>
      <c r="T646" s="415"/>
      <c r="U646" s="416"/>
      <c r="V646" s="376"/>
      <c r="W646" s="377"/>
      <c r="X646" s="377"/>
      <c r="Y646" s="377"/>
      <c r="Z646" s="377"/>
      <c r="AA646" s="377"/>
      <c r="AB646" s="377"/>
      <c r="AC646" s="377"/>
      <c r="AD646" s="376"/>
      <c r="AE646" s="377"/>
      <c r="AF646" s="377"/>
      <c r="AG646" s="377"/>
      <c r="AH646" s="377"/>
      <c r="AI646" s="377"/>
      <c r="AJ646" s="377"/>
      <c r="AK646" s="378"/>
      <c r="AL646" s="376"/>
      <c r="AM646" s="377"/>
      <c r="AN646" s="377"/>
      <c r="AO646" s="377"/>
      <c r="AP646" s="377"/>
      <c r="AQ646" s="377"/>
      <c r="AR646" s="378"/>
      <c r="AS646" s="417"/>
      <c r="AT646" s="418"/>
      <c r="AU646" s="418"/>
      <c r="AV646" s="418"/>
      <c r="AW646" s="418"/>
      <c r="AX646" s="418"/>
      <c r="AY646" s="419"/>
      <c r="AZ646" s="420"/>
      <c r="BA646" s="421"/>
      <c r="BB646" s="422">
        <v>6</v>
      </c>
      <c r="BC646" s="423"/>
      <c r="BD646" s="424"/>
      <c r="BE646" s="424"/>
      <c r="BF646" s="425"/>
      <c r="BG646" s="426"/>
      <c r="BH646" s="427"/>
      <c r="BI646" s="428"/>
      <c r="BJ646" s="429"/>
      <c r="BK646" s="430"/>
      <c r="BL646" s="430"/>
      <c r="BM646" s="430"/>
      <c r="BN646" s="430"/>
      <c r="BO646" s="431"/>
      <c r="BP646" s="429"/>
      <c r="BQ646" s="430"/>
      <c r="BR646" s="430"/>
      <c r="BS646" s="430"/>
      <c r="BT646" s="430"/>
      <c r="BU646" s="431"/>
      <c r="BV646" s="429"/>
      <c r="BW646" s="430"/>
      <c r="BX646" s="430"/>
      <c r="BY646" s="430"/>
      <c r="BZ646" s="430"/>
      <c r="CA646" s="431"/>
      <c r="CB646" s="423"/>
      <c r="CC646" s="424"/>
      <c r="CD646" s="424"/>
      <c r="CE646" s="425"/>
      <c r="CF646" s="407"/>
      <c r="CG646" s="408"/>
      <c r="CH646" s="408"/>
      <c r="CI646" s="408"/>
      <c r="CJ646" s="409"/>
      <c r="CK646" s="407"/>
      <c r="CL646" s="408"/>
      <c r="CM646" s="408"/>
      <c r="CN646" s="408"/>
      <c r="CO646" s="409"/>
      <c r="CP646" s="407"/>
      <c r="CQ646" s="408"/>
      <c r="CR646" s="408"/>
      <c r="CS646" s="408"/>
      <c r="CT646" s="409"/>
      <c r="CU646" s="379"/>
      <c r="CV646" s="380"/>
      <c r="CW646" s="380"/>
      <c r="CX646" s="380"/>
      <c r="CY646" s="381"/>
    </row>
    <row r="647" spans="1:103" ht="16.5">
      <c r="A647" s="351">
        <v>107</v>
      </c>
      <c r="B647" s="352"/>
      <c r="C647" s="353" t="str">
        <f t="shared" ca="1" si="11"/>
        <v/>
      </c>
      <c r="D647" s="354" t="s">
        <v>499</v>
      </c>
      <c r="E647" s="355"/>
      <c r="F647" s="355"/>
      <c r="G647" s="355"/>
      <c r="H647" s="355"/>
      <c r="I647" s="355"/>
      <c r="J647" s="355"/>
      <c r="K647" s="356" t="s">
        <v>500</v>
      </c>
      <c r="L647" s="357"/>
      <c r="M647" s="357"/>
      <c r="N647" s="357"/>
      <c r="O647" s="357"/>
      <c r="P647" s="357"/>
      <c r="Q647" s="357"/>
      <c r="R647" s="358" t="s">
        <v>369</v>
      </c>
      <c r="S647" s="359"/>
      <c r="T647" s="358"/>
      <c r="U647" s="359"/>
      <c r="V647" s="356"/>
      <c r="W647" s="357"/>
      <c r="X647" s="357"/>
      <c r="Y647" s="357"/>
      <c r="Z647" s="357"/>
      <c r="AA647" s="357"/>
      <c r="AB647" s="357"/>
      <c r="AC647" s="357"/>
      <c r="AD647" s="356"/>
      <c r="AE647" s="357"/>
      <c r="AF647" s="357"/>
      <c r="AG647" s="357"/>
      <c r="AH647" s="357"/>
      <c r="AI647" s="357"/>
      <c r="AJ647" s="357"/>
      <c r="AK647" s="360"/>
      <c r="AL647" s="356"/>
      <c r="AM647" s="357"/>
      <c r="AN647" s="357"/>
      <c r="AO647" s="357"/>
      <c r="AP647" s="357"/>
      <c r="AQ647" s="357"/>
      <c r="AR647" s="360"/>
      <c r="AS647" s="361"/>
      <c r="AT647" s="362"/>
      <c r="AU647" s="362"/>
      <c r="AV647" s="362"/>
      <c r="AW647" s="362"/>
      <c r="AX647" s="362"/>
      <c r="AY647" s="363"/>
      <c r="AZ647" s="364"/>
      <c r="BA647" s="365"/>
      <c r="BB647" s="366">
        <v>1</v>
      </c>
      <c r="BC647" s="367"/>
      <c r="BD647" s="368"/>
      <c r="BE647" s="368"/>
      <c r="BF647" s="369"/>
      <c r="BG647" s="370"/>
      <c r="BH647" s="371"/>
      <c r="BI647" s="372"/>
      <c r="BJ647" s="373"/>
      <c r="BK647" s="374"/>
      <c r="BL647" s="374"/>
      <c r="BM647" s="374"/>
      <c r="BN647" s="374"/>
      <c r="BO647" s="375"/>
      <c r="BP647" s="373"/>
      <c r="BQ647" s="374"/>
      <c r="BR647" s="374"/>
      <c r="BS647" s="374"/>
      <c r="BT647" s="374"/>
      <c r="BU647" s="375"/>
      <c r="BV647" s="373"/>
      <c r="BW647" s="374"/>
      <c r="BX647" s="374"/>
      <c r="BY647" s="374"/>
      <c r="BZ647" s="374"/>
      <c r="CA647" s="375"/>
      <c r="CB647" s="367"/>
      <c r="CC647" s="368"/>
      <c r="CD647" s="368"/>
      <c r="CE647" s="369"/>
      <c r="CF647" s="376"/>
      <c r="CG647" s="377"/>
      <c r="CH647" s="377"/>
      <c r="CI647" s="377"/>
      <c r="CJ647" s="378"/>
      <c r="CK647" s="376"/>
      <c r="CL647" s="377"/>
      <c r="CM647" s="377"/>
      <c r="CN647" s="377"/>
      <c r="CO647" s="378"/>
      <c r="CP647" s="376"/>
      <c r="CQ647" s="377"/>
      <c r="CR647" s="377"/>
      <c r="CS647" s="377"/>
      <c r="CT647" s="378"/>
      <c r="CU647" s="379"/>
      <c r="CV647" s="380"/>
      <c r="CW647" s="380"/>
      <c r="CX647" s="380"/>
      <c r="CY647" s="381"/>
    </row>
    <row r="648" spans="1:103" ht="16.5">
      <c r="A648" s="383"/>
      <c r="B648" s="352"/>
      <c r="C648" s="384" t="str">
        <f t="shared" ca="1" si="11"/>
        <v/>
      </c>
      <c r="D648" s="385"/>
      <c r="E648" s="386"/>
      <c r="F648" s="386"/>
      <c r="G648" s="386"/>
      <c r="H648" s="386"/>
      <c r="I648" s="386"/>
      <c r="J648" s="386"/>
      <c r="K648" s="387"/>
      <c r="L648" s="388"/>
      <c r="M648" s="388"/>
      <c r="N648" s="388"/>
      <c r="O648" s="388"/>
      <c r="P648" s="388"/>
      <c r="Q648" s="388"/>
      <c r="R648" s="389"/>
      <c r="S648" s="390"/>
      <c r="T648" s="389"/>
      <c r="U648" s="390"/>
      <c r="V648" s="387"/>
      <c r="W648" s="388"/>
      <c r="X648" s="388"/>
      <c r="Y648" s="388"/>
      <c r="Z648" s="388"/>
      <c r="AA648" s="388"/>
      <c r="AB648" s="388"/>
      <c r="AC648" s="388"/>
      <c r="AD648" s="387"/>
      <c r="AE648" s="388"/>
      <c r="AF648" s="388"/>
      <c r="AG648" s="388"/>
      <c r="AH648" s="388"/>
      <c r="AI648" s="388"/>
      <c r="AJ648" s="388"/>
      <c r="AK648" s="391"/>
      <c r="AL648" s="387"/>
      <c r="AM648" s="388"/>
      <c r="AN648" s="388"/>
      <c r="AO648" s="388"/>
      <c r="AP648" s="388"/>
      <c r="AQ648" s="388"/>
      <c r="AR648" s="391"/>
      <c r="AS648" s="392"/>
      <c r="AT648" s="393"/>
      <c r="AU648" s="393"/>
      <c r="AV648" s="393"/>
      <c r="AW648" s="393"/>
      <c r="AX648" s="393"/>
      <c r="AY648" s="394"/>
      <c r="AZ648" s="395"/>
      <c r="BA648" s="396"/>
      <c r="BB648" s="397">
        <v>2</v>
      </c>
      <c r="BC648" s="398"/>
      <c r="BD648" s="399"/>
      <c r="BE648" s="399"/>
      <c r="BF648" s="400"/>
      <c r="BG648" s="401"/>
      <c r="BH648" s="402"/>
      <c r="BI648" s="403"/>
      <c r="BJ648" s="404"/>
      <c r="BK648" s="405"/>
      <c r="BL648" s="405"/>
      <c r="BM648" s="405"/>
      <c r="BN648" s="405"/>
      <c r="BO648" s="406"/>
      <c r="BP648" s="404"/>
      <c r="BQ648" s="405"/>
      <c r="BR648" s="405"/>
      <c r="BS648" s="405"/>
      <c r="BT648" s="405"/>
      <c r="BU648" s="406"/>
      <c r="BV648" s="404"/>
      <c r="BW648" s="405"/>
      <c r="BX648" s="405"/>
      <c r="BY648" s="405"/>
      <c r="BZ648" s="405"/>
      <c r="CA648" s="406"/>
      <c r="CB648" s="398"/>
      <c r="CC648" s="399"/>
      <c r="CD648" s="399"/>
      <c r="CE648" s="400"/>
      <c r="CF648" s="407"/>
      <c r="CG648" s="408"/>
      <c r="CH648" s="408"/>
      <c r="CI648" s="408"/>
      <c r="CJ648" s="409"/>
      <c r="CK648" s="407"/>
      <c r="CL648" s="408"/>
      <c r="CM648" s="408"/>
      <c r="CN648" s="408"/>
      <c r="CO648" s="409"/>
      <c r="CP648" s="407"/>
      <c r="CQ648" s="408"/>
      <c r="CR648" s="408"/>
      <c r="CS648" s="408"/>
      <c r="CT648" s="409"/>
      <c r="CU648" s="379"/>
      <c r="CV648" s="380"/>
      <c r="CW648" s="380"/>
      <c r="CX648" s="380"/>
      <c r="CY648" s="381"/>
    </row>
    <row r="649" spans="1:103" ht="16.5">
      <c r="A649" s="383"/>
      <c r="B649" s="352"/>
      <c r="C649" s="384" t="str">
        <f t="shared" ca="1" si="11"/>
        <v/>
      </c>
      <c r="D649" s="385"/>
      <c r="E649" s="386"/>
      <c r="F649" s="386"/>
      <c r="G649" s="386"/>
      <c r="H649" s="386"/>
      <c r="I649" s="386"/>
      <c r="J649" s="386"/>
      <c r="K649" s="387"/>
      <c r="L649" s="388"/>
      <c r="M649" s="388"/>
      <c r="N649" s="388"/>
      <c r="O649" s="388"/>
      <c r="P649" s="388"/>
      <c r="Q649" s="388"/>
      <c r="R649" s="389"/>
      <c r="S649" s="390"/>
      <c r="T649" s="389"/>
      <c r="U649" s="390"/>
      <c r="V649" s="387"/>
      <c r="W649" s="388"/>
      <c r="X649" s="388"/>
      <c r="Y649" s="388"/>
      <c r="Z649" s="388"/>
      <c r="AA649" s="388"/>
      <c r="AB649" s="388"/>
      <c r="AC649" s="388"/>
      <c r="AD649" s="387"/>
      <c r="AE649" s="388"/>
      <c r="AF649" s="388"/>
      <c r="AG649" s="388"/>
      <c r="AH649" s="388"/>
      <c r="AI649" s="388"/>
      <c r="AJ649" s="388"/>
      <c r="AK649" s="391"/>
      <c r="AL649" s="387"/>
      <c r="AM649" s="388"/>
      <c r="AN649" s="388"/>
      <c r="AO649" s="388"/>
      <c r="AP649" s="388"/>
      <c r="AQ649" s="388"/>
      <c r="AR649" s="391"/>
      <c r="AS649" s="392"/>
      <c r="AT649" s="393"/>
      <c r="AU649" s="393"/>
      <c r="AV649" s="393"/>
      <c r="AW649" s="393"/>
      <c r="AX649" s="393"/>
      <c r="AY649" s="394"/>
      <c r="AZ649" s="395"/>
      <c r="BA649" s="396"/>
      <c r="BB649" s="397">
        <v>3</v>
      </c>
      <c r="BC649" s="398"/>
      <c r="BD649" s="399"/>
      <c r="BE649" s="399"/>
      <c r="BF649" s="400"/>
      <c r="BG649" s="401"/>
      <c r="BH649" s="402"/>
      <c r="BI649" s="403"/>
      <c r="BJ649" s="404"/>
      <c r="BK649" s="405"/>
      <c r="BL649" s="405"/>
      <c r="BM649" s="405"/>
      <c r="BN649" s="405"/>
      <c r="BO649" s="406"/>
      <c r="BP649" s="404"/>
      <c r="BQ649" s="405"/>
      <c r="BR649" s="405"/>
      <c r="BS649" s="405"/>
      <c r="BT649" s="405"/>
      <c r="BU649" s="406"/>
      <c r="BV649" s="404"/>
      <c r="BW649" s="405"/>
      <c r="BX649" s="405"/>
      <c r="BY649" s="405"/>
      <c r="BZ649" s="405"/>
      <c r="CA649" s="406"/>
      <c r="CB649" s="398"/>
      <c r="CC649" s="399"/>
      <c r="CD649" s="399"/>
      <c r="CE649" s="400"/>
      <c r="CF649" s="407"/>
      <c r="CG649" s="408"/>
      <c r="CH649" s="408"/>
      <c r="CI649" s="408"/>
      <c r="CJ649" s="409"/>
      <c r="CK649" s="407"/>
      <c r="CL649" s="408"/>
      <c r="CM649" s="408"/>
      <c r="CN649" s="408"/>
      <c r="CO649" s="409"/>
      <c r="CP649" s="407"/>
      <c r="CQ649" s="408"/>
      <c r="CR649" s="408"/>
      <c r="CS649" s="408"/>
      <c r="CT649" s="409"/>
      <c r="CU649" s="379"/>
      <c r="CV649" s="380"/>
      <c r="CW649" s="380"/>
      <c r="CX649" s="380"/>
      <c r="CY649" s="381"/>
    </row>
    <row r="650" spans="1:103" ht="16.5">
      <c r="A650" s="383"/>
      <c r="B650" s="352"/>
      <c r="C650" s="384" t="str">
        <f t="shared" ca="1" si="11"/>
        <v/>
      </c>
      <c r="D650" s="385"/>
      <c r="E650" s="386"/>
      <c r="F650" s="386"/>
      <c r="G650" s="386"/>
      <c r="H650" s="386"/>
      <c r="I650" s="386"/>
      <c r="J650" s="386"/>
      <c r="K650" s="387"/>
      <c r="L650" s="388"/>
      <c r="M650" s="388"/>
      <c r="N650" s="388"/>
      <c r="O650" s="388"/>
      <c r="P650" s="388"/>
      <c r="Q650" s="388"/>
      <c r="R650" s="389"/>
      <c r="S650" s="390"/>
      <c r="T650" s="389"/>
      <c r="U650" s="390"/>
      <c r="V650" s="387"/>
      <c r="W650" s="388"/>
      <c r="X650" s="388"/>
      <c r="Y650" s="388"/>
      <c r="Z650" s="388"/>
      <c r="AA650" s="388"/>
      <c r="AB650" s="388"/>
      <c r="AC650" s="388"/>
      <c r="AD650" s="387"/>
      <c r="AE650" s="388"/>
      <c r="AF650" s="388"/>
      <c r="AG650" s="388"/>
      <c r="AH650" s="388"/>
      <c r="AI650" s="388"/>
      <c r="AJ650" s="388"/>
      <c r="AK650" s="391"/>
      <c r="AL650" s="387"/>
      <c r="AM650" s="388"/>
      <c r="AN650" s="388"/>
      <c r="AO650" s="388"/>
      <c r="AP650" s="388"/>
      <c r="AQ650" s="388"/>
      <c r="AR650" s="391"/>
      <c r="AS650" s="392"/>
      <c r="AT650" s="393"/>
      <c r="AU650" s="393"/>
      <c r="AV650" s="393"/>
      <c r="AW650" s="393"/>
      <c r="AX650" s="393"/>
      <c r="AY650" s="394"/>
      <c r="AZ650" s="395"/>
      <c r="BA650" s="396"/>
      <c r="BB650" s="397">
        <v>4</v>
      </c>
      <c r="BC650" s="398"/>
      <c r="BD650" s="399"/>
      <c r="BE650" s="399"/>
      <c r="BF650" s="400"/>
      <c r="BG650" s="401"/>
      <c r="BH650" s="402"/>
      <c r="BI650" s="403"/>
      <c r="BJ650" s="404"/>
      <c r="BK650" s="405"/>
      <c r="BL650" s="405"/>
      <c r="BM650" s="405"/>
      <c r="BN650" s="405"/>
      <c r="BO650" s="406"/>
      <c r="BP650" s="404"/>
      <c r="BQ650" s="405"/>
      <c r="BR650" s="405"/>
      <c r="BS650" s="405"/>
      <c r="BT650" s="405"/>
      <c r="BU650" s="406"/>
      <c r="BV650" s="404"/>
      <c r="BW650" s="405"/>
      <c r="BX650" s="405"/>
      <c r="BY650" s="405"/>
      <c r="BZ650" s="405"/>
      <c r="CA650" s="406"/>
      <c r="CB650" s="398"/>
      <c r="CC650" s="399"/>
      <c r="CD650" s="399"/>
      <c r="CE650" s="400"/>
      <c r="CF650" s="407"/>
      <c r="CG650" s="408"/>
      <c r="CH650" s="408"/>
      <c r="CI650" s="408"/>
      <c r="CJ650" s="409"/>
      <c r="CK650" s="407"/>
      <c r="CL650" s="408"/>
      <c r="CM650" s="408"/>
      <c r="CN650" s="408"/>
      <c r="CO650" s="409"/>
      <c r="CP650" s="407"/>
      <c r="CQ650" s="408"/>
      <c r="CR650" s="408"/>
      <c r="CS650" s="408"/>
      <c r="CT650" s="409"/>
      <c r="CU650" s="379"/>
      <c r="CV650" s="380"/>
      <c r="CW650" s="380"/>
      <c r="CX650" s="380"/>
      <c r="CY650" s="381"/>
    </row>
    <row r="651" spans="1:103" ht="16.5">
      <c r="A651" s="383"/>
      <c r="B651" s="352"/>
      <c r="C651" s="384" t="str">
        <f t="shared" ca="1" si="11"/>
        <v/>
      </c>
      <c r="D651" s="385"/>
      <c r="E651" s="386"/>
      <c r="F651" s="386"/>
      <c r="G651" s="386"/>
      <c r="H651" s="386"/>
      <c r="I651" s="386"/>
      <c r="J651" s="386"/>
      <c r="K651" s="387"/>
      <c r="L651" s="388"/>
      <c r="M651" s="388"/>
      <c r="N651" s="388"/>
      <c r="O651" s="388"/>
      <c r="P651" s="388"/>
      <c r="Q651" s="388"/>
      <c r="R651" s="389"/>
      <c r="S651" s="390"/>
      <c r="T651" s="389"/>
      <c r="U651" s="390"/>
      <c r="V651" s="387"/>
      <c r="W651" s="388"/>
      <c r="X651" s="388"/>
      <c r="Y651" s="388"/>
      <c r="Z651" s="388"/>
      <c r="AA651" s="388"/>
      <c r="AB651" s="388"/>
      <c r="AC651" s="388"/>
      <c r="AD651" s="387"/>
      <c r="AE651" s="388"/>
      <c r="AF651" s="388"/>
      <c r="AG651" s="388"/>
      <c r="AH651" s="388"/>
      <c r="AI651" s="388"/>
      <c r="AJ651" s="388"/>
      <c r="AK651" s="391"/>
      <c r="AL651" s="387"/>
      <c r="AM651" s="388"/>
      <c r="AN651" s="388"/>
      <c r="AO651" s="388"/>
      <c r="AP651" s="388"/>
      <c r="AQ651" s="388"/>
      <c r="AR651" s="391"/>
      <c r="AS651" s="392"/>
      <c r="AT651" s="393"/>
      <c r="AU651" s="393"/>
      <c r="AV651" s="393"/>
      <c r="AW651" s="393"/>
      <c r="AX651" s="393"/>
      <c r="AY651" s="394"/>
      <c r="AZ651" s="395"/>
      <c r="BA651" s="396"/>
      <c r="BB651" s="397">
        <v>5</v>
      </c>
      <c r="BC651" s="398"/>
      <c r="BD651" s="399"/>
      <c r="BE651" s="399"/>
      <c r="BF651" s="400"/>
      <c r="BG651" s="401"/>
      <c r="BH651" s="402"/>
      <c r="BI651" s="403"/>
      <c r="BJ651" s="404"/>
      <c r="BK651" s="405"/>
      <c r="BL651" s="405"/>
      <c r="BM651" s="405"/>
      <c r="BN651" s="405"/>
      <c r="BO651" s="406"/>
      <c r="BP651" s="404"/>
      <c r="BQ651" s="405"/>
      <c r="BR651" s="405"/>
      <c r="BS651" s="405"/>
      <c r="BT651" s="405"/>
      <c r="BU651" s="406"/>
      <c r="BV651" s="404"/>
      <c r="BW651" s="405"/>
      <c r="BX651" s="405"/>
      <c r="BY651" s="405"/>
      <c r="BZ651" s="405"/>
      <c r="CA651" s="406"/>
      <c r="CB651" s="398"/>
      <c r="CC651" s="399"/>
      <c r="CD651" s="399"/>
      <c r="CE651" s="400"/>
      <c r="CF651" s="407"/>
      <c r="CG651" s="408"/>
      <c r="CH651" s="408"/>
      <c r="CI651" s="408"/>
      <c r="CJ651" s="409"/>
      <c r="CK651" s="407"/>
      <c r="CL651" s="408"/>
      <c r="CM651" s="408"/>
      <c r="CN651" s="408"/>
      <c r="CO651" s="409"/>
      <c r="CP651" s="407"/>
      <c r="CQ651" s="408"/>
      <c r="CR651" s="408"/>
      <c r="CS651" s="408"/>
      <c r="CT651" s="409"/>
      <c r="CU651" s="379"/>
      <c r="CV651" s="380"/>
      <c r="CW651" s="380"/>
      <c r="CX651" s="380"/>
      <c r="CY651" s="381"/>
    </row>
    <row r="652" spans="1:103" ht="16.5">
      <c r="A652" s="410"/>
      <c r="B652" s="411"/>
      <c r="C652" s="412" t="str">
        <f t="shared" ca="1" si="11"/>
        <v/>
      </c>
      <c r="D652" s="413"/>
      <c r="E652" s="414"/>
      <c r="F652" s="414"/>
      <c r="G652" s="414"/>
      <c r="H652" s="414"/>
      <c r="I652" s="414"/>
      <c r="J652" s="414"/>
      <c r="K652" s="376"/>
      <c r="L652" s="377"/>
      <c r="M652" s="377"/>
      <c r="N652" s="377"/>
      <c r="O652" s="377"/>
      <c r="P652" s="377"/>
      <c r="Q652" s="377"/>
      <c r="R652" s="415"/>
      <c r="S652" s="416"/>
      <c r="T652" s="415"/>
      <c r="U652" s="416"/>
      <c r="V652" s="376"/>
      <c r="W652" s="377"/>
      <c r="X652" s="377"/>
      <c r="Y652" s="377"/>
      <c r="Z652" s="377"/>
      <c r="AA652" s="377"/>
      <c r="AB652" s="377"/>
      <c r="AC652" s="377"/>
      <c r="AD652" s="376"/>
      <c r="AE652" s="377"/>
      <c r="AF652" s="377"/>
      <c r="AG652" s="377"/>
      <c r="AH652" s="377"/>
      <c r="AI652" s="377"/>
      <c r="AJ652" s="377"/>
      <c r="AK652" s="378"/>
      <c r="AL652" s="376"/>
      <c r="AM652" s="377"/>
      <c r="AN652" s="377"/>
      <c r="AO652" s="377"/>
      <c r="AP652" s="377"/>
      <c r="AQ652" s="377"/>
      <c r="AR652" s="378"/>
      <c r="AS652" s="417"/>
      <c r="AT652" s="418"/>
      <c r="AU652" s="418"/>
      <c r="AV652" s="418"/>
      <c r="AW652" s="418"/>
      <c r="AX652" s="418"/>
      <c r="AY652" s="419"/>
      <c r="AZ652" s="420"/>
      <c r="BA652" s="421"/>
      <c r="BB652" s="422">
        <v>6</v>
      </c>
      <c r="BC652" s="423"/>
      <c r="BD652" s="424"/>
      <c r="BE652" s="424"/>
      <c r="BF652" s="425"/>
      <c r="BG652" s="426"/>
      <c r="BH652" s="427"/>
      <c r="BI652" s="428"/>
      <c r="BJ652" s="429"/>
      <c r="BK652" s="430"/>
      <c r="BL652" s="430"/>
      <c r="BM652" s="430"/>
      <c r="BN652" s="430"/>
      <c r="BO652" s="431"/>
      <c r="BP652" s="429"/>
      <c r="BQ652" s="430"/>
      <c r="BR652" s="430"/>
      <c r="BS652" s="430"/>
      <c r="BT652" s="430"/>
      <c r="BU652" s="431"/>
      <c r="BV652" s="429"/>
      <c r="BW652" s="430"/>
      <c r="BX652" s="430"/>
      <c r="BY652" s="430"/>
      <c r="BZ652" s="430"/>
      <c r="CA652" s="431"/>
      <c r="CB652" s="423"/>
      <c r="CC652" s="424"/>
      <c r="CD652" s="424"/>
      <c r="CE652" s="425"/>
      <c r="CF652" s="407"/>
      <c r="CG652" s="408"/>
      <c r="CH652" s="408"/>
      <c r="CI652" s="408"/>
      <c r="CJ652" s="409"/>
      <c r="CK652" s="407"/>
      <c r="CL652" s="408"/>
      <c r="CM652" s="408"/>
      <c r="CN652" s="408"/>
      <c r="CO652" s="409"/>
      <c r="CP652" s="407"/>
      <c r="CQ652" s="408"/>
      <c r="CR652" s="408"/>
      <c r="CS652" s="408"/>
      <c r="CT652" s="409"/>
      <c r="CU652" s="379"/>
      <c r="CV652" s="380"/>
      <c r="CW652" s="380"/>
      <c r="CX652" s="380"/>
      <c r="CY652" s="381"/>
    </row>
    <row r="653" spans="1:103" ht="16.5">
      <c r="A653" s="351">
        <v>108</v>
      </c>
      <c r="B653" s="352"/>
      <c r="C653" s="353" t="str">
        <f t="shared" ca="1" si="11"/>
        <v/>
      </c>
      <c r="D653" s="354"/>
      <c r="E653" s="355"/>
      <c r="F653" s="355"/>
      <c r="G653" s="355"/>
      <c r="H653" s="355"/>
      <c r="I653" s="355"/>
      <c r="J653" s="355"/>
      <c r="K653" s="356" t="s">
        <v>501</v>
      </c>
      <c r="L653" s="357"/>
      <c r="M653" s="357"/>
      <c r="N653" s="357"/>
      <c r="O653" s="357"/>
      <c r="P653" s="357"/>
      <c r="Q653" s="357"/>
      <c r="R653" s="358" t="s">
        <v>369</v>
      </c>
      <c r="S653" s="359"/>
      <c r="T653" s="358"/>
      <c r="U653" s="359"/>
      <c r="V653" s="356"/>
      <c r="W653" s="357"/>
      <c r="X653" s="357"/>
      <c r="Y653" s="357"/>
      <c r="Z653" s="357"/>
      <c r="AA653" s="357"/>
      <c r="AB653" s="357"/>
      <c r="AC653" s="357"/>
      <c r="AD653" s="356"/>
      <c r="AE653" s="357"/>
      <c r="AF653" s="357"/>
      <c r="AG653" s="357"/>
      <c r="AH653" s="357"/>
      <c r="AI653" s="357"/>
      <c r="AJ653" s="357"/>
      <c r="AK653" s="360"/>
      <c r="AL653" s="356"/>
      <c r="AM653" s="357"/>
      <c r="AN653" s="357"/>
      <c r="AO653" s="357"/>
      <c r="AP653" s="357"/>
      <c r="AQ653" s="357"/>
      <c r="AR653" s="360"/>
      <c r="AS653" s="361"/>
      <c r="AT653" s="362"/>
      <c r="AU653" s="362"/>
      <c r="AV653" s="362"/>
      <c r="AW653" s="362"/>
      <c r="AX653" s="362"/>
      <c r="AY653" s="363"/>
      <c r="AZ653" s="364"/>
      <c r="BA653" s="365"/>
      <c r="BB653" s="366">
        <v>1</v>
      </c>
      <c r="BC653" s="367"/>
      <c r="BD653" s="368"/>
      <c r="BE653" s="368"/>
      <c r="BF653" s="369"/>
      <c r="BG653" s="370"/>
      <c r="BH653" s="371"/>
      <c r="BI653" s="372"/>
      <c r="BJ653" s="373"/>
      <c r="BK653" s="374"/>
      <c r="BL653" s="374"/>
      <c r="BM653" s="374"/>
      <c r="BN653" s="374"/>
      <c r="BO653" s="375"/>
      <c r="BP653" s="373"/>
      <c r="BQ653" s="374"/>
      <c r="BR653" s="374"/>
      <c r="BS653" s="374"/>
      <c r="BT653" s="374"/>
      <c r="BU653" s="375"/>
      <c r="BV653" s="373"/>
      <c r="BW653" s="374"/>
      <c r="BX653" s="374"/>
      <c r="BY653" s="374"/>
      <c r="BZ653" s="374"/>
      <c r="CA653" s="375"/>
      <c r="CB653" s="367"/>
      <c r="CC653" s="368"/>
      <c r="CD653" s="368"/>
      <c r="CE653" s="369"/>
      <c r="CF653" s="376"/>
      <c r="CG653" s="377"/>
      <c r="CH653" s="377"/>
      <c r="CI653" s="377"/>
      <c r="CJ653" s="378"/>
      <c r="CK653" s="376"/>
      <c r="CL653" s="377"/>
      <c r="CM653" s="377"/>
      <c r="CN653" s="377"/>
      <c r="CO653" s="378"/>
      <c r="CP653" s="376"/>
      <c r="CQ653" s="377"/>
      <c r="CR653" s="377"/>
      <c r="CS653" s="377"/>
      <c r="CT653" s="378"/>
      <c r="CU653" s="379"/>
      <c r="CV653" s="380"/>
      <c r="CW653" s="380"/>
      <c r="CX653" s="380"/>
      <c r="CY653" s="381"/>
    </row>
    <row r="654" spans="1:103" ht="16.5">
      <c r="A654" s="383"/>
      <c r="B654" s="352"/>
      <c r="C654" s="384" t="str">
        <f t="shared" ca="1" si="11"/>
        <v/>
      </c>
      <c r="D654" s="385"/>
      <c r="E654" s="386"/>
      <c r="F654" s="386"/>
      <c r="G654" s="386"/>
      <c r="H654" s="386"/>
      <c r="I654" s="386"/>
      <c r="J654" s="386"/>
      <c r="K654" s="387"/>
      <c r="L654" s="388"/>
      <c r="M654" s="388"/>
      <c r="N654" s="388"/>
      <c r="O654" s="388"/>
      <c r="P654" s="388"/>
      <c r="Q654" s="388"/>
      <c r="R654" s="389"/>
      <c r="S654" s="390"/>
      <c r="T654" s="389"/>
      <c r="U654" s="390"/>
      <c r="V654" s="387"/>
      <c r="W654" s="388"/>
      <c r="X654" s="388"/>
      <c r="Y654" s="388"/>
      <c r="Z654" s="388"/>
      <c r="AA654" s="388"/>
      <c r="AB654" s="388"/>
      <c r="AC654" s="388"/>
      <c r="AD654" s="387"/>
      <c r="AE654" s="388"/>
      <c r="AF654" s="388"/>
      <c r="AG654" s="388"/>
      <c r="AH654" s="388"/>
      <c r="AI654" s="388"/>
      <c r="AJ654" s="388"/>
      <c r="AK654" s="391"/>
      <c r="AL654" s="387"/>
      <c r="AM654" s="388"/>
      <c r="AN654" s="388"/>
      <c r="AO654" s="388"/>
      <c r="AP654" s="388"/>
      <c r="AQ654" s="388"/>
      <c r="AR654" s="391"/>
      <c r="AS654" s="392"/>
      <c r="AT654" s="393"/>
      <c r="AU654" s="393"/>
      <c r="AV654" s="393"/>
      <c r="AW654" s="393"/>
      <c r="AX654" s="393"/>
      <c r="AY654" s="394"/>
      <c r="AZ654" s="395"/>
      <c r="BA654" s="396"/>
      <c r="BB654" s="397">
        <v>2</v>
      </c>
      <c r="BC654" s="398"/>
      <c r="BD654" s="399"/>
      <c r="BE654" s="399"/>
      <c r="BF654" s="400"/>
      <c r="BG654" s="401"/>
      <c r="BH654" s="402"/>
      <c r="BI654" s="403"/>
      <c r="BJ654" s="404"/>
      <c r="BK654" s="405"/>
      <c r="BL654" s="405"/>
      <c r="BM654" s="405"/>
      <c r="BN654" s="405"/>
      <c r="BO654" s="406"/>
      <c r="BP654" s="404"/>
      <c r="BQ654" s="405"/>
      <c r="BR654" s="405"/>
      <c r="BS654" s="405"/>
      <c r="BT654" s="405"/>
      <c r="BU654" s="406"/>
      <c r="BV654" s="404"/>
      <c r="BW654" s="405"/>
      <c r="BX654" s="405"/>
      <c r="BY654" s="405"/>
      <c r="BZ654" s="405"/>
      <c r="CA654" s="406"/>
      <c r="CB654" s="398"/>
      <c r="CC654" s="399"/>
      <c r="CD654" s="399"/>
      <c r="CE654" s="400"/>
      <c r="CF654" s="407"/>
      <c r="CG654" s="408"/>
      <c r="CH654" s="408"/>
      <c r="CI654" s="408"/>
      <c r="CJ654" s="409"/>
      <c r="CK654" s="407"/>
      <c r="CL654" s="408"/>
      <c r="CM654" s="408"/>
      <c r="CN654" s="408"/>
      <c r="CO654" s="409"/>
      <c r="CP654" s="407"/>
      <c r="CQ654" s="408"/>
      <c r="CR654" s="408"/>
      <c r="CS654" s="408"/>
      <c r="CT654" s="409"/>
      <c r="CU654" s="379"/>
      <c r="CV654" s="380"/>
      <c r="CW654" s="380"/>
      <c r="CX654" s="380"/>
      <c r="CY654" s="381"/>
    </row>
    <row r="655" spans="1:103" ht="16.5">
      <c r="A655" s="383"/>
      <c r="B655" s="352"/>
      <c r="C655" s="384" t="str">
        <f t="shared" ca="1" si="11"/>
        <v/>
      </c>
      <c r="D655" s="385"/>
      <c r="E655" s="386"/>
      <c r="F655" s="386"/>
      <c r="G655" s="386"/>
      <c r="H655" s="386"/>
      <c r="I655" s="386"/>
      <c r="J655" s="386"/>
      <c r="K655" s="387"/>
      <c r="L655" s="388"/>
      <c r="M655" s="388"/>
      <c r="N655" s="388"/>
      <c r="O655" s="388"/>
      <c r="P655" s="388"/>
      <c r="Q655" s="388"/>
      <c r="R655" s="389"/>
      <c r="S655" s="390"/>
      <c r="T655" s="389"/>
      <c r="U655" s="390"/>
      <c r="V655" s="387"/>
      <c r="W655" s="388"/>
      <c r="X655" s="388"/>
      <c r="Y655" s="388"/>
      <c r="Z655" s="388"/>
      <c r="AA655" s="388"/>
      <c r="AB655" s="388"/>
      <c r="AC655" s="388"/>
      <c r="AD655" s="387"/>
      <c r="AE655" s="388"/>
      <c r="AF655" s="388"/>
      <c r="AG655" s="388"/>
      <c r="AH655" s="388"/>
      <c r="AI655" s="388"/>
      <c r="AJ655" s="388"/>
      <c r="AK655" s="391"/>
      <c r="AL655" s="387"/>
      <c r="AM655" s="388"/>
      <c r="AN655" s="388"/>
      <c r="AO655" s="388"/>
      <c r="AP655" s="388"/>
      <c r="AQ655" s="388"/>
      <c r="AR655" s="391"/>
      <c r="AS655" s="392"/>
      <c r="AT655" s="393"/>
      <c r="AU655" s="393"/>
      <c r="AV655" s="393"/>
      <c r="AW655" s="393"/>
      <c r="AX655" s="393"/>
      <c r="AY655" s="394"/>
      <c r="AZ655" s="395"/>
      <c r="BA655" s="396"/>
      <c r="BB655" s="397">
        <v>3</v>
      </c>
      <c r="BC655" s="398"/>
      <c r="BD655" s="399"/>
      <c r="BE655" s="399"/>
      <c r="BF655" s="400"/>
      <c r="BG655" s="401"/>
      <c r="BH655" s="402"/>
      <c r="BI655" s="403"/>
      <c r="BJ655" s="404"/>
      <c r="BK655" s="405"/>
      <c r="BL655" s="405"/>
      <c r="BM655" s="405"/>
      <c r="BN655" s="405"/>
      <c r="BO655" s="406"/>
      <c r="BP655" s="404"/>
      <c r="BQ655" s="405"/>
      <c r="BR655" s="405"/>
      <c r="BS655" s="405"/>
      <c r="BT655" s="405"/>
      <c r="BU655" s="406"/>
      <c r="BV655" s="404"/>
      <c r="BW655" s="405"/>
      <c r="BX655" s="405"/>
      <c r="BY655" s="405"/>
      <c r="BZ655" s="405"/>
      <c r="CA655" s="406"/>
      <c r="CB655" s="398"/>
      <c r="CC655" s="399"/>
      <c r="CD655" s="399"/>
      <c r="CE655" s="400"/>
      <c r="CF655" s="407"/>
      <c r="CG655" s="408"/>
      <c r="CH655" s="408"/>
      <c r="CI655" s="408"/>
      <c r="CJ655" s="409"/>
      <c r="CK655" s="407"/>
      <c r="CL655" s="408"/>
      <c r="CM655" s="408"/>
      <c r="CN655" s="408"/>
      <c r="CO655" s="409"/>
      <c r="CP655" s="407"/>
      <c r="CQ655" s="408"/>
      <c r="CR655" s="408"/>
      <c r="CS655" s="408"/>
      <c r="CT655" s="409"/>
      <c r="CU655" s="379"/>
      <c r="CV655" s="380"/>
      <c r="CW655" s="380"/>
      <c r="CX655" s="380"/>
      <c r="CY655" s="381"/>
    </row>
    <row r="656" spans="1:103" ht="16.5">
      <c r="A656" s="383"/>
      <c r="B656" s="352"/>
      <c r="C656" s="384" t="str">
        <f t="shared" ca="1" si="11"/>
        <v/>
      </c>
      <c r="D656" s="385"/>
      <c r="E656" s="386"/>
      <c r="F656" s="386"/>
      <c r="G656" s="386"/>
      <c r="H656" s="386"/>
      <c r="I656" s="386"/>
      <c r="J656" s="386"/>
      <c r="K656" s="387"/>
      <c r="L656" s="388"/>
      <c r="M656" s="388"/>
      <c r="N656" s="388"/>
      <c r="O656" s="388"/>
      <c r="P656" s="388"/>
      <c r="Q656" s="388"/>
      <c r="R656" s="389"/>
      <c r="S656" s="390"/>
      <c r="T656" s="389"/>
      <c r="U656" s="390"/>
      <c r="V656" s="387"/>
      <c r="W656" s="388"/>
      <c r="X656" s="388"/>
      <c r="Y656" s="388"/>
      <c r="Z656" s="388"/>
      <c r="AA656" s="388"/>
      <c r="AB656" s="388"/>
      <c r="AC656" s="388"/>
      <c r="AD656" s="387"/>
      <c r="AE656" s="388"/>
      <c r="AF656" s="388"/>
      <c r="AG656" s="388"/>
      <c r="AH656" s="388"/>
      <c r="AI656" s="388"/>
      <c r="AJ656" s="388"/>
      <c r="AK656" s="391"/>
      <c r="AL656" s="387"/>
      <c r="AM656" s="388"/>
      <c r="AN656" s="388"/>
      <c r="AO656" s="388"/>
      <c r="AP656" s="388"/>
      <c r="AQ656" s="388"/>
      <c r="AR656" s="391"/>
      <c r="AS656" s="392"/>
      <c r="AT656" s="393"/>
      <c r="AU656" s="393"/>
      <c r="AV656" s="393"/>
      <c r="AW656" s="393"/>
      <c r="AX656" s="393"/>
      <c r="AY656" s="394"/>
      <c r="AZ656" s="395"/>
      <c r="BA656" s="396"/>
      <c r="BB656" s="397">
        <v>4</v>
      </c>
      <c r="BC656" s="398"/>
      <c r="BD656" s="399"/>
      <c r="BE656" s="399"/>
      <c r="BF656" s="400"/>
      <c r="BG656" s="401"/>
      <c r="BH656" s="402"/>
      <c r="BI656" s="403"/>
      <c r="BJ656" s="404"/>
      <c r="BK656" s="405"/>
      <c r="BL656" s="405"/>
      <c r="BM656" s="405"/>
      <c r="BN656" s="405"/>
      <c r="BO656" s="406"/>
      <c r="BP656" s="404"/>
      <c r="BQ656" s="405"/>
      <c r="BR656" s="405"/>
      <c r="BS656" s="405"/>
      <c r="BT656" s="405"/>
      <c r="BU656" s="406"/>
      <c r="BV656" s="404"/>
      <c r="BW656" s="405"/>
      <c r="BX656" s="405"/>
      <c r="BY656" s="405"/>
      <c r="BZ656" s="405"/>
      <c r="CA656" s="406"/>
      <c r="CB656" s="398"/>
      <c r="CC656" s="399"/>
      <c r="CD656" s="399"/>
      <c r="CE656" s="400"/>
      <c r="CF656" s="407"/>
      <c r="CG656" s="408"/>
      <c r="CH656" s="408"/>
      <c r="CI656" s="408"/>
      <c r="CJ656" s="409"/>
      <c r="CK656" s="407"/>
      <c r="CL656" s="408"/>
      <c r="CM656" s="408"/>
      <c r="CN656" s="408"/>
      <c r="CO656" s="409"/>
      <c r="CP656" s="407"/>
      <c r="CQ656" s="408"/>
      <c r="CR656" s="408"/>
      <c r="CS656" s="408"/>
      <c r="CT656" s="409"/>
      <c r="CU656" s="379"/>
      <c r="CV656" s="380"/>
      <c r="CW656" s="380"/>
      <c r="CX656" s="380"/>
      <c r="CY656" s="381"/>
    </row>
    <row r="657" spans="1:103" ht="16.5">
      <c r="A657" s="383"/>
      <c r="B657" s="352"/>
      <c r="C657" s="384" t="str">
        <f t="shared" ca="1" si="11"/>
        <v/>
      </c>
      <c r="D657" s="385"/>
      <c r="E657" s="386"/>
      <c r="F657" s="386"/>
      <c r="G657" s="386"/>
      <c r="H657" s="386"/>
      <c r="I657" s="386"/>
      <c r="J657" s="386"/>
      <c r="K657" s="387"/>
      <c r="L657" s="388"/>
      <c r="M657" s="388"/>
      <c r="N657" s="388"/>
      <c r="O657" s="388"/>
      <c r="P657" s="388"/>
      <c r="Q657" s="388"/>
      <c r="R657" s="389"/>
      <c r="S657" s="390"/>
      <c r="T657" s="389"/>
      <c r="U657" s="390"/>
      <c r="V657" s="387"/>
      <c r="W657" s="388"/>
      <c r="X657" s="388"/>
      <c r="Y657" s="388"/>
      <c r="Z657" s="388"/>
      <c r="AA657" s="388"/>
      <c r="AB657" s="388"/>
      <c r="AC657" s="388"/>
      <c r="AD657" s="387"/>
      <c r="AE657" s="388"/>
      <c r="AF657" s="388"/>
      <c r="AG657" s="388"/>
      <c r="AH657" s="388"/>
      <c r="AI657" s="388"/>
      <c r="AJ657" s="388"/>
      <c r="AK657" s="391"/>
      <c r="AL657" s="387"/>
      <c r="AM657" s="388"/>
      <c r="AN657" s="388"/>
      <c r="AO657" s="388"/>
      <c r="AP657" s="388"/>
      <c r="AQ657" s="388"/>
      <c r="AR657" s="391"/>
      <c r="AS657" s="392"/>
      <c r="AT657" s="393"/>
      <c r="AU657" s="393"/>
      <c r="AV657" s="393"/>
      <c r="AW657" s="393"/>
      <c r="AX657" s="393"/>
      <c r="AY657" s="394"/>
      <c r="AZ657" s="395"/>
      <c r="BA657" s="396"/>
      <c r="BB657" s="397">
        <v>5</v>
      </c>
      <c r="BC657" s="398"/>
      <c r="BD657" s="399"/>
      <c r="BE657" s="399"/>
      <c r="BF657" s="400"/>
      <c r="BG657" s="401"/>
      <c r="BH657" s="402"/>
      <c r="BI657" s="403"/>
      <c r="BJ657" s="404"/>
      <c r="BK657" s="405"/>
      <c r="BL657" s="405"/>
      <c r="BM657" s="405"/>
      <c r="BN657" s="405"/>
      <c r="BO657" s="406"/>
      <c r="BP657" s="404"/>
      <c r="BQ657" s="405"/>
      <c r="BR657" s="405"/>
      <c r="BS657" s="405"/>
      <c r="BT657" s="405"/>
      <c r="BU657" s="406"/>
      <c r="BV657" s="404"/>
      <c r="BW657" s="405"/>
      <c r="BX657" s="405"/>
      <c r="BY657" s="405"/>
      <c r="BZ657" s="405"/>
      <c r="CA657" s="406"/>
      <c r="CB657" s="398"/>
      <c r="CC657" s="399"/>
      <c r="CD657" s="399"/>
      <c r="CE657" s="400"/>
      <c r="CF657" s="407"/>
      <c r="CG657" s="408"/>
      <c r="CH657" s="408"/>
      <c r="CI657" s="408"/>
      <c r="CJ657" s="409"/>
      <c r="CK657" s="407"/>
      <c r="CL657" s="408"/>
      <c r="CM657" s="408"/>
      <c r="CN657" s="408"/>
      <c r="CO657" s="409"/>
      <c r="CP657" s="407"/>
      <c r="CQ657" s="408"/>
      <c r="CR657" s="408"/>
      <c r="CS657" s="408"/>
      <c r="CT657" s="409"/>
      <c r="CU657" s="379"/>
      <c r="CV657" s="380"/>
      <c r="CW657" s="380"/>
      <c r="CX657" s="380"/>
      <c r="CY657" s="381"/>
    </row>
    <row r="658" spans="1:103" ht="16.5">
      <c r="A658" s="410"/>
      <c r="B658" s="411"/>
      <c r="C658" s="412" t="str">
        <f t="shared" ca="1" si="11"/>
        <v/>
      </c>
      <c r="D658" s="413"/>
      <c r="E658" s="414"/>
      <c r="F658" s="414"/>
      <c r="G658" s="414"/>
      <c r="H658" s="414"/>
      <c r="I658" s="414"/>
      <c r="J658" s="414"/>
      <c r="K658" s="376"/>
      <c r="L658" s="377"/>
      <c r="M658" s="377"/>
      <c r="N658" s="377"/>
      <c r="O658" s="377"/>
      <c r="P658" s="377"/>
      <c r="Q658" s="377"/>
      <c r="R658" s="415"/>
      <c r="S658" s="416"/>
      <c r="T658" s="415"/>
      <c r="U658" s="416"/>
      <c r="V658" s="376"/>
      <c r="W658" s="377"/>
      <c r="X658" s="377"/>
      <c r="Y658" s="377"/>
      <c r="Z658" s="377"/>
      <c r="AA658" s="377"/>
      <c r="AB658" s="377"/>
      <c r="AC658" s="377"/>
      <c r="AD658" s="376"/>
      <c r="AE658" s="377"/>
      <c r="AF658" s="377"/>
      <c r="AG658" s="377"/>
      <c r="AH658" s="377"/>
      <c r="AI658" s="377"/>
      <c r="AJ658" s="377"/>
      <c r="AK658" s="378"/>
      <c r="AL658" s="376"/>
      <c r="AM658" s="377"/>
      <c r="AN658" s="377"/>
      <c r="AO658" s="377"/>
      <c r="AP658" s="377"/>
      <c r="AQ658" s="377"/>
      <c r="AR658" s="378"/>
      <c r="AS658" s="417"/>
      <c r="AT658" s="418"/>
      <c r="AU658" s="418"/>
      <c r="AV658" s="418"/>
      <c r="AW658" s="418"/>
      <c r="AX658" s="418"/>
      <c r="AY658" s="419"/>
      <c r="AZ658" s="420"/>
      <c r="BA658" s="421"/>
      <c r="BB658" s="422">
        <v>6</v>
      </c>
      <c r="BC658" s="423"/>
      <c r="BD658" s="424"/>
      <c r="BE658" s="424"/>
      <c r="BF658" s="425"/>
      <c r="BG658" s="426"/>
      <c r="BH658" s="427"/>
      <c r="BI658" s="428"/>
      <c r="BJ658" s="429"/>
      <c r="BK658" s="430"/>
      <c r="BL658" s="430"/>
      <c r="BM658" s="430"/>
      <c r="BN658" s="430"/>
      <c r="BO658" s="431"/>
      <c r="BP658" s="429"/>
      <c r="BQ658" s="430"/>
      <c r="BR658" s="430"/>
      <c r="BS658" s="430"/>
      <c r="BT658" s="430"/>
      <c r="BU658" s="431"/>
      <c r="BV658" s="429"/>
      <c r="BW658" s="430"/>
      <c r="BX658" s="430"/>
      <c r="BY658" s="430"/>
      <c r="BZ658" s="430"/>
      <c r="CA658" s="431"/>
      <c r="CB658" s="423"/>
      <c r="CC658" s="424"/>
      <c r="CD658" s="424"/>
      <c r="CE658" s="425"/>
      <c r="CF658" s="407"/>
      <c r="CG658" s="408"/>
      <c r="CH658" s="408"/>
      <c r="CI658" s="408"/>
      <c r="CJ658" s="409"/>
      <c r="CK658" s="407"/>
      <c r="CL658" s="408"/>
      <c r="CM658" s="408"/>
      <c r="CN658" s="408"/>
      <c r="CO658" s="409"/>
      <c r="CP658" s="407"/>
      <c r="CQ658" s="408"/>
      <c r="CR658" s="408"/>
      <c r="CS658" s="408"/>
      <c r="CT658" s="409"/>
      <c r="CU658" s="379"/>
      <c r="CV658" s="380"/>
      <c r="CW658" s="380"/>
      <c r="CX658" s="380"/>
      <c r="CY658" s="381"/>
    </row>
    <row r="659" spans="1:103" ht="16.5">
      <c r="A659" s="351">
        <v>109</v>
      </c>
      <c r="B659" s="352"/>
      <c r="C659" s="353" t="str">
        <f t="shared" ca="1" si="11"/>
        <v/>
      </c>
      <c r="D659" s="354"/>
      <c r="E659" s="355"/>
      <c r="F659" s="355"/>
      <c r="G659" s="355"/>
      <c r="H659" s="355"/>
      <c r="I659" s="355"/>
      <c r="J659" s="355"/>
      <c r="K659" s="356" t="s">
        <v>502</v>
      </c>
      <c r="L659" s="357"/>
      <c r="M659" s="357"/>
      <c r="N659" s="357"/>
      <c r="O659" s="357"/>
      <c r="P659" s="357"/>
      <c r="Q659" s="357"/>
      <c r="R659" s="358" t="s">
        <v>369</v>
      </c>
      <c r="S659" s="359"/>
      <c r="T659" s="358"/>
      <c r="U659" s="359"/>
      <c r="V659" s="356"/>
      <c r="W659" s="357"/>
      <c r="X659" s="357"/>
      <c r="Y659" s="357"/>
      <c r="Z659" s="357"/>
      <c r="AA659" s="357"/>
      <c r="AB659" s="357"/>
      <c r="AC659" s="357"/>
      <c r="AD659" s="356"/>
      <c r="AE659" s="357"/>
      <c r="AF659" s="357"/>
      <c r="AG659" s="357"/>
      <c r="AH659" s="357"/>
      <c r="AI659" s="357"/>
      <c r="AJ659" s="357"/>
      <c r="AK659" s="360"/>
      <c r="AL659" s="356"/>
      <c r="AM659" s="357"/>
      <c r="AN659" s="357"/>
      <c r="AO659" s="357"/>
      <c r="AP659" s="357"/>
      <c r="AQ659" s="357"/>
      <c r="AR659" s="360"/>
      <c r="AS659" s="361"/>
      <c r="AT659" s="362"/>
      <c r="AU659" s="362"/>
      <c r="AV659" s="362"/>
      <c r="AW659" s="362"/>
      <c r="AX659" s="362"/>
      <c r="AY659" s="363"/>
      <c r="AZ659" s="364"/>
      <c r="BA659" s="365"/>
      <c r="BB659" s="366">
        <v>1</v>
      </c>
      <c r="BC659" s="367"/>
      <c r="BD659" s="368"/>
      <c r="BE659" s="368"/>
      <c r="BF659" s="369"/>
      <c r="BG659" s="370"/>
      <c r="BH659" s="371"/>
      <c r="BI659" s="372"/>
      <c r="BJ659" s="373"/>
      <c r="BK659" s="374"/>
      <c r="BL659" s="374"/>
      <c r="BM659" s="374"/>
      <c r="BN659" s="374"/>
      <c r="BO659" s="375"/>
      <c r="BP659" s="373"/>
      <c r="BQ659" s="374"/>
      <c r="BR659" s="374"/>
      <c r="BS659" s="374"/>
      <c r="BT659" s="374"/>
      <c r="BU659" s="375"/>
      <c r="BV659" s="373"/>
      <c r="BW659" s="374"/>
      <c r="BX659" s="374"/>
      <c r="BY659" s="374"/>
      <c r="BZ659" s="374"/>
      <c r="CA659" s="375"/>
      <c r="CB659" s="367"/>
      <c r="CC659" s="368"/>
      <c r="CD659" s="368"/>
      <c r="CE659" s="369"/>
      <c r="CF659" s="376"/>
      <c r="CG659" s="377"/>
      <c r="CH659" s="377"/>
      <c r="CI659" s="377"/>
      <c r="CJ659" s="378"/>
      <c r="CK659" s="376"/>
      <c r="CL659" s="377"/>
      <c r="CM659" s="377"/>
      <c r="CN659" s="377"/>
      <c r="CO659" s="378"/>
      <c r="CP659" s="376"/>
      <c r="CQ659" s="377"/>
      <c r="CR659" s="377"/>
      <c r="CS659" s="377"/>
      <c r="CT659" s="378"/>
      <c r="CU659" s="379"/>
      <c r="CV659" s="380"/>
      <c r="CW659" s="380"/>
      <c r="CX659" s="380"/>
      <c r="CY659" s="381"/>
    </row>
    <row r="660" spans="1:103" ht="16.5">
      <c r="A660" s="383"/>
      <c r="B660" s="352"/>
      <c r="C660" s="384" t="str">
        <f t="shared" ca="1" si="11"/>
        <v/>
      </c>
      <c r="D660" s="385"/>
      <c r="E660" s="386"/>
      <c r="F660" s="386"/>
      <c r="G660" s="386"/>
      <c r="H660" s="386"/>
      <c r="I660" s="386"/>
      <c r="J660" s="386"/>
      <c r="K660" s="387"/>
      <c r="L660" s="388"/>
      <c r="M660" s="388"/>
      <c r="N660" s="388"/>
      <c r="O660" s="388"/>
      <c r="P660" s="388"/>
      <c r="Q660" s="388"/>
      <c r="R660" s="389"/>
      <c r="S660" s="390"/>
      <c r="T660" s="389"/>
      <c r="U660" s="390"/>
      <c r="V660" s="387"/>
      <c r="W660" s="388"/>
      <c r="X660" s="388"/>
      <c r="Y660" s="388"/>
      <c r="Z660" s="388"/>
      <c r="AA660" s="388"/>
      <c r="AB660" s="388"/>
      <c r="AC660" s="388"/>
      <c r="AD660" s="387"/>
      <c r="AE660" s="388"/>
      <c r="AF660" s="388"/>
      <c r="AG660" s="388"/>
      <c r="AH660" s="388"/>
      <c r="AI660" s="388"/>
      <c r="AJ660" s="388"/>
      <c r="AK660" s="391"/>
      <c r="AL660" s="387"/>
      <c r="AM660" s="388"/>
      <c r="AN660" s="388"/>
      <c r="AO660" s="388"/>
      <c r="AP660" s="388"/>
      <c r="AQ660" s="388"/>
      <c r="AR660" s="391"/>
      <c r="AS660" s="392"/>
      <c r="AT660" s="393"/>
      <c r="AU660" s="393"/>
      <c r="AV660" s="393"/>
      <c r="AW660" s="393"/>
      <c r="AX660" s="393"/>
      <c r="AY660" s="394"/>
      <c r="AZ660" s="395"/>
      <c r="BA660" s="396"/>
      <c r="BB660" s="397">
        <v>2</v>
      </c>
      <c r="BC660" s="398"/>
      <c r="BD660" s="399"/>
      <c r="BE660" s="399"/>
      <c r="BF660" s="400"/>
      <c r="BG660" s="401"/>
      <c r="BH660" s="402"/>
      <c r="BI660" s="403"/>
      <c r="BJ660" s="404"/>
      <c r="BK660" s="405"/>
      <c r="BL660" s="405"/>
      <c r="BM660" s="405"/>
      <c r="BN660" s="405"/>
      <c r="BO660" s="406"/>
      <c r="BP660" s="404"/>
      <c r="BQ660" s="405"/>
      <c r="BR660" s="405"/>
      <c r="BS660" s="405"/>
      <c r="BT660" s="405"/>
      <c r="BU660" s="406"/>
      <c r="BV660" s="404"/>
      <c r="BW660" s="405"/>
      <c r="BX660" s="405"/>
      <c r="BY660" s="405"/>
      <c r="BZ660" s="405"/>
      <c r="CA660" s="406"/>
      <c r="CB660" s="398"/>
      <c r="CC660" s="399"/>
      <c r="CD660" s="399"/>
      <c r="CE660" s="400"/>
      <c r="CF660" s="407"/>
      <c r="CG660" s="408"/>
      <c r="CH660" s="408"/>
      <c r="CI660" s="408"/>
      <c r="CJ660" s="409"/>
      <c r="CK660" s="407"/>
      <c r="CL660" s="408"/>
      <c r="CM660" s="408"/>
      <c r="CN660" s="408"/>
      <c r="CO660" s="409"/>
      <c r="CP660" s="407"/>
      <c r="CQ660" s="408"/>
      <c r="CR660" s="408"/>
      <c r="CS660" s="408"/>
      <c r="CT660" s="409"/>
      <c r="CU660" s="379"/>
      <c r="CV660" s="380"/>
      <c r="CW660" s="380"/>
      <c r="CX660" s="380"/>
      <c r="CY660" s="381"/>
    </row>
    <row r="661" spans="1:103" ht="16.5">
      <c r="A661" s="383"/>
      <c r="B661" s="352"/>
      <c r="C661" s="384" t="str">
        <f t="shared" ca="1" si="11"/>
        <v/>
      </c>
      <c r="D661" s="385"/>
      <c r="E661" s="386"/>
      <c r="F661" s="386"/>
      <c r="G661" s="386"/>
      <c r="H661" s="386"/>
      <c r="I661" s="386"/>
      <c r="J661" s="386"/>
      <c r="K661" s="387"/>
      <c r="L661" s="388"/>
      <c r="M661" s="388"/>
      <c r="N661" s="388"/>
      <c r="O661" s="388"/>
      <c r="P661" s="388"/>
      <c r="Q661" s="388"/>
      <c r="R661" s="389"/>
      <c r="S661" s="390"/>
      <c r="T661" s="389"/>
      <c r="U661" s="390"/>
      <c r="V661" s="387"/>
      <c r="W661" s="388"/>
      <c r="X661" s="388"/>
      <c r="Y661" s="388"/>
      <c r="Z661" s="388"/>
      <c r="AA661" s="388"/>
      <c r="AB661" s="388"/>
      <c r="AC661" s="388"/>
      <c r="AD661" s="387"/>
      <c r="AE661" s="388"/>
      <c r="AF661" s="388"/>
      <c r="AG661" s="388"/>
      <c r="AH661" s="388"/>
      <c r="AI661" s="388"/>
      <c r="AJ661" s="388"/>
      <c r="AK661" s="391"/>
      <c r="AL661" s="387"/>
      <c r="AM661" s="388"/>
      <c r="AN661" s="388"/>
      <c r="AO661" s="388"/>
      <c r="AP661" s="388"/>
      <c r="AQ661" s="388"/>
      <c r="AR661" s="391"/>
      <c r="AS661" s="392"/>
      <c r="AT661" s="393"/>
      <c r="AU661" s="393"/>
      <c r="AV661" s="393"/>
      <c r="AW661" s="393"/>
      <c r="AX661" s="393"/>
      <c r="AY661" s="394"/>
      <c r="AZ661" s="395"/>
      <c r="BA661" s="396"/>
      <c r="BB661" s="397">
        <v>3</v>
      </c>
      <c r="BC661" s="398"/>
      <c r="BD661" s="399"/>
      <c r="BE661" s="399"/>
      <c r="BF661" s="400"/>
      <c r="BG661" s="401"/>
      <c r="BH661" s="402"/>
      <c r="BI661" s="403"/>
      <c r="BJ661" s="404"/>
      <c r="BK661" s="405"/>
      <c r="BL661" s="405"/>
      <c r="BM661" s="405"/>
      <c r="BN661" s="405"/>
      <c r="BO661" s="406"/>
      <c r="BP661" s="404"/>
      <c r="BQ661" s="405"/>
      <c r="BR661" s="405"/>
      <c r="BS661" s="405"/>
      <c r="BT661" s="405"/>
      <c r="BU661" s="406"/>
      <c r="BV661" s="404"/>
      <c r="BW661" s="405"/>
      <c r="BX661" s="405"/>
      <c r="BY661" s="405"/>
      <c r="BZ661" s="405"/>
      <c r="CA661" s="406"/>
      <c r="CB661" s="398"/>
      <c r="CC661" s="399"/>
      <c r="CD661" s="399"/>
      <c r="CE661" s="400"/>
      <c r="CF661" s="407"/>
      <c r="CG661" s="408"/>
      <c r="CH661" s="408"/>
      <c r="CI661" s="408"/>
      <c r="CJ661" s="409"/>
      <c r="CK661" s="407"/>
      <c r="CL661" s="408"/>
      <c r="CM661" s="408"/>
      <c r="CN661" s="408"/>
      <c r="CO661" s="409"/>
      <c r="CP661" s="407"/>
      <c r="CQ661" s="408"/>
      <c r="CR661" s="408"/>
      <c r="CS661" s="408"/>
      <c r="CT661" s="409"/>
      <c r="CU661" s="379"/>
      <c r="CV661" s="380"/>
      <c r="CW661" s="380"/>
      <c r="CX661" s="380"/>
      <c r="CY661" s="381"/>
    </row>
    <row r="662" spans="1:103" ht="16.5">
      <c r="A662" s="383"/>
      <c r="B662" s="352"/>
      <c r="C662" s="384" t="str">
        <f t="shared" ca="1" si="11"/>
        <v/>
      </c>
      <c r="D662" s="385"/>
      <c r="E662" s="386"/>
      <c r="F662" s="386"/>
      <c r="G662" s="386"/>
      <c r="H662" s="386"/>
      <c r="I662" s="386"/>
      <c r="J662" s="386"/>
      <c r="K662" s="387"/>
      <c r="L662" s="388"/>
      <c r="M662" s="388"/>
      <c r="N662" s="388"/>
      <c r="O662" s="388"/>
      <c r="P662" s="388"/>
      <c r="Q662" s="388"/>
      <c r="R662" s="389"/>
      <c r="S662" s="390"/>
      <c r="T662" s="389"/>
      <c r="U662" s="390"/>
      <c r="V662" s="387"/>
      <c r="W662" s="388"/>
      <c r="X662" s="388"/>
      <c r="Y662" s="388"/>
      <c r="Z662" s="388"/>
      <c r="AA662" s="388"/>
      <c r="AB662" s="388"/>
      <c r="AC662" s="388"/>
      <c r="AD662" s="387"/>
      <c r="AE662" s="388"/>
      <c r="AF662" s="388"/>
      <c r="AG662" s="388"/>
      <c r="AH662" s="388"/>
      <c r="AI662" s="388"/>
      <c r="AJ662" s="388"/>
      <c r="AK662" s="391"/>
      <c r="AL662" s="387"/>
      <c r="AM662" s="388"/>
      <c r="AN662" s="388"/>
      <c r="AO662" s="388"/>
      <c r="AP662" s="388"/>
      <c r="AQ662" s="388"/>
      <c r="AR662" s="391"/>
      <c r="AS662" s="392"/>
      <c r="AT662" s="393"/>
      <c r="AU662" s="393"/>
      <c r="AV662" s="393"/>
      <c r="AW662" s="393"/>
      <c r="AX662" s="393"/>
      <c r="AY662" s="394"/>
      <c r="AZ662" s="395"/>
      <c r="BA662" s="396"/>
      <c r="BB662" s="397">
        <v>4</v>
      </c>
      <c r="BC662" s="398"/>
      <c r="BD662" s="399"/>
      <c r="BE662" s="399"/>
      <c r="BF662" s="400"/>
      <c r="BG662" s="401"/>
      <c r="BH662" s="402"/>
      <c r="BI662" s="403"/>
      <c r="BJ662" s="404"/>
      <c r="BK662" s="405"/>
      <c r="BL662" s="405"/>
      <c r="BM662" s="405"/>
      <c r="BN662" s="405"/>
      <c r="BO662" s="406"/>
      <c r="BP662" s="404"/>
      <c r="BQ662" s="405"/>
      <c r="BR662" s="405"/>
      <c r="BS662" s="405"/>
      <c r="BT662" s="405"/>
      <c r="BU662" s="406"/>
      <c r="BV662" s="404"/>
      <c r="BW662" s="405"/>
      <c r="BX662" s="405"/>
      <c r="BY662" s="405"/>
      <c r="BZ662" s="405"/>
      <c r="CA662" s="406"/>
      <c r="CB662" s="398"/>
      <c r="CC662" s="399"/>
      <c r="CD662" s="399"/>
      <c r="CE662" s="400"/>
      <c r="CF662" s="407"/>
      <c r="CG662" s="408"/>
      <c r="CH662" s="408"/>
      <c r="CI662" s="408"/>
      <c r="CJ662" s="409"/>
      <c r="CK662" s="407"/>
      <c r="CL662" s="408"/>
      <c r="CM662" s="408"/>
      <c r="CN662" s="408"/>
      <c r="CO662" s="409"/>
      <c r="CP662" s="407"/>
      <c r="CQ662" s="408"/>
      <c r="CR662" s="408"/>
      <c r="CS662" s="408"/>
      <c r="CT662" s="409"/>
      <c r="CU662" s="379"/>
      <c r="CV662" s="380"/>
      <c r="CW662" s="380"/>
      <c r="CX662" s="380"/>
      <c r="CY662" s="381"/>
    </row>
    <row r="663" spans="1:103" ht="16.5">
      <c r="A663" s="383"/>
      <c r="B663" s="352"/>
      <c r="C663" s="384" t="str">
        <f t="shared" ca="1" si="11"/>
        <v/>
      </c>
      <c r="D663" s="385"/>
      <c r="E663" s="386"/>
      <c r="F663" s="386"/>
      <c r="G663" s="386"/>
      <c r="H663" s="386"/>
      <c r="I663" s="386"/>
      <c r="J663" s="386"/>
      <c r="K663" s="387"/>
      <c r="L663" s="388"/>
      <c r="M663" s="388"/>
      <c r="N663" s="388"/>
      <c r="O663" s="388"/>
      <c r="P663" s="388"/>
      <c r="Q663" s="388"/>
      <c r="R663" s="389"/>
      <c r="S663" s="390"/>
      <c r="T663" s="389"/>
      <c r="U663" s="390"/>
      <c r="V663" s="387"/>
      <c r="W663" s="388"/>
      <c r="X663" s="388"/>
      <c r="Y663" s="388"/>
      <c r="Z663" s="388"/>
      <c r="AA663" s="388"/>
      <c r="AB663" s="388"/>
      <c r="AC663" s="388"/>
      <c r="AD663" s="387"/>
      <c r="AE663" s="388"/>
      <c r="AF663" s="388"/>
      <c r="AG663" s="388"/>
      <c r="AH663" s="388"/>
      <c r="AI663" s="388"/>
      <c r="AJ663" s="388"/>
      <c r="AK663" s="391"/>
      <c r="AL663" s="387"/>
      <c r="AM663" s="388"/>
      <c r="AN663" s="388"/>
      <c r="AO663" s="388"/>
      <c r="AP663" s="388"/>
      <c r="AQ663" s="388"/>
      <c r="AR663" s="391"/>
      <c r="AS663" s="392"/>
      <c r="AT663" s="393"/>
      <c r="AU663" s="393"/>
      <c r="AV663" s="393"/>
      <c r="AW663" s="393"/>
      <c r="AX663" s="393"/>
      <c r="AY663" s="394"/>
      <c r="AZ663" s="395"/>
      <c r="BA663" s="396"/>
      <c r="BB663" s="397">
        <v>5</v>
      </c>
      <c r="BC663" s="398"/>
      <c r="BD663" s="399"/>
      <c r="BE663" s="399"/>
      <c r="BF663" s="400"/>
      <c r="BG663" s="401"/>
      <c r="BH663" s="402"/>
      <c r="BI663" s="403"/>
      <c r="BJ663" s="404"/>
      <c r="BK663" s="405"/>
      <c r="BL663" s="405"/>
      <c r="BM663" s="405"/>
      <c r="BN663" s="405"/>
      <c r="BO663" s="406"/>
      <c r="BP663" s="404"/>
      <c r="BQ663" s="405"/>
      <c r="BR663" s="405"/>
      <c r="BS663" s="405"/>
      <c r="BT663" s="405"/>
      <c r="BU663" s="406"/>
      <c r="BV663" s="404"/>
      <c r="BW663" s="405"/>
      <c r="BX663" s="405"/>
      <c r="BY663" s="405"/>
      <c r="BZ663" s="405"/>
      <c r="CA663" s="406"/>
      <c r="CB663" s="398"/>
      <c r="CC663" s="399"/>
      <c r="CD663" s="399"/>
      <c r="CE663" s="400"/>
      <c r="CF663" s="407"/>
      <c r="CG663" s="408"/>
      <c r="CH663" s="408"/>
      <c r="CI663" s="408"/>
      <c r="CJ663" s="409"/>
      <c r="CK663" s="407"/>
      <c r="CL663" s="408"/>
      <c r="CM663" s="408"/>
      <c r="CN663" s="408"/>
      <c r="CO663" s="409"/>
      <c r="CP663" s="407"/>
      <c r="CQ663" s="408"/>
      <c r="CR663" s="408"/>
      <c r="CS663" s="408"/>
      <c r="CT663" s="409"/>
      <c r="CU663" s="379"/>
      <c r="CV663" s="380"/>
      <c r="CW663" s="380"/>
      <c r="CX663" s="380"/>
      <c r="CY663" s="381"/>
    </row>
    <row r="664" spans="1:103" ht="16.5">
      <c r="A664" s="410"/>
      <c r="B664" s="411"/>
      <c r="C664" s="412" t="str">
        <f t="shared" ca="1" si="11"/>
        <v/>
      </c>
      <c r="D664" s="413"/>
      <c r="E664" s="414"/>
      <c r="F664" s="414"/>
      <c r="G664" s="414"/>
      <c r="H664" s="414"/>
      <c r="I664" s="414"/>
      <c r="J664" s="414"/>
      <c r="K664" s="376"/>
      <c r="L664" s="377"/>
      <c r="M664" s="377"/>
      <c r="N664" s="377"/>
      <c r="O664" s="377"/>
      <c r="P664" s="377"/>
      <c r="Q664" s="377"/>
      <c r="R664" s="415"/>
      <c r="S664" s="416"/>
      <c r="T664" s="415"/>
      <c r="U664" s="416"/>
      <c r="V664" s="376"/>
      <c r="W664" s="377"/>
      <c r="X664" s="377"/>
      <c r="Y664" s="377"/>
      <c r="Z664" s="377"/>
      <c r="AA664" s="377"/>
      <c r="AB664" s="377"/>
      <c r="AC664" s="377"/>
      <c r="AD664" s="376"/>
      <c r="AE664" s="377"/>
      <c r="AF664" s="377"/>
      <c r="AG664" s="377"/>
      <c r="AH664" s="377"/>
      <c r="AI664" s="377"/>
      <c r="AJ664" s="377"/>
      <c r="AK664" s="378"/>
      <c r="AL664" s="376"/>
      <c r="AM664" s="377"/>
      <c r="AN664" s="377"/>
      <c r="AO664" s="377"/>
      <c r="AP664" s="377"/>
      <c r="AQ664" s="377"/>
      <c r="AR664" s="378"/>
      <c r="AS664" s="417"/>
      <c r="AT664" s="418"/>
      <c r="AU664" s="418"/>
      <c r="AV664" s="418"/>
      <c r="AW664" s="418"/>
      <c r="AX664" s="418"/>
      <c r="AY664" s="419"/>
      <c r="AZ664" s="420"/>
      <c r="BA664" s="421"/>
      <c r="BB664" s="422">
        <v>6</v>
      </c>
      <c r="BC664" s="423"/>
      <c r="BD664" s="424"/>
      <c r="BE664" s="424"/>
      <c r="BF664" s="425"/>
      <c r="BG664" s="426"/>
      <c r="BH664" s="427"/>
      <c r="BI664" s="428"/>
      <c r="BJ664" s="429"/>
      <c r="BK664" s="430"/>
      <c r="BL664" s="430"/>
      <c r="BM664" s="430"/>
      <c r="BN664" s="430"/>
      <c r="BO664" s="431"/>
      <c r="BP664" s="429"/>
      <c r="BQ664" s="430"/>
      <c r="BR664" s="430"/>
      <c r="BS664" s="430"/>
      <c r="BT664" s="430"/>
      <c r="BU664" s="431"/>
      <c r="BV664" s="429"/>
      <c r="BW664" s="430"/>
      <c r="BX664" s="430"/>
      <c r="BY664" s="430"/>
      <c r="BZ664" s="430"/>
      <c r="CA664" s="431"/>
      <c r="CB664" s="423"/>
      <c r="CC664" s="424"/>
      <c r="CD664" s="424"/>
      <c r="CE664" s="425"/>
      <c r="CF664" s="407"/>
      <c r="CG664" s="408"/>
      <c r="CH664" s="408"/>
      <c r="CI664" s="408"/>
      <c r="CJ664" s="409"/>
      <c r="CK664" s="407"/>
      <c r="CL664" s="408"/>
      <c r="CM664" s="408"/>
      <c r="CN664" s="408"/>
      <c r="CO664" s="409"/>
      <c r="CP664" s="407"/>
      <c r="CQ664" s="408"/>
      <c r="CR664" s="408"/>
      <c r="CS664" s="408"/>
      <c r="CT664" s="409"/>
      <c r="CU664" s="379"/>
      <c r="CV664" s="380"/>
      <c r="CW664" s="380"/>
      <c r="CX664" s="380"/>
      <c r="CY664" s="381"/>
    </row>
    <row r="665" spans="1:103" ht="16.5">
      <c r="A665" s="351">
        <v>110</v>
      </c>
      <c r="B665" s="352"/>
      <c r="C665" s="353" t="str">
        <f t="shared" ca="1" si="11"/>
        <v/>
      </c>
      <c r="D665" s="354" t="s">
        <v>503</v>
      </c>
      <c r="E665" s="355"/>
      <c r="F665" s="355"/>
      <c r="G665" s="355"/>
      <c r="H665" s="355"/>
      <c r="I665" s="355"/>
      <c r="J665" s="355"/>
      <c r="K665" s="356" t="s">
        <v>504</v>
      </c>
      <c r="L665" s="357"/>
      <c r="M665" s="357"/>
      <c r="N665" s="357"/>
      <c r="O665" s="357"/>
      <c r="P665" s="357"/>
      <c r="Q665" s="357"/>
      <c r="R665" s="358" t="s">
        <v>369</v>
      </c>
      <c r="S665" s="359"/>
      <c r="T665" s="358"/>
      <c r="U665" s="359"/>
      <c r="V665" s="356"/>
      <c r="W665" s="357"/>
      <c r="X665" s="357"/>
      <c r="Y665" s="357"/>
      <c r="Z665" s="357"/>
      <c r="AA665" s="357"/>
      <c r="AB665" s="357"/>
      <c r="AC665" s="357"/>
      <c r="AD665" s="356"/>
      <c r="AE665" s="357"/>
      <c r="AF665" s="357"/>
      <c r="AG665" s="357"/>
      <c r="AH665" s="357"/>
      <c r="AI665" s="357"/>
      <c r="AJ665" s="357"/>
      <c r="AK665" s="360"/>
      <c r="AL665" s="356"/>
      <c r="AM665" s="357"/>
      <c r="AN665" s="357"/>
      <c r="AO665" s="357"/>
      <c r="AP665" s="357"/>
      <c r="AQ665" s="357"/>
      <c r="AR665" s="360"/>
      <c r="AS665" s="361"/>
      <c r="AT665" s="362"/>
      <c r="AU665" s="362"/>
      <c r="AV665" s="362"/>
      <c r="AW665" s="362"/>
      <c r="AX665" s="362"/>
      <c r="AY665" s="363"/>
      <c r="AZ665" s="364"/>
      <c r="BA665" s="365"/>
      <c r="BB665" s="366">
        <v>1</v>
      </c>
      <c r="BC665" s="367"/>
      <c r="BD665" s="368"/>
      <c r="BE665" s="368"/>
      <c r="BF665" s="369"/>
      <c r="BG665" s="370"/>
      <c r="BH665" s="371"/>
      <c r="BI665" s="372"/>
      <c r="BJ665" s="373"/>
      <c r="BK665" s="374"/>
      <c r="BL665" s="374"/>
      <c r="BM665" s="374"/>
      <c r="BN665" s="374"/>
      <c r="BO665" s="375"/>
      <c r="BP665" s="373"/>
      <c r="BQ665" s="374"/>
      <c r="BR665" s="374"/>
      <c r="BS665" s="374"/>
      <c r="BT665" s="374"/>
      <c r="BU665" s="375"/>
      <c r="BV665" s="373"/>
      <c r="BW665" s="374"/>
      <c r="BX665" s="374"/>
      <c r="BY665" s="374"/>
      <c r="BZ665" s="374"/>
      <c r="CA665" s="375"/>
      <c r="CB665" s="367"/>
      <c r="CC665" s="368"/>
      <c r="CD665" s="368"/>
      <c r="CE665" s="369"/>
      <c r="CF665" s="376"/>
      <c r="CG665" s="377"/>
      <c r="CH665" s="377"/>
      <c r="CI665" s="377"/>
      <c r="CJ665" s="378"/>
      <c r="CK665" s="376"/>
      <c r="CL665" s="377"/>
      <c r="CM665" s="377"/>
      <c r="CN665" s="377"/>
      <c r="CO665" s="378"/>
      <c r="CP665" s="376"/>
      <c r="CQ665" s="377"/>
      <c r="CR665" s="377"/>
      <c r="CS665" s="377"/>
      <c r="CT665" s="378"/>
      <c r="CU665" s="379"/>
      <c r="CV665" s="380"/>
      <c r="CW665" s="380"/>
      <c r="CX665" s="380"/>
      <c r="CY665" s="381"/>
    </row>
    <row r="666" spans="1:103" ht="16.5">
      <c r="A666" s="383"/>
      <c r="B666" s="352"/>
      <c r="C666" s="384" t="str">
        <f t="shared" ca="1" si="11"/>
        <v/>
      </c>
      <c r="D666" s="385"/>
      <c r="E666" s="386"/>
      <c r="F666" s="386"/>
      <c r="G666" s="386"/>
      <c r="H666" s="386"/>
      <c r="I666" s="386"/>
      <c r="J666" s="386"/>
      <c r="K666" s="387"/>
      <c r="L666" s="388"/>
      <c r="M666" s="388"/>
      <c r="N666" s="388"/>
      <c r="O666" s="388"/>
      <c r="P666" s="388"/>
      <c r="Q666" s="388"/>
      <c r="R666" s="389"/>
      <c r="S666" s="390"/>
      <c r="T666" s="389"/>
      <c r="U666" s="390"/>
      <c r="V666" s="387"/>
      <c r="W666" s="388"/>
      <c r="X666" s="388"/>
      <c r="Y666" s="388"/>
      <c r="Z666" s="388"/>
      <c r="AA666" s="388"/>
      <c r="AB666" s="388"/>
      <c r="AC666" s="388"/>
      <c r="AD666" s="387"/>
      <c r="AE666" s="388"/>
      <c r="AF666" s="388"/>
      <c r="AG666" s="388"/>
      <c r="AH666" s="388"/>
      <c r="AI666" s="388"/>
      <c r="AJ666" s="388"/>
      <c r="AK666" s="391"/>
      <c r="AL666" s="387"/>
      <c r="AM666" s="388"/>
      <c r="AN666" s="388"/>
      <c r="AO666" s="388"/>
      <c r="AP666" s="388"/>
      <c r="AQ666" s="388"/>
      <c r="AR666" s="391"/>
      <c r="AS666" s="392"/>
      <c r="AT666" s="393"/>
      <c r="AU666" s="393"/>
      <c r="AV666" s="393"/>
      <c r="AW666" s="393"/>
      <c r="AX666" s="393"/>
      <c r="AY666" s="394"/>
      <c r="AZ666" s="395"/>
      <c r="BA666" s="396"/>
      <c r="BB666" s="397">
        <v>2</v>
      </c>
      <c r="BC666" s="398"/>
      <c r="BD666" s="399"/>
      <c r="BE666" s="399"/>
      <c r="BF666" s="400"/>
      <c r="BG666" s="401"/>
      <c r="BH666" s="402"/>
      <c r="BI666" s="403"/>
      <c r="BJ666" s="404"/>
      <c r="BK666" s="405"/>
      <c r="BL666" s="405"/>
      <c r="BM666" s="405"/>
      <c r="BN666" s="405"/>
      <c r="BO666" s="406"/>
      <c r="BP666" s="404"/>
      <c r="BQ666" s="405"/>
      <c r="BR666" s="405"/>
      <c r="BS666" s="405"/>
      <c r="BT666" s="405"/>
      <c r="BU666" s="406"/>
      <c r="BV666" s="404"/>
      <c r="BW666" s="405"/>
      <c r="BX666" s="405"/>
      <c r="BY666" s="405"/>
      <c r="BZ666" s="405"/>
      <c r="CA666" s="406"/>
      <c r="CB666" s="398"/>
      <c r="CC666" s="399"/>
      <c r="CD666" s="399"/>
      <c r="CE666" s="400"/>
      <c r="CF666" s="407"/>
      <c r="CG666" s="408"/>
      <c r="CH666" s="408"/>
      <c r="CI666" s="408"/>
      <c r="CJ666" s="409"/>
      <c r="CK666" s="407"/>
      <c r="CL666" s="408"/>
      <c r="CM666" s="408"/>
      <c r="CN666" s="408"/>
      <c r="CO666" s="409"/>
      <c r="CP666" s="407"/>
      <c r="CQ666" s="408"/>
      <c r="CR666" s="408"/>
      <c r="CS666" s="408"/>
      <c r="CT666" s="409"/>
      <c r="CU666" s="379"/>
      <c r="CV666" s="380"/>
      <c r="CW666" s="380"/>
      <c r="CX666" s="380"/>
      <c r="CY666" s="381"/>
    </row>
    <row r="667" spans="1:103" ht="16.5">
      <c r="A667" s="383"/>
      <c r="B667" s="352"/>
      <c r="C667" s="384" t="str">
        <f t="shared" ca="1" si="11"/>
        <v/>
      </c>
      <c r="D667" s="385"/>
      <c r="E667" s="386"/>
      <c r="F667" s="386"/>
      <c r="G667" s="386"/>
      <c r="H667" s="386"/>
      <c r="I667" s="386"/>
      <c r="J667" s="386"/>
      <c r="K667" s="387"/>
      <c r="L667" s="388"/>
      <c r="M667" s="388"/>
      <c r="N667" s="388"/>
      <c r="O667" s="388"/>
      <c r="P667" s="388"/>
      <c r="Q667" s="388"/>
      <c r="R667" s="389"/>
      <c r="S667" s="390"/>
      <c r="T667" s="389"/>
      <c r="U667" s="390"/>
      <c r="V667" s="387"/>
      <c r="W667" s="388"/>
      <c r="X667" s="388"/>
      <c r="Y667" s="388"/>
      <c r="Z667" s="388"/>
      <c r="AA667" s="388"/>
      <c r="AB667" s="388"/>
      <c r="AC667" s="388"/>
      <c r="AD667" s="387"/>
      <c r="AE667" s="388"/>
      <c r="AF667" s="388"/>
      <c r="AG667" s="388"/>
      <c r="AH667" s="388"/>
      <c r="AI667" s="388"/>
      <c r="AJ667" s="388"/>
      <c r="AK667" s="391"/>
      <c r="AL667" s="387"/>
      <c r="AM667" s="388"/>
      <c r="AN667" s="388"/>
      <c r="AO667" s="388"/>
      <c r="AP667" s="388"/>
      <c r="AQ667" s="388"/>
      <c r="AR667" s="391"/>
      <c r="AS667" s="392"/>
      <c r="AT667" s="393"/>
      <c r="AU667" s="393"/>
      <c r="AV667" s="393"/>
      <c r="AW667" s="393"/>
      <c r="AX667" s="393"/>
      <c r="AY667" s="394"/>
      <c r="AZ667" s="395"/>
      <c r="BA667" s="396"/>
      <c r="BB667" s="397">
        <v>3</v>
      </c>
      <c r="BC667" s="398"/>
      <c r="BD667" s="399"/>
      <c r="BE667" s="399"/>
      <c r="BF667" s="400"/>
      <c r="BG667" s="401"/>
      <c r="BH667" s="402"/>
      <c r="BI667" s="403"/>
      <c r="BJ667" s="404"/>
      <c r="BK667" s="405"/>
      <c r="BL667" s="405"/>
      <c r="BM667" s="405"/>
      <c r="BN667" s="405"/>
      <c r="BO667" s="406"/>
      <c r="BP667" s="404"/>
      <c r="BQ667" s="405"/>
      <c r="BR667" s="405"/>
      <c r="BS667" s="405"/>
      <c r="BT667" s="405"/>
      <c r="BU667" s="406"/>
      <c r="BV667" s="404"/>
      <c r="BW667" s="405"/>
      <c r="BX667" s="405"/>
      <c r="BY667" s="405"/>
      <c r="BZ667" s="405"/>
      <c r="CA667" s="406"/>
      <c r="CB667" s="398"/>
      <c r="CC667" s="399"/>
      <c r="CD667" s="399"/>
      <c r="CE667" s="400"/>
      <c r="CF667" s="407"/>
      <c r="CG667" s="408"/>
      <c r="CH667" s="408"/>
      <c r="CI667" s="408"/>
      <c r="CJ667" s="409"/>
      <c r="CK667" s="407"/>
      <c r="CL667" s="408"/>
      <c r="CM667" s="408"/>
      <c r="CN667" s="408"/>
      <c r="CO667" s="409"/>
      <c r="CP667" s="407"/>
      <c r="CQ667" s="408"/>
      <c r="CR667" s="408"/>
      <c r="CS667" s="408"/>
      <c r="CT667" s="409"/>
      <c r="CU667" s="379"/>
      <c r="CV667" s="380"/>
      <c r="CW667" s="380"/>
      <c r="CX667" s="380"/>
      <c r="CY667" s="381"/>
    </row>
    <row r="668" spans="1:103" ht="16.5">
      <c r="A668" s="383"/>
      <c r="B668" s="352"/>
      <c r="C668" s="384" t="str">
        <f t="shared" ca="1" si="11"/>
        <v/>
      </c>
      <c r="D668" s="385"/>
      <c r="E668" s="386"/>
      <c r="F668" s="386"/>
      <c r="G668" s="386"/>
      <c r="H668" s="386"/>
      <c r="I668" s="386"/>
      <c r="J668" s="386"/>
      <c r="K668" s="387"/>
      <c r="L668" s="388"/>
      <c r="M668" s="388"/>
      <c r="N668" s="388"/>
      <c r="O668" s="388"/>
      <c r="P668" s="388"/>
      <c r="Q668" s="388"/>
      <c r="R668" s="389"/>
      <c r="S668" s="390"/>
      <c r="T668" s="389"/>
      <c r="U668" s="390"/>
      <c r="V668" s="387"/>
      <c r="W668" s="388"/>
      <c r="X668" s="388"/>
      <c r="Y668" s="388"/>
      <c r="Z668" s="388"/>
      <c r="AA668" s="388"/>
      <c r="AB668" s="388"/>
      <c r="AC668" s="388"/>
      <c r="AD668" s="387"/>
      <c r="AE668" s="388"/>
      <c r="AF668" s="388"/>
      <c r="AG668" s="388"/>
      <c r="AH668" s="388"/>
      <c r="AI668" s="388"/>
      <c r="AJ668" s="388"/>
      <c r="AK668" s="391"/>
      <c r="AL668" s="387"/>
      <c r="AM668" s="388"/>
      <c r="AN668" s="388"/>
      <c r="AO668" s="388"/>
      <c r="AP668" s="388"/>
      <c r="AQ668" s="388"/>
      <c r="AR668" s="391"/>
      <c r="AS668" s="392"/>
      <c r="AT668" s="393"/>
      <c r="AU668" s="393"/>
      <c r="AV668" s="393"/>
      <c r="AW668" s="393"/>
      <c r="AX668" s="393"/>
      <c r="AY668" s="394"/>
      <c r="AZ668" s="395"/>
      <c r="BA668" s="396"/>
      <c r="BB668" s="397">
        <v>4</v>
      </c>
      <c r="BC668" s="398"/>
      <c r="BD668" s="399"/>
      <c r="BE668" s="399"/>
      <c r="BF668" s="400"/>
      <c r="BG668" s="401"/>
      <c r="BH668" s="402"/>
      <c r="BI668" s="403"/>
      <c r="BJ668" s="404"/>
      <c r="BK668" s="405"/>
      <c r="BL668" s="405"/>
      <c r="BM668" s="405"/>
      <c r="BN668" s="405"/>
      <c r="BO668" s="406"/>
      <c r="BP668" s="404"/>
      <c r="BQ668" s="405"/>
      <c r="BR668" s="405"/>
      <c r="BS668" s="405"/>
      <c r="BT668" s="405"/>
      <c r="BU668" s="406"/>
      <c r="BV668" s="404"/>
      <c r="BW668" s="405"/>
      <c r="BX668" s="405"/>
      <c r="BY668" s="405"/>
      <c r="BZ668" s="405"/>
      <c r="CA668" s="406"/>
      <c r="CB668" s="398"/>
      <c r="CC668" s="399"/>
      <c r="CD668" s="399"/>
      <c r="CE668" s="400"/>
      <c r="CF668" s="407"/>
      <c r="CG668" s="408"/>
      <c r="CH668" s="408"/>
      <c r="CI668" s="408"/>
      <c r="CJ668" s="409"/>
      <c r="CK668" s="407"/>
      <c r="CL668" s="408"/>
      <c r="CM668" s="408"/>
      <c r="CN668" s="408"/>
      <c r="CO668" s="409"/>
      <c r="CP668" s="407"/>
      <c r="CQ668" s="408"/>
      <c r="CR668" s="408"/>
      <c r="CS668" s="408"/>
      <c r="CT668" s="409"/>
      <c r="CU668" s="379"/>
      <c r="CV668" s="380"/>
      <c r="CW668" s="380"/>
      <c r="CX668" s="380"/>
      <c r="CY668" s="381"/>
    </row>
    <row r="669" spans="1:103" ht="16.5">
      <c r="A669" s="383"/>
      <c r="B669" s="352"/>
      <c r="C669" s="384" t="str">
        <f t="shared" ca="1" si="11"/>
        <v/>
      </c>
      <c r="D669" s="385"/>
      <c r="E669" s="386"/>
      <c r="F669" s="386"/>
      <c r="G669" s="386"/>
      <c r="H669" s="386"/>
      <c r="I669" s="386"/>
      <c r="J669" s="386"/>
      <c r="K669" s="387"/>
      <c r="L669" s="388"/>
      <c r="M669" s="388"/>
      <c r="N669" s="388"/>
      <c r="O669" s="388"/>
      <c r="P669" s="388"/>
      <c r="Q669" s="388"/>
      <c r="R669" s="389"/>
      <c r="S669" s="390"/>
      <c r="T669" s="389"/>
      <c r="U669" s="390"/>
      <c r="V669" s="387"/>
      <c r="W669" s="388"/>
      <c r="X669" s="388"/>
      <c r="Y669" s="388"/>
      <c r="Z669" s="388"/>
      <c r="AA669" s="388"/>
      <c r="AB669" s="388"/>
      <c r="AC669" s="388"/>
      <c r="AD669" s="387"/>
      <c r="AE669" s="388"/>
      <c r="AF669" s="388"/>
      <c r="AG669" s="388"/>
      <c r="AH669" s="388"/>
      <c r="AI669" s="388"/>
      <c r="AJ669" s="388"/>
      <c r="AK669" s="391"/>
      <c r="AL669" s="387"/>
      <c r="AM669" s="388"/>
      <c r="AN669" s="388"/>
      <c r="AO669" s="388"/>
      <c r="AP669" s="388"/>
      <c r="AQ669" s="388"/>
      <c r="AR669" s="391"/>
      <c r="AS669" s="392"/>
      <c r="AT669" s="393"/>
      <c r="AU669" s="393"/>
      <c r="AV669" s="393"/>
      <c r="AW669" s="393"/>
      <c r="AX669" s="393"/>
      <c r="AY669" s="394"/>
      <c r="AZ669" s="395"/>
      <c r="BA669" s="396"/>
      <c r="BB669" s="397">
        <v>5</v>
      </c>
      <c r="BC669" s="398"/>
      <c r="BD669" s="399"/>
      <c r="BE669" s="399"/>
      <c r="BF669" s="400"/>
      <c r="BG669" s="401"/>
      <c r="BH669" s="402"/>
      <c r="BI669" s="403"/>
      <c r="BJ669" s="404"/>
      <c r="BK669" s="405"/>
      <c r="BL669" s="405"/>
      <c r="BM669" s="405"/>
      <c r="BN669" s="405"/>
      <c r="BO669" s="406"/>
      <c r="BP669" s="404"/>
      <c r="BQ669" s="405"/>
      <c r="BR669" s="405"/>
      <c r="BS669" s="405"/>
      <c r="BT669" s="405"/>
      <c r="BU669" s="406"/>
      <c r="BV669" s="404"/>
      <c r="BW669" s="405"/>
      <c r="BX669" s="405"/>
      <c r="BY669" s="405"/>
      <c r="BZ669" s="405"/>
      <c r="CA669" s="406"/>
      <c r="CB669" s="398"/>
      <c r="CC669" s="399"/>
      <c r="CD669" s="399"/>
      <c r="CE669" s="400"/>
      <c r="CF669" s="407"/>
      <c r="CG669" s="408"/>
      <c r="CH669" s="408"/>
      <c r="CI669" s="408"/>
      <c r="CJ669" s="409"/>
      <c r="CK669" s="407"/>
      <c r="CL669" s="408"/>
      <c r="CM669" s="408"/>
      <c r="CN669" s="408"/>
      <c r="CO669" s="409"/>
      <c r="CP669" s="407"/>
      <c r="CQ669" s="408"/>
      <c r="CR669" s="408"/>
      <c r="CS669" s="408"/>
      <c r="CT669" s="409"/>
      <c r="CU669" s="379"/>
      <c r="CV669" s="380"/>
      <c r="CW669" s="380"/>
      <c r="CX669" s="380"/>
      <c r="CY669" s="381"/>
    </row>
    <row r="670" spans="1:103" ht="16.5">
      <c r="A670" s="410"/>
      <c r="B670" s="411"/>
      <c r="C670" s="412" t="str">
        <f t="shared" ca="1" si="11"/>
        <v/>
      </c>
      <c r="D670" s="413"/>
      <c r="E670" s="414"/>
      <c r="F670" s="414"/>
      <c r="G670" s="414"/>
      <c r="H670" s="414"/>
      <c r="I670" s="414"/>
      <c r="J670" s="414"/>
      <c r="K670" s="376"/>
      <c r="L670" s="377"/>
      <c r="M670" s="377"/>
      <c r="N670" s="377"/>
      <c r="O670" s="377"/>
      <c r="P670" s="377"/>
      <c r="Q670" s="377"/>
      <c r="R670" s="415"/>
      <c r="S670" s="416"/>
      <c r="T670" s="415"/>
      <c r="U670" s="416"/>
      <c r="V670" s="376"/>
      <c r="W670" s="377"/>
      <c r="X670" s="377"/>
      <c r="Y670" s="377"/>
      <c r="Z670" s="377"/>
      <c r="AA670" s="377"/>
      <c r="AB670" s="377"/>
      <c r="AC670" s="377"/>
      <c r="AD670" s="376"/>
      <c r="AE670" s="377"/>
      <c r="AF670" s="377"/>
      <c r="AG670" s="377"/>
      <c r="AH670" s="377"/>
      <c r="AI670" s="377"/>
      <c r="AJ670" s="377"/>
      <c r="AK670" s="378"/>
      <c r="AL670" s="376"/>
      <c r="AM670" s="377"/>
      <c r="AN670" s="377"/>
      <c r="AO670" s="377"/>
      <c r="AP670" s="377"/>
      <c r="AQ670" s="377"/>
      <c r="AR670" s="378"/>
      <c r="AS670" s="417"/>
      <c r="AT670" s="418"/>
      <c r="AU670" s="418"/>
      <c r="AV670" s="418"/>
      <c r="AW670" s="418"/>
      <c r="AX670" s="418"/>
      <c r="AY670" s="419"/>
      <c r="AZ670" s="420"/>
      <c r="BA670" s="421"/>
      <c r="BB670" s="422">
        <v>6</v>
      </c>
      <c r="BC670" s="423"/>
      <c r="BD670" s="424"/>
      <c r="BE670" s="424"/>
      <c r="BF670" s="425"/>
      <c r="BG670" s="426"/>
      <c r="BH670" s="427"/>
      <c r="BI670" s="428"/>
      <c r="BJ670" s="429"/>
      <c r="BK670" s="430"/>
      <c r="BL670" s="430"/>
      <c r="BM670" s="430"/>
      <c r="BN670" s="430"/>
      <c r="BO670" s="431"/>
      <c r="BP670" s="429"/>
      <c r="BQ670" s="430"/>
      <c r="BR670" s="430"/>
      <c r="BS670" s="430"/>
      <c r="BT670" s="430"/>
      <c r="BU670" s="431"/>
      <c r="BV670" s="429"/>
      <c r="BW670" s="430"/>
      <c r="BX670" s="430"/>
      <c r="BY670" s="430"/>
      <c r="BZ670" s="430"/>
      <c r="CA670" s="431"/>
      <c r="CB670" s="423"/>
      <c r="CC670" s="424"/>
      <c r="CD670" s="424"/>
      <c r="CE670" s="425"/>
      <c r="CF670" s="407"/>
      <c r="CG670" s="408"/>
      <c r="CH670" s="408"/>
      <c r="CI670" s="408"/>
      <c r="CJ670" s="409"/>
      <c r="CK670" s="407"/>
      <c r="CL670" s="408"/>
      <c r="CM670" s="408"/>
      <c r="CN670" s="408"/>
      <c r="CO670" s="409"/>
      <c r="CP670" s="407"/>
      <c r="CQ670" s="408"/>
      <c r="CR670" s="408"/>
      <c r="CS670" s="408"/>
      <c r="CT670" s="409"/>
      <c r="CU670" s="379"/>
      <c r="CV670" s="380"/>
      <c r="CW670" s="380"/>
      <c r="CX670" s="380"/>
      <c r="CY670" s="381"/>
    </row>
    <row r="671" spans="1:103" ht="16.5">
      <c r="A671" s="351">
        <v>111</v>
      </c>
      <c r="B671" s="352"/>
      <c r="C671" s="353" t="str">
        <f t="shared" ca="1" si="11"/>
        <v/>
      </c>
      <c r="D671" s="354"/>
      <c r="E671" s="355"/>
      <c r="F671" s="355"/>
      <c r="G671" s="355"/>
      <c r="H671" s="355"/>
      <c r="I671" s="355"/>
      <c r="J671" s="355"/>
      <c r="K671" s="356" t="s">
        <v>505</v>
      </c>
      <c r="L671" s="357"/>
      <c r="M671" s="357"/>
      <c r="N671" s="357"/>
      <c r="O671" s="357"/>
      <c r="P671" s="357"/>
      <c r="Q671" s="357"/>
      <c r="R671" s="358" t="s">
        <v>369</v>
      </c>
      <c r="S671" s="359"/>
      <c r="T671" s="358"/>
      <c r="U671" s="359"/>
      <c r="V671" s="356"/>
      <c r="W671" s="357"/>
      <c r="X671" s="357"/>
      <c r="Y671" s="357"/>
      <c r="Z671" s="357"/>
      <c r="AA671" s="357"/>
      <c r="AB671" s="357"/>
      <c r="AC671" s="357"/>
      <c r="AD671" s="356"/>
      <c r="AE671" s="357"/>
      <c r="AF671" s="357"/>
      <c r="AG671" s="357"/>
      <c r="AH671" s="357"/>
      <c r="AI671" s="357"/>
      <c r="AJ671" s="357"/>
      <c r="AK671" s="360"/>
      <c r="AL671" s="356"/>
      <c r="AM671" s="357"/>
      <c r="AN671" s="357"/>
      <c r="AO671" s="357"/>
      <c r="AP671" s="357"/>
      <c r="AQ671" s="357"/>
      <c r="AR671" s="360"/>
      <c r="AS671" s="361"/>
      <c r="AT671" s="362"/>
      <c r="AU671" s="362"/>
      <c r="AV671" s="362"/>
      <c r="AW671" s="362"/>
      <c r="AX671" s="362"/>
      <c r="AY671" s="363"/>
      <c r="AZ671" s="364"/>
      <c r="BA671" s="365"/>
      <c r="BB671" s="366">
        <v>1</v>
      </c>
      <c r="BC671" s="367"/>
      <c r="BD671" s="368"/>
      <c r="BE671" s="368"/>
      <c r="BF671" s="369"/>
      <c r="BG671" s="370"/>
      <c r="BH671" s="371"/>
      <c r="BI671" s="372"/>
      <c r="BJ671" s="373"/>
      <c r="BK671" s="374"/>
      <c r="BL671" s="374"/>
      <c r="BM671" s="374"/>
      <c r="BN671" s="374"/>
      <c r="BO671" s="375"/>
      <c r="BP671" s="373"/>
      <c r="BQ671" s="374"/>
      <c r="BR671" s="374"/>
      <c r="BS671" s="374"/>
      <c r="BT671" s="374"/>
      <c r="BU671" s="375"/>
      <c r="BV671" s="373"/>
      <c r="BW671" s="374"/>
      <c r="BX671" s="374"/>
      <c r="BY671" s="374"/>
      <c r="BZ671" s="374"/>
      <c r="CA671" s="375"/>
      <c r="CB671" s="367"/>
      <c r="CC671" s="368"/>
      <c r="CD671" s="368"/>
      <c r="CE671" s="369"/>
      <c r="CF671" s="376"/>
      <c r="CG671" s="377"/>
      <c r="CH671" s="377"/>
      <c r="CI671" s="377"/>
      <c r="CJ671" s="378"/>
      <c r="CK671" s="376"/>
      <c r="CL671" s="377"/>
      <c r="CM671" s="377"/>
      <c r="CN671" s="377"/>
      <c r="CO671" s="378"/>
      <c r="CP671" s="376"/>
      <c r="CQ671" s="377"/>
      <c r="CR671" s="377"/>
      <c r="CS671" s="377"/>
      <c r="CT671" s="378"/>
      <c r="CU671" s="379"/>
      <c r="CV671" s="380"/>
      <c r="CW671" s="380"/>
      <c r="CX671" s="380"/>
      <c r="CY671" s="381"/>
    </row>
    <row r="672" spans="1:103" ht="16.5">
      <c r="A672" s="383"/>
      <c r="B672" s="352"/>
      <c r="C672" s="384" t="str">
        <f t="shared" ca="1" si="11"/>
        <v/>
      </c>
      <c r="D672" s="385"/>
      <c r="E672" s="386"/>
      <c r="F672" s="386"/>
      <c r="G672" s="386"/>
      <c r="H672" s="386"/>
      <c r="I672" s="386"/>
      <c r="J672" s="386"/>
      <c r="K672" s="387"/>
      <c r="L672" s="388"/>
      <c r="M672" s="388"/>
      <c r="N672" s="388"/>
      <c r="O672" s="388"/>
      <c r="P672" s="388"/>
      <c r="Q672" s="388"/>
      <c r="R672" s="389"/>
      <c r="S672" s="390"/>
      <c r="T672" s="389"/>
      <c r="U672" s="390"/>
      <c r="V672" s="387"/>
      <c r="W672" s="388"/>
      <c r="X672" s="388"/>
      <c r="Y672" s="388"/>
      <c r="Z672" s="388"/>
      <c r="AA672" s="388"/>
      <c r="AB672" s="388"/>
      <c r="AC672" s="388"/>
      <c r="AD672" s="387"/>
      <c r="AE672" s="388"/>
      <c r="AF672" s="388"/>
      <c r="AG672" s="388"/>
      <c r="AH672" s="388"/>
      <c r="AI672" s="388"/>
      <c r="AJ672" s="388"/>
      <c r="AK672" s="391"/>
      <c r="AL672" s="387"/>
      <c r="AM672" s="388"/>
      <c r="AN672" s="388"/>
      <c r="AO672" s="388"/>
      <c r="AP672" s="388"/>
      <c r="AQ672" s="388"/>
      <c r="AR672" s="391"/>
      <c r="AS672" s="392"/>
      <c r="AT672" s="393"/>
      <c r="AU672" s="393"/>
      <c r="AV672" s="393"/>
      <c r="AW672" s="393"/>
      <c r="AX672" s="393"/>
      <c r="AY672" s="394"/>
      <c r="AZ672" s="395"/>
      <c r="BA672" s="396"/>
      <c r="BB672" s="397">
        <v>2</v>
      </c>
      <c r="BC672" s="398"/>
      <c r="BD672" s="399"/>
      <c r="BE672" s="399"/>
      <c r="BF672" s="400"/>
      <c r="BG672" s="401"/>
      <c r="BH672" s="402"/>
      <c r="BI672" s="403"/>
      <c r="BJ672" s="404"/>
      <c r="BK672" s="405"/>
      <c r="BL672" s="405"/>
      <c r="BM672" s="405"/>
      <c r="BN672" s="405"/>
      <c r="BO672" s="406"/>
      <c r="BP672" s="404"/>
      <c r="BQ672" s="405"/>
      <c r="BR672" s="405"/>
      <c r="BS672" s="405"/>
      <c r="BT672" s="405"/>
      <c r="BU672" s="406"/>
      <c r="BV672" s="404"/>
      <c r="BW672" s="405"/>
      <c r="BX672" s="405"/>
      <c r="BY672" s="405"/>
      <c r="BZ672" s="405"/>
      <c r="CA672" s="406"/>
      <c r="CB672" s="398"/>
      <c r="CC672" s="399"/>
      <c r="CD672" s="399"/>
      <c r="CE672" s="400"/>
      <c r="CF672" s="407"/>
      <c r="CG672" s="408"/>
      <c r="CH672" s="408"/>
      <c r="CI672" s="408"/>
      <c r="CJ672" s="409"/>
      <c r="CK672" s="407"/>
      <c r="CL672" s="408"/>
      <c r="CM672" s="408"/>
      <c r="CN672" s="408"/>
      <c r="CO672" s="409"/>
      <c r="CP672" s="407"/>
      <c r="CQ672" s="408"/>
      <c r="CR672" s="408"/>
      <c r="CS672" s="408"/>
      <c r="CT672" s="409"/>
      <c r="CU672" s="379"/>
      <c r="CV672" s="380"/>
      <c r="CW672" s="380"/>
      <c r="CX672" s="380"/>
      <c r="CY672" s="381"/>
    </row>
    <row r="673" spans="1:103" ht="16.5">
      <c r="A673" s="383"/>
      <c r="B673" s="352"/>
      <c r="C673" s="384" t="str">
        <f t="shared" ca="1" si="11"/>
        <v/>
      </c>
      <c r="D673" s="385"/>
      <c r="E673" s="386"/>
      <c r="F673" s="386"/>
      <c r="G673" s="386"/>
      <c r="H673" s="386"/>
      <c r="I673" s="386"/>
      <c r="J673" s="386"/>
      <c r="K673" s="387"/>
      <c r="L673" s="388"/>
      <c r="M673" s="388"/>
      <c r="N673" s="388"/>
      <c r="O673" s="388"/>
      <c r="P673" s="388"/>
      <c r="Q673" s="388"/>
      <c r="R673" s="389"/>
      <c r="S673" s="390"/>
      <c r="T673" s="389"/>
      <c r="U673" s="390"/>
      <c r="V673" s="387"/>
      <c r="W673" s="388"/>
      <c r="X673" s="388"/>
      <c r="Y673" s="388"/>
      <c r="Z673" s="388"/>
      <c r="AA673" s="388"/>
      <c r="AB673" s="388"/>
      <c r="AC673" s="388"/>
      <c r="AD673" s="387"/>
      <c r="AE673" s="388"/>
      <c r="AF673" s="388"/>
      <c r="AG673" s="388"/>
      <c r="AH673" s="388"/>
      <c r="AI673" s="388"/>
      <c r="AJ673" s="388"/>
      <c r="AK673" s="391"/>
      <c r="AL673" s="387"/>
      <c r="AM673" s="388"/>
      <c r="AN673" s="388"/>
      <c r="AO673" s="388"/>
      <c r="AP673" s="388"/>
      <c r="AQ673" s="388"/>
      <c r="AR673" s="391"/>
      <c r="AS673" s="392"/>
      <c r="AT673" s="393"/>
      <c r="AU673" s="393"/>
      <c r="AV673" s="393"/>
      <c r="AW673" s="393"/>
      <c r="AX673" s="393"/>
      <c r="AY673" s="394"/>
      <c r="AZ673" s="395"/>
      <c r="BA673" s="396"/>
      <c r="BB673" s="397">
        <v>3</v>
      </c>
      <c r="BC673" s="398"/>
      <c r="BD673" s="399"/>
      <c r="BE673" s="399"/>
      <c r="BF673" s="400"/>
      <c r="BG673" s="401"/>
      <c r="BH673" s="402"/>
      <c r="BI673" s="403"/>
      <c r="BJ673" s="404"/>
      <c r="BK673" s="405"/>
      <c r="BL673" s="405"/>
      <c r="BM673" s="405"/>
      <c r="BN673" s="405"/>
      <c r="BO673" s="406"/>
      <c r="BP673" s="404"/>
      <c r="BQ673" s="405"/>
      <c r="BR673" s="405"/>
      <c r="BS673" s="405"/>
      <c r="BT673" s="405"/>
      <c r="BU673" s="406"/>
      <c r="BV673" s="404"/>
      <c r="BW673" s="405"/>
      <c r="BX673" s="405"/>
      <c r="BY673" s="405"/>
      <c r="BZ673" s="405"/>
      <c r="CA673" s="406"/>
      <c r="CB673" s="398"/>
      <c r="CC673" s="399"/>
      <c r="CD673" s="399"/>
      <c r="CE673" s="400"/>
      <c r="CF673" s="407"/>
      <c r="CG673" s="408"/>
      <c r="CH673" s="408"/>
      <c r="CI673" s="408"/>
      <c r="CJ673" s="409"/>
      <c r="CK673" s="407"/>
      <c r="CL673" s="408"/>
      <c r="CM673" s="408"/>
      <c r="CN673" s="408"/>
      <c r="CO673" s="409"/>
      <c r="CP673" s="407"/>
      <c r="CQ673" s="408"/>
      <c r="CR673" s="408"/>
      <c r="CS673" s="408"/>
      <c r="CT673" s="409"/>
      <c r="CU673" s="379"/>
      <c r="CV673" s="380"/>
      <c r="CW673" s="380"/>
      <c r="CX673" s="380"/>
      <c r="CY673" s="381"/>
    </row>
    <row r="674" spans="1:103" ht="16.5">
      <c r="A674" s="383"/>
      <c r="B674" s="352"/>
      <c r="C674" s="384" t="str">
        <f t="shared" ca="1" si="11"/>
        <v/>
      </c>
      <c r="D674" s="385"/>
      <c r="E674" s="386"/>
      <c r="F674" s="386"/>
      <c r="G674" s="386"/>
      <c r="H674" s="386"/>
      <c r="I674" s="386"/>
      <c r="J674" s="386"/>
      <c r="K674" s="387"/>
      <c r="L674" s="388"/>
      <c r="M674" s="388"/>
      <c r="N674" s="388"/>
      <c r="O674" s="388"/>
      <c r="P674" s="388"/>
      <c r="Q674" s="388"/>
      <c r="R674" s="389"/>
      <c r="S674" s="390"/>
      <c r="T674" s="389"/>
      <c r="U674" s="390"/>
      <c r="V674" s="387"/>
      <c r="W674" s="388"/>
      <c r="X674" s="388"/>
      <c r="Y674" s="388"/>
      <c r="Z674" s="388"/>
      <c r="AA674" s="388"/>
      <c r="AB674" s="388"/>
      <c r="AC674" s="388"/>
      <c r="AD674" s="387"/>
      <c r="AE674" s="388"/>
      <c r="AF674" s="388"/>
      <c r="AG674" s="388"/>
      <c r="AH674" s="388"/>
      <c r="AI674" s="388"/>
      <c r="AJ674" s="388"/>
      <c r="AK674" s="391"/>
      <c r="AL674" s="387"/>
      <c r="AM674" s="388"/>
      <c r="AN674" s="388"/>
      <c r="AO674" s="388"/>
      <c r="AP674" s="388"/>
      <c r="AQ674" s="388"/>
      <c r="AR674" s="391"/>
      <c r="AS674" s="392"/>
      <c r="AT674" s="393"/>
      <c r="AU674" s="393"/>
      <c r="AV674" s="393"/>
      <c r="AW674" s="393"/>
      <c r="AX674" s="393"/>
      <c r="AY674" s="394"/>
      <c r="AZ674" s="395"/>
      <c r="BA674" s="396"/>
      <c r="BB674" s="397">
        <v>4</v>
      </c>
      <c r="BC674" s="398"/>
      <c r="BD674" s="399"/>
      <c r="BE674" s="399"/>
      <c r="BF674" s="400"/>
      <c r="BG674" s="401"/>
      <c r="BH674" s="402"/>
      <c r="BI674" s="403"/>
      <c r="BJ674" s="404"/>
      <c r="BK674" s="405"/>
      <c r="BL674" s="405"/>
      <c r="BM674" s="405"/>
      <c r="BN674" s="405"/>
      <c r="BO674" s="406"/>
      <c r="BP674" s="404"/>
      <c r="BQ674" s="405"/>
      <c r="BR674" s="405"/>
      <c r="BS674" s="405"/>
      <c r="BT674" s="405"/>
      <c r="BU674" s="406"/>
      <c r="BV674" s="404"/>
      <c r="BW674" s="405"/>
      <c r="BX674" s="405"/>
      <c r="BY674" s="405"/>
      <c r="BZ674" s="405"/>
      <c r="CA674" s="406"/>
      <c r="CB674" s="398"/>
      <c r="CC674" s="399"/>
      <c r="CD674" s="399"/>
      <c r="CE674" s="400"/>
      <c r="CF674" s="407"/>
      <c r="CG674" s="408"/>
      <c r="CH674" s="408"/>
      <c r="CI674" s="408"/>
      <c r="CJ674" s="409"/>
      <c r="CK674" s="407"/>
      <c r="CL674" s="408"/>
      <c r="CM674" s="408"/>
      <c r="CN674" s="408"/>
      <c r="CO674" s="409"/>
      <c r="CP674" s="407"/>
      <c r="CQ674" s="408"/>
      <c r="CR674" s="408"/>
      <c r="CS674" s="408"/>
      <c r="CT674" s="409"/>
      <c r="CU674" s="379"/>
      <c r="CV674" s="380"/>
      <c r="CW674" s="380"/>
      <c r="CX674" s="380"/>
      <c r="CY674" s="381"/>
    </row>
    <row r="675" spans="1:103" ht="16.5">
      <c r="A675" s="383"/>
      <c r="B675" s="352"/>
      <c r="C675" s="384" t="str">
        <f t="shared" ca="1" si="11"/>
        <v/>
      </c>
      <c r="D675" s="385"/>
      <c r="E675" s="386"/>
      <c r="F675" s="386"/>
      <c r="G675" s="386"/>
      <c r="H675" s="386"/>
      <c r="I675" s="386"/>
      <c r="J675" s="386"/>
      <c r="K675" s="387"/>
      <c r="L675" s="388"/>
      <c r="M675" s="388"/>
      <c r="N675" s="388"/>
      <c r="O675" s="388"/>
      <c r="P675" s="388"/>
      <c r="Q675" s="388"/>
      <c r="R675" s="389"/>
      <c r="S675" s="390"/>
      <c r="T675" s="389"/>
      <c r="U675" s="390"/>
      <c r="V675" s="387"/>
      <c r="W675" s="388"/>
      <c r="X675" s="388"/>
      <c r="Y675" s="388"/>
      <c r="Z675" s="388"/>
      <c r="AA675" s="388"/>
      <c r="AB675" s="388"/>
      <c r="AC675" s="388"/>
      <c r="AD675" s="387"/>
      <c r="AE675" s="388"/>
      <c r="AF675" s="388"/>
      <c r="AG675" s="388"/>
      <c r="AH675" s="388"/>
      <c r="AI675" s="388"/>
      <c r="AJ675" s="388"/>
      <c r="AK675" s="391"/>
      <c r="AL675" s="387"/>
      <c r="AM675" s="388"/>
      <c r="AN675" s="388"/>
      <c r="AO675" s="388"/>
      <c r="AP675" s="388"/>
      <c r="AQ675" s="388"/>
      <c r="AR675" s="391"/>
      <c r="AS675" s="392"/>
      <c r="AT675" s="393"/>
      <c r="AU675" s="393"/>
      <c r="AV675" s="393"/>
      <c r="AW675" s="393"/>
      <c r="AX675" s="393"/>
      <c r="AY675" s="394"/>
      <c r="AZ675" s="395"/>
      <c r="BA675" s="396"/>
      <c r="BB675" s="397">
        <v>5</v>
      </c>
      <c r="BC675" s="398"/>
      <c r="BD675" s="399"/>
      <c r="BE675" s="399"/>
      <c r="BF675" s="400"/>
      <c r="BG675" s="401"/>
      <c r="BH675" s="402"/>
      <c r="BI675" s="403"/>
      <c r="BJ675" s="404"/>
      <c r="BK675" s="405"/>
      <c r="BL675" s="405"/>
      <c r="BM675" s="405"/>
      <c r="BN675" s="405"/>
      <c r="BO675" s="406"/>
      <c r="BP675" s="404"/>
      <c r="BQ675" s="405"/>
      <c r="BR675" s="405"/>
      <c r="BS675" s="405"/>
      <c r="BT675" s="405"/>
      <c r="BU675" s="406"/>
      <c r="BV675" s="404"/>
      <c r="BW675" s="405"/>
      <c r="BX675" s="405"/>
      <c r="BY675" s="405"/>
      <c r="BZ675" s="405"/>
      <c r="CA675" s="406"/>
      <c r="CB675" s="398"/>
      <c r="CC675" s="399"/>
      <c r="CD675" s="399"/>
      <c r="CE675" s="400"/>
      <c r="CF675" s="407"/>
      <c r="CG675" s="408"/>
      <c r="CH675" s="408"/>
      <c r="CI675" s="408"/>
      <c r="CJ675" s="409"/>
      <c r="CK675" s="407"/>
      <c r="CL675" s="408"/>
      <c r="CM675" s="408"/>
      <c r="CN675" s="408"/>
      <c r="CO675" s="409"/>
      <c r="CP675" s="407"/>
      <c r="CQ675" s="408"/>
      <c r="CR675" s="408"/>
      <c r="CS675" s="408"/>
      <c r="CT675" s="409"/>
      <c r="CU675" s="379"/>
      <c r="CV675" s="380"/>
      <c r="CW675" s="380"/>
      <c r="CX675" s="380"/>
      <c r="CY675" s="381"/>
    </row>
    <row r="676" spans="1:103" ht="16.5">
      <c r="A676" s="410"/>
      <c r="B676" s="411"/>
      <c r="C676" s="412" t="str">
        <f t="shared" ca="1" si="11"/>
        <v/>
      </c>
      <c r="D676" s="413"/>
      <c r="E676" s="414"/>
      <c r="F676" s="414"/>
      <c r="G676" s="414"/>
      <c r="H676" s="414"/>
      <c r="I676" s="414"/>
      <c r="J676" s="414"/>
      <c r="K676" s="376"/>
      <c r="L676" s="377"/>
      <c r="M676" s="377"/>
      <c r="N676" s="377"/>
      <c r="O676" s="377"/>
      <c r="P676" s="377"/>
      <c r="Q676" s="377"/>
      <c r="R676" s="415"/>
      <c r="S676" s="416"/>
      <c r="T676" s="415"/>
      <c r="U676" s="416"/>
      <c r="V676" s="376"/>
      <c r="W676" s="377"/>
      <c r="X676" s="377"/>
      <c r="Y676" s="377"/>
      <c r="Z676" s="377"/>
      <c r="AA676" s="377"/>
      <c r="AB676" s="377"/>
      <c r="AC676" s="377"/>
      <c r="AD676" s="376"/>
      <c r="AE676" s="377"/>
      <c r="AF676" s="377"/>
      <c r="AG676" s="377"/>
      <c r="AH676" s="377"/>
      <c r="AI676" s="377"/>
      <c r="AJ676" s="377"/>
      <c r="AK676" s="378"/>
      <c r="AL676" s="376"/>
      <c r="AM676" s="377"/>
      <c r="AN676" s="377"/>
      <c r="AO676" s="377"/>
      <c r="AP676" s="377"/>
      <c r="AQ676" s="377"/>
      <c r="AR676" s="378"/>
      <c r="AS676" s="417"/>
      <c r="AT676" s="418"/>
      <c r="AU676" s="418"/>
      <c r="AV676" s="418"/>
      <c r="AW676" s="418"/>
      <c r="AX676" s="418"/>
      <c r="AY676" s="419"/>
      <c r="AZ676" s="420"/>
      <c r="BA676" s="421"/>
      <c r="BB676" s="422">
        <v>6</v>
      </c>
      <c r="BC676" s="423"/>
      <c r="BD676" s="424"/>
      <c r="BE676" s="424"/>
      <c r="BF676" s="425"/>
      <c r="BG676" s="426"/>
      <c r="BH676" s="427"/>
      <c r="BI676" s="428"/>
      <c r="BJ676" s="429"/>
      <c r="BK676" s="430"/>
      <c r="BL676" s="430"/>
      <c r="BM676" s="430"/>
      <c r="BN676" s="430"/>
      <c r="BO676" s="431"/>
      <c r="BP676" s="429"/>
      <c r="BQ676" s="430"/>
      <c r="BR676" s="430"/>
      <c r="BS676" s="430"/>
      <c r="BT676" s="430"/>
      <c r="BU676" s="431"/>
      <c r="BV676" s="429"/>
      <c r="BW676" s="430"/>
      <c r="BX676" s="430"/>
      <c r="BY676" s="430"/>
      <c r="BZ676" s="430"/>
      <c r="CA676" s="431"/>
      <c r="CB676" s="423"/>
      <c r="CC676" s="424"/>
      <c r="CD676" s="424"/>
      <c r="CE676" s="425"/>
      <c r="CF676" s="407"/>
      <c r="CG676" s="408"/>
      <c r="CH676" s="408"/>
      <c r="CI676" s="408"/>
      <c r="CJ676" s="409"/>
      <c r="CK676" s="407"/>
      <c r="CL676" s="408"/>
      <c r="CM676" s="408"/>
      <c r="CN676" s="408"/>
      <c r="CO676" s="409"/>
      <c r="CP676" s="407"/>
      <c r="CQ676" s="408"/>
      <c r="CR676" s="408"/>
      <c r="CS676" s="408"/>
      <c r="CT676" s="409"/>
      <c r="CU676" s="379"/>
      <c r="CV676" s="380"/>
      <c r="CW676" s="380"/>
      <c r="CX676" s="380"/>
      <c r="CY676" s="381"/>
    </row>
    <row r="677" spans="1:103" ht="29.25" customHeight="1">
      <c r="A677" s="432" t="s">
        <v>506</v>
      </c>
      <c r="B677" s="433"/>
      <c r="C677" s="433"/>
      <c r="D677" s="434"/>
      <c r="E677" s="434"/>
      <c r="F677" s="434"/>
      <c r="G677" s="434"/>
      <c r="H677" s="434"/>
      <c r="I677" s="434"/>
      <c r="J677" s="434"/>
      <c r="K677" s="434"/>
      <c r="L677" s="434"/>
      <c r="M677" s="434"/>
      <c r="N677" s="434"/>
      <c r="O677" s="434"/>
      <c r="P677" s="434"/>
      <c r="Q677" s="434"/>
      <c r="R677" s="434"/>
      <c r="S677" s="434"/>
      <c r="T677" s="434"/>
      <c r="U677" s="434"/>
      <c r="V677" s="434"/>
      <c r="W677" s="434"/>
      <c r="X677" s="434"/>
      <c r="Y677" s="434"/>
      <c r="Z677" s="434"/>
      <c r="AA677" s="434"/>
      <c r="AB677" s="434"/>
      <c r="AC677" s="434"/>
      <c r="AD677" s="434"/>
      <c r="AE677" s="434"/>
      <c r="AF677" s="434"/>
      <c r="AG677" s="434"/>
      <c r="AH677" s="434"/>
      <c r="AI677" s="434"/>
      <c r="AJ677" s="434"/>
      <c r="AK677" s="434"/>
      <c r="AL677" s="434"/>
      <c r="AM677" s="434"/>
      <c r="AN677" s="434"/>
      <c r="AO677" s="434"/>
      <c r="AP677" s="434"/>
      <c r="AQ677" s="434"/>
      <c r="AR677" s="434"/>
      <c r="AS677" s="434"/>
      <c r="AT677" s="434"/>
      <c r="AU677" s="434"/>
      <c r="AV677" s="434"/>
      <c r="AW677" s="434"/>
      <c r="AX677" s="434"/>
      <c r="AY677" s="434"/>
      <c r="AZ677" s="434"/>
      <c r="BA677" s="434"/>
      <c r="BB677" s="434"/>
      <c r="BC677" s="434"/>
      <c r="BD677" s="434"/>
      <c r="BE677" s="434"/>
      <c r="BF677" s="434"/>
      <c r="BG677" s="434"/>
      <c r="BH677" s="434"/>
      <c r="BI677" s="434"/>
      <c r="BJ677" s="434"/>
      <c r="BK677" s="434"/>
      <c r="BL677" s="434"/>
      <c r="BM677" s="434"/>
      <c r="BN677" s="434"/>
      <c r="BO677" s="434"/>
      <c r="BP677" s="434"/>
      <c r="BQ677" s="434"/>
      <c r="BR677" s="434"/>
      <c r="BS677" s="434"/>
      <c r="BT677" s="434"/>
      <c r="BU677" s="434"/>
      <c r="BV677" s="434"/>
      <c r="BW677" s="434"/>
      <c r="BX677" s="434"/>
      <c r="BY677" s="434"/>
      <c r="BZ677" s="434"/>
      <c r="CA677" s="434"/>
      <c r="CB677" s="434"/>
      <c r="CC677" s="434"/>
      <c r="CD677" s="434"/>
      <c r="CE677" s="434"/>
      <c r="CF677" s="434"/>
      <c r="CG677" s="434"/>
      <c r="CH677" s="434"/>
      <c r="CI677" s="434"/>
      <c r="CJ677" s="434"/>
      <c r="CK677" s="434"/>
      <c r="CL677" s="434"/>
      <c r="CM677" s="434"/>
      <c r="CN677" s="434"/>
      <c r="CO677" s="434"/>
      <c r="CP677" s="434"/>
      <c r="CQ677" s="434"/>
      <c r="CR677" s="434"/>
      <c r="CS677" s="434"/>
      <c r="CT677" s="434"/>
      <c r="CU677" s="434"/>
      <c r="CV677" s="434"/>
      <c r="CW677" s="434"/>
      <c r="CX677" s="434"/>
      <c r="CY677" s="435"/>
    </row>
  </sheetData>
  <dataConsolidate/>
  <mergeCells count="5599">
    <mergeCell ref="BJ676:BO676"/>
    <mergeCell ref="BP676:BU676"/>
    <mergeCell ref="BV676:CA676"/>
    <mergeCell ref="CB676:CE676"/>
    <mergeCell ref="BJ674:BO674"/>
    <mergeCell ref="BP674:BU674"/>
    <mergeCell ref="BV674:CA674"/>
    <mergeCell ref="CB674:CE674"/>
    <mergeCell ref="BC675:BF675"/>
    <mergeCell ref="BG675:BH675"/>
    <mergeCell ref="BJ675:BO675"/>
    <mergeCell ref="BP675:BU675"/>
    <mergeCell ref="BV675:CA675"/>
    <mergeCell ref="CB675:CE675"/>
    <mergeCell ref="CP671:CT676"/>
    <mergeCell ref="CU671:CY676"/>
    <mergeCell ref="BC672:BF672"/>
    <mergeCell ref="BG672:BH672"/>
    <mergeCell ref="BJ672:BO672"/>
    <mergeCell ref="BP672:BU672"/>
    <mergeCell ref="BV672:CA672"/>
    <mergeCell ref="CB672:CE672"/>
    <mergeCell ref="BC673:BF673"/>
    <mergeCell ref="BG673:BH673"/>
    <mergeCell ref="BJ671:BO671"/>
    <mergeCell ref="BP671:BU671"/>
    <mergeCell ref="BV671:CA671"/>
    <mergeCell ref="CB671:CE671"/>
    <mergeCell ref="CF671:CJ676"/>
    <mergeCell ref="CK671:CO676"/>
    <mergeCell ref="BJ673:BO673"/>
    <mergeCell ref="BP673:BU673"/>
    <mergeCell ref="BV673:CA673"/>
    <mergeCell ref="CB673:CE673"/>
    <mergeCell ref="AD671:AK676"/>
    <mergeCell ref="AL671:AR676"/>
    <mergeCell ref="AS671:AY676"/>
    <mergeCell ref="AZ671:BA676"/>
    <mergeCell ref="BC671:BF671"/>
    <mergeCell ref="BG671:BH671"/>
    <mergeCell ref="BC674:BF674"/>
    <mergeCell ref="BG674:BH674"/>
    <mergeCell ref="BC676:BF676"/>
    <mergeCell ref="BG676:BH676"/>
    <mergeCell ref="BJ670:BO670"/>
    <mergeCell ref="BP670:BU670"/>
    <mergeCell ref="BV670:CA670"/>
    <mergeCell ref="CB670:CE670"/>
    <mergeCell ref="A671:A676"/>
    <mergeCell ref="D671:J676"/>
    <mergeCell ref="K671:Q676"/>
    <mergeCell ref="R671:S676"/>
    <mergeCell ref="T671:U676"/>
    <mergeCell ref="V671:AC676"/>
    <mergeCell ref="BJ668:BO668"/>
    <mergeCell ref="BP668:BU668"/>
    <mergeCell ref="BV668:CA668"/>
    <mergeCell ref="CB668:CE668"/>
    <mergeCell ref="BC669:BF669"/>
    <mergeCell ref="BG669:BH669"/>
    <mergeCell ref="BJ669:BO669"/>
    <mergeCell ref="BP669:BU669"/>
    <mergeCell ref="BV669:CA669"/>
    <mergeCell ref="CB669:CE669"/>
    <mergeCell ref="CP665:CT670"/>
    <mergeCell ref="CU665:CY670"/>
    <mergeCell ref="BC666:BF666"/>
    <mergeCell ref="BG666:BH666"/>
    <mergeCell ref="BJ666:BO666"/>
    <mergeCell ref="BP666:BU666"/>
    <mergeCell ref="BV666:CA666"/>
    <mergeCell ref="CB666:CE666"/>
    <mergeCell ref="BC667:BF667"/>
    <mergeCell ref="BG667:BH667"/>
    <mergeCell ref="BJ665:BO665"/>
    <mergeCell ref="BP665:BU665"/>
    <mergeCell ref="BV665:CA665"/>
    <mergeCell ref="CB665:CE665"/>
    <mergeCell ref="CF665:CJ670"/>
    <mergeCell ref="CK665:CO670"/>
    <mergeCell ref="BJ667:BO667"/>
    <mergeCell ref="BP667:BU667"/>
    <mergeCell ref="BV667:CA667"/>
    <mergeCell ref="CB667:CE667"/>
    <mergeCell ref="AD665:AK670"/>
    <mergeCell ref="AL665:AR670"/>
    <mergeCell ref="AS665:AY670"/>
    <mergeCell ref="AZ665:BA670"/>
    <mergeCell ref="BC665:BF665"/>
    <mergeCell ref="BG665:BH665"/>
    <mergeCell ref="BC668:BF668"/>
    <mergeCell ref="BG668:BH668"/>
    <mergeCell ref="BC670:BF670"/>
    <mergeCell ref="BG670:BH670"/>
    <mergeCell ref="BJ664:BO664"/>
    <mergeCell ref="BP664:BU664"/>
    <mergeCell ref="BV664:CA664"/>
    <mergeCell ref="CB664:CE664"/>
    <mergeCell ref="A665:A670"/>
    <mergeCell ref="D665:J670"/>
    <mergeCell ref="K665:Q670"/>
    <mergeCell ref="R665:S670"/>
    <mergeCell ref="T665:U670"/>
    <mergeCell ref="V665:AC670"/>
    <mergeCell ref="BJ662:BO662"/>
    <mergeCell ref="BP662:BU662"/>
    <mergeCell ref="BV662:CA662"/>
    <mergeCell ref="CB662:CE662"/>
    <mergeCell ref="BC663:BF663"/>
    <mergeCell ref="BG663:BH663"/>
    <mergeCell ref="BJ663:BO663"/>
    <mergeCell ref="BP663:BU663"/>
    <mergeCell ref="BV663:CA663"/>
    <mergeCell ref="CB663:CE663"/>
    <mergeCell ref="CP659:CT664"/>
    <mergeCell ref="CU659:CY664"/>
    <mergeCell ref="BC660:BF660"/>
    <mergeCell ref="BG660:BH660"/>
    <mergeCell ref="BJ660:BO660"/>
    <mergeCell ref="BP660:BU660"/>
    <mergeCell ref="BV660:CA660"/>
    <mergeCell ref="CB660:CE660"/>
    <mergeCell ref="BC661:BF661"/>
    <mergeCell ref="BG661:BH661"/>
    <mergeCell ref="BJ659:BO659"/>
    <mergeCell ref="BP659:BU659"/>
    <mergeCell ref="BV659:CA659"/>
    <mergeCell ref="CB659:CE659"/>
    <mergeCell ref="CF659:CJ664"/>
    <mergeCell ref="CK659:CO664"/>
    <mergeCell ref="BJ661:BO661"/>
    <mergeCell ref="BP661:BU661"/>
    <mergeCell ref="BV661:CA661"/>
    <mergeCell ref="CB661:CE661"/>
    <mergeCell ref="AD659:AK664"/>
    <mergeCell ref="AL659:AR664"/>
    <mergeCell ref="AS659:AY664"/>
    <mergeCell ref="AZ659:BA664"/>
    <mergeCell ref="BC659:BF659"/>
    <mergeCell ref="BG659:BH659"/>
    <mergeCell ref="BC662:BF662"/>
    <mergeCell ref="BG662:BH662"/>
    <mergeCell ref="BC664:BF664"/>
    <mergeCell ref="BG664:BH664"/>
    <mergeCell ref="BJ658:BO658"/>
    <mergeCell ref="BP658:BU658"/>
    <mergeCell ref="BV658:CA658"/>
    <mergeCell ref="CB658:CE658"/>
    <mergeCell ref="A659:A664"/>
    <mergeCell ref="D659:J664"/>
    <mergeCell ref="K659:Q664"/>
    <mergeCell ref="R659:S664"/>
    <mergeCell ref="T659:U664"/>
    <mergeCell ref="V659:AC664"/>
    <mergeCell ref="BJ656:BO656"/>
    <mergeCell ref="BP656:BU656"/>
    <mergeCell ref="BV656:CA656"/>
    <mergeCell ref="CB656:CE656"/>
    <mergeCell ref="BC657:BF657"/>
    <mergeCell ref="BG657:BH657"/>
    <mergeCell ref="BJ657:BO657"/>
    <mergeCell ref="BP657:BU657"/>
    <mergeCell ref="BV657:CA657"/>
    <mergeCell ref="CB657:CE657"/>
    <mergeCell ref="CP653:CT658"/>
    <mergeCell ref="CU653:CY658"/>
    <mergeCell ref="BC654:BF654"/>
    <mergeCell ref="BG654:BH654"/>
    <mergeCell ref="BJ654:BO654"/>
    <mergeCell ref="BP654:BU654"/>
    <mergeCell ref="BV654:CA654"/>
    <mergeCell ref="CB654:CE654"/>
    <mergeCell ref="BC655:BF655"/>
    <mergeCell ref="BG655:BH655"/>
    <mergeCell ref="BJ653:BO653"/>
    <mergeCell ref="BP653:BU653"/>
    <mergeCell ref="BV653:CA653"/>
    <mergeCell ref="CB653:CE653"/>
    <mergeCell ref="CF653:CJ658"/>
    <mergeCell ref="CK653:CO658"/>
    <mergeCell ref="BJ655:BO655"/>
    <mergeCell ref="BP655:BU655"/>
    <mergeCell ref="BV655:CA655"/>
    <mergeCell ref="CB655:CE655"/>
    <mergeCell ref="AD653:AK658"/>
    <mergeCell ref="AL653:AR658"/>
    <mergeCell ref="AS653:AY658"/>
    <mergeCell ref="AZ653:BA658"/>
    <mergeCell ref="BC653:BF653"/>
    <mergeCell ref="BG653:BH653"/>
    <mergeCell ref="BC656:BF656"/>
    <mergeCell ref="BG656:BH656"/>
    <mergeCell ref="BC658:BF658"/>
    <mergeCell ref="BG658:BH658"/>
    <mergeCell ref="BJ652:BO652"/>
    <mergeCell ref="BP652:BU652"/>
    <mergeCell ref="BV652:CA652"/>
    <mergeCell ref="CB652:CE652"/>
    <mergeCell ref="A653:A658"/>
    <mergeCell ref="D653:J658"/>
    <mergeCell ref="K653:Q658"/>
    <mergeCell ref="R653:S658"/>
    <mergeCell ref="T653:U658"/>
    <mergeCell ref="V653:AC658"/>
    <mergeCell ref="BJ650:BO650"/>
    <mergeCell ref="BP650:BU650"/>
    <mergeCell ref="BV650:CA650"/>
    <mergeCell ref="CB650:CE650"/>
    <mergeCell ref="BC651:BF651"/>
    <mergeCell ref="BG651:BH651"/>
    <mergeCell ref="BJ651:BO651"/>
    <mergeCell ref="BP651:BU651"/>
    <mergeCell ref="BV651:CA651"/>
    <mergeCell ref="CB651:CE651"/>
    <mergeCell ref="CP647:CT652"/>
    <mergeCell ref="CU647:CY652"/>
    <mergeCell ref="BC648:BF648"/>
    <mergeCell ref="BG648:BH648"/>
    <mergeCell ref="BJ648:BO648"/>
    <mergeCell ref="BP648:BU648"/>
    <mergeCell ref="BV648:CA648"/>
    <mergeCell ref="CB648:CE648"/>
    <mergeCell ref="BC649:BF649"/>
    <mergeCell ref="BG649:BH649"/>
    <mergeCell ref="BJ647:BO647"/>
    <mergeCell ref="BP647:BU647"/>
    <mergeCell ref="BV647:CA647"/>
    <mergeCell ref="CB647:CE647"/>
    <mergeCell ref="CF647:CJ652"/>
    <mergeCell ref="CK647:CO652"/>
    <mergeCell ref="BJ649:BO649"/>
    <mergeCell ref="BP649:BU649"/>
    <mergeCell ref="BV649:CA649"/>
    <mergeCell ref="CB649:CE649"/>
    <mergeCell ref="AD647:AK652"/>
    <mergeCell ref="AL647:AR652"/>
    <mergeCell ref="AS647:AY652"/>
    <mergeCell ref="AZ647:BA652"/>
    <mergeCell ref="BC647:BF647"/>
    <mergeCell ref="BG647:BH647"/>
    <mergeCell ref="BC650:BF650"/>
    <mergeCell ref="BG650:BH650"/>
    <mergeCell ref="BC652:BF652"/>
    <mergeCell ref="BG652:BH652"/>
    <mergeCell ref="BJ646:BO646"/>
    <mergeCell ref="BP646:BU646"/>
    <mergeCell ref="BV646:CA646"/>
    <mergeCell ref="CB646:CE646"/>
    <mergeCell ref="A647:A652"/>
    <mergeCell ref="D647:J652"/>
    <mergeCell ref="K647:Q652"/>
    <mergeCell ref="R647:S652"/>
    <mergeCell ref="T647:U652"/>
    <mergeCell ref="V647:AC652"/>
    <mergeCell ref="BJ644:BO644"/>
    <mergeCell ref="BP644:BU644"/>
    <mergeCell ref="BV644:CA644"/>
    <mergeCell ref="CB644:CE644"/>
    <mergeCell ref="BC645:BF645"/>
    <mergeCell ref="BG645:BH645"/>
    <mergeCell ref="BJ645:BO645"/>
    <mergeCell ref="BP645:BU645"/>
    <mergeCell ref="BV645:CA645"/>
    <mergeCell ref="CB645:CE645"/>
    <mergeCell ref="CP641:CT646"/>
    <mergeCell ref="CU641:CY646"/>
    <mergeCell ref="BC642:BF642"/>
    <mergeCell ref="BG642:BH642"/>
    <mergeCell ref="BJ642:BO642"/>
    <mergeCell ref="BP642:BU642"/>
    <mergeCell ref="BV642:CA642"/>
    <mergeCell ref="CB642:CE642"/>
    <mergeCell ref="BC643:BF643"/>
    <mergeCell ref="BG643:BH643"/>
    <mergeCell ref="BJ641:BO641"/>
    <mergeCell ref="BP641:BU641"/>
    <mergeCell ref="BV641:CA641"/>
    <mergeCell ref="CB641:CE641"/>
    <mergeCell ref="CF641:CJ646"/>
    <mergeCell ref="CK641:CO646"/>
    <mergeCell ref="BJ643:BO643"/>
    <mergeCell ref="BP643:BU643"/>
    <mergeCell ref="BV643:CA643"/>
    <mergeCell ref="CB643:CE643"/>
    <mergeCell ref="AD641:AK646"/>
    <mergeCell ref="AL641:AR646"/>
    <mergeCell ref="AS641:AY646"/>
    <mergeCell ref="AZ641:BA646"/>
    <mergeCell ref="BC641:BF641"/>
    <mergeCell ref="BG641:BH641"/>
    <mergeCell ref="BC644:BF644"/>
    <mergeCell ref="BG644:BH644"/>
    <mergeCell ref="BC646:BF646"/>
    <mergeCell ref="BG646:BH646"/>
    <mergeCell ref="BJ640:BO640"/>
    <mergeCell ref="BP640:BU640"/>
    <mergeCell ref="BV640:CA640"/>
    <mergeCell ref="CB640:CE640"/>
    <mergeCell ref="A641:A646"/>
    <mergeCell ref="D641:J646"/>
    <mergeCell ref="K641:Q646"/>
    <mergeCell ref="R641:S646"/>
    <mergeCell ref="T641:U646"/>
    <mergeCell ref="V641:AC646"/>
    <mergeCell ref="BJ638:BO638"/>
    <mergeCell ref="BP638:BU638"/>
    <mergeCell ref="BV638:CA638"/>
    <mergeCell ref="CB638:CE638"/>
    <mergeCell ref="BC639:BF639"/>
    <mergeCell ref="BG639:BH639"/>
    <mergeCell ref="BJ639:BO639"/>
    <mergeCell ref="BP639:BU639"/>
    <mergeCell ref="BV639:CA639"/>
    <mergeCell ref="CB639:CE639"/>
    <mergeCell ref="CP635:CT640"/>
    <mergeCell ref="CU635:CY640"/>
    <mergeCell ref="BC636:BF636"/>
    <mergeCell ref="BG636:BH636"/>
    <mergeCell ref="BJ636:BO636"/>
    <mergeCell ref="BP636:BU636"/>
    <mergeCell ref="BV636:CA636"/>
    <mergeCell ref="CB636:CE636"/>
    <mergeCell ref="BC637:BF637"/>
    <mergeCell ref="BG637:BH637"/>
    <mergeCell ref="BJ635:BO635"/>
    <mergeCell ref="BP635:BU635"/>
    <mergeCell ref="BV635:CA635"/>
    <mergeCell ref="CB635:CE635"/>
    <mergeCell ref="CF635:CJ640"/>
    <mergeCell ref="CK635:CO640"/>
    <mergeCell ref="BJ637:BO637"/>
    <mergeCell ref="BP637:BU637"/>
    <mergeCell ref="BV637:CA637"/>
    <mergeCell ref="CB637:CE637"/>
    <mergeCell ref="AD635:AK640"/>
    <mergeCell ref="AL635:AR640"/>
    <mergeCell ref="AS635:AY640"/>
    <mergeCell ref="AZ635:BA640"/>
    <mergeCell ref="BC635:BF635"/>
    <mergeCell ref="BG635:BH635"/>
    <mergeCell ref="BC638:BF638"/>
    <mergeCell ref="BG638:BH638"/>
    <mergeCell ref="BC640:BF640"/>
    <mergeCell ref="BG640:BH640"/>
    <mergeCell ref="BJ634:BO634"/>
    <mergeCell ref="BP634:BU634"/>
    <mergeCell ref="BV634:CA634"/>
    <mergeCell ref="CB634:CE634"/>
    <mergeCell ref="A635:A640"/>
    <mergeCell ref="D635:J640"/>
    <mergeCell ref="K635:Q640"/>
    <mergeCell ref="R635:S640"/>
    <mergeCell ref="T635:U640"/>
    <mergeCell ref="V635:AC640"/>
    <mergeCell ref="BJ632:BO632"/>
    <mergeCell ref="BP632:BU632"/>
    <mergeCell ref="BV632:CA632"/>
    <mergeCell ref="CB632:CE632"/>
    <mergeCell ref="BC633:BF633"/>
    <mergeCell ref="BG633:BH633"/>
    <mergeCell ref="BJ633:BO633"/>
    <mergeCell ref="BP633:BU633"/>
    <mergeCell ref="BV633:CA633"/>
    <mergeCell ref="CB633:CE633"/>
    <mergeCell ref="CP629:CT634"/>
    <mergeCell ref="CU629:CY634"/>
    <mergeCell ref="BC630:BF630"/>
    <mergeCell ref="BG630:BH630"/>
    <mergeCell ref="BJ630:BO630"/>
    <mergeCell ref="BP630:BU630"/>
    <mergeCell ref="BV630:CA630"/>
    <mergeCell ref="CB630:CE630"/>
    <mergeCell ref="BC631:BF631"/>
    <mergeCell ref="BG631:BH631"/>
    <mergeCell ref="BJ629:BO629"/>
    <mergeCell ref="BP629:BU629"/>
    <mergeCell ref="BV629:CA629"/>
    <mergeCell ref="CB629:CE629"/>
    <mergeCell ref="CF629:CJ634"/>
    <mergeCell ref="CK629:CO634"/>
    <mergeCell ref="BJ631:BO631"/>
    <mergeCell ref="BP631:BU631"/>
    <mergeCell ref="BV631:CA631"/>
    <mergeCell ref="CB631:CE631"/>
    <mergeCell ref="AD629:AK634"/>
    <mergeCell ref="AL629:AR634"/>
    <mergeCell ref="AS629:AY634"/>
    <mergeCell ref="AZ629:BA634"/>
    <mergeCell ref="BC629:BF629"/>
    <mergeCell ref="BG629:BH629"/>
    <mergeCell ref="BC632:BF632"/>
    <mergeCell ref="BG632:BH632"/>
    <mergeCell ref="BC634:BF634"/>
    <mergeCell ref="BG634:BH634"/>
    <mergeCell ref="BJ628:BO628"/>
    <mergeCell ref="BP628:BU628"/>
    <mergeCell ref="BV628:CA628"/>
    <mergeCell ref="CB628:CE628"/>
    <mergeCell ref="A629:A634"/>
    <mergeCell ref="D629:J634"/>
    <mergeCell ref="K629:Q634"/>
    <mergeCell ref="R629:S634"/>
    <mergeCell ref="T629:U634"/>
    <mergeCell ref="V629:AC634"/>
    <mergeCell ref="BJ626:BO626"/>
    <mergeCell ref="BP626:BU626"/>
    <mergeCell ref="BV626:CA626"/>
    <mergeCell ref="CB626:CE626"/>
    <mergeCell ref="BC627:BF627"/>
    <mergeCell ref="BG627:BH627"/>
    <mergeCell ref="BJ627:BO627"/>
    <mergeCell ref="BP627:BU627"/>
    <mergeCell ref="BV627:CA627"/>
    <mergeCell ref="CB627:CE627"/>
    <mergeCell ref="CP623:CT628"/>
    <mergeCell ref="CU623:CY628"/>
    <mergeCell ref="BC624:BF624"/>
    <mergeCell ref="BG624:BH624"/>
    <mergeCell ref="BJ624:BO624"/>
    <mergeCell ref="BP624:BU624"/>
    <mergeCell ref="BV624:CA624"/>
    <mergeCell ref="CB624:CE624"/>
    <mergeCell ref="BC625:BF625"/>
    <mergeCell ref="BG625:BH625"/>
    <mergeCell ref="BJ623:BO623"/>
    <mergeCell ref="BP623:BU623"/>
    <mergeCell ref="BV623:CA623"/>
    <mergeCell ref="CB623:CE623"/>
    <mergeCell ref="CF623:CJ628"/>
    <mergeCell ref="CK623:CO628"/>
    <mergeCell ref="BJ625:BO625"/>
    <mergeCell ref="BP625:BU625"/>
    <mergeCell ref="BV625:CA625"/>
    <mergeCell ref="CB625:CE625"/>
    <mergeCell ref="AD623:AK628"/>
    <mergeCell ref="AL623:AR628"/>
    <mergeCell ref="AS623:AY628"/>
    <mergeCell ref="AZ623:BA628"/>
    <mergeCell ref="BC623:BF623"/>
    <mergeCell ref="BG623:BH623"/>
    <mergeCell ref="BC626:BF626"/>
    <mergeCell ref="BG626:BH626"/>
    <mergeCell ref="BC628:BF628"/>
    <mergeCell ref="BG628:BH628"/>
    <mergeCell ref="BJ622:BO622"/>
    <mergeCell ref="BP622:BU622"/>
    <mergeCell ref="BV622:CA622"/>
    <mergeCell ref="CB622:CE622"/>
    <mergeCell ref="A623:A628"/>
    <mergeCell ref="D623:J628"/>
    <mergeCell ref="K623:Q628"/>
    <mergeCell ref="R623:S628"/>
    <mergeCell ref="T623:U628"/>
    <mergeCell ref="V623:AC628"/>
    <mergeCell ref="BJ620:BO620"/>
    <mergeCell ref="BP620:BU620"/>
    <mergeCell ref="BV620:CA620"/>
    <mergeCell ref="CB620:CE620"/>
    <mergeCell ref="BC621:BF621"/>
    <mergeCell ref="BG621:BH621"/>
    <mergeCell ref="BJ621:BO621"/>
    <mergeCell ref="BP621:BU621"/>
    <mergeCell ref="BV621:CA621"/>
    <mergeCell ref="CB621:CE621"/>
    <mergeCell ref="CP617:CT622"/>
    <mergeCell ref="CU617:CY622"/>
    <mergeCell ref="BC618:BF618"/>
    <mergeCell ref="BG618:BH618"/>
    <mergeCell ref="BJ618:BO618"/>
    <mergeCell ref="BP618:BU618"/>
    <mergeCell ref="BV618:CA618"/>
    <mergeCell ref="CB618:CE618"/>
    <mergeCell ref="BC619:BF619"/>
    <mergeCell ref="BG619:BH619"/>
    <mergeCell ref="BJ617:BO617"/>
    <mergeCell ref="BP617:BU617"/>
    <mergeCell ref="BV617:CA617"/>
    <mergeCell ref="CB617:CE617"/>
    <mergeCell ref="CF617:CJ622"/>
    <mergeCell ref="CK617:CO622"/>
    <mergeCell ref="BJ619:BO619"/>
    <mergeCell ref="BP619:BU619"/>
    <mergeCell ref="BV619:CA619"/>
    <mergeCell ref="CB619:CE619"/>
    <mergeCell ref="AD617:AK622"/>
    <mergeCell ref="AL617:AR622"/>
    <mergeCell ref="AS617:AY622"/>
    <mergeCell ref="AZ617:BA622"/>
    <mergeCell ref="BC617:BF617"/>
    <mergeCell ref="BG617:BH617"/>
    <mergeCell ref="BC620:BF620"/>
    <mergeCell ref="BG620:BH620"/>
    <mergeCell ref="BC622:BF622"/>
    <mergeCell ref="BG622:BH622"/>
    <mergeCell ref="BJ616:BO616"/>
    <mergeCell ref="BP616:BU616"/>
    <mergeCell ref="BV616:CA616"/>
    <mergeCell ref="CB616:CE616"/>
    <mergeCell ref="A617:A622"/>
    <mergeCell ref="D617:J622"/>
    <mergeCell ref="K617:Q622"/>
    <mergeCell ref="R617:S622"/>
    <mergeCell ref="T617:U622"/>
    <mergeCell ref="V617:AC622"/>
    <mergeCell ref="BJ614:BO614"/>
    <mergeCell ref="BP614:BU614"/>
    <mergeCell ref="BV614:CA614"/>
    <mergeCell ref="CB614:CE614"/>
    <mergeCell ref="BC615:BF615"/>
    <mergeCell ref="BG615:BH615"/>
    <mergeCell ref="BJ615:BO615"/>
    <mergeCell ref="BP615:BU615"/>
    <mergeCell ref="BV615:CA615"/>
    <mergeCell ref="CB615:CE615"/>
    <mergeCell ref="CP611:CT616"/>
    <mergeCell ref="CU611:CY616"/>
    <mergeCell ref="BC612:BF612"/>
    <mergeCell ref="BG612:BH612"/>
    <mergeCell ref="BJ612:BO612"/>
    <mergeCell ref="BP612:BU612"/>
    <mergeCell ref="BV612:CA612"/>
    <mergeCell ref="CB612:CE612"/>
    <mergeCell ref="BC613:BF613"/>
    <mergeCell ref="BG613:BH613"/>
    <mergeCell ref="BJ611:BO611"/>
    <mergeCell ref="BP611:BU611"/>
    <mergeCell ref="BV611:CA611"/>
    <mergeCell ref="CB611:CE611"/>
    <mergeCell ref="CF611:CJ616"/>
    <mergeCell ref="CK611:CO616"/>
    <mergeCell ref="BJ613:BO613"/>
    <mergeCell ref="BP613:BU613"/>
    <mergeCell ref="BV613:CA613"/>
    <mergeCell ref="CB613:CE613"/>
    <mergeCell ref="AD611:AK616"/>
    <mergeCell ref="AL611:AR616"/>
    <mergeCell ref="AS611:AY616"/>
    <mergeCell ref="AZ611:BA616"/>
    <mergeCell ref="BC611:BF611"/>
    <mergeCell ref="BG611:BH611"/>
    <mergeCell ref="BC614:BF614"/>
    <mergeCell ref="BG614:BH614"/>
    <mergeCell ref="BC616:BF616"/>
    <mergeCell ref="BG616:BH616"/>
    <mergeCell ref="BJ610:BO610"/>
    <mergeCell ref="BP610:BU610"/>
    <mergeCell ref="BV610:CA610"/>
    <mergeCell ref="CB610:CE610"/>
    <mergeCell ref="A611:A616"/>
    <mergeCell ref="D611:J616"/>
    <mergeCell ref="K611:Q616"/>
    <mergeCell ref="R611:S616"/>
    <mergeCell ref="T611:U616"/>
    <mergeCell ref="V611:AC616"/>
    <mergeCell ref="BJ608:BO608"/>
    <mergeCell ref="BP608:BU608"/>
    <mergeCell ref="BV608:CA608"/>
    <mergeCell ref="CB608:CE608"/>
    <mergeCell ref="BC609:BF609"/>
    <mergeCell ref="BG609:BH609"/>
    <mergeCell ref="BJ609:BO609"/>
    <mergeCell ref="BP609:BU609"/>
    <mergeCell ref="BV609:CA609"/>
    <mergeCell ref="CB609:CE609"/>
    <mergeCell ref="CP605:CT610"/>
    <mergeCell ref="CU605:CY610"/>
    <mergeCell ref="BC606:BF606"/>
    <mergeCell ref="BG606:BH606"/>
    <mergeCell ref="BJ606:BO606"/>
    <mergeCell ref="BP606:BU606"/>
    <mergeCell ref="BV606:CA606"/>
    <mergeCell ref="CB606:CE606"/>
    <mergeCell ref="BC607:BF607"/>
    <mergeCell ref="BG607:BH607"/>
    <mergeCell ref="BJ605:BO605"/>
    <mergeCell ref="BP605:BU605"/>
    <mergeCell ref="BV605:CA605"/>
    <mergeCell ref="CB605:CE605"/>
    <mergeCell ref="CF605:CJ610"/>
    <mergeCell ref="CK605:CO610"/>
    <mergeCell ref="BJ607:BO607"/>
    <mergeCell ref="BP607:BU607"/>
    <mergeCell ref="BV607:CA607"/>
    <mergeCell ref="CB607:CE607"/>
    <mergeCell ref="AD605:AK610"/>
    <mergeCell ref="AL605:AR610"/>
    <mergeCell ref="AS605:AY610"/>
    <mergeCell ref="AZ605:BA610"/>
    <mergeCell ref="BC605:BF605"/>
    <mergeCell ref="BG605:BH605"/>
    <mergeCell ref="BC608:BF608"/>
    <mergeCell ref="BG608:BH608"/>
    <mergeCell ref="BC610:BF610"/>
    <mergeCell ref="BG610:BH610"/>
    <mergeCell ref="BJ604:BO604"/>
    <mergeCell ref="BP604:BU604"/>
    <mergeCell ref="BV604:CA604"/>
    <mergeCell ref="CB604:CE604"/>
    <mergeCell ref="A605:A610"/>
    <mergeCell ref="D605:J610"/>
    <mergeCell ref="K605:Q610"/>
    <mergeCell ref="R605:S610"/>
    <mergeCell ref="T605:U610"/>
    <mergeCell ref="V605:AC610"/>
    <mergeCell ref="BJ602:BO602"/>
    <mergeCell ref="BP602:BU602"/>
    <mergeCell ref="BV602:CA602"/>
    <mergeCell ref="CB602:CE602"/>
    <mergeCell ref="BC603:BF603"/>
    <mergeCell ref="BG603:BH603"/>
    <mergeCell ref="BJ603:BO603"/>
    <mergeCell ref="BP603:BU603"/>
    <mergeCell ref="BV603:CA603"/>
    <mergeCell ref="CB603:CE603"/>
    <mergeCell ref="CP599:CT604"/>
    <mergeCell ref="CU599:CY604"/>
    <mergeCell ref="BC600:BF600"/>
    <mergeCell ref="BG600:BH600"/>
    <mergeCell ref="BJ600:BO600"/>
    <mergeCell ref="BP600:BU600"/>
    <mergeCell ref="BV600:CA600"/>
    <mergeCell ref="CB600:CE600"/>
    <mergeCell ref="BC601:BF601"/>
    <mergeCell ref="BG601:BH601"/>
    <mergeCell ref="BJ599:BO599"/>
    <mergeCell ref="BP599:BU599"/>
    <mergeCell ref="BV599:CA599"/>
    <mergeCell ref="CB599:CE599"/>
    <mergeCell ref="CF599:CJ604"/>
    <mergeCell ref="CK599:CO604"/>
    <mergeCell ref="BJ601:BO601"/>
    <mergeCell ref="BP601:BU601"/>
    <mergeCell ref="BV601:CA601"/>
    <mergeCell ref="CB601:CE601"/>
    <mergeCell ref="AD599:AK604"/>
    <mergeCell ref="AL599:AR604"/>
    <mergeCell ref="AS599:AY604"/>
    <mergeCell ref="AZ599:BA604"/>
    <mergeCell ref="BC599:BF599"/>
    <mergeCell ref="BG599:BH599"/>
    <mergeCell ref="BC602:BF602"/>
    <mergeCell ref="BG602:BH602"/>
    <mergeCell ref="BC604:BF604"/>
    <mergeCell ref="BG604:BH604"/>
    <mergeCell ref="BJ598:BO598"/>
    <mergeCell ref="BP598:BU598"/>
    <mergeCell ref="BV598:CA598"/>
    <mergeCell ref="CB598:CE598"/>
    <mergeCell ref="A599:A604"/>
    <mergeCell ref="D599:J604"/>
    <mergeCell ref="K599:Q604"/>
    <mergeCell ref="R599:S604"/>
    <mergeCell ref="T599:U604"/>
    <mergeCell ref="V599:AC604"/>
    <mergeCell ref="BJ596:BO596"/>
    <mergeCell ref="BP596:BU596"/>
    <mergeCell ref="BV596:CA596"/>
    <mergeCell ref="CB596:CE596"/>
    <mergeCell ref="BC597:BF597"/>
    <mergeCell ref="BG597:BH597"/>
    <mergeCell ref="BJ597:BO597"/>
    <mergeCell ref="BP597:BU597"/>
    <mergeCell ref="BV597:CA597"/>
    <mergeCell ref="CB597:CE597"/>
    <mergeCell ref="CP593:CT598"/>
    <mergeCell ref="CU593:CY598"/>
    <mergeCell ref="BC594:BF594"/>
    <mergeCell ref="BG594:BH594"/>
    <mergeCell ref="BJ594:BO594"/>
    <mergeCell ref="BP594:BU594"/>
    <mergeCell ref="BV594:CA594"/>
    <mergeCell ref="CB594:CE594"/>
    <mergeCell ref="BC595:BF595"/>
    <mergeCell ref="BG595:BH595"/>
    <mergeCell ref="BJ593:BO593"/>
    <mergeCell ref="BP593:BU593"/>
    <mergeCell ref="BV593:CA593"/>
    <mergeCell ref="CB593:CE593"/>
    <mergeCell ref="CF593:CJ598"/>
    <mergeCell ref="CK593:CO598"/>
    <mergeCell ref="BJ595:BO595"/>
    <mergeCell ref="BP595:BU595"/>
    <mergeCell ref="BV595:CA595"/>
    <mergeCell ref="CB595:CE595"/>
    <mergeCell ref="AD593:AK598"/>
    <mergeCell ref="AL593:AR598"/>
    <mergeCell ref="AS593:AY598"/>
    <mergeCell ref="AZ593:BA598"/>
    <mergeCell ref="BC593:BF593"/>
    <mergeCell ref="BG593:BH593"/>
    <mergeCell ref="BC596:BF596"/>
    <mergeCell ref="BG596:BH596"/>
    <mergeCell ref="BC598:BF598"/>
    <mergeCell ref="BG598:BH598"/>
    <mergeCell ref="BJ592:BO592"/>
    <mergeCell ref="BP592:BU592"/>
    <mergeCell ref="BV592:CA592"/>
    <mergeCell ref="CB592:CE592"/>
    <mergeCell ref="A593:A598"/>
    <mergeCell ref="D593:J598"/>
    <mergeCell ref="K593:Q598"/>
    <mergeCell ref="R593:S598"/>
    <mergeCell ref="T593:U598"/>
    <mergeCell ref="V593:AC598"/>
    <mergeCell ref="BJ590:BO590"/>
    <mergeCell ref="BP590:BU590"/>
    <mergeCell ref="BV590:CA590"/>
    <mergeCell ref="CB590:CE590"/>
    <mergeCell ref="BC591:BF591"/>
    <mergeCell ref="BG591:BH591"/>
    <mergeCell ref="BJ591:BO591"/>
    <mergeCell ref="BP591:BU591"/>
    <mergeCell ref="BV591:CA591"/>
    <mergeCell ref="CB591:CE591"/>
    <mergeCell ref="CP587:CT592"/>
    <mergeCell ref="CU587:CY592"/>
    <mergeCell ref="BC588:BF588"/>
    <mergeCell ref="BG588:BH588"/>
    <mergeCell ref="BJ588:BO588"/>
    <mergeCell ref="BP588:BU588"/>
    <mergeCell ref="BV588:CA588"/>
    <mergeCell ref="CB588:CE588"/>
    <mergeCell ref="BC589:BF589"/>
    <mergeCell ref="BG589:BH589"/>
    <mergeCell ref="BJ587:BO587"/>
    <mergeCell ref="BP587:BU587"/>
    <mergeCell ref="BV587:CA587"/>
    <mergeCell ref="CB587:CE587"/>
    <mergeCell ref="CF587:CJ592"/>
    <mergeCell ref="CK587:CO592"/>
    <mergeCell ref="BJ589:BO589"/>
    <mergeCell ref="BP589:BU589"/>
    <mergeCell ref="BV589:CA589"/>
    <mergeCell ref="CB589:CE589"/>
    <mergeCell ref="AD587:AK592"/>
    <mergeCell ref="AL587:AR592"/>
    <mergeCell ref="AS587:AY592"/>
    <mergeCell ref="AZ587:BA592"/>
    <mergeCell ref="BC587:BF587"/>
    <mergeCell ref="BG587:BH587"/>
    <mergeCell ref="BC590:BF590"/>
    <mergeCell ref="BG590:BH590"/>
    <mergeCell ref="BC592:BF592"/>
    <mergeCell ref="BG592:BH592"/>
    <mergeCell ref="BJ586:BO586"/>
    <mergeCell ref="BP586:BU586"/>
    <mergeCell ref="BV586:CA586"/>
    <mergeCell ref="CB586:CE586"/>
    <mergeCell ref="A587:A592"/>
    <mergeCell ref="D587:J592"/>
    <mergeCell ref="K587:Q592"/>
    <mergeCell ref="R587:S592"/>
    <mergeCell ref="T587:U592"/>
    <mergeCell ref="V587:AC592"/>
    <mergeCell ref="BJ584:BO584"/>
    <mergeCell ref="BP584:BU584"/>
    <mergeCell ref="BV584:CA584"/>
    <mergeCell ref="CB584:CE584"/>
    <mergeCell ref="BC585:BF585"/>
    <mergeCell ref="BG585:BH585"/>
    <mergeCell ref="BJ585:BO585"/>
    <mergeCell ref="BP585:BU585"/>
    <mergeCell ref="BV585:CA585"/>
    <mergeCell ref="CB585:CE585"/>
    <mergeCell ref="CP581:CT586"/>
    <mergeCell ref="CU581:CY586"/>
    <mergeCell ref="BC582:BF582"/>
    <mergeCell ref="BG582:BH582"/>
    <mergeCell ref="BJ582:BO582"/>
    <mergeCell ref="BP582:BU582"/>
    <mergeCell ref="BV582:CA582"/>
    <mergeCell ref="CB582:CE582"/>
    <mergeCell ref="BC583:BF583"/>
    <mergeCell ref="BG583:BH583"/>
    <mergeCell ref="BJ581:BO581"/>
    <mergeCell ref="BP581:BU581"/>
    <mergeCell ref="BV581:CA581"/>
    <mergeCell ref="CB581:CE581"/>
    <mergeCell ref="CF581:CJ586"/>
    <mergeCell ref="CK581:CO586"/>
    <mergeCell ref="BJ583:BO583"/>
    <mergeCell ref="BP583:BU583"/>
    <mergeCell ref="BV583:CA583"/>
    <mergeCell ref="CB583:CE583"/>
    <mergeCell ref="AD581:AK586"/>
    <mergeCell ref="AL581:AR586"/>
    <mergeCell ref="AS581:AY586"/>
    <mergeCell ref="AZ581:BA586"/>
    <mergeCell ref="BC581:BF581"/>
    <mergeCell ref="BG581:BH581"/>
    <mergeCell ref="BC584:BF584"/>
    <mergeCell ref="BG584:BH584"/>
    <mergeCell ref="BC586:BF586"/>
    <mergeCell ref="BG586:BH586"/>
    <mergeCell ref="BJ580:BO580"/>
    <mergeCell ref="BP580:BU580"/>
    <mergeCell ref="BV580:CA580"/>
    <mergeCell ref="CB580:CE580"/>
    <mergeCell ref="A581:A586"/>
    <mergeCell ref="D581:J586"/>
    <mergeCell ref="K581:Q586"/>
    <mergeCell ref="R581:S586"/>
    <mergeCell ref="T581:U586"/>
    <mergeCell ref="V581:AC586"/>
    <mergeCell ref="BJ578:BO578"/>
    <mergeCell ref="BP578:BU578"/>
    <mergeCell ref="BV578:CA578"/>
    <mergeCell ref="CB578:CE578"/>
    <mergeCell ref="BC579:BF579"/>
    <mergeCell ref="BG579:BH579"/>
    <mergeCell ref="BJ579:BO579"/>
    <mergeCell ref="BP579:BU579"/>
    <mergeCell ref="BV579:CA579"/>
    <mergeCell ref="CB579:CE579"/>
    <mergeCell ref="CP575:CT580"/>
    <mergeCell ref="CU575:CY580"/>
    <mergeCell ref="BC576:BF576"/>
    <mergeCell ref="BG576:BH576"/>
    <mergeCell ref="BJ576:BO576"/>
    <mergeCell ref="BP576:BU576"/>
    <mergeCell ref="BV576:CA576"/>
    <mergeCell ref="CB576:CE576"/>
    <mergeCell ref="BC577:BF577"/>
    <mergeCell ref="BG577:BH577"/>
    <mergeCell ref="BJ575:BO575"/>
    <mergeCell ref="BP575:BU575"/>
    <mergeCell ref="BV575:CA575"/>
    <mergeCell ref="CB575:CE575"/>
    <mergeCell ref="CF575:CJ580"/>
    <mergeCell ref="CK575:CO580"/>
    <mergeCell ref="BJ577:BO577"/>
    <mergeCell ref="BP577:BU577"/>
    <mergeCell ref="BV577:CA577"/>
    <mergeCell ref="CB577:CE577"/>
    <mergeCell ref="AD575:AK580"/>
    <mergeCell ref="AL575:AR580"/>
    <mergeCell ref="AS575:AY580"/>
    <mergeCell ref="AZ575:BA580"/>
    <mergeCell ref="BC575:BF575"/>
    <mergeCell ref="BG575:BH575"/>
    <mergeCell ref="BC578:BF578"/>
    <mergeCell ref="BG578:BH578"/>
    <mergeCell ref="BC580:BF580"/>
    <mergeCell ref="BG580:BH580"/>
    <mergeCell ref="BJ574:BO574"/>
    <mergeCell ref="BP574:BU574"/>
    <mergeCell ref="BV574:CA574"/>
    <mergeCell ref="CB574:CE574"/>
    <mergeCell ref="A575:A580"/>
    <mergeCell ref="D575:J580"/>
    <mergeCell ref="K575:Q580"/>
    <mergeCell ref="R575:S580"/>
    <mergeCell ref="T575:U580"/>
    <mergeCell ref="V575:AC580"/>
    <mergeCell ref="BJ572:BO572"/>
    <mergeCell ref="BP572:BU572"/>
    <mergeCell ref="BV572:CA572"/>
    <mergeCell ref="CB572:CE572"/>
    <mergeCell ref="BC573:BF573"/>
    <mergeCell ref="BG573:BH573"/>
    <mergeCell ref="BJ573:BO573"/>
    <mergeCell ref="BP573:BU573"/>
    <mergeCell ref="BV573:CA573"/>
    <mergeCell ref="CB573:CE573"/>
    <mergeCell ref="CP569:CT574"/>
    <mergeCell ref="CU569:CY574"/>
    <mergeCell ref="BC570:BF570"/>
    <mergeCell ref="BG570:BH570"/>
    <mergeCell ref="BJ570:BO570"/>
    <mergeCell ref="BP570:BU570"/>
    <mergeCell ref="BV570:CA570"/>
    <mergeCell ref="CB570:CE570"/>
    <mergeCell ref="BC571:BF571"/>
    <mergeCell ref="BG571:BH571"/>
    <mergeCell ref="BJ569:BO569"/>
    <mergeCell ref="BP569:BU569"/>
    <mergeCell ref="BV569:CA569"/>
    <mergeCell ref="CB569:CE569"/>
    <mergeCell ref="CF569:CJ574"/>
    <mergeCell ref="CK569:CO574"/>
    <mergeCell ref="BJ571:BO571"/>
    <mergeCell ref="BP571:BU571"/>
    <mergeCell ref="BV571:CA571"/>
    <mergeCell ref="CB571:CE571"/>
    <mergeCell ref="AD569:AK574"/>
    <mergeCell ref="AL569:AR574"/>
    <mergeCell ref="AS569:AY574"/>
    <mergeCell ref="AZ569:BA574"/>
    <mergeCell ref="BC569:BF569"/>
    <mergeCell ref="BG569:BH569"/>
    <mergeCell ref="BC572:BF572"/>
    <mergeCell ref="BG572:BH572"/>
    <mergeCell ref="BC574:BF574"/>
    <mergeCell ref="BG574:BH574"/>
    <mergeCell ref="BJ568:BO568"/>
    <mergeCell ref="BP568:BU568"/>
    <mergeCell ref="BV568:CA568"/>
    <mergeCell ref="CB568:CE568"/>
    <mergeCell ref="A569:A574"/>
    <mergeCell ref="D569:J574"/>
    <mergeCell ref="K569:Q574"/>
    <mergeCell ref="R569:S574"/>
    <mergeCell ref="T569:U574"/>
    <mergeCell ref="V569:AC574"/>
    <mergeCell ref="BJ566:BO566"/>
    <mergeCell ref="BP566:BU566"/>
    <mergeCell ref="BV566:CA566"/>
    <mergeCell ref="CB566:CE566"/>
    <mergeCell ref="BC567:BF567"/>
    <mergeCell ref="BG567:BH567"/>
    <mergeCell ref="BJ567:BO567"/>
    <mergeCell ref="BP567:BU567"/>
    <mergeCell ref="BV567:CA567"/>
    <mergeCell ref="CB567:CE567"/>
    <mergeCell ref="CP563:CT568"/>
    <mergeCell ref="CU563:CY568"/>
    <mergeCell ref="BC564:BF564"/>
    <mergeCell ref="BG564:BH564"/>
    <mergeCell ref="BJ564:BO564"/>
    <mergeCell ref="BP564:BU564"/>
    <mergeCell ref="BV564:CA564"/>
    <mergeCell ref="CB564:CE564"/>
    <mergeCell ref="BC565:BF565"/>
    <mergeCell ref="BG565:BH565"/>
    <mergeCell ref="BJ563:BO563"/>
    <mergeCell ref="BP563:BU563"/>
    <mergeCell ref="BV563:CA563"/>
    <mergeCell ref="CB563:CE563"/>
    <mergeCell ref="CF563:CJ568"/>
    <mergeCell ref="CK563:CO568"/>
    <mergeCell ref="BJ565:BO565"/>
    <mergeCell ref="BP565:BU565"/>
    <mergeCell ref="BV565:CA565"/>
    <mergeCell ref="CB565:CE565"/>
    <mergeCell ref="AD563:AK568"/>
    <mergeCell ref="AL563:AR568"/>
    <mergeCell ref="AS563:AY568"/>
    <mergeCell ref="AZ563:BA568"/>
    <mergeCell ref="BC563:BF563"/>
    <mergeCell ref="BG563:BH563"/>
    <mergeCell ref="BC566:BF566"/>
    <mergeCell ref="BG566:BH566"/>
    <mergeCell ref="BC568:BF568"/>
    <mergeCell ref="BG568:BH568"/>
    <mergeCell ref="BJ562:BO562"/>
    <mergeCell ref="BP562:BU562"/>
    <mergeCell ref="BV562:CA562"/>
    <mergeCell ref="CB562:CE562"/>
    <mergeCell ref="A563:A568"/>
    <mergeCell ref="D563:J568"/>
    <mergeCell ref="K563:Q568"/>
    <mergeCell ref="R563:S568"/>
    <mergeCell ref="T563:U568"/>
    <mergeCell ref="V563:AC568"/>
    <mergeCell ref="BJ560:BO560"/>
    <mergeCell ref="BP560:BU560"/>
    <mergeCell ref="BV560:CA560"/>
    <mergeCell ref="CB560:CE560"/>
    <mergeCell ref="BC561:BF561"/>
    <mergeCell ref="BG561:BH561"/>
    <mergeCell ref="BJ561:BO561"/>
    <mergeCell ref="BP561:BU561"/>
    <mergeCell ref="BV561:CA561"/>
    <mergeCell ref="CB561:CE561"/>
    <mergeCell ref="CP557:CT562"/>
    <mergeCell ref="CU557:CY562"/>
    <mergeCell ref="BC558:BF558"/>
    <mergeCell ref="BG558:BH558"/>
    <mergeCell ref="BJ558:BO558"/>
    <mergeCell ref="BP558:BU558"/>
    <mergeCell ref="BV558:CA558"/>
    <mergeCell ref="CB558:CE558"/>
    <mergeCell ref="BC559:BF559"/>
    <mergeCell ref="BG559:BH559"/>
    <mergeCell ref="BJ557:BO557"/>
    <mergeCell ref="BP557:BU557"/>
    <mergeCell ref="BV557:CA557"/>
    <mergeCell ref="CB557:CE557"/>
    <mergeCell ref="CF557:CJ562"/>
    <mergeCell ref="CK557:CO562"/>
    <mergeCell ref="BJ559:BO559"/>
    <mergeCell ref="BP559:BU559"/>
    <mergeCell ref="BV559:CA559"/>
    <mergeCell ref="CB559:CE559"/>
    <mergeCell ref="AD557:AK562"/>
    <mergeCell ref="AL557:AR562"/>
    <mergeCell ref="AS557:AY562"/>
    <mergeCell ref="AZ557:BA562"/>
    <mergeCell ref="BC557:BF557"/>
    <mergeCell ref="BG557:BH557"/>
    <mergeCell ref="BC560:BF560"/>
    <mergeCell ref="BG560:BH560"/>
    <mergeCell ref="BC562:BF562"/>
    <mergeCell ref="BG562:BH562"/>
    <mergeCell ref="BJ556:BO556"/>
    <mergeCell ref="BP556:BU556"/>
    <mergeCell ref="BV556:CA556"/>
    <mergeCell ref="CB556:CE556"/>
    <mergeCell ref="A557:A562"/>
    <mergeCell ref="D557:J562"/>
    <mergeCell ref="K557:Q562"/>
    <mergeCell ref="R557:S562"/>
    <mergeCell ref="T557:U562"/>
    <mergeCell ref="V557:AC562"/>
    <mergeCell ref="BJ554:BO554"/>
    <mergeCell ref="BP554:BU554"/>
    <mergeCell ref="BV554:CA554"/>
    <mergeCell ref="CB554:CE554"/>
    <mergeCell ref="BC555:BF555"/>
    <mergeCell ref="BG555:BH555"/>
    <mergeCell ref="BJ555:BO555"/>
    <mergeCell ref="BP555:BU555"/>
    <mergeCell ref="BV555:CA555"/>
    <mergeCell ref="CB555:CE555"/>
    <mergeCell ref="CP551:CT556"/>
    <mergeCell ref="CU551:CY556"/>
    <mergeCell ref="BC552:BF552"/>
    <mergeCell ref="BG552:BH552"/>
    <mergeCell ref="BJ552:BO552"/>
    <mergeCell ref="BP552:BU552"/>
    <mergeCell ref="BV552:CA552"/>
    <mergeCell ref="CB552:CE552"/>
    <mergeCell ref="BC553:BF553"/>
    <mergeCell ref="BG553:BH553"/>
    <mergeCell ref="BJ551:BO551"/>
    <mergeCell ref="BP551:BU551"/>
    <mergeCell ref="BV551:CA551"/>
    <mergeCell ref="CB551:CE551"/>
    <mergeCell ref="CF551:CJ556"/>
    <mergeCell ref="CK551:CO556"/>
    <mergeCell ref="BJ553:BO553"/>
    <mergeCell ref="BP553:BU553"/>
    <mergeCell ref="BV553:CA553"/>
    <mergeCell ref="CB553:CE553"/>
    <mergeCell ref="AD551:AK556"/>
    <mergeCell ref="AL551:AR556"/>
    <mergeCell ref="AS551:AY556"/>
    <mergeCell ref="AZ551:BA556"/>
    <mergeCell ref="BC551:BF551"/>
    <mergeCell ref="BG551:BH551"/>
    <mergeCell ref="BC554:BF554"/>
    <mergeCell ref="BG554:BH554"/>
    <mergeCell ref="BC556:BF556"/>
    <mergeCell ref="BG556:BH556"/>
    <mergeCell ref="BJ550:BO550"/>
    <mergeCell ref="BP550:BU550"/>
    <mergeCell ref="BV550:CA550"/>
    <mergeCell ref="CB550:CE550"/>
    <mergeCell ref="A551:A556"/>
    <mergeCell ref="D551:J556"/>
    <mergeCell ref="K551:Q556"/>
    <mergeCell ref="R551:S556"/>
    <mergeCell ref="T551:U556"/>
    <mergeCell ref="V551:AC556"/>
    <mergeCell ref="BJ548:BO548"/>
    <mergeCell ref="BP548:BU548"/>
    <mergeCell ref="BV548:CA548"/>
    <mergeCell ref="CB548:CE548"/>
    <mergeCell ref="BC549:BF549"/>
    <mergeCell ref="BG549:BH549"/>
    <mergeCell ref="BJ549:BO549"/>
    <mergeCell ref="BP549:BU549"/>
    <mergeCell ref="BV549:CA549"/>
    <mergeCell ref="CB549:CE549"/>
    <mergeCell ref="CP545:CT550"/>
    <mergeCell ref="CU545:CY550"/>
    <mergeCell ref="BC546:BF546"/>
    <mergeCell ref="BG546:BH546"/>
    <mergeCell ref="BJ546:BO546"/>
    <mergeCell ref="BP546:BU546"/>
    <mergeCell ref="BV546:CA546"/>
    <mergeCell ref="CB546:CE546"/>
    <mergeCell ref="BC547:BF547"/>
    <mergeCell ref="BG547:BH547"/>
    <mergeCell ref="BJ545:BO545"/>
    <mergeCell ref="BP545:BU545"/>
    <mergeCell ref="BV545:CA545"/>
    <mergeCell ref="CB545:CE545"/>
    <mergeCell ref="CF545:CJ550"/>
    <mergeCell ref="CK545:CO550"/>
    <mergeCell ref="BJ547:BO547"/>
    <mergeCell ref="BP547:BU547"/>
    <mergeCell ref="BV547:CA547"/>
    <mergeCell ref="CB547:CE547"/>
    <mergeCell ref="AD545:AK550"/>
    <mergeCell ref="AL545:AR550"/>
    <mergeCell ref="AS545:AY550"/>
    <mergeCell ref="AZ545:BA550"/>
    <mergeCell ref="BC545:BF545"/>
    <mergeCell ref="BG545:BH545"/>
    <mergeCell ref="BC548:BF548"/>
    <mergeCell ref="BG548:BH548"/>
    <mergeCell ref="BC550:BF550"/>
    <mergeCell ref="BG550:BH550"/>
    <mergeCell ref="BJ544:BO544"/>
    <mergeCell ref="BP544:BU544"/>
    <mergeCell ref="BV544:CA544"/>
    <mergeCell ref="CB544:CE544"/>
    <mergeCell ref="A545:A550"/>
    <mergeCell ref="D545:J550"/>
    <mergeCell ref="K545:Q550"/>
    <mergeCell ref="R545:S550"/>
    <mergeCell ref="T545:U550"/>
    <mergeCell ref="V545:AC550"/>
    <mergeCell ref="BJ542:BO542"/>
    <mergeCell ref="BP542:BU542"/>
    <mergeCell ref="BV542:CA542"/>
    <mergeCell ref="CB542:CE542"/>
    <mergeCell ref="BC543:BF543"/>
    <mergeCell ref="BG543:BH543"/>
    <mergeCell ref="BJ543:BO543"/>
    <mergeCell ref="BP543:BU543"/>
    <mergeCell ref="BV543:CA543"/>
    <mergeCell ref="CB543:CE543"/>
    <mergeCell ref="CP539:CT544"/>
    <mergeCell ref="CU539:CY544"/>
    <mergeCell ref="BC540:BF540"/>
    <mergeCell ref="BG540:BH540"/>
    <mergeCell ref="BJ540:BO540"/>
    <mergeCell ref="BP540:BU540"/>
    <mergeCell ref="BV540:CA540"/>
    <mergeCell ref="CB540:CE540"/>
    <mergeCell ref="BC541:BF541"/>
    <mergeCell ref="BG541:BH541"/>
    <mergeCell ref="BJ539:BO539"/>
    <mergeCell ref="BP539:BU539"/>
    <mergeCell ref="BV539:CA539"/>
    <mergeCell ref="CB539:CE539"/>
    <mergeCell ref="CF539:CJ544"/>
    <mergeCell ref="CK539:CO544"/>
    <mergeCell ref="BJ541:BO541"/>
    <mergeCell ref="BP541:BU541"/>
    <mergeCell ref="BV541:CA541"/>
    <mergeCell ref="CB541:CE541"/>
    <mergeCell ref="AD539:AK544"/>
    <mergeCell ref="AL539:AR544"/>
    <mergeCell ref="AS539:AY544"/>
    <mergeCell ref="AZ539:BA544"/>
    <mergeCell ref="BC539:BF539"/>
    <mergeCell ref="BG539:BH539"/>
    <mergeCell ref="BC542:BF542"/>
    <mergeCell ref="BG542:BH542"/>
    <mergeCell ref="BC544:BF544"/>
    <mergeCell ref="BG544:BH544"/>
    <mergeCell ref="BJ538:BO538"/>
    <mergeCell ref="BP538:BU538"/>
    <mergeCell ref="BV538:CA538"/>
    <mergeCell ref="CB538:CE538"/>
    <mergeCell ref="A539:A544"/>
    <mergeCell ref="D539:J544"/>
    <mergeCell ref="K539:Q544"/>
    <mergeCell ref="R539:S544"/>
    <mergeCell ref="T539:U544"/>
    <mergeCell ref="V539:AC544"/>
    <mergeCell ref="BJ536:BO536"/>
    <mergeCell ref="BP536:BU536"/>
    <mergeCell ref="BV536:CA536"/>
    <mergeCell ref="CB536:CE536"/>
    <mergeCell ref="BC537:BF537"/>
    <mergeCell ref="BG537:BH537"/>
    <mergeCell ref="BJ537:BO537"/>
    <mergeCell ref="BP537:BU537"/>
    <mergeCell ref="BV537:CA537"/>
    <mergeCell ref="CB537:CE537"/>
    <mergeCell ref="CP533:CT538"/>
    <mergeCell ref="CU533:CY538"/>
    <mergeCell ref="BC534:BF534"/>
    <mergeCell ref="BG534:BH534"/>
    <mergeCell ref="BJ534:BO534"/>
    <mergeCell ref="BP534:BU534"/>
    <mergeCell ref="BV534:CA534"/>
    <mergeCell ref="CB534:CE534"/>
    <mergeCell ref="BC535:BF535"/>
    <mergeCell ref="BG535:BH535"/>
    <mergeCell ref="BJ533:BO533"/>
    <mergeCell ref="BP533:BU533"/>
    <mergeCell ref="BV533:CA533"/>
    <mergeCell ref="CB533:CE533"/>
    <mergeCell ref="CF533:CJ538"/>
    <mergeCell ref="CK533:CO538"/>
    <mergeCell ref="BJ535:BO535"/>
    <mergeCell ref="BP535:BU535"/>
    <mergeCell ref="BV535:CA535"/>
    <mergeCell ref="CB535:CE535"/>
    <mergeCell ref="AD533:AK538"/>
    <mergeCell ref="AL533:AR538"/>
    <mergeCell ref="AS533:AY538"/>
    <mergeCell ref="AZ533:BA538"/>
    <mergeCell ref="BC533:BF533"/>
    <mergeCell ref="BG533:BH533"/>
    <mergeCell ref="BC536:BF536"/>
    <mergeCell ref="BG536:BH536"/>
    <mergeCell ref="BC538:BF538"/>
    <mergeCell ref="BG538:BH538"/>
    <mergeCell ref="BJ532:BO532"/>
    <mergeCell ref="BP532:BU532"/>
    <mergeCell ref="BV532:CA532"/>
    <mergeCell ref="CB532:CE532"/>
    <mergeCell ref="A533:A538"/>
    <mergeCell ref="D533:J538"/>
    <mergeCell ref="K533:Q538"/>
    <mergeCell ref="R533:S538"/>
    <mergeCell ref="T533:U538"/>
    <mergeCell ref="V533:AC538"/>
    <mergeCell ref="BJ530:BO530"/>
    <mergeCell ref="BP530:BU530"/>
    <mergeCell ref="BV530:CA530"/>
    <mergeCell ref="CB530:CE530"/>
    <mergeCell ref="BC531:BF531"/>
    <mergeCell ref="BG531:BH531"/>
    <mergeCell ref="BJ531:BO531"/>
    <mergeCell ref="BP531:BU531"/>
    <mergeCell ref="BV531:CA531"/>
    <mergeCell ref="CB531:CE531"/>
    <mergeCell ref="CP527:CT532"/>
    <mergeCell ref="CU527:CY532"/>
    <mergeCell ref="BC528:BF528"/>
    <mergeCell ref="BG528:BH528"/>
    <mergeCell ref="BJ528:BO528"/>
    <mergeCell ref="BP528:BU528"/>
    <mergeCell ref="BV528:CA528"/>
    <mergeCell ref="CB528:CE528"/>
    <mergeCell ref="BC529:BF529"/>
    <mergeCell ref="BG529:BH529"/>
    <mergeCell ref="BJ527:BO527"/>
    <mergeCell ref="BP527:BU527"/>
    <mergeCell ref="BV527:CA527"/>
    <mergeCell ref="CB527:CE527"/>
    <mergeCell ref="CF527:CJ532"/>
    <mergeCell ref="CK527:CO532"/>
    <mergeCell ref="BJ529:BO529"/>
    <mergeCell ref="BP529:BU529"/>
    <mergeCell ref="BV529:CA529"/>
    <mergeCell ref="CB529:CE529"/>
    <mergeCell ref="AD527:AK532"/>
    <mergeCell ref="AL527:AR532"/>
    <mergeCell ref="AS527:AY532"/>
    <mergeCell ref="AZ527:BA532"/>
    <mergeCell ref="BC527:BF527"/>
    <mergeCell ref="BG527:BH527"/>
    <mergeCell ref="BC530:BF530"/>
    <mergeCell ref="BG530:BH530"/>
    <mergeCell ref="BC532:BF532"/>
    <mergeCell ref="BG532:BH532"/>
    <mergeCell ref="BJ526:BO526"/>
    <mergeCell ref="BP526:BU526"/>
    <mergeCell ref="BV526:CA526"/>
    <mergeCell ref="CB526:CE526"/>
    <mergeCell ref="A527:A532"/>
    <mergeCell ref="D527:J532"/>
    <mergeCell ref="K527:Q532"/>
    <mergeCell ref="R527:S532"/>
    <mergeCell ref="T527:U532"/>
    <mergeCell ref="V527:AC532"/>
    <mergeCell ref="BJ524:BO524"/>
    <mergeCell ref="BP524:BU524"/>
    <mergeCell ref="BV524:CA524"/>
    <mergeCell ref="CB524:CE524"/>
    <mergeCell ref="BC525:BF525"/>
    <mergeCell ref="BG525:BH525"/>
    <mergeCell ref="BJ525:BO525"/>
    <mergeCell ref="BP525:BU525"/>
    <mergeCell ref="BV525:CA525"/>
    <mergeCell ref="CB525:CE525"/>
    <mergeCell ref="CP521:CT526"/>
    <mergeCell ref="CU521:CY526"/>
    <mergeCell ref="BC522:BF522"/>
    <mergeCell ref="BG522:BH522"/>
    <mergeCell ref="BJ522:BO522"/>
    <mergeCell ref="BP522:BU522"/>
    <mergeCell ref="BV522:CA522"/>
    <mergeCell ref="CB522:CE522"/>
    <mergeCell ref="BC523:BF523"/>
    <mergeCell ref="BG523:BH523"/>
    <mergeCell ref="BJ521:BO521"/>
    <mergeCell ref="BP521:BU521"/>
    <mergeCell ref="BV521:CA521"/>
    <mergeCell ref="CB521:CE521"/>
    <mergeCell ref="CF521:CJ526"/>
    <mergeCell ref="CK521:CO526"/>
    <mergeCell ref="BJ523:BO523"/>
    <mergeCell ref="BP523:BU523"/>
    <mergeCell ref="BV523:CA523"/>
    <mergeCell ref="CB523:CE523"/>
    <mergeCell ref="AD521:AK526"/>
    <mergeCell ref="AL521:AR526"/>
    <mergeCell ref="AS521:AY526"/>
    <mergeCell ref="AZ521:BA526"/>
    <mergeCell ref="BC521:BF521"/>
    <mergeCell ref="BG521:BH521"/>
    <mergeCell ref="BC524:BF524"/>
    <mergeCell ref="BG524:BH524"/>
    <mergeCell ref="BC526:BF526"/>
    <mergeCell ref="BG526:BH526"/>
    <mergeCell ref="BJ520:BO520"/>
    <mergeCell ref="BP520:BU520"/>
    <mergeCell ref="BV520:CA520"/>
    <mergeCell ref="CB520:CE520"/>
    <mergeCell ref="A521:A526"/>
    <mergeCell ref="D521:J526"/>
    <mergeCell ref="K521:Q526"/>
    <mergeCell ref="R521:S526"/>
    <mergeCell ref="T521:U526"/>
    <mergeCell ref="V521:AC526"/>
    <mergeCell ref="BJ518:BO518"/>
    <mergeCell ref="BP518:BU518"/>
    <mergeCell ref="BV518:CA518"/>
    <mergeCell ref="CB518:CE518"/>
    <mergeCell ref="BC519:BF519"/>
    <mergeCell ref="BG519:BH519"/>
    <mergeCell ref="BJ519:BO519"/>
    <mergeCell ref="BP519:BU519"/>
    <mergeCell ref="BV519:CA519"/>
    <mergeCell ref="CB519:CE519"/>
    <mergeCell ref="CP515:CT520"/>
    <mergeCell ref="CU515:CY520"/>
    <mergeCell ref="BC516:BF516"/>
    <mergeCell ref="BG516:BH516"/>
    <mergeCell ref="BJ516:BO516"/>
    <mergeCell ref="BP516:BU516"/>
    <mergeCell ref="BV516:CA516"/>
    <mergeCell ref="CB516:CE516"/>
    <mergeCell ref="BC517:BF517"/>
    <mergeCell ref="BG517:BH517"/>
    <mergeCell ref="BJ515:BO515"/>
    <mergeCell ref="BP515:BU515"/>
    <mergeCell ref="BV515:CA515"/>
    <mergeCell ref="CB515:CE515"/>
    <mergeCell ref="CF515:CJ520"/>
    <mergeCell ref="CK515:CO520"/>
    <mergeCell ref="BJ517:BO517"/>
    <mergeCell ref="BP517:BU517"/>
    <mergeCell ref="BV517:CA517"/>
    <mergeCell ref="CB517:CE517"/>
    <mergeCell ref="AD515:AK520"/>
    <mergeCell ref="AL515:AR520"/>
    <mergeCell ref="AS515:AY520"/>
    <mergeCell ref="AZ515:BA520"/>
    <mergeCell ref="BC515:BF515"/>
    <mergeCell ref="BG515:BH515"/>
    <mergeCell ref="BC518:BF518"/>
    <mergeCell ref="BG518:BH518"/>
    <mergeCell ref="BC520:BF520"/>
    <mergeCell ref="BG520:BH520"/>
    <mergeCell ref="BJ514:BO514"/>
    <mergeCell ref="BP514:BU514"/>
    <mergeCell ref="BV514:CA514"/>
    <mergeCell ref="CB514:CE514"/>
    <mergeCell ref="A515:A520"/>
    <mergeCell ref="D515:J520"/>
    <mergeCell ref="K515:Q520"/>
    <mergeCell ref="R515:S520"/>
    <mergeCell ref="T515:U520"/>
    <mergeCell ref="V515:AC520"/>
    <mergeCell ref="BJ512:BO512"/>
    <mergeCell ref="BP512:BU512"/>
    <mergeCell ref="BV512:CA512"/>
    <mergeCell ref="CB512:CE512"/>
    <mergeCell ref="BC513:BF513"/>
    <mergeCell ref="BG513:BH513"/>
    <mergeCell ref="BJ513:BO513"/>
    <mergeCell ref="BP513:BU513"/>
    <mergeCell ref="BV513:CA513"/>
    <mergeCell ref="CB513:CE513"/>
    <mergeCell ref="CP509:CT514"/>
    <mergeCell ref="CU509:CY514"/>
    <mergeCell ref="BC510:BF510"/>
    <mergeCell ref="BG510:BH510"/>
    <mergeCell ref="BJ510:BO510"/>
    <mergeCell ref="BP510:BU510"/>
    <mergeCell ref="BV510:CA510"/>
    <mergeCell ref="CB510:CE510"/>
    <mergeCell ref="BC511:BF511"/>
    <mergeCell ref="BG511:BH511"/>
    <mergeCell ref="BJ509:BO509"/>
    <mergeCell ref="BP509:BU509"/>
    <mergeCell ref="BV509:CA509"/>
    <mergeCell ref="CB509:CE509"/>
    <mergeCell ref="CF509:CJ514"/>
    <mergeCell ref="CK509:CO514"/>
    <mergeCell ref="BJ511:BO511"/>
    <mergeCell ref="BP511:BU511"/>
    <mergeCell ref="BV511:CA511"/>
    <mergeCell ref="CB511:CE511"/>
    <mergeCell ref="AD509:AK514"/>
    <mergeCell ref="AL509:AR514"/>
    <mergeCell ref="AS509:AY514"/>
    <mergeCell ref="AZ509:BA514"/>
    <mergeCell ref="BC509:BF509"/>
    <mergeCell ref="BG509:BH509"/>
    <mergeCell ref="BC512:BF512"/>
    <mergeCell ref="BG512:BH512"/>
    <mergeCell ref="BC514:BF514"/>
    <mergeCell ref="BG514:BH514"/>
    <mergeCell ref="BJ508:BO508"/>
    <mergeCell ref="BP508:BU508"/>
    <mergeCell ref="BV508:CA508"/>
    <mergeCell ref="CB508:CE508"/>
    <mergeCell ref="A509:A514"/>
    <mergeCell ref="D509:J514"/>
    <mergeCell ref="K509:Q514"/>
    <mergeCell ref="R509:S514"/>
    <mergeCell ref="T509:U514"/>
    <mergeCell ref="V509:AC514"/>
    <mergeCell ref="BJ506:BO506"/>
    <mergeCell ref="BP506:BU506"/>
    <mergeCell ref="BV506:CA506"/>
    <mergeCell ref="CB506:CE506"/>
    <mergeCell ref="BC507:BF507"/>
    <mergeCell ref="BG507:BH507"/>
    <mergeCell ref="BJ507:BO507"/>
    <mergeCell ref="BP507:BU507"/>
    <mergeCell ref="BV507:CA507"/>
    <mergeCell ref="CB507:CE507"/>
    <mergeCell ref="CP503:CT508"/>
    <mergeCell ref="CU503:CY508"/>
    <mergeCell ref="BC504:BF504"/>
    <mergeCell ref="BG504:BH504"/>
    <mergeCell ref="BJ504:BO504"/>
    <mergeCell ref="BP504:BU504"/>
    <mergeCell ref="BV504:CA504"/>
    <mergeCell ref="CB504:CE504"/>
    <mergeCell ref="BC505:BF505"/>
    <mergeCell ref="BG505:BH505"/>
    <mergeCell ref="BJ503:BO503"/>
    <mergeCell ref="BP503:BU503"/>
    <mergeCell ref="BV503:CA503"/>
    <mergeCell ref="CB503:CE503"/>
    <mergeCell ref="CF503:CJ508"/>
    <mergeCell ref="CK503:CO508"/>
    <mergeCell ref="BJ505:BO505"/>
    <mergeCell ref="BP505:BU505"/>
    <mergeCell ref="BV505:CA505"/>
    <mergeCell ref="CB505:CE505"/>
    <mergeCell ref="AD503:AK508"/>
    <mergeCell ref="AL503:AR508"/>
    <mergeCell ref="AS503:AY508"/>
    <mergeCell ref="AZ503:BA508"/>
    <mergeCell ref="BC503:BF503"/>
    <mergeCell ref="BG503:BH503"/>
    <mergeCell ref="BC506:BF506"/>
    <mergeCell ref="BG506:BH506"/>
    <mergeCell ref="BC508:BF508"/>
    <mergeCell ref="BG508:BH508"/>
    <mergeCell ref="BJ502:BO502"/>
    <mergeCell ref="BP502:BU502"/>
    <mergeCell ref="BV502:CA502"/>
    <mergeCell ref="CB502:CE502"/>
    <mergeCell ref="A503:A508"/>
    <mergeCell ref="D503:J508"/>
    <mergeCell ref="K503:Q508"/>
    <mergeCell ref="R503:S508"/>
    <mergeCell ref="T503:U508"/>
    <mergeCell ref="V503:AC508"/>
    <mergeCell ref="BJ500:BO500"/>
    <mergeCell ref="BP500:BU500"/>
    <mergeCell ref="BV500:CA500"/>
    <mergeCell ref="CB500:CE500"/>
    <mergeCell ref="BC501:BF501"/>
    <mergeCell ref="BG501:BH501"/>
    <mergeCell ref="BJ501:BO501"/>
    <mergeCell ref="BP501:BU501"/>
    <mergeCell ref="BV501:CA501"/>
    <mergeCell ref="CB501:CE501"/>
    <mergeCell ref="CP497:CT502"/>
    <mergeCell ref="CU497:CY502"/>
    <mergeCell ref="BC498:BF498"/>
    <mergeCell ref="BG498:BH498"/>
    <mergeCell ref="BJ498:BO498"/>
    <mergeCell ref="BP498:BU498"/>
    <mergeCell ref="BV498:CA498"/>
    <mergeCell ref="CB498:CE498"/>
    <mergeCell ref="BC499:BF499"/>
    <mergeCell ref="BG499:BH499"/>
    <mergeCell ref="BJ497:BO497"/>
    <mergeCell ref="BP497:BU497"/>
    <mergeCell ref="BV497:CA497"/>
    <mergeCell ref="CB497:CE497"/>
    <mergeCell ref="CF497:CJ502"/>
    <mergeCell ref="CK497:CO502"/>
    <mergeCell ref="BJ499:BO499"/>
    <mergeCell ref="BP499:BU499"/>
    <mergeCell ref="BV499:CA499"/>
    <mergeCell ref="CB499:CE499"/>
    <mergeCell ref="AD497:AK502"/>
    <mergeCell ref="AL497:AR502"/>
    <mergeCell ref="AS497:AY502"/>
    <mergeCell ref="AZ497:BA502"/>
    <mergeCell ref="BC497:BF497"/>
    <mergeCell ref="BG497:BH497"/>
    <mergeCell ref="BC500:BF500"/>
    <mergeCell ref="BG500:BH500"/>
    <mergeCell ref="BC502:BF502"/>
    <mergeCell ref="BG502:BH502"/>
    <mergeCell ref="BJ496:BO496"/>
    <mergeCell ref="BP496:BU496"/>
    <mergeCell ref="BV496:CA496"/>
    <mergeCell ref="CB496:CE496"/>
    <mergeCell ref="A497:A502"/>
    <mergeCell ref="D497:J502"/>
    <mergeCell ref="K497:Q502"/>
    <mergeCell ref="R497:S502"/>
    <mergeCell ref="T497:U502"/>
    <mergeCell ref="V497:AC502"/>
    <mergeCell ref="BJ494:BO494"/>
    <mergeCell ref="BP494:BU494"/>
    <mergeCell ref="BV494:CA494"/>
    <mergeCell ref="CB494:CE494"/>
    <mergeCell ref="BC495:BF495"/>
    <mergeCell ref="BG495:BH495"/>
    <mergeCell ref="BJ495:BO495"/>
    <mergeCell ref="BP495:BU495"/>
    <mergeCell ref="BV495:CA495"/>
    <mergeCell ref="CB495:CE495"/>
    <mergeCell ref="CP491:CT496"/>
    <mergeCell ref="CU491:CY496"/>
    <mergeCell ref="BC492:BF492"/>
    <mergeCell ref="BG492:BH492"/>
    <mergeCell ref="BJ492:BO492"/>
    <mergeCell ref="BP492:BU492"/>
    <mergeCell ref="BV492:CA492"/>
    <mergeCell ref="CB492:CE492"/>
    <mergeCell ref="BC493:BF493"/>
    <mergeCell ref="BG493:BH493"/>
    <mergeCell ref="BJ491:BO491"/>
    <mergeCell ref="BP491:BU491"/>
    <mergeCell ref="BV491:CA491"/>
    <mergeCell ref="CB491:CE491"/>
    <mergeCell ref="CF491:CJ496"/>
    <mergeCell ref="CK491:CO496"/>
    <mergeCell ref="BJ493:BO493"/>
    <mergeCell ref="BP493:BU493"/>
    <mergeCell ref="BV493:CA493"/>
    <mergeCell ref="CB493:CE493"/>
    <mergeCell ref="AD491:AK496"/>
    <mergeCell ref="AL491:AR496"/>
    <mergeCell ref="AS491:AY496"/>
    <mergeCell ref="AZ491:BA496"/>
    <mergeCell ref="BC491:BF491"/>
    <mergeCell ref="BG491:BH491"/>
    <mergeCell ref="BC494:BF494"/>
    <mergeCell ref="BG494:BH494"/>
    <mergeCell ref="BC496:BF496"/>
    <mergeCell ref="BG496:BH496"/>
    <mergeCell ref="BJ490:BO490"/>
    <mergeCell ref="BP490:BU490"/>
    <mergeCell ref="BV490:CA490"/>
    <mergeCell ref="CB490:CE490"/>
    <mergeCell ref="A491:A496"/>
    <mergeCell ref="D491:J496"/>
    <mergeCell ref="K491:Q496"/>
    <mergeCell ref="R491:S496"/>
    <mergeCell ref="T491:U496"/>
    <mergeCell ref="V491:AC496"/>
    <mergeCell ref="BJ488:BO488"/>
    <mergeCell ref="BP488:BU488"/>
    <mergeCell ref="BV488:CA488"/>
    <mergeCell ref="CB488:CE488"/>
    <mergeCell ref="BC489:BF489"/>
    <mergeCell ref="BG489:BH489"/>
    <mergeCell ref="BJ489:BO489"/>
    <mergeCell ref="BP489:BU489"/>
    <mergeCell ref="BV489:CA489"/>
    <mergeCell ref="CB489:CE489"/>
    <mergeCell ref="CP485:CT490"/>
    <mergeCell ref="CU485:CY490"/>
    <mergeCell ref="BC486:BF486"/>
    <mergeCell ref="BG486:BH486"/>
    <mergeCell ref="BJ486:BO486"/>
    <mergeCell ref="BP486:BU486"/>
    <mergeCell ref="BV486:CA486"/>
    <mergeCell ref="CB486:CE486"/>
    <mergeCell ref="BC487:BF487"/>
    <mergeCell ref="BG487:BH487"/>
    <mergeCell ref="BJ485:BO485"/>
    <mergeCell ref="BP485:BU485"/>
    <mergeCell ref="BV485:CA485"/>
    <mergeCell ref="CB485:CE485"/>
    <mergeCell ref="CF485:CJ490"/>
    <mergeCell ref="CK485:CO490"/>
    <mergeCell ref="BJ487:BO487"/>
    <mergeCell ref="BP487:BU487"/>
    <mergeCell ref="BV487:CA487"/>
    <mergeCell ref="CB487:CE487"/>
    <mergeCell ref="AD485:AK490"/>
    <mergeCell ref="AL485:AR490"/>
    <mergeCell ref="AS485:AY490"/>
    <mergeCell ref="AZ485:BA490"/>
    <mergeCell ref="BC485:BF485"/>
    <mergeCell ref="BG485:BH485"/>
    <mergeCell ref="BC488:BF488"/>
    <mergeCell ref="BG488:BH488"/>
    <mergeCell ref="BC490:BF490"/>
    <mergeCell ref="BG490:BH490"/>
    <mergeCell ref="BJ484:BO484"/>
    <mergeCell ref="BP484:BU484"/>
    <mergeCell ref="BV484:CA484"/>
    <mergeCell ref="CB484:CE484"/>
    <mergeCell ref="A485:A490"/>
    <mergeCell ref="D485:J490"/>
    <mergeCell ref="K485:Q490"/>
    <mergeCell ref="R485:S490"/>
    <mergeCell ref="T485:U490"/>
    <mergeCell ref="V485:AC490"/>
    <mergeCell ref="BJ482:BO482"/>
    <mergeCell ref="BP482:BU482"/>
    <mergeCell ref="BV482:CA482"/>
    <mergeCell ref="CB482:CE482"/>
    <mergeCell ref="BC483:BF483"/>
    <mergeCell ref="BG483:BH483"/>
    <mergeCell ref="BJ483:BO483"/>
    <mergeCell ref="BP483:BU483"/>
    <mergeCell ref="BV483:CA483"/>
    <mergeCell ref="CB483:CE483"/>
    <mergeCell ref="CP479:CT484"/>
    <mergeCell ref="CU479:CY484"/>
    <mergeCell ref="BC480:BF480"/>
    <mergeCell ref="BG480:BH480"/>
    <mergeCell ref="BJ480:BO480"/>
    <mergeCell ref="BP480:BU480"/>
    <mergeCell ref="BV480:CA480"/>
    <mergeCell ref="CB480:CE480"/>
    <mergeCell ref="BC481:BF481"/>
    <mergeCell ref="BG481:BH481"/>
    <mergeCell ref="BJ479:BO479"/>
    <mergeCell ref="BP479:BU479"/>
    <mergeCell ref="BV479:CA479"/>
    <mergeCell ref="CB479:CE479"/>
    <mergeCell ref="CF479:CJ484"/>
    <mergeCell ref="CK479:CO484"/>
    <mergeCell ref="BJ481:BO481"/>
    <mergeCell ref="BP481:BU481"/>
    <mergeCell ref="BV481:CA481"/>
    <mergeCell ref="CB481:CE481"/>
    <mergeCell ref="AD479:AK484"/>
    <mergeCell ref="AL479:AR484"/>
    <mergeCell ref="AS479:AY484"/>
    <mergeCell ref="AZ479:BA484"/>
    <mergeCell ref="BC479:BF479"/>
    <mergeCell ref="BG479:BH479"/>
    <mergeCell ref="BC482:BF482"/>
    <mergeCell ref="BG482:BH482"/>
    <mergeCell ref="BC484:BF484"/>
    <mergeCell ref="BG484:BH484"/>
    <mergeCell ref="BJ478:BO478"/>
    <mergeCell ref="BP478:BU478"/>
    <mergeCell ref="BV478:CA478"/>
    <mergeCell ref="CB478:CE478"/>
    <mergeCell ref="A479:A484"/>
    <mergeCell ref="D479:J484"/>
    <mergeCell ref="K479:Q484"/>
    <mergeCell ref="R479:S484"/>
    <mergeCell ref="T479:U484"/>
    <mergeCell ref="V479:AC484"/>
    <mergeCell ref="BJ476:BO476"/>
    <mergeCell ref="BP476:BU476"/>
    <mergeCell ref="BV476:CA476"/>
    <mergeCell ref="CB476:CE476"/>
    <mergeCell ref="BC477:BF477"/>
    <mergeCell ref="BG477:BH477"/>
    <mergeCell ref="BJ477:BO477"/>
    <mergeCell ref="BP477:BU477"/>
    <mergeCell ref="BV477:CA477"/>
    <mergeCell ref="CB477:CE477"/>
    <mergeCell ref="CP473:CT478"/>
    <mergeCell ref="CU473:CY478"/>
    <mergeCell ref="BC474:BF474"/>
    <mergeCell ref="BG474:BH474"/>
    <mergeCell ref="BJ474:BO474"/>
    <mergeCell ref="BP474:BU474"/>
    <mergeCell ref="BV474:CA474"/>
    <mergeCell ref="CB474:CE474"/>
    <mergeCell ref="BC475:BF475"/>
    <mergeCell ref="BG475:BH475"/>
    <mergeCell ref="BJ473:BO473"/>
    <mergeCell ref="BP473:BU473"/>
    <mergeCell ref="BV473:CA473"/>
    <mergeCell ref="CB473:CE473"/>
    <mergeCell ref="CF473:CJ478"/>
    <mergeCell ref="CK473:CO478"/>
    <mergeCell ref="BJ475:BO475"/>
    <mergeCell ref="BP475:BU475"/>
    <mergeCell ref="BV475:CA475"/>
    <mergeCell ref="CB475:CE475"/>
    <mergeCell ref="AD473:AK478"/>
    <mergeCell ref="AL473:AR478"/>
    <mergeCell ref="AS473:AY478"/>
    <mergeCell ref="AZ473:BA478"/>
    <mergeCell ref="BC473:BF473"/>
    <mergeCell ref="BG473:BH473"/>
    <mergeCell ref="BC476:BF476"/>
    <mergeCell ref="BG476:BH476"/>
    <mergeCell ref="BC478:BF478"/>
    <mergeCell ref="BG478:BH478"/>
    <mergeCell ref="BJ472:BO472"/>
    <mergeCell ref="BP472:BU472"/>
    <mergeCell ref="BV472:CA472"/>
    <mergeCell ref="CB472:CE472"/>
    <mergeCell ref="A473:A478"/>
    <mergeCell ref="D473:J478"/>
    <mergeCell ref="K473:Q478"/>
    <mergeCell ref="R473:S478"/>
    <mergeCell ref="T473:U478"/>
    <mergeCell ref="V473:AC478"/>
    <mergeCell ref="BJ470:BO470"/>
    <mergeCell ref="BP470:BU470"/>
    <mergeCell ref="BV470:CA470"/>
    <mergeCell ref="CB470:CE470"/>
    <mergeCell ref="BC471:BF471"/>
    <mergeCell ref="BG471:BH471"/>
    <mergeCell ref="BJ471:BO471"/>
    <mergeCell ref="BP471:BU471"/>
    <mergeCell ref="BV471:CA471"/>
    <mergeCell ref="CB471:CE471"/>
    <mergeCell ref="CP467:CT472"/>
    <mergeCell ref="CU467:CY472"/>
    <mergeCell ref="BC468:BF468"/>
    <mergeCell ref="BG468:BH468"/>
    <mergeCell ref="BJ468:BO468"/>
    <mergeCell ref="BP468:BU468"/>
    <mergeCell ref="BV468:CA468"/>
    <mergeCell ref="CB468:CE468"/>
    <mergeCell ref="BC469:BF469"/>
    <mergeCell ref="BG469:BH469"/>
    <mergeCell ref="BJ467:BO467"/>
    <mergeCell ref="BP467:BU467"/>
    <mergeCell ref="BV467:CA467"/>
    <mergeCell ref="CB467:CE467"/>
    <mergeCell ref="CF467:CJ472"/>
    <mergeCell ref="CK467:CO472"/>
    <mergeCell ref="BJ469:BO469"/>
    <mergeCell ref="BP469:BU469"/>
    <mergeCell ref="BV469:CA469"/>
    <mergeCell ref="CB469:CE469"/>
    <mergeCell ref="AD467:AK472"/>
    <mergeCell ref="AL467:AR472"/>
    <mergeCell ref="AS467:AY472"/>
    <mergeCell ref="AZ467:BA472"/>
    <mergeCell ref="BC467:BF467"/>
    <mergeCell ref="BG467:BH467"/>
    <mergeCell ref="BC470:BF470"/>
    <mergeCell ref="BG470:BH470"/>
    <mergeCell ref="BC472:BF472"/>
    <mergeCell ref="BG472:BH472"/>
    <mergeCell ref="BJ466:BO466"/>
    <mergeCell ref="BP466:BU466"/>
    <mergeCell ref="BV466:CA466"/>
    <mergeCell ref="CB466:CE466"/>
    <mergeCell ref="A467:A472"/>
    <mergeCell ref="D467:J472"/>
    <mergeCell ref="K467:Q472"/>
    <mergeCell ref="R467:S472"/>
    <mergeCell ref="T467:U472"/>
    <mergeCell ref="V467:AC472"/>
    <mergeCell ref="BJ464:BO464"/>
    <mergeCell ref="BP464:BU464"/>
    <mergeCell ref="BV464:CA464"/>
    <mergeCell ref="CB464:CE464"/>
    <mergeCell ref="BC465:BF465"/>
    <mergeCell ref="BG465:BH465"/>
    <mergeCell ref="BJ465:BO465"/>
    <mergeCell ref="BP465:BU465"/>
    <mergeCell ref="BV465:CA465"/>
    <mergeCell ref="CB465:CE465"/>
    <mergeCell ref="CP461:CT466"/>
    <mergeCell ref="CU461:CY466"/>
    <mergeCell ref="BC462:BF462"/>
    <mergeCell ref="BG462:BH462"/>
    <mergeCell ref="BJ462:BO462"/>
    <mergeCell ref="BP462:BU462"/>
    <mergeCell ref="BV462:CA462"/>
    <mergeCell ref="CB462:CE462"/>
    <mergeCell ref="BC463:BF463"/>
    <mergeCell ref="BG463:BH463"/>
    <mergeCell ref="BJ461:BO461"/>
    <mergeCell ref="BP461:BU461"/>
    <mergeCell ref="BV461:CA461"/>
    <mergeCell ref="CB461:CE461"/>
    <mergeCell ref="CF461:CJ466"/>
    <mergeCell ref="CK461:CO466"/>
    <mergeCell ref="BJ463:BO463"/>
    <mergeCell ref="BP463:BU463"/>
    <mergeCell ref="BV463:CA463"/>
    <mergeCell ref="CB463:CE463"/>
    <mergeCell ref="AD461:AK466"/>
    <mergeCell ref="AL461:AR466"/>
    <mergeCell ref="AS461:AY466"/>
    <mergeCell ref="AZ461:BA466"/>
    <mergeCell ref="BC461:BF461"/>
    <mergeCell ref="BG461:BH461"/>
    <mergeCell ref="BC464:BF464"/>
    <mergeCell ref="BG464:BH464"/>
    <mergeCell ref="BC466:BF466"/>
    <mergeCell ref="BG466:BH466"/>
    <mergeCell ref="BJ460:BO460"/>
    <mergeCell ref="BP460:BU460"/>
    <mergeCell ref="BV460:CA460"/>
    <mergeCell ref="CB460:CE460"/>
    <mergeCell ref="A461:A466"/>
    <mergeCell ref="D461:J466"/>
    <mergeCell ref="K461:Q466"/>
    <mergeCell ref="R461:S466"/>
    <mergeCell ref="T461:U466"/>
    <mergeCell ref="V461:AC466"/>
    <mergeCell ref="BJ458:BO458"/>
    <mergeCell ref="BP458:BU458"/>
    <mergeCell ref="BV458:CA458"/>
    <mergeCell ref="CB458:CE458"/>
    <mergeCell ref="BC459:BF459"/>
    <mergeCell ref="BG459:BH459"/>
    <mergeCell ref="BJ459:BO459"/>
    <mergeCell ref="BP459:BU459"/>
    <mergeCell ref="BV459:CA459"/>
    <mergeCell ref="CB459:CE459"/>
    <mergeCell ref="CP455:CT460"/>
    <mergeCell ref="CU455:CY460"/>
    <mergeCell ref="BC456:BF456"/>
    <mergeCell ref="BG456:BH456"/>
    <mergeCell ref="BJ456:BO456"/>
    <mergeCell ref="BP456:BU456"/>
    <mergeCell ref="BV456:CA456"/>
    <mergeCell ref="CB456:CE456"/>
    <mergeCell ref="BC457:BF457"/>
    <mergeCell ref="BG457:BH457"/>
    <mergeCell ref="BJ455:BO455"/>
    <mergeCell ref="BP455:BU455"/>
    <mergeCell ref="BV455:CA455"/>
    <mergeCell ref="CB455:CE455"/>
    <mergeCell ref="CF455:CJ460"/>
    <mergeCell ref="CK455:CO460"/>
    <mergeCell ref="BJ457:BO457"/>
    <mergeCell ref="BP457:BU457"/>
    <mergeCell ref="BV457:CA457"/>
    <mergeCell ref="CB457:CE457"/>
    <mergeCell ref="AD455:AK460"/>
    <mergeCell ref="AL455:AR460"/>
    <mergeCell ref="AS455:AY460"/>
    <mergeCell ref="AZ455:BA460"/>
    <mergeCell ref="BC455:BF455"/>
    <mergeCell ref="BG455:BH455"/>
    <mergeCell ref="BC458:BF458"/>
    <mergeCell ref="BG458:BH458"/>
    <mergeCell ref="BC460:BF460"/>
    <mergeCell ref="BG460:BH460"/>
    <mergeCell ref="BJ454:BO454"/>
    <mergeCell ref="BP454:BU454"/>
    <mergeCell ref="BV454:CA454"/>
    <mergeCell ref="CB454:CE454"/>
    <mergeCell ref="A455:A460"/>
    <mergeCell ref="D455:J460"/>
    <mergeCell ref="K455:Q460"/>
    <mergeCell ref="R455:S460"/>
    <mergeCell ref="T455:U460"/>
    <mergeCell ref="V455:AC460"/>
    <mergeCell ref="BJ452:BO452"/>
    <mergeCell ref="BP452:BU452"/>
    <mergeCell ref="BV452:CA452"/>
    <mergeCell ref="CB452:CE452"/>
    <mergeCell ref="BC453:BF453"/>
    <mergeCell ref="BG453:BH453"/>
    <mergeCell ref="BJ453:BO453"/>
    <mergeCell ref="BP453:BU453"/>
    <mergeCell ref="BV453:CA453"/>
    <mergeCell ref="CB453:CE453"/>
    <mergeCell ref="CP449:CT454"/>
    <mergeCell ref="CU449:CY454"/>
    <mergeCell ref="BC450:BF450"/>
    <mergeCell ref="BG450:BH450"/>
    <mergeCell ref="BJ450:BO450"/>
    <mergeCell ref="BP450:BU450"/>
    <mergeCell ref="BV450:CA450"/>
    <mergeCell ref="CB450:CE450"/>
    <mergeCell ref="BC451:BF451"/>
    <mergeCell ref="BG451:BH451"/>
    <mergeCell ref="BJ449:BO449"/>
    <mergeCell ref="BP449:BU449"/>
    <mergeCell ref="BV449:CA449"/>
    <mergeCell ref="CB449:CE449"/>
    <mergeCell ref="CF449:CJ454"/>
    <mergeCell ref="CK449:CO454"/>
    <mergeCell ref="BJ451:BO451"/>
    <mergeCell ref="BP451:BU451"/>
    <mergeCell ref="BV451:CA451"/>
    <mergeCell ref="CB451:CE451"/>
    <mergeCell ref="AD449:AK454"/>
    <mergeCell ref="AL449:AR454"/>
    <mergeCell ref="AS449:AY454"/>
    <mergeCell ref="AZ449:BA454"/>
    <mergeCell ref="BC449:BF449"/>
    <mergeCell ref="BG449:BH449"/>
    <mergeCell ref="BC452:BF452"/>
    <mergeCell ref="BG452:BH452"/>
    <mergeCell ref="BC454:BF454"/>
    <mergeCell ref="BG454:BH454"/>
    <mergeCell ref="BJ448:BO448"/>
    <mergeCell ref="BP448:BU448"/>
    <mergeCell ref="BV448:CA448"/>
    <mergeCell ref="CB448:CE448"/>
    <mergeCell ref="A449:A454"/>
    <mergeCell ref="D449:J454"/>
    <mergeCell ref="K449:Q454"/>
    <mergeCell ref="R449:S454"/>
    <mergeCell ref="T449:U454"/>
    <mergeCell ref="V449:AC454"/>
    <mergeCell ref="BJ446:BO446"/>
    <mergeCell ref="BP446:BU446"/>
    <mergeCell ref="BV446:CA446"/>
    <mergeCell ref="CB446:CE446"/>
    <mergeCell ref="BC447:BF447"/>
    <mergeCell ref="BG447:BH447"/>
    <mergeCell ref="BJ447:BO447"/>
    <mergeCell ref="BP447:BU447"/>
    <mergeCell ref="BV447:CA447"/>
    <mergeCell ref="CB447:CE447"/>
    <mergeCell ref="CP443:CT448"/>
    <mergeCell ref="CU443:CY448"/>
    <mergeCell ref="BC444:BF444"/>
    <mergeCell ref="BG444:BH444"/>
    <mergeCell ref="BJ444:BO444"/>
    <mergeCell ref="BP444:BU444"/>
    <mergeCell ref="BV444:CA444"/>
    <mergeCell ref="CB444:CE444"/>
    <mergeCell ref="BC445:BF445"/>
    <mergeCell ref="BG445:BH445"/>
    <mergeCell ref="BJ443:BO443"/>
    <mergeCell ref="BP443:BU443"/>
    <mergeCell ref="BV443:CA443"/>
    <mergeCell ref="CB443:CE443"/>
    <mergeCell ref="CF443:CJ448"/>
    <mergeCell ref="CK443:CO448"/>
    <mergeCell ref="BJ445:BO445"/>
    <mergeCell ref="BP445:BU445"/>
    <mergeCell ref="BV445:CA445"/>
    <mergeCell ref="CB445:CE445"/>
    <mergeCell ref="AD443:AK448"/>
    <mergeCell ref="AL443:AR448"/>
    <mergeCell ref="AS443:AY448"/>
    <mergeCell ref="AZ443:BA448"/>
    <mergeCell ref="BC443:BF443"/>
    <mergeCell ref="BG443:BH443"/>
    <mergeCell ref="BC446:BF446"/>
    <mergeCell ref="BG446:BH446"/>
    <mergeCell ref="BC448:BF448"/>
    <mergeCell ref="BG448:BH448"/>
    <mergeCell ref="BJ442:BO442"/>
    <mergeCell ref="BP442:BU442"/>
    <mergeCell ref="BV442:CA442"/>
    <mergeCell ref="CB442:CE442"/>
    <mergeCell ref="A443:A448"/>
    <mergeCell ref="D443:J448"/>
    <mergeCell ref="K443:Q448"/>
    <mergeCell ref="R443:S448"/>
    <mergeCell ref="T443:U448"/>
    <mergeCell ref="V443:AC448"/>
    <mergeCell ref="BJ440:BO440"/>
    <mergeCell ref="BP440:BU440"/>
    <mergeCell ref="BV440:CA440"/>
    <mergeCell ref="CB440:CE440"/>
    <mergeCell ref="BC441:BF441"/>
    <mergeCell ref="BG441:BH441"/>
    <mergeCell ref="BJ441:BO441"/>
    <mergeCell ref="BP441:BU441"/>
    <mergeCell ref="BV441:CA441"/>
    <mergeCell ref="CB441:CE441"/>
    <mergeCell ref="CP437:CT442"/>
    <mergeCell ref="CU437:CY442"/>
    <mergeCell ref="BC438:BF438"/>
    <mergeCell ref="BG438:BH438"/>
    <mergeCell ref="BJ438:BO438"/>
    <mergeCell ref="BP438:BU438"/>
    <mergeCell ref="BV438:CA438"/>
    <mergeCell ref="CB438:CE438"/>
    <mergeCell ref="BC439:BF439"/>
    <mergeCell ref="BG439:BH439"/>
    <mergeCell ref="BJ437:BO437"/>
    <mergeCell ref="BP437:BU437"/>
    <mergeCell ref="BV437:CA437"/>
    <mergeCell ref="CB437:CE437"/>
    <mergeCell ref="CF437:CJ442"/>
    <mergeCell ref="CK437:CO442"/>
    <mergeCell ref="BJ439:BO439"/>
    <mergeCell ref="BP439:BU439"/>
    <mergeCell ref="BV439:CA439"/>
    <mergeCell ref="CB439:CE439"/>
    <mergeCell ref="AD437:AK442"/>
    <mergeCell ref="AL437:AR442"/>
    <mergeCell ref="AS437:AY442"/>
    <mergeCell ref="AZ437:BA442"/>
    <mergeCell ref="BC437:BF437"/>
    <mergeCell ref="BG437:BH437"/>
    <mergeCell ref="BC440:BF440"/>
    <mergeCell ref="BG440:BH440"/>
    <mergeCell ref="BC442:BF442"/>
    <mergeCell ref="BG442:BH442"/>
    <mergeCell ref="BJ436:BO436"/>
    <mergeCell ref="BP436:BU436"/>
    <mergeCell ref="BV436:CA436"/>
    <mergeCell ref="CB436:CE436"/>
    <mergeCell ref="A437:A442"/>
    <mergeCell ref="D437:J442"/>
    <mergeCell ref="K437:Q442"/>
    <mergeCell ref="R437:S442"/>
    <mergeCell ref="T437:U442"/>
    <mergeCell ref="V437:AC442"/>
    <mergeCell ref="BJ434:BO434"/>
    <mergeCell ref="BP434:BU434"/>
    <mergeCell ref="BV434:CA434"/>
    <mergeCell ref="CB434:CE434"/>
    <mergeCell ref="BC435:BF435"/>
    <mergeCell ref="BG435:BH435"/>
    <mergeCell ref="BJ435:BO435"/>
    <mergeCell ref="BP435:BU435"/>
    <mergeCell ref="BV435:CA435"/>
    <mergeCell ref="CB435:CE435"/>
    <mergeCell ref="CP431:CT436"/>
    <mergeCell ref="CU431:CY436"/>
    <mergeCell ref="BC432:BF432"/>
    <mergeCell ref="BG432:BH432"/>
    <mergeCell ref="BJ432:BO432"/>
    <mergeCell ref="BP432:BU432"/>
    <mergeCell ref="BV432:CA432"/>
    <mergeCell ref="CB432:CE432"/>
    <mergeCell ref="BC433:BF433"/>
    <mergeCell ref="BG433:BH433"/>
    <mergeCell ref="BJ431:BO431"/>
    <mergeCell ref="BP431:BU431"/>
    <mergeCell ref="BV431:CA431"/>
    <mergeCell ref="CB431:CE431"/>
    <mergeCell ref="CF431:CJ436"/>
    <mergeCell ref="CK431:CO436"/>
    <mergeCell ref="BJ433:BO433"/>
    <mergeCell ref="BP433:BU433"/>
    <mergeCell ref="BV433:CA433"/>
    <mergeCell ref="CB433:CE433"/>
    <mergeCell ref="AD431:AK436"/>
    <mergeCell ref="AL431:AR436"/>
    <mergeCell ref="AS431:AY436"/>
    <mergeCell ref="AZ431:BA436"/>
    <mergeCell ref="BC431:BF431"/>
    <mergeCell ref="BG431:BH431"/>
    <mergeCell ref="BC434:BF434"/>
    <mergeCell ref="BG434:BH434"/>
    <mergeCell ref="BC436:BF436"/>
    <mergeCell ref="BG436:BH436"/>
    <mergeCell ref="BJ430:BO430"/>
    <mergeCell ref="BP430:BU430"/>
    <mergeCell ref="BV430:CA430"/>
    <mergeCell ref="CB430:CE430"/>
    <mergeCell ref="A431:A436"/>
    <mergeCell ref="D431:J436"/>
    <mergeCell ref="K431:Q436"/>
    <mergeCell ref="R431:S436"/>
    <mergeCell ref="T431:U436"/>
    <mergeCell ref="V431:AC436"/>
    <mergeCell ref="BJ428:BO428"/>
    <mergeCell ref="BP428:BU428"/>
    <mergeCell ref="BV428:CA428"/>
    <mergeCell ref="CB428:CE428"/>
    <mergeCell ref="BC429:BF429"/>
    <mergeCell ref="BG429:BH429"/>
    <mergeCell ref="BJ429:BO429"/>
    <mergeCell ref="BP429:BU429"/>
    <mergeCell ref="BV429:CA429"/>
    <mergeCell ref="CB429:CE429"/>
    <mergeCell ref="CP425:CT430"/>
    <mergeCell ref="CU425:CY430"/>
    <mergeCell ref="BC426:BF426"/>
    <mergeCell ref="BG426:BH426"/>
    <mergeCell ref="BJ426:BO426"/>
    <mergeCell ref="BP426:BU426"/>
    <mergeCell ref="BV426:CA426"/>
    <mergeCell ref="CB426:CE426"/>
    <mergeCell ref="BC427:BF427"/>
    <mergeCell ref="BG427:BH427"/>
    <mergeCell ref="BJ425:BO425"/>
    <mergeCell ref="BP425:BU425"/>
    <mergeCell ref="BV425:CA425"/>
    <mergeCell ref="CB425:CE425"/>
    <mergeCell ref="CF425:CJ430"/>
    <mergeCell ref="CK425:CO430"/>
    <mergeCell ref="BJ427:BO427"/>
    <mergeCell ref="BP427:BU427"/>
    <mergeCell ref="BV427:CA427"/>
    <mergeCell ref="CB427:CE427"/>
    <mergeCell ref="AD425:AK430"/>
    <mergeCell ref="AL425:AR430"/>
    <mergeCell ref="AS425:AY430"/>
    <mergeCell ref="AZ425:BA430"/>
    <mergeCell ref="BC425:BF425"/>
    <mergeCell ref="BG425:BH425"/>
    <mergeCell ref="BC428:BF428"/>
    <mergeCell ref="BG428:BH428"/>
    <mergeCell ref="BC430:BF430"/>
    <mergeCell ref="BG430:BH430"/>
    <mergeCell ref="BJ424:BO424"/>
    <mergeCell ref="BP424:BU424"/>
    <mergeCell ref="BV424:CA424"/>
    <mergeCell ref="CB424:CE424"/>
    <mergeCell ref="A425:A430"/>
    <mergeCell ref="D425:J430"/>
    <mergeCell ref="K425:Q430"/>
    <mergeCell ref="R425:S430"/>
    <mergeCell ref="T425:U430"/>
    <mergeCell ref="V425:AC430"/>
    <mergeCell ref="BJ422:BO422"/>
    <mergeCell ref="BP422:BU422"/>
    <mergeCell ref="BV422:CA422"/>
    <mergeCell ref="CB422:CE422"/>
    <mergeCell ref="BC423:BF423"/>
    <mergeCell ref="BG423:BH423"/>
    <mergeCell ref="BJ423:BO423"/>
    <mergeCell ref="BP423:BU423"/>
    <mergeCell ref="BV423:CA423"/>
    <mergeCell ref="CB423:CE423"/>
    <mergeCell ref="CP419:CT424"/>
    <mergeCell ref="CU419:CY424"/>
    <mergeCell ref="BC420:BF420"/>
    <mergeCell ref="BG420:BH420"/>
    <mergeCell ref="BJ420:BO420"/>
    <mergeCell ref="BP420:BU420"/>
    <mergeCell ref="BV420:CA420"/>
    <mergeCell ref="CB420:CE420"/>
    <mergeCell ref="BC421:BF421"/>
    <mergeCell ref="BG421:BH421"/>
    <mergeCell ref="BJ419:BO419"/>
    <mergeCell ref="BP419:BU419"/>
    <mergeCell ref="BV419:CA419"/>
    <mergeCell ref="CB419:CE419"/>
    <mergeCell ref="CF419:CJ424"/>
    <mergeCell ref="CK419:CO424"/>
    <mergeCell ref="BJ421:BO421"/>
    <mergeCell ref="BP421:BU421"/>
    <mergeCell ref="BV421:CA421"/>
    <mergeCell ref="CB421:CE421"/>
    <mergeCell ref="AD419:AK424"/>
    <mergeCell ref="AL419:AR424"/>
    <mergeCell ref="AS419:AY424"/>
    <mergeCell ref="AZ419:BA424"/>
    <mergeCell ref="BC419:BF419"/>
    <mergeCell ref="BG419:BH419"/>
    <mergeCell ref="BC422:BF422"/>
    <mergeCell ref="BG422:BH422"/>
    <mergeCell ref="BC424:BF424"/>
    <mergeCell ref="BG424:BH424"/>
    <mergeCell ref="BJ418:BO418"/>
    <mergeCell ref="BP418:BU418"/>
    <mergeCell ref="BV418:CA418"/>
    <mergeCell ref="CB418:CE418"/>
    <mergeCell ref="A419:A424"/>
    <mergeCell ref="D419:J424"/>
    <mergeCell ref="K419:Q424"/>
    <mergeCell ref="R419:S424"/>
    <mergeCell ref="T419:U424"/>
    <mergeCell ref="V419:AC424"/>
    <mergeCell ref="BJ416:BO416"/>
    <mergeCell ref="BP416:BU416"/>
    <mergeCell ref="BV416:CA416"/>
    <mergeCell ref="CB416:CE416"/>
    <mergeCell ref="BC417:BF417"/>
    <mergeCell ref="BG417:BH417"/>
    <mergeCell ref="BJ417:BO417"/>
    <mergeCell ref="BP417:BU417"/>
    <mergeCell ref="BV417:CA417"/>
    <mergeCell ref="CB417:CE417"/>
    <mergeCell ref="CP413:CT418"/>
    <mergeCell ref="CU413:CY418"/>
    <mergeCell ref="BC414:BF414"/>
    <mergeCell ref="BG414:BH414"/>
    <mergeCell ref="BJ414:BO414"/>
    <mergeCell ref="BP414:BU414"/>
    <mergeCell ref="BV414:CA414"/>
    <mergeCell ref="CB414:CE414"/>
    <mergeCell ref="BC415:BF415"/>
    <mergeCell ref="BG415:BH415"/>
    <mergeCell ref="BJ413:BO413"/>
    <mergeCell ref="BP413:BU413"/>
    <mergeCell ref="BV413:CA413"/>
    <mergeCell ref="CB413:CE413"/>
    <mergeCell ref="CF413:CJ418"/>
    <mergeCell ref="CK413:CO418"/>
    <mergeCell ref="BJ415:BO415"/>
    <mergeCell ref="BP415:BU415"/>
    <mergeCell ref="BV415:CA415"/>
    <mergeCell ref="CB415:CE415"/>
    <mergeCell ref="AD413:AK418"/>
    <mergeCell ref="AL413:AR418"/>
    <mergeCell ref="AS413:AY418"/>
    <mergeCell ref="AZ413:BA418"/>
    <mergeCell ref="BC413:BF413"/>
    <mergeCell ref="BG413:BH413"/>
    <mergeCell ref="BC416:BF416"/>
    <mergeCell ref="BG416:BH416"/>
    <mergeCell ref="BC418:BF418"/>
    <mergeCell ref="BG418:BH418"/>
    <mergeCell ref="BJ412:BO412"/>
    <mergeCell ref="BP412:BU412"/>
    <mergeCell ref="BV412:CA412"/>
    <mergeCell ref="CB412:CE412"/>
    <mergeCell ref="A413:A418"/>
    <mergeCell ref="D413:J418"/>
    <mergeCell ref="K413:Q418"/>
    <mergeCell ref="R413:S418"/>
    <mergeCell ref="T413:U418"/>
    <mergeCell ref="V413:AC418"/>
    <mergeCell ref="BJ410:BO410"/>
    <mergeCell ref="BP410:BU410"/>
    <mergeCell ref="BV410:CA410"/>
    <mergeCell ref="CB410:CE410"/>
    <mergeCell ref="BC411:BF411"/>
    <mergeCell ref="BG411:BH411"/>
    <mergeCell ref="BJ411:BO411"/>
    <mergeCell ref="BP411:BU411"/>
    <mergeCell ref="BV411:CA411"/>
    <mergeCell ref="CB411:CE411"/>
    <mergeCell ref="CP407:CT412"/>
    <mergeCell ref="CU407:CY412"/>
    <mergeCell ref="BC408:BF408"/>
    <mergeCell ref="BG408:BH408"/>
    <mergeCell ref="BJ408:BO408"/>
    <mergeCell ref="BP408:BU408"/>
    <mergeCell ref="BV408:CA408"/>
    <mergeCell ref="CB408:CE408"/>
    <mergeCell ref="BC409:BF409"/>
    <mergeCell ref="BG409:BH409"/>
    <mergeCell ref="BJ407:BO407"/>
    <mergeCell ref="BP407:BU407"/>
    <mergeCell ref="BV407:CA407"/>
    <mergeCell ref="CB407:CE407"/>
    <mergeCell ref="CF407:CJ412"/>
    <mergeCell ref="CK407:CO412"/>
    <mergeCell ref="BJ409:BO409"/>
    <mergeCell ref="BP409:BU409"/>
    <mergeCell ref="BV409:CA409"/>
    <mergeCell ref="CB409:CE409"/>
    <mergeCell ref="AD407:AK412"/>
    <mergeCell ref="AL407:AR412"/>
    <mergeCell ref="AS407:AY412"/>
    <mergeCell ref="AZ407:BA412"/>
    <mergeCell ref="BC407:BF407"/>
    <mergeCell ref="BG407:BH407"/>
    <mergeCell ref="BC410:BF410"/>
    <mergeCell ref="BG410:BH410"/>
    <mergeCell ref="BC412:BF412"/>
    <mergeCell ref="BG412:BH412"/>
    <mergeCell ref="BJ406:BO406"/>
    <mergeCell ref="BP406:BU406"/>
    <mergeCell ref="BV406:CA406"/>
    <mergeCell ref="CB406:CE406"/>
    <mergeCell ref="A407:A412"/>
    <mergeCell ref="D407:J412"/>
    <mergeCell ref="K407:Q412"/>
    <mergeCell ref="R407:S412"/>
    <mergeCell ref="T407:U412"/>
    <mergeCell ref="V407:AC412"/>
    <mergeCell ref="BJ404:BO404"/>
    <mergeCell ref="BP404:BU404"/>
    <mergeCell ref="BV404:CA404"/>
    <mergeCell ref="CB404:CE404"/>
    <mergeCell ref="BC405:BF405"/>
    <mergeCell ref="BG405:BH405"/>
    <mergeCell ref="BJ405:BO405"/>
    <mergeCell ref="BP405:BU405"/>
    <mergeCell ref="BV405:CA405"/>
    <mergeCell ref="CB405:CE405"/>
    <mergeCell ref="CP401:CT406"/>
    <mergeCell ref="CU401:CY406"/>
    <mergeCell ref="BC402:BF402"/>
    <mergeCell ref="BG402:BH402"/>
    <mergeCell ref="BJ402:BO402"/>
    <mergeCell ref="BP402:BU402"/>
    <mergeCell ref="BV402:CA402"/>
    <mergeCell ref="CB402:CE402"/>
    <mergeCell ref="BC403:BF403"/>
    <mergeCell ref="BG403:BH403"/>
    <mergeCell ref="BJ401:BO401"/>
    <mergeCell ref="BP401:BU401"/>
    <mergeCell ref="BV401:CA401"/>
    <mergeCell ref="CB401:CE401"/>
    <mergeCell ref="CF401:CJ406"/>
    <mergeCell ref="CK401:CO406"/>
    <mergeCell ref="BJ403:BO403"/>
    <mergeCell ref="BP403:BU403"/>
    <mergeCell ref="BV403:CA403"/>
    <mergeCell ref="CB403:CE403"/>
    <mergeCell ref="AD401:AK406"/>
    <mergeCell ref="AL401:AR406"/>
    <mergeCell ref="AS401:AY406"/>
    <mergeCell ref="AZ401:BA406"/>
    <mergeCell ref="BC401:BF401"/>
    <mergeCell ref="BG401:BH401"/>
    <mergeCell ref="BC404:BF404"/>
    <mergeCell ref="BG404:BH404"/>
    <mergeCell ref="BC406:BF406"/>
    <mergeCell ref="BG406:BH406"/>
    <mergeCell ref="BJ400:BO400"/>
    <mergeCell ref="BP400:BU400"/>
    <mergeCell ref="BV400:CA400"/>
    <mergeCell ref="CB400:CE400"/>
    <mergeCell ref="A401:A406"/>
    <mergeCell ref="D401:J406"/>
    <mergeCell ref="K401:Q406"/>
    <mergeCell ref="R401:S406"/>
    <mergeCell ref="T401:U406"/>
    <mergeCell ref="V401:AC406"/>
    <mergeCell ref="BJ398:BO398"/>
    <mergeCell ref="BP398:BU398"/>
    <mergeCell ref="BV398:CA398"/>
    <mergeCell ref="CB398:CE398"/>
    <mergeCell ref="BC399:BF399"/>
    <mergeCell ref="BG399:BH399"/>
    <mergeCell ref="BJ399:BO399"/>
    <mergeCell ref="BP399:BU399"/>
    <mergeCell ref="BV399:CA399"/>
    <mergeCell ref="CB399:CE399"/>
    <mergeCell ref="CP395:CT400"/>
    <mergeCell ref="CU395:CY400"/>
    <mergeCell ref="BC396:BF396"/>
    <mergeCell ref="BG396:BH396"/>
    <mergeCell ref="BJ396:BO396"/>
    <mergeCell ref="BP396:BU396"/>
    <mergeCell ref="BV396:CA396"/>
    <mergeCell ref="CB396:CE396"/>
    <mergeCell ref="BC397:BF397"/>
    <mergeCell ref="BG397:BH397"/>
    <mergeCell ref="BJ395:BO395"/>
    <mergeCell ref="BP395:BU395"/>
    <mergeCell ref="BV395:CA395"/>
    <mergeCell ref="CB395:CE395"/>
    <mergeCell ref="CF395:CJ400"/>
    <mergeCell ref="CK395:CO400"/>
    <mergeCell ref="BJ397:BO397"/>
    <mergeCell ref="BP397:BU397"/>
    <mergeCell ref="BV397:CA397"/>
    <mergeCell ref="CB397:CE397"/>
    <mergeCell ref="AD395:AK400"/>
    <mergeCell ref="AL395:AR400"/>
    <mergeCell ref="AS395:AY400"/>
    <mergeCell ref="AZ395:BA400"/>
    <mergeCell ref="BC395:BF395"/>
    <mergeCell ref="BG395:BH395"/>
    <mergeCell ref="BC398:BF398"/>
    <mergeCell ref="BG398:BH398"/>
    <mergeCell ref="BC400:BF400"/>
    <mergeCell ref="BG400:BH400"/>
    <mergeCell ref="BJ394:BO394"/>
    <mergeCell ref="BP394:BU394"/>
    <mergeCell ref="BV394:CA394"/>
    <mergeCell ref="CB394:CE394"/>
    <mergeCell ref="A395:A400"/>
    <mergeCell ref="D395:J400"/>
    <mergeCell ref="K395:Q400"/>
    <mergeCell ref="R395:S400"/>
    <mergeCell ref="T395:U400"/>
    <mergeCell ref="V395:AC400"/>
    <mergeCell ref="BJ392:BO392"/>
    <mergeCell ref="BP392:BU392"/>
    <mergeCell ref="BV392:CA392"/>
    <mergeCell ref="CB392:CE392"/>
    <mergeCell ref="BC393:BF393"/>
    <mergeCell ref="BG393:BH393"/>
    <mergeCell ref="BJ393:BO393"/>
    <mergeCell ref="BP393:BU393"/>
    <mergeCell ref="BV393:CA393"/>
    <mergeCell ref="CB393:CE393"/>
    <mergeCell ref="CP389:CT394"/>
    <mergeCell ref="CU389:CY394"/>
    <mergeCell ref="BC390:BF390"/>
    <mergeCell ref="BG390:BH390"/>
    <mergeCell ref="BJ390:BO390"/>
    <mergeCell ref="BP390:BU390"/>
    <mergeCell ref="BV390:CA390"/>
    <mergeCell ref="CB390:CE390"/>
    <mergeCell ref="BC391:BF391"/>
    <mergeCell ref="BG391:BH391"/>
    <mergeCell ref="BJ389:BO389"/>
    <mergeCell ref="BP389:BU389"/>
    <mergeCell ref="BV389:CA389"/>
    <mergeCell ref="CB389:CE389"/>
    <mergeCell ref="CF389:CJ394"/>
    <mergeCell ref="CK389:CO394"/>
    <mergeCell ref="BJ391:BO391"/>
    <mergeCell ref="BP391:BU391"/>
    <mergeCell ref="BV391:CA391"/>
    <mergeCell ref="CB391:CE391"/>
    <mergeCell ref="AD389:AK394"/>
    <mergeCell ref="AL389:AR394"/>
    <mergeCell ref="AS389:AY394"/>
    <mergeCell ref="AZ389:BA394"/>
    <mergeCell ref="BC389:BF389"/>
    <mergeCell ref="BG389:BH389"/>
    <mergeCell ref="BC392:BF392"/>
    <mergeCell ref="BG392:BH392"/>
    <mergeCell ref="BC394:BF394"/>
    <mergeCell ref="BG394:BH394"/>
    <mergeCell ref="BJ388:BO388"/>
    <mergeCell ref="BP388:BU388"/>
    <mergeCell ref="BV388:CA388"/>
    <mergeCell ref="CB388:CE388"/>
    <mergeCell ref="A389:A394"/>
    <mergeCell ref="D389:J394"/>
    <mergeCell ref="K389:Q394"/>
    <mergeCell ref="R389:S394"/>
    <mergeCell ref="T389:U394"/>
    <mergeCell ref="V389:AC394"/>
    <mergeCell ref="BJ386:BO386"/>
    <mergeCell ref="BP386:BU386"/>
    <mergeCell ref="BV386:CA386"/>
    <mergeCell ref="CB386:CE386"/>
    <mergeCell ref="BC387:BF387"/>
    <mergeCell ref="BG387:BH387"/>
    <mergeCell ref="BJ387:BO387"/>
    <mergeCell ref="BP387:BU387"/>
    <mergeCell ref="BV387:CA387"/>
    <mergeCell ref="CB387:CE387"/>
    <mergeCell ref="CP383:CT388"/>
    <mergeCell ref="CU383:CY388"/>
    <mergeCell ref="BC384:BF384"/>
    <mergeCell ref="BG384:BH384"/>
    <mergeCell ref="BJ384:BO384"/>
    <mergeCell ref="BP384:BU384"/>
    <mergeCell ref="BV384:CA384"/>
    <mergeCell ref="CB384:CE384"/>
    <mergeCell ref="BC385:BF385"/>
    <mergeCell ref="BG385:BH385"/>
    <mergeCell ref="BJ383:BO383"/>
    <mergeCell ref="BP383:BU383"/>
    <mergeCell ref="BV383:CA383"/>
    <mergeCell ref="CB383:CE383"/>
    <mergeCell ref="CF383:CJ388"/>
    <mergeCell ref="CK383:CO388"/>
    <mergeCell ref="BJ385:BO385"/>
    <mergeCell ref="BP385:BU385"/>
    <mergeCell ref="BV385:CA385"/>
    <mergeCell ref="CB385:CE385"/>
    <mergeCell ref="AD383:AK388"/>
    <mergeCell ref="AL383:AR388"/>
    <mergeCell ref="AS383:AY388"/>
    <mergeCell ref="AZ383:BA388"/>
    <mergeCell ref="BC383:BF383"/>
    <mergeCell ref="BG383:BH383"/>
    <mergeCell ref="BC386:BF386"/>
    <mergeCell ref="BG386:BH386"/>
    <mergeCell ref="BC388:BF388"/>
    <mergeCell ref="BG388:BH388"/>
    <mergeCell ref="BJ382:BO382"/>
    <mergeCell ref="BP382:BU382"/>
    <mergeCell ref="BV382:CA382"/>
    <mergeCell ref="CB382:CE382"/>
    <mergeCell ref="A383:A388"/>
    <mergeCell ref="D383:J388"/>
    <mergeCell ref="K383:Q388"/>
    <mergeCell ref="R383:S388"/>
    <mergeCell ref="T383:U388"/>
    <mergeCell ref="V383:AC388"/>
    <mergeCell ref="BJ380:BO380"/>
    <mergeCell ref="BP380:BU380"/>
    <mergeCell ref="BV380:CA380"/>
    <mergeCell ref="CB380:CE380"/>
    <mergeCell ref="BC381:BF381"/>
    <mergeCell ref="BG381:BH381"/>
    <mergeCell ref="BJ381:BO381"/>
    <mergeCell ref="BP381:BU381"/>
    <mergeCell ref="BV381:CA381"/>
    <mergeCell ref="CB381:CE381"/>
    <mergeCell ref="CP377:CT382"/>
    <mergeCell ref="CU377:CY382"/>
    <mergeCell ref="BC378:BF378"/>
    <mergeCell ref="BG378:BH378"/>
    <mergeCell ref="BJ378:BO378"/>
    <mergeCell ref="BP378:BU378"/>
    <mergeCell ref="BV378:CA378"/>
    <mergeCell ref="CB378:CE378"/>
    <mergeCell ref="BC379:BF379"/>
    <mergeCell ref="BG379:BH379"/>
    <mergeCell ref="BJ377:BO377"/>
    <mergeCell ref="BP377:BU377"/>
    <mergeCell ref="BV377:CA377"/>
    <mergeCell ref="CB377:CE377"/>
    <mergeCell ref="CF377:CJ382"/>
    <mergeCell ref="CK377:CO382"/>
    <mergeCell ref="BJ379:BO379"/>
    <mergeCell ref="BP379:BU379"/>
    <mergeCell ref="BV379:CA379"/>
    <mergeCell ref="CB379:CE379"/>
    <mergeCell ref="AD377:AK382"/>
    <mergeCell ref="AL377:AR382"/>
    <mergeCell ref="AS377:AY382"/>
    <mergeCell ref="AZ377:BA382"/>
    <mergeCell ref="BC377:BF377"/>
    <mergeCell ref="BG377:BH377"/>
    <mergeCell ref="BC380:BF380"/>
    <mergeCell ref="BG380:BH380"/>
    <mergeCell ref="BC382:BF382"/>
    <mergeCell ref="BG382:BH382"/>
    <mergeCell ref="BJ376:BO376"/>
    <mergeCell ref="BP376:BU376"/>
    <mergeCell ref="BV376:CA376"/>
    <mergeCell ref="CB376:CE376"/>
    <mergeCell ref="A377:A382"/>
    <mergeCell ref="D377:J382"/>
    <mergeCell ref="K377:Q382"/>
    <mergeCell ref="R377:S382"/>
    <mergeCell ref="T377:U382"/>
    <mergeCell ref="V377:AC382"/>
    <mergeCell ref="BJ374:BO374"/>
    <mergeCell ref="BP374:BU374"/>
    <mergeCell ref="BV374:CA374"/>
    <mergeCell ref="CB374:CE374"/>
    <mergeCell ref="BC375:BF375"/>
    <mergeCell ref="BG375:BH375"/>
    <mergeCell ref="BJ375:BO375"/>
    <mergeCell ref="BP375:BU375"/>
    <mergeCell ref="BV375:CA375"/>
    <mergeCell ref="CB375:CE375"/>
    <mergeCell ref="CP371:CT376"/>
    <mergeCell ref="CU371:CY376"/>
    <mergeCell ref="BC372:BF372"/>
    <mergeCell ref="BG372:BH372"/>
    <mergeCell ref="BJ372:BO372"/>
    <mergeCell ref="BP372:BU372"/>
    <mergeCell ref="BV372:CA372"/>
    <mergeCell ref="CB372:CE372"/>
    <mergeCell ref="BC373:BF373"/>
    <mergeCell ref="BG373:BH373"/>
    <mergeCell ref="BJ371:BO371"/>
    <mergeCell ref="BP371:BU371"/>
    <mergeCell ref="BV371:CA371"/>
    <mergeCell ref="CB371:CE371"/>
    <mergeCell ref="CF371:CJ376"/>
    <mergeCell ref="CK371:CO376"/>
    <mergeCell ref="BJ373:BO373"/>
    <mergeCell ref="BP373:BU373"/>
    <mergeCell ref="BV373:CA373"/>
    <mergeCell ref="CB373:CE373"/>
    <mergeCell ref="AD371:AK376"/>
    <mergeCell ref="AL371:AR376"/>
    <mergeCell ref="AS371:AY376"/>
    <mergeCell ref="AZ371:BA376"/>
    <mergeCell ref="BC371:BF371"/>
    <mergeCell ref="BG371:BH371"/>
    <mergeCell ref="BC374:BF374"/>
    <mergeCell ref="BG374:BH374"/>
    <mergeCell ref="BC376:BF376"/>
    <mergeCell ref="BG376:BH376"/>
    <mergeCell ref="BJ370:BO370"/>
    <mergeCell ref="BP370:BU370"/>
    <mergeCell ref="BV370:CA370"/>
    <mergeCell ref="CB370:CE370"/>
    <mergeCell ref="A371:A376"/>
    <mergeCell ref="D371:J376"/>
    <mergeCell ref="K371:Q376"/>
    <mergeCell ref="R371:S376"/>
    <mergeCell ref="T371:U376"/>
    <mergeCell ref="V371:AC376"/>
    <mergeCell ref="BJ368:BO368"/>
    <mergeCell ref="BP368:BU368"/>
    <mergeCell ref="BV368:CA368"/>
    <mergeCell ref="CB368:CE368"/>
    <mergeCell ref="BC369:BF369"/>
    <mergeCell ref="BG369:BH369"/>
    <mergeCell ref="BJ369:BO369"/>
    <mergeCell ref="BP369:BU369"/>
    <mergeCell ref="BV369:CA369"/>
    <mergeCell ref="CB369:CE369"/>
    <mergeCell ref="CP365:CT370"/>
    <mergeCell ref="CU365:CY370"/>
    <mergeCell ref="BC366:BF366"/>
    <mergeCell ref="BG366:BH366"/>
    <mergeCell ref="BJ366:BO366"/>
    <mergeCell ref="BP366:BU366"/>
    <mergeCell ref="BV366:CA366"/>
    <mergeCell ref="CB366:CE366"/>
    <mergeCell ref="BC367:BF367"/>
    <mergeCell ref="BG367:BH367"/>
    <mergeCell ref="BJ365:BO365"/>
    <mergeCell ref="BP365:BU365"/>
    <mergeCell ref="BV365:CA365"/>
    <mergeCell ref="CB365:CE365"/>
    <mergeCell ref="CF365:CJ370"/>
    <mergeCell ref="CK365:CO370"/>
    <mergeCell ref="BJ367:BO367"/>
    <mergeCell ref="BP367:BU367"/>
    <mergeCell ref="BV367:CA367"/>
    <mergeCell ref="CB367:CE367"/>
    <mergeCell ref="AD365:AK370"/>
    <mergeCell ref="AL365:AR370"/>
    <mergeCell ref="AS365:AY370"/>
    <mergeCell ref="AZ365:BA370"/>
    <mergeCell ref="BC365:BF365"/>
    <mergeCell ref="BG365:BH365"/>
    <mergeCell ref="BC368:BF368"/>
    <mergeCell ref="BG368:BH368"/>
    <mergeCell ref="BC370:BF370"/>
    <mergeCell ref="BG370:BH370"/>
    <mergeCell ref="BJ364:BO364"/>
    <mergeCell ref="BP364:BU364"/>
    <mergeCell ref="BV364:CA364"/>
    <mergeCell ref="CB364:CE364"/>
    <mergeCell ref="A365:A370"/>
    <mergeCell ref="D365:J370"/>
    <mergeCell ref="K365:Q370"/>
    <mergeCell ref="R365:S370"/>
    <mergeCell ref="T365:U370"/>
    <mergeCell ref="V365:AC370"/>
    <mergeCell ref="BJ362:BO362"/>
    <mergeCell ref="BP362:BU362"/>
    <mergeCell ref="BV362:CA362"/>
    <mergeCell ref="CB362:CE362"/>
    <mergeCell ref="BC363:BF363"/>
    <mergeCell ref="BG363:BH363"/>
    <mergeCell ref="BJ363:BO363"/>
    <mergeCell ref="BP363:BU363"/>
    <mergeCell ref="BV363:CA363"/>
    <mergeCell ref="CB363:CE363"/>
    <mergeCell ref="CP359:CT364"/>
    <mergeCell ref="CU359:CY364"/>
    <mergeCell ref="BC360:BF360"/>
    <mergeCell ref="BG360:BH360"/>
    <mergeCell ref="BJ360:BO360"/>
    <mergeCell ref="BP360:BU360"/>
    <mergeCell ref="BV360:CA360"/>
    <mergeCell ref="CB360:CE360"/>
    <mergeCell ref="BC361:BF361"/>
    <mergeCell ref="BG361:BH361"/>
    <mergeCell ref="BJ359:BO359"/>
    <mergeCell ref="BP359:BU359"/>
    <mergeCell ref="BV359:CA359"/>
    <mergeCell ref="CB359:CE359"/>
    <mergeCell ref="CF359:CJ364"/>
    <mergeCell ref="CK359:CO364"/>
    <mergeCell ref="BJ361:BO361"/>
    <mergeCell ref="BP361:BU361"/>
    <mergeCell ref="BV361:CA361"/>
    <mergeCell ref="CB361:CE361"/>
    <mergeCell ref="AD359:AK364"/>
    <mergeCell ref="AL359:AR364"/>
    <mergeCell ref="AS359:AY364"/>
    <mergeCell ref="AZ359:BA364"/>
    <mergeCell ref="BC359:BF359"/>
    <mergeCell ref="BG359:BH359"/>
    <mergeCell ref="BC362:BF362"/>
    <mergeCell ref="BG362:BH362"/>
    <mergeCell ref="BC364:BF364"/>
    <mergeCell ref="BG364:BH364"/>
    <mergeCell ref="BJ358:BO358"/>
    <mergeCell ref="BP358:BU358"/>
    <mergeCell ref="BV358:CA358"/>
    <mergeCell ref="CB358:CE358"/>
    <mergeCell ref="A359:A364"/>
    <mergeCell ref="D359:J364"/>
    <mergeCell ref="K359:Q364"/>
    <mergeCell ref="R359:S364"/>
    <mergeCell ref="T359:U364"/>
    <mergeCell ref="V359:AC364"/>
    <mergeCell ref="BJ356:BO356"/>
    <mergeCell ref="BP356:BU356"/>
    <mergeCell ref="BV356:CA356"/>
    <mergeCell ref="CB356:CE356"/>
    <mergeCell ref="BC357:BF357"/>
    <mergeCell ref="BG357:BH357"/>
    <mergeCell ref="BJ357:BO357"/>
    <mergeCell ref="BP357:BU357"/>
    <mergeCell ref="BV357:CA357"/>
    <mergeCell ref="CB357:CE357"/>
    <mergeCell ref="CP353:CT358"/>
    <mergeCell ref="CU353:CY358"/>
    <mergeCell ref="BC354:BF354"/>
    <mergeCell ref="BG354:BH354"/>
    <mergeCell ref="BJ354:BO354"/>
    <mergeCell ref="BP354:BU354"/>
    <mergeCell ref="BV354:CA354"/>
    <mergeCell ref="CB354:CE354"/>
    <mergeCell ref="BC355:BF355"/>
    <mergeCell ref="BG355:BH355"/>
    <mergeCell ref="BJ353:BO353"/>
    <mergeCell ref="BP353:BU353"/>
    <mergeCell ref="BV353:CA353"/>
    <mergeCell ref="CB353:CE353"/>
    <mergeCell ref="CF353:CJ358"/>
    <mergeCell ref="CK353:CO358"/>
    <mergeCell ref="BJ355:BO355"/>
    <mergeCell ref="BP355:BU355"/>
    <mergeCell ref="BV355:CA355"/>
    <mergeCell ref="CB355:CE355"/>
    <mergeCell ref="AD353:AK358"/>
    <mergeCell ref="AL353:AR358"/>
    <mergeCell ref="AS353:AY358"/>
    <mergeCell ref="AZ353:BA358"/>
    <mergeCell ref="BC353:BF353"/>
    <mergeCell ref="BG353:BH353"/>
    <mergeCell ref="BC356:BF356"/>
    <mergeCell ref="BG356:BH356"/>
    <mergeCell ref="BC358:BF358"/>
    <mergeCell ref="BG358:BH358"/>
    <mergeCell ref="BJ352:BO352"/>
    <mergeCell ref="BP352:BU352"/>
    <mergeCell ref="BV352:CA352"/>
    <mergeCell ref="CB352:CE352"/>
    <mergeCell ref="A353:A358"/>
    <mergeCell ref="D353:J358"/>
    <mergeCell ref="K353:Q358"/>
    <mergeCell ref="R353:S358"/>
    <mergeCell ref="T353:U358"/>
    <mergeCell ref="V353:AC358"/>
    <mergeCell ref="BJ350:BO350"/>
    <mergeCell ref="BP350:BU350"/>
    <mergeCell ref="BV350:CA350"/>
    <mergeCell ref="CB350:CE350"/>
    <mergeCell ref="BC351:BF351"/>
    <mergeCell ref="BG351:BH351"/>
    <mergeCell ref="BJ351:BO351"/>
    <mergeCell ref="BP351:BU351"/>
    <mergeCell ref="BV351:CA351"/>
    <mergeCell ref="CB351:CE351"/>
    <mergeCell ref="CP347:CT352"/>
    <mergeCell ref="CU347:CY352"/>
    <mergeCell ref="BC348:BF348"/>
    <mergeCell ref="BG348:BH348"/>
    <mergeCell ref="BJ348:BO348"/>
    <mergeCell ref="BP348:BU348"/>
    <mergeCell ref="BV348:CA348"/>
    <mergeCell ref="CB348:CE348"/>
    <mergeCell ref="BC349:BF349"/>
    <mergeCell ref="BG349:BH349"/>
    <mergeCell ref="BJ347:BO347"/>
    <mergeCell ref="BP347:BU347"/>
    <mergeCell ref="BV347:CA347"/>
    <mergeCell ref="CB347:CE347"/>
    <mergeCell ref="CF347:CJ352"/>
    <mergeCell ref="CK347:CO352"/>
    <mergeCell ref="BJ349:BO349"/>
    <mergeCell ref="BP349:BU349"/>
    <mergeCell ref="BV349:CA349"/>
    <mergeCell ref="CB349:CE349"/>
    <mergeCell ref="AD347:AK352"/>
    <mergeCell ref="AL347:AR352"/>
    <mergeCell ref="AS347:AY352"/>
    <mergeCell ref="AZ347:BA352"/>
    <mergeCell ref="BC347:BF347"/>
    <mergeCell ref="BG347:BH347"/>
    <mergeCell ref="BC350:BF350"/>
    <mergeCell ref="BG350:BH350"/>
    <mergeCell ref="BC352:BF352"/>
    <mergeCell ref="BG352:BH352"/>
    <mergeCell ref="BJ346:BO346"/>
    <mergeCell ref="BP346:BU346"/>
    <mergeCell ref="BV346:CA346"/>
    <mergeCell ref="CB346:CE346"/>
    <mergeCell ref="A347:A352"/>
    <mergeCell ref="D347:J352"/>
    <mergeCell ref="K347:Q352"/>
    <mergeCell ref="R347:S352"/>
    <mergeCell ref="T347:U352"/>
    <mergeCell ref="V347:AC352"/>
    <mergeCell ref="BJ344:BO344"/>
    <mergeCell ref="BP344:BU344"/>
    <mergeCell ref="BV344:CA344"/>
    <mergeCell ref="CB344:CE344"/>
    <mergeCell ref="BC345:BF345"/>
    <mergeCell ref="BG345:BH345"/>
    <mergeCell ref="BJ345:BO345"/>
    <mergeCell ref="BP345:BU345"/>
    <mergeCell ref="BV345:CA345"/>
    <mergeCell ref="CB345:CE345"/>
    <mergeCell ref="CP341:CT346"/>
    <mergeCell ref="CU341:CY346"/>
    <mergeCell ref="BC342:BF342"/>
    <mergeCell ref="BG342:BH342"/>
    <mergeCell ref="BJ342:BO342"/>
    <mergeCell ref="BP342:BU342"/>
    <mergeCell ref="BV342:CA342"/>
    <mergeCell ref="CB342:CE342"/>
    <mergeCell ref="BC343:BF343"/>
    <mergeCell ref="BG343:BH343"/>
    <mergeCell ref="BJ341:BO341"/>
    <mergeCell ref="BP341:BU341"/>
    <mergeCell ref="BV341:CA341"/>
    <mergeCell ref="CB341:CE341"/>
    <mergeCell ref="CF341:CJ346"/>
    <mergeCell ref="CK341:CO346"/>
    <mergeCell ref="BJ343:BO343"/>
    <mergeCell ref="BP343:BU343"/>
    <mergeCell ref="BV343:CA343"/>
    <mergeCell ref="CB343:CE343"/>
    <mergeCell ref="AD341:AK346"/>
    <mergeCell ref="AL341:AR346"/>
    <mergeCell ref="AS341:AY346"/>
    <mergeCell ref="AZ341:BA346"/>
    <mergeCell ref="BC341:BF341"/>
    <mergeCell ref="BG341:BH341"/>
    <mergeCell ref="BC344:BF344"/>
    <mergeCell ref="BG344:BH344"/>
    <mergeCell ref="BC346:BF346"/>
    <mergeCell ref="BG346:BH346"/>
    <mergeCell ref="BJ340:BO340"/>
    <mergeCell ref="BP340:BU340"/>
    <mergeCell ref="BV340:CA340"/>
    <mergeCell ref="CB340:CE340"/>
    <mergeCell ref="A341:A346"/>
    <mergeCell ref="D341:J346"/>
    <mergeCell ref="K341:Q346"/>
    <mergeCell ref="R341:S346"/>
    <mergeCell ref="T341:U346"/>
    <mergeCell ref="V341:AC346"/>
    <mergeCell ref="BJ338:BO338"/>
    <mergeCell ref="BP338:BU338"/>
    <mergeCell ref="BV338:CA338"/>
    <mergeCell ref="CB338:CE338"/>
    <mergeCell ref="BC339:BF339"/>
    <mergeCell ref="BG339:BH339"/>
    <mergeCell ref="BJ339:BO339"/>
    <mergeCell ref="BP339:BU339"/>
    <mergeCell ref="BV339:CA339"/>
    <mergeCell ref="CB339:CE339"/>
    <mergeCell ref="CP335:CT340"/>
    <mergeCell ref="CU335:CY340"/>
    <mergeCell ref="BC336:BF336"/>
    <mergeCell ref="BG336:BH336"/>
    <mergeCell ref="BJ336:BO336"/>
    <mergeCell ref="BP336:BU336"/>
    <mergeCell ref="BV336:CA336"/>
    <mergeCell ref="CB336:CE336"/>
    <mergeCell ref="BC337:BF337"/>
    <mergeCell ref="BG337:BH337"/>
    <mergeCell ref="BJ335:BO335"/>
    <mergeCell ref="BP335:BU335"/>
    <mergeCell ref="BV335:CA335"/>
    <mergeCell ref="CB335:CE335"/>
    <mergeCell ref="CF335:CJ340"/>
    <mergeCell ref="CK335:CO340"/>
    <mergeCell ref="BJ337:BO337"/>
    <mergeCell ref="BP337:BU337"/>
    <mergeCell ref="BV337:CA337"/>
    <mergeCell ref="CB337:CE337"/>
    <mergeCell ref="AD335:AK340"/>
    <mergeCell ref="AL335:AR340"/>
    <mergeCell ref="AS335:AY340"/>
    <mergeCell ref="AZ335:BA340"/>
    <mergeCell ref="BC335:BF335"/>
    <mergeCell ref="BG335:BH335"/>
    <mergeCell ref="BC338:BF338"/>
    <mergeCell ref="BG338:BH338"/>
    <mergeCell ref="BC340:BF340"/>
    <mergeCell ref="BG340:BH340"/>
    <mergeCell ref="BJ334:BO334"/>
    <mergeCell ref="BP334:BU334"/>
    <mergeCell ref="BV334:CA334"/>
    <mergeCell ref="CB334:CE334"/>
    <mergeCell ref="A335:A340"/>
    <mergeCell ref="D335:J340"/>
    <mergeCell ref="K335:Q340"/>
    <mergeCell ref="R335:S340"/>
    <mergeCell ref="T335:U340"/>
    <mergeCell ref="V335:AC340"/>
    <mergeCell ref="BJ332:BO332"/>
    <mergeCell ref="BP332:BU332"/>
    <mergeCell ref="BV332:CA332"/>
    <mergeCell ref="CB332:CE332"/>
    <mergeCell ref="BC333:BF333"/>
    <mergeCell ref="BG333:BH333"/>
    <mergeCell ref="BJ333:BO333"/>
    <mergeCell ref="BP333:BU333"/>
    <mergeCell ref="BV333:CA333"/>
    <mergeCell ref="CB333:CE333"/>
    <mergeCell ref="CP329:CT334"/>
    <mergeCell ref="CU329:CY334"/>
    <mergeCell ref="BC330:BF330"/>
    <mergeCell ref="BG330:BH330"/>
    <mergeCell ref="BJ330:BO330"/>
    <mergeCell ref="BP330:BU330"/>
    <mergeCell ref="BV330:CA330"/>
    <mergeCell ref="CB330:CE330"/>
    <mergeCell ref="BC331:BF331"/>
    <mergeCell ref="BG331:BH331"/>
    <mergeCell ref="BJ329:BO329"/>
    <mergeCell ref="BP329:BU329"/>
    <mergeCell ref="BV329:CA329"/>
    <mergeCell ref="CB329:CE329"/>
    <mergeCell ref="CF329:CJ334"/>
    <mergeCell ref="CK329:CO334"/>
    <mergeCell ref="BJ331:BO331"/>
    <mergeCell ref="BP331:BU331"/>
    <mergeCell ref="BV331:CA331"/>
    <mergeCell ref="CB331:CE331"/>
    <mergeCell ref="AD329:AK334"/>
    <mergeCell ref="AL329:AR334"/>
    <mergeCell ref="AS329:AY334"/>
    <mergeCell ref="AZ329:BA334"/>
    <mergeCell ref="BC329:BF329"/>
    <mergeCell ref="BG329:BH329"/>
    <mergeCell ref="BC332:BF332"/>
    <mergeCell ref="BG332:BH332"/>
    <mergeCell ref="BC334:BF334"/>
    <mergeCell ref="BG334:BH334"/>
    <mergeCell ref="BJ328:BO328"/>
    <mergeCell ref="BP328:BU328"/>
    <mergeCell ref="BV328:CA328"/>
    <mergeCell ref="CB328:CE328"/>
    <mergeCell ref="A329:A334"/>
    <mergeCell ref="D329:J334"/>
    <mergeCell ref="K329:Q334"/>
    <mergeCell ref="R329:S334"/>
    <mergeCell ref="T329:U334"/>
    <mergeCell ref="V329:AC334"/>
    <mergeCell ref="BJ326:BO326"/>
    <mergeCell ref="BP326:BU326"/>
    <mergeCell ref="BV326:CA326"/>
    <mergeCell ref="CB326:CE326"/>
    <mergeCell ref="BC327:BF327"/>
    <mergeCell ref="BG327:BH327"/>
    <mergeCell ref="BJ327:BO327"/>
    <mergeCell ref="BP327:BU327"/>
    <mergeCell ref="BV327:CA327"/>
    <mergeCell ref="CB327:CE327"/>
    <mergeCell ref="CP323:CT328"/>
    <mergeCell ref="CU323:CY328"/>
    <mergeCell ref="BC324:BF324"/>
    <mergeCell ref="BG324:BH324"/>
    <mergeCell ref="BJ324:BO324"/>
    <mergeCell ref="BP324:BU324"/>
    <mergeCell ref="BV324:CA324"/>
    <mergeCell ref="CB324:CE324"/>
    <mergeCell ref="BC325:BF325"/>
    <mergeCell ref="BG325:BH325"/>
    <mergeCell ref="BJ323:BO323"/>
    <mergeCell ref="BP323:BU323"/>
    <mergeCell ref="BV323:CA323"/>
    <mergeCell ref="CB323:CE323"/>
    <mergeCell ref="CF323:CJ328"/>
    <mergeCell ref="CK323:CO328"/>
    <mergeCell ref="BJ325:BO325"/>
    <mergeCell ref="BP325:BU325"/>
    <mergeCell ref="BV325:CA325"/>
    <mergeCell ref="CB325:CE325"/>
    <mergeCell ref="AD323:AK328"/>
    <mergeCell ref="AL323:AR328"/>
    <mergeCell ref="AS323:AY328"/>
    <mergeCell ref="AZ323:BA328"/>
    <mergeCell ref="BC323:BF323"/>
    <mergeCell ref="BG323:BH323"/>
    <mergeCell ref="BC326:BF326"/>
    <mergeCell ref="BG326:BH326"/>
    <mergeCell ref="BC328:BF328"/>
    <mergeCell ref="BG328:BH328"/>
    <mergeCell ref="BJ322:BO322"/>
    <mergeCell ref="BP322:BU322"/>
    <mergeCell ref="BV322:CA322"/>
    <mergeCell ref="CB322:CE322"/>
    <mergeCell ref="A323:A328"/>
    <mergeCell ref="D323:J328"/>
    <mergeCell ref="K323:Q328"/>
    <mergeCell ref="R323:S328"/>
    <mergeCell ref="T323:U328"/>
    <mergeCell ref="V323:AC328"/>
    <mergeCell ref="BJ320:BO320"/>
    <mergeCell ref="BP320:BU320"/>
    <mergeCell ref="BV320:CA320"/>
    <mergeCell ref="CB320:CE320"/>
    <mergeCell ref="BC321:BF321"/>
    <mergeCell ref="BG321:BH321"/>
    <mergeCell ref="BJ321:BO321"/>
    <mergeCell ref="BP321:BU321"/>
    <mergeCell ref="BV321:CA321"/>
    <mergeCell ref="CB321:CE321"/>
    <mergeCell ref="CP317:CT322"/>
    <mergeCell ref="CU317:CY322"/>
    <mergeCell ref="BC318:BF318"/>
    <mergeCell ref="BG318:BH318"/>
    <mergeCell ref="BJ318:BO318"/>
    <mergeCell ref="BP318:BU318"/>
    <mergeCell ref="BV318:CA318"/>
    <mergeCell ref="CB318:CE318"/>
    <mergeCell ref="BC319:BF319"/>
    <mergeCell ref="BG319:BH319"/>
    <mergeCell ref="BJ317:BO317"/>
    <mergeCell ref="BP317:BU317"/>
    <mergeCell ref="BV317:CA317"/>
    <mergeCell ref="CB317:CE317"/>
    <mergeCell ref="CF317:CJ322"/>
    <mergeCell ref="CK317:CO322"/>
    <mergeCell ref="BJ319:BO319"/>
    <mergeCell ref="BP319:BU319"/>
    <mergeCell ref="BV319:CA319"/>
    <mergeCell ref="CB319:CE319"/>
    <mergeCell ref="AD317:AK322"/>
    <mergeCell ref="AL317:AR322"/>
    <mergeCell ref="AS317:AY322"/>
    <mergeCell ref="AZ317:BA322"/>
    <mergeCell ref="BC317:BF317"/>
    <mergeCell ref="BG317:BH317"/>
    <mergeCell ref="BC320:BF320"/>
    <mergeCell ref="BG320:BH320"/>
    <mergeCell ref="BC322:BF322"/>
    <mergeCell ref="BG322:BH322"/>
    <mergeCell ref="BJ316:BO316"/>
    <mergeCell ref="BP316:BU316"/>
    <mergeCell ref="BV316:CA316"/>
    <mergeCell ref="CB316:CE316"/>
    <mergeCell ref="A317:A322"/>
    <mergeCell ref="D317:J322"/>
    <mergeCell ref="K317:Q322"/>
    <mergeCell ref="R317:S322"/>
    <mergeCell ref="T317:U322"/>
    <mergeCell ref="V317:AC322"/>
    <mergeCell ref="BJ314:BO314"/>
    <mergeCell ref="BP314:BU314"/>
    <mergeCell ref="BV314:CA314"/>
    <mergeCell ref="CB314:CE314"/>
    <mergeCell ref="BC315:BF315"/>
    <mergeCell ref="BG315:BH315"/>
    <mergeCell ref="BJ315:BO315"/>
    <mergeCell ref="BP315:BU315"/>
    <mergeCell ref="BV315:CA315"/>
    <mergeCell ref="CB315:CE315"/>
    <mergeCell ref="CP311:CT316"/>
    <mergeCell ref="CU311:CY316"/>
    <mergeCell ref="BC312:BF312"/>
    <mergeCell ref="BG312:BH312"/>
    <mergeCell ref="BJ312:BO312"/>
    <mergeCell ref="BP312:BU312"/>
    <mergeCell ref="BV312:CA312"/>
    <mergeCell ref="CB312:CE312"/>
    <mergeCell ref="BC313:BF313"/>
    <mergeCell ref="BG313:BH313"/>
    <mergeCell ref="BJ311:BO311"/>
    <mergeCell ref="BP311:BU311"/>
    <mergeCell ref="BV311:CA311"/>
    <mergeCell ref="CB311:CE311"/>
    <mergeCell ref="CF311:CJ316"/>
    <mergeCell ref="CK311:CO316"/>
    <mergeCell ref="BJ313:BO313"/>
    <mergeCell ref="BP313:BU313"/>
    <mergeCell ref="BV313:CA313"/>
    <mergeCell ref="CB313:CE313"/>
    <mergeCell ref="AD311:AK316"/>
    <mergeCell ref="AL311:AR316"/>
    <mergeCell ref="AS311:AY316"/>
    <mergeCell ref="AZ311:BA316"/>
    <mergeCell ref="BC311:BF311"/>
    <mergeCell ref="BG311:BH311"/>
    <mergeCell ref="BC314:BF314"/>
    <mergeCell ref="BG314:BH314"/>
    <mergeCell ref="BC316:BF316"/>
    <mergeCell ref="BG316:BH316"/>
    <mergeCell ref="BJ310:BO310"/>
    <mergeCell ref="BP310:BU310"/>
    <mergeCell ref="BV310:CA310"/>
    <mergeCell ref="CB310:CE310"/>
    <mergeCell ref="A311:A316"/>
    <mergeCell ref="D311:J316"/>
    <mergeCell ref="K311:Q316"/>
    <mergeCell ref="R311:S316"/>
    <mergeCell ref="T311:U316"/>
    <mergeCell ref="V311:AC316"/>
    <mergeCell ref="BJ308:BO308"/>
    <mergeCell ref="BP308:BU308"/>
    <mergeCell ref="BV308:CA308"/>
    <mergeCell ref="CB308:CE308"/>
    <mergeCell ref="BC309:BF309"/>
    <mergeCell ref="BG309:BH309"/>
    <mergeCell ref="BJ309:BO309"/>
    <mergeCell ref="BP309:BU309"/>
    <mergeCell ref="BV309:CA309"/>
    <mergeCell ref="CB309:CE309"/>
    <mergeCell ref="CP305:CT310"/>
    <mergeCell ref="CU305:CY310"/>
    <mergeCell ref="BC306:BF306"/>
    <mergeCell ref="BG306:BH306"/>
    <mergeCell ref="BJ306:BO306"/>
    <mergeCell ref="BP306:BU306"/>
    <mergeCell ref="BV306:CA306"/>
    <mergeCell ref="CB306:CE306"/>
    <mergeCell ref="BC307:BF307"/>
    <mergeCell ref="BG307:BH307"/>
    <mergeCell ref="BJ305:BO305"/>
    <mergeCell ref="BP305:BU305"/>
    <mergeCell ref="BV305:CA305"/>
    <mergeCell ref="CB305:CE305"/>
    <mergeCell ref="CF305:CJ310"/>
    <mergeCell ref="CK305:CO310"/>
    <mergeCell ref="BJ307:BO307"/>
    <mergeCell ref="BP307:BU307"/>
    <mergeCell ref="BV307:CA307"/>
    <mergeCell ref="CB307:CE307"/>
    <mergeCell ref="AD305:AK310"/>
    <mergeCell ref="AL305:AR310"/>
    <mergeCell ref="AS305:AY310"/>
    <mergeCell ref="AZ305:BA310"/>
    <mergeCell ref="BC305:BF305"/>
    <mergeCell ref="BG305:BH305"/>
    <mergeCell ref="BC308:BF308"/>
    <mergeCell ref="BG308:BH308"/>
    <mergeCell ref="BC310:BF310"/>
    <mergeCell ref="BG310:BH310"/>
    <mergeCell ref="BJ304:BO304"/>
    <mergeCell ref="BP304:BU304"/>
    <mergeCell ref="BV304:CA304"/>
    <mergeCell ref="CB304:CE304"/>
    <mergeCell ref="A305:A310"/>
    <mergeCell ref="D305:J310"/>
    <mergeCell ref="K305:Q310"/>
    <mergeCell ref="R305:S310"/>
    <mergeCell ref="T305:U310"/>
    <mergeCell ref="V305:AC310"/>
    <mergeCell ref="BJ302:BO302"/>
    <mergeCell ref="BP302:BU302"/>
    <mergeCell ref="BV302:CA302"/>
    <mergeCell ref="CB302:CE302"/>
    <mergeCell ref="BC303:BF303"/>
    <mergeCell ref="BG303:BH303"/>
    <mergeCell ref="BJ303:BO303"/>
    <mergeCell ref="BP303:BU303"/>
    <mergeCell ref="BV303:CA303"/>
    <mergeCell ref="CB303:CE303"/>
    <mergeCell ref="CP299:CT304"/>
    <mergeCell ref="CU299:CY304"/>
    <mergeCell ref="BC300:BF300"/>
    <mergeCell ref="BG300:BH300"/>
    <mergeCell ref="BJ300:BO300"/>
    <mergeCell ref="BP300:BU300"/>
    <mergeCell ref="BV300:CA300"/>
    <mergeCell ref="CB300:CE300"/>
    <mergeCell ref="BC301:BF301"/>
    <mergeCell ref="BG301:BH301"/>
    <mergeCell ref="BJ299:BO299"/>
    <mergeCell ref="BP299:BU299"/>
    <mergeCell ref="BV299:CA299"/>
    <mergeCell ref="CB299:CE299"/>
    <mergeCell ref="CF299:CJ304"/>
    <mergeCell ref="CK299:CO304"/>
    <mergeCell ref="BJ301:BO301"/>
    <mergeCell ref="BP301:BU301"/>
    <mergeCell ref="BV301:CA301"/>
    <mergeCell ref="CB301:CE301"/>
    <mergeCell ref="AD299:AK304"/>
    <mergeCell ref="AL299:AR304"/>
    <mergeCell ref="AS299:AY304"/>
    <mergeCell ref="AZ299:BA304"/>
    <mergeCell ref="BC299:BF299"/>
    <mergeCell ref="BG299:BH299"/>
    <mergeCell ref="BC302:BF302"/>
    <mergeCell ref="BG302:BH302"/>
    <mergeCell ref="BC304:BF304"/>
    <mergeCell ref="BG304:BH304"/>
    <mergeCell ref="BJ298:BO298"/>
    <mergeCell ref="BP298:BU298"/>
    <mergeCell ref="BV298:CA298"/>
    <mergeCell ref="CB298:CE298"/>
    <mergeCell ref="A299:A304"/>
    <mergeCell ref="D299:J304"/>
    <mergeCell ref="K299:Q304"/>
    <mergeCell ref="R299:S304"/>
    <mergeCell ref="T299:U304"/>
    <mergeCell ref="V299:AC304"/>
    <mergeCell ref="BJ296:BO296"/>
    <mergeCell ref="BP296:BU296"/>
    <mergeCell ref="BV296:CA296"/>
    <mergeCell ref="CB296:CE296"/>
    <mergeCell ref="BC297:BF297"/>
    <mergeCell ref="BG297:BH297"/>
    <mergeCell ref="BJ297:BO297"/>
    <mergeCell ref="BP297:BU297"/>
    <mergeCell ref="BV297:CA297"/>
    <mergeCell ref="CB297:CE297"/>
    <mergeCell ref="CP293:CT298"/>
    <mergeCell ref="CU293:CY298"/>
    <mergeCell ref="BC294:BF294"/>
    <mergeCell ref="BG294:BH294"/>
    <mergeCell ref="BJ294:BO294"/>
    <mergeCell ref="BP294:BU294"/>
    <mergeCell ref="BV294:CA294"/>
    <mergeCell ref="CB294:CE294"/>
    <mergeCell ref="BC295:BF295"/>
    <mergeCell ref="BG295:BH295"/>
    <mergeCell ref="BJ293:BO293"/>
    <mergeCell ref="BP293:BU293"/>
    <mergeCell ref="BV293:CA293"/>
    <mergeCell ref="CB293:CE293"/>
    <mergeCell ref="CF293:CJ298"/>
    <mergeCell ref="CK293:CO298"/>
    <mergeCell ref="BJ295:BO295"/>
    <mergeCell ref="BP295:BU295"/>
    <mergeCell ref="BV295:CA295"/>
    <mergeCell ref="CB295:CE295"/>
    <mergeCell ref="AD293:AK298"/>
    <mergeCell ref="AL293:AR298"/>
    <mergeCell ref="AS293:AY298"/>
    <mergeCell ref="AZ293:BA298"/>
    <mergeCell ref="BC293:BF293"/>
    <mergeCell ref="BG293:BH293"/>
    <mergeCell ref="BC296:BF296"/>
    <mergeCell ref="BG296:BH296"/>
    <mergeCell ref="BC298:BF298"/>
    <mergeCell ref="BG298:BH298"/>
    <mergeCell ref="BJ292:BO292"/>
    <mergeCell ref="BP292:BU292"/>
    <mergeCell ref="BV292:CA292"/>
    <mergeCell ref="CB292:CE292"/>
    <mergeCell ref="A293:A298"/>
    <mergeCell ref="D293:J298"/>
    <mergeCell ref="K293:Q298"/>
    <mergeCell ref="R293:S298"/>
    <mergeCell ref="T293:U298"/>
    <mergeCell ref="V293:AC298"/>
    <mergeCell ref="BJ290:BO290"/>
    <mergeCell ref="BP290:BU290"/>
    <mergeCell ref="BV290:CA290"/>
    <mergeCell ref="CB290:CE290"/>
    <mergeCell ref="BC291:BF291"/>
    <mergeCell ref="BG291:BH291"/>
    <mergeCell ref="BJ291:BO291"/>
    <mergeCell ref="BP291:BU291"/>
    <mergeCell ref="BV291:CA291"/>
    <mergeCell ref="CB291:CE291"/>
    <mergeCell ref="CP287:CT292"/>
    <mergeCell ref="CU287:CY292"/>
    <mergeCell ref="BC288:BF288"/>
    <mergeCell ref="BG288:BH288"/>
    <mergeCell ref="BJ288:BO288"/>
    <mergeCell ref="BP288:BU288"/>
    <mergeCell ref="BV288:CA288"/>
    <mergeCell ref="CB288:CE288"/>
    <mergeCell ref="BC289:BF289"/>
    <mergeCell ref="BG289:BH289"/>
    <mergeCell ref="BJ287:BO287"/>
    <mergeCell ref="BP287:BU287"/>
    <mergeCell ref="BV287:CA287"/>
    <mergeCell ref="CB287:CE287"/>
    <mergeCell ref="CF287:CJ292"/>
    <mergeCell ref="CK287:CO292"/>
    <mergeCell ref="BJ289:BO289"/>
    <mergeCell ref="BP289:BU289"/>
    <mergeCell ref="BV289:CA289"/>
    <mergeCell ref="CB289:CE289"/>
    <mergeCell ref="AD287:AK292"/>
    <mergeCell ref="AL287:AR292"/>
    <mergeCell ref="AS287:AY292"/>
    <mergeCell ref="AZ287:BA292"/>
    <mergeCell ref="BC287:BF287"/>
    <mergeCell ref="BG287:BH287"/>
    <mergeCell ref="BC290:BF290"/>
    <mergeCell ref="BG290:BH290"/>
    <mergeCell ref="BC292:BF292"/>
    <mergeCell ref="BG292:BH292"/>
    <mergeCell ref="BJ286:BO286"/>
    <mergeCell ref="BP286:BU286"/>
    <mergeCell ref="BV286:CA286"/>
    <mergeCell ref="CB286:CE286"/>
    <mergeCell ref="A287:A292"/>
    <mergeCell ref="D287:J292"/>
    <mergeCell ref="K287:Q292"/>
    <mergeCell ref="R287:S292"/>
    <mergeCell ref="T287:U292"/>
    <mergeCell ref="V287:AC292"/>
    <mergeCell ref="BJ284:BO284"/>
    <mergeCell ref="BP284:BU284"/>
    <mergeCell ref="BV284:CA284"/>
    <mergeCell ref="CB284:CE284"/>
    <mergeCell ref="BC285:BF285"/>
    <mergeCell ref="BG285:BH285"/>
    <mergeCell ref="BJ285:BO285"/>
    <mergeCell ref="BP285:BU285"/>
    <mergeCell ref="BV285:CA285"/>
    <mergeCell ref="CB285:CE285"/>
    <mergeCell ref="CP281:CT286"/>
    <mergeCell ref="CU281:CY286"/>
    <mergeCell ref="BC282:BF282"/>
    <mergeCell ref="BG282:BH282"/>
    <mergeCell ref="BJ282:BO282"/>
    <mergeCell ref="BP282:BU282"/>
    <mergeCell ref="BV282:CA282"/>
    <mergeCell ref="CB282:CE282"/>
    <mergeCell ref="BC283:BF283"/>
    <mergeCell ref="BG283:BH283"/>
    <mergeCell ref="BJ281:BO281"/>
    <mergeCell ref="BP281:BU281"/>
    <mergeCell ref="BV281:CA281"/>
    <mergeCell ref="CB281:CE281"/>
    <mergeCell ref="CF281:CJ286"/>
    <mergeCell ref="CK281:CO286"/>
    <mergeCell ref="BJ283:BO283"/>
    <mergeCell ref="BP283:BU283"/>
    <mergeCell ref="BV283:CA283"/>
    <mergeCell ref="CB283:CE283"/>
    <mergeCell ref="AD281:AK286"/>
    <mergeCell ref="AL281:AR286"/>
    <mergeCell ref="AS281:AY286"/>
    <mergeCell ref="AZ281:BA286"/>
    <mergeCell ref="BC281:BF281"/>
    <mergeCell ref="BG281:BH281"/>
    <mergeCell ref="BC284:BF284"/>
    <mergeCell ref="BG284:BH284"/>
    <mergeCell ref="BC286:BF286"/>
    <mergeCell ref="BG286:BH286"/>
    <mergeCell ref="BJ280:BO280"/>
    <mergeCell ref="BP280:BU280"/>
    <mergeCell ref="BV280:CA280"/>
    <mergeCell ref="CB280:CE280"/>
    <mergeCell ref="A281:A286"/>
    <mergeCell ref="D281:J286"/>
    <mergeCell ref="K281:Q286"/>
    <mergeCell ref="R281:S286"/>
    <mergeCell ref="T281:U286"/>
    <mergeCell ref="V281:AC286"/>
    <mergeCell ref="BJ278:BO278"/>
    <mergeCell ref="BP278:BU278"/>
    <mergeCell ref="BV278:CA278"/>
    <mergeCell ref="CB278:CE278"/>
    <mergeCell ref="BC279:BF279"/>
    <mergeCell ref="BG279:BH279"/>
    <mergeCell ref="BJ279:BO279"/>
    <mergeCell ref="BP279:BU279"/>
    <mergeCell ref="BV279:CA279"/>
    <mergeCell ref="CB279:CE279"/>
    <mergeCell ref="CP275:CT280"/>
    <mergeCell ref="CU275:CY280"/>
    <mergeCell ref="BC276:BF276"/>
    <mergeCell ref="BG276:BH276"/>
    <mergeCell ref="BJ276:BO276"/>
    <mergeCell ref="BP276:BU276"/>
    <mergeCell ref="BV276:CA276"/>
    <mergeCell ref="CB276:CE276"/>
    <mergeCell ref="BC277:BF277"/>
    <mergeCell ref="BG277:BH277"/>
    <mergeCell ref="BJ275:BO275"/>
    <mergeCell ref="BP275:BU275"/>
    <mergeCell ref="BV275:CA275"/>
    <mergeCell ref="CB275:CE275"/>
    <mergeCell ref="CF275:CJ280"/>
    <mergeCell ref="CK275:CO280"/>
    <mergeCell ref="BJ277:BO277"/>
    <mergeCell ref="BP277:BU277"/>
    <mergeCell ref="BV277:CA277"/>
    <mergeCell ref="CB277:CE277"/>
    <mergeCell ref="AD275:AK280"/>
    <mergeCell ref="AL275:AR280"/>
    <mergeCell ref="AS275:AY280"/>
    <mergeCell ref="AZ275:BA280"/>
    <mergeCell ref="BC275:BF275"/>
    <mergeCell ref="BG275:BH275"/>
    <mergeCell ref="BC278:BF278"/>
    <mergeCell ref="BG278:BH278"/>
    <mergeCell ref="BC280:BF280"/>
    <mergeCell ref="BG280:BH280"/>
    <mergeCell ref="BJ274:BO274"/>
    <mergeCell ref="BP274:BU274"/>
    <mergeCell ref="BV274:CA274"/>
    <mergeCell ref="CB274:CE274"/>
    <mergeCell ref="A275:A280"/>
    <mergeCell ref="D275:J280"/>
    <mergeCell ref="K275:Q280"/>
    <mergeCell ref="R275:S280"/>
    <mergeCell ref="T275:U280"/>
    <mergeCell ref="V275:AC280"/>
    <mergeCell ref="BJ272:BO272"/>
    <mergeCell ref="BP272:BU272"/>
    <mergeCell ref="BV272:CA272"/>
    <mergeCell ref="CB272:CE272"/>
    <mergeCell ref="BC273:BF273"/>
    <mergeCell ref="BG273:BH273"/>
    <mergeCell ref="BJ273:BO273"/>
    <mergeCell ref="BP273:BU273"/>
    <mergeCell ref="BV273:CA273"/>
    <mergeCell ref="CB273:CE273"/>
    <mergeCell ref="CP269:CT274"/>
    <mergeCell ref="CU269:CY274"/>
    <mergeCell ref="BC270:BF270"/>
    <mergeCell ref="BG270:BH270"/>
    <mergeCell ref="BJ270:BO270"/>
    <mergeCell ref="BP270:BU270"/>
    <mergeCell ref="BV270:CA270"/>
    <mergeCell ref="CB270:CE270"/>
    <mergeCell ref="BC271:BF271"/>
    <mergeCell ref="BG271:BH271"/>
    <mergeCell ref="BJ269:BO269"/>
    <mergeCell ref="BP269:BU269"/>
    <mergeCell ref="BV269:CA269"/>
    <mergeCell ref="CB269:CE269"/>
    <mergeCell ref="CF269:CJ274"/>
    <mergeCell ref="CK269:CO274"/>
    <mergeCell ref="BJ271:BO271"/>
    <mergeCell ref="BP271:BU271"/>
    <mergeCell ref="BV271:CA271"/>
    <mergeCell ref="CB271:CE271"/>
    <mergeCell ref="AD269:AK274"/>
    <mergeCell ref="AL269:AR274"/>
    <mergeCell ref="AS269:AY274"/>
    <mergeCell ref="AZ269:BA274"/>
    <mergeCell ref="BC269:BF269"/>
    <mergeCell ref="BG269:BH269"/>
    <mergeCell ref="BC272:BF272"/>
    <mergeCell ref="BG272:BH272"/>
    <mergeCell ref="BC274:BF274"/>
    <mergeCell ref="BG274:BH274"/>
    <mergeCell ref="BJ268:BO268"/>
    <mergeCell ref="BP268:BU268"/>
    <mergeCell ref="BV268:CA268"/>
    <mergeCell ref="CB268:CE268"/>
    <mergeCell ref="A269:A274"/>
    <mergeCell ref="D269:J274"/>
    <mergeCell ref="K269:Q274"/>
    <mergeCell ref="R269:S274"/>
    <mergeCell ref="T269:U274"/>
    <mergeCell ref="V269:AC274"/>
    <mergeCell ref="BJ266:BO266"/>
    <mergeCell ref="BP266:BU266"/>
    <mergeCell ref="BV266:CA266"/>
    <mergeCell ref="CB266:CE266"/>
    <mergeCell ref="BC267:BF267"/>
    <mergeCell ref="BG267:BH267"/>
    <mergeCell ref="BJ267:BO267"/>
    <mergeCell ref="BP267:BU267"/>
    <mergeCell ref="BV267:CA267"/>
    <mergeCell ref="CB267:CE267"/>
    <mergeCell ref="CP263:CT268"/>
    <mergeCell ref="CU263:CY268"/>
    <mergeCell ref="BC264:BF264"/>
    <mergeCell ref="BG264:BH264"/>
    <mergeCell ref="BJ264:BO264"/>
    <mergeCell ref="BP264:BU264"/>
    <mergeCell ref="BV264:CA264"/>
    <mergeCell ref="CB264:CE264"/>
    <mergeCell ref="BC265:BF265"/>
    <mergeCell ref="BG265:BH265"/>
    <mergeCell ref="BJ263:BO263"/>
    <mergeCell ref="BP263:BU263"/>
    <mergeCell ref="BV263:CA263"/>
    <mergeCell ref="CB263:CE263"/>
    <mergeCell ref="CF263:CJ268"/>
    <mergeCell ref="CK263:CO268"/>
    <mergeCell ref="BJ265:BO265"/>
    <mergeCell ref="BP265:BU265"/>
    <mergeCell ref="BV265:CA265"/>
    <mergeCell ref="CB265:CE265"/>
    <mergeCell ref="AD263:AK268"/>
    <mergeCell ref="AL263:AR268"/>
    <mergeCell ref="AS263:AY268"/>
    <mergeCell ref="AZ263:BA268"/>
    <mergeCell ref="BC263:BF263"/>
    <mergeCell ref="BG263:BH263"/>
    <mergeCell ref="BC266:BF266"/>
    <mergeCell ref="BG266:BH266"/>
    <mergeCell ref="BC268:BF268"/>
    <mergeCell ref="BG268:BH268"/>
    <mergeCell ref="BJ262:BO262"/>
    <mergeCell ref="BP262:BU262"/>
    <mergeCell ref="BV262:CA262"/>
    <mergeCell ref="CB262:CE262"/>
    <mergeCell ref="A263:A268"/>
    <mergeCell ref="D263:J268"/>
    <mergeCell ref="K263:Q268"/>
    <mergeCell ref="R263:S268"/>
    <mergeCell ref="T263:U268"/>
    <mergeCell ref="V263:AC268"/>
    <mergeCell ref="BJ260:BO260"/>
    <mergeCell ref="BP260:BU260"/>
    <mergeCell ref="BV260:CA260"/>
    <mergeCell ref="CB260:CE260"/>
    <mergeCell ref="BC261:BF261"/>
    <mergeCell ref="BG261:BH261"/>
    <mergeCell ref="BJ261:BO261"/>
    <mergeCell ref="BP261:BU261"/>
    <mergeCell ref="BV261:CA261"/>
    <mergeCell ref="CB261:CE261"/>
    <mergeCell ref="CP257:CT262"/>
    <mergeCell ref="CU257:CY262"/>
    <mergeCell ref="BC258:BF258"/>
    <mergeCell ref="BG258:BH258"/>
    <mergeCell ref="BJ258:BO258"/>
    <mergeCell ref="BP258:BU258"/>
    <mergeCell ref="BV258:CA258"/>
    <mergeCell ref="CB258:CE258"/>
    <mergeCell ref="BC259:BF259"/>
    <mergeCell ref="BG259:BH259"/>
    <mergeCell ref="BJ257:BO257"/>
    <mergeCell ref="BP257:BU257"/>
    <mergeCell ref="BV257:CA257"/>
    <mergeCell ref="CB257:CE257"/>
    <mergeCell ref="CF257:CJ262"/>
    <mergeCell ref="CK257:CO262"/>
    <mergeCell ref="BJ259:BO259"/>
    <mergeCell ref="BP259:BU259"/>
    <mergeCell ref="BV259:CA259"/>
    <mergeCell ref="CB259:CE259"/>
    <mergeCell ref="AD257:AK262"/>
    <mergeCell ref="AL257:AR262"/>
    <mergeCell ref="AS257:AY262"/>
    <mergeCell ref="AZ257:BA262"/>
    <mergeCell ref="BC257:BF257"/>
    <mergeCell ref="BG257:BH257"/>
    <mergeCell ref="BC260:BF260"/>
    <mergeCell ref="BG260:BH260"/>
    <mergeCell ref="BC262:BF262"/>
    <mergeCell ref="BG262:BH262"/>
    <mergeCell ref="BJ256:BO256"/>
    <mergeCell ref="BP256:BU256"/>
    <mergeCell ref="BV256:CA256"/>
    <mergeCell ref="CB256:CE256"/>
    <mergeCell ref="A257:A262"/>
    <mergeCell ref="D257:J262"/>
    <mergeCell ref="K257:Q262"/>
    <mergeCell ref="R257:S262"/>
    <mergeCell ref="T257:U262"/>
    <mergeCell ref="V257:AC262"/>
    <mergeCell ref="BJ254:BO254"/>
    <mergeCell ref="BP254:BU254"/>
    <mergeCell ref="BV254:CA254"/>
    <mergeCell ref="CB254:CE254"/>
    <mergeCell ref="BC255:BF255"/>
    <mergeCell ref="BG255:BH255"/>
    <mergeCell ref="BJ255:BO255"/>
    <mergeCell ref="BP255:BU255"/>
    <mergeCell ref="BV255:CA255"/>
    <mergeCell ref="CB255:CE255"/>
    <mergeCell ref="CP251:CT256"/>
    <mergeCell ref="CU251:CY256"/>
    <mergeCell ref="BC252:BF252"/>
    <mergeCell ref="BG252:BH252"/>
    <mergeCell ref="BJ252:BO252"/>
    <mergeCell ref="BP252:BU252"/>
    <mergeCell ref="BV252:CA252"/>
    <mergeCell ref="CB252:CE252"/>
    <mergeCell ref="BC253:BF253"/>
    <mergeCell ref="BG253:BH253"/>
    <mergeCell ref="BJ251:BO251"/>
    <mergeCell ref="BP251:BU251"/>
    <mergeCell ref="BV251:CA251"/>
    <mergeCell ref="CB251:CE251"/>
    <mergeCell ref="CF251:CJ256"/>
    <mergeCell ref="CK251:CO256"/>
    <mergeCell ref="BJ253:BO253"/>
    <mergeCell ref="BP253:BU253"/>
    <mergeCell ref="BV253:CA253"/>
    <mergeCell ref="CB253:CE253"/>
    <mergeCell ref="AD251:AK256"/>
    <mergeCell ref="AL251:AR256"/>
    <mergeCell ref="AS251:AY256"/>
    <mergeCell ref="AZ251:BA256"/>
    <mergeCell ref="BC251:BF251"/>
    <mergeCell ref="BG251:BH251"/>
    <mergeCell ref="BC254:BF254"/>
    <mergeCell ref="BG254:BH254"/>
    <mergeCell ref="BC256:BF256"/>
    <mergeCell ref="BG256:BH256"/>
    <mergeCell ref="BJ250:BO250"/>
    <mergeCell ref="BP250:BU250"/>
    <mergeCell ref="BV250:CA250"/>
    <mergeCell ref="CB250:CE250"/>
    <mergeCell ref="A251:A256"/>
    <mergeCell ref="D251:J256"/>
    <mergeCell ref="K251:Q256"/>
    <mergeCell ref="R251:S256"/>
    <mergeCell ref="T251:U256"/>
    <mergeCell ref="V251:AC256"/>
    <mergeCell ref="BJ248:BO248"/>
    <mergeCell ref="BP248:BU248"/>
    <mergeCell ref="BV248:CA248"/>
    <mergeCell ref="CB248:CE248"/>
    <mergeCell ref="BC249:BF249"/>
    <mergeCell ref="BG249:BH249"/>
    <mergeCell ref="BJ249:BO249"/>
    <mergeCell ref="BP249:BU249"/>
    <mergeCell ref="BV249:CA249"/>
    <mergeCell ref="CB249:CE249"/>
    <mergeCell ref="CP245:CT250"/>
    <mergeCell ref="CU245:CY250"/>
    <mergeCell ref="BC246:BF246"/>
    <mergeCell ref="BG246:BH246"/>
    <mergeCell ref="BJ246:BO246"/>
    <mergeCell ref="BP246:BU246"/>
    <mergeCell ref="BV246:CA246"/>
    <mergeCell ref="CB246:CE246"/>
    <mergeCell ref="BC247:BF247"/>
    <mergeCell ref="BG247:BH247"/>
    <mergeCell ref="BJ245:BO245"/>
    <mergeCell ref="BP245:BU245"/>
    <mergeCell ref="BV245:CA245"/>
    <mergeCell ref="CB245:CE245"/>
    <mergeCell ref="CF245:CJ250"/>
    <mergeCell ref="CK245:CO250"/>
    <mergeCell ref="BJ247:BO247"/>
    <mergeCell ref="BP247:BU247"/>
    <mergeCell ref="BV247:CA247"/>
    <mergeCell ref="CB247:CE247"/>
    <mergeCell ref="AD245:AK250"/>
    <mergeCell ref="AL245:AR250"/>
    <mergeCell ref="AS245:AY250"/>
    <mergeCell ref="AZ245:BA250"/>
    <mergeCell ref="BC245:BF245"/>
    <mergeCell ref="BG245:BH245"/>
    <mergeCell ref="BC248:BF248"/>
    <mergeCell ref="BG248:BH248"/>
    <mergeCell ref="BC250:BF250"/>
    <mergeCell ref="BG250:BH250"/>
    <mergeCell ref="BJ244:BO244"/>
    <mergeCell ref="BP244:BU244"/>
    <mergeCell ref="BV244:CA244"/>
    <mergeCell ref="CB244:CE244"/>
    <mergeCell ref="A245:A250"/>
    <mergeCell ref="D245:J250"/>
    <mergeCell ref="K245:Q250"/>
    <mergeCell ref="R245:S250"/>
    <mergeCell ref="T245:U250"/>
    <mergeCell ref="V245:AC250"/>
    <mergeCell ref="BJ242:BO242"/>
    <mergeCell ref="BP242:BU242"/>
    <mergeCell ref="BV242:CA242"/>
    <mergeCell ref="CB242:CE242"/>
    <mergeCell ref="BC243:BF243"/>
    <mergeCell ref="BG243:BH243"/>
    <mergeCell ref="BJ243:BO243"/>
    <mergeCell ref="BP243:BU243"/>
    <mergeCell ref="BV243:CA243"/>
    <mergeCell ref="CB243:CE243"/>
    <mergeCell ref="CP239:CT244"/>
    <mergeCell ref="CU239:CY244"/>
    <mergeCell ref="BC240:BF240"/>
    <mergeCell ref="BG240:BH240"/>
    <mergeCell ref="BJ240:BO240"/>
    <mergeCell ref="BP240:BU240"/>
    <mergeCell ref="BV240:CA240"/>
    <mergeCell ref="CB240:CE240"/>
    <mergeCell ref="BC241:BF241"/>
    <mergeCell ref="BG241:BH241"/>
    <mergeCell ref="BJ239:BO239"/>
    <mergeCell ref="BP239:BU239"/>
    <mergeCell ref="BV239:CA239"/>
    <mergeCell ref="CB239:CE239"/>
    <mergeCell ref="CF239:CJ244"/>
    <mergeCell ref="CK239:CO244"/>
    <mergeCell ref="BJ241:BO241"/>
    <mergeCell ref="BP241:BU241"/>
    <mergeCell ref="BV241:CA241"/>
    <mergeCell ref="CB241:CE241"/>
    <mergeCell ref="AD239:AK244"/>
    <mergeCell ref="AL239:AR244"/>
    <mergeCell ref="AS239:AY244"/>
    <mergeCell ref="AZ239:BA244"/>
    <mergeCell ref="BC239:BF239"/>
    <mergeCell ref="BG239:BH239"/>
    <mergeCell ref="BC242:BF242"/>
    <mergeCell ref="BG242:BH242"/>
    <mergeCell ref="BC244:BF244"/>
    <mergeCell ref="BG244:BH244"/>
    <mergeCell ref="BJ238:BO238"/>
    <mergeCell ref="BP238:BU238"/>
    <mergeCell ref="BV238:CA238"/>
    <mergeCell ref="CB238:CE238"/>
    <mergeCell ref="A239:A244"/>
    <mergeCell ref="D239:J244"/>
    <mergeCell ref="K239:Q244"/>
    <mergeCell ref="R239:S244"/>
    <mergeCell ref="T239:U244"/>
    <mergeCell ref="V239:AC244"/>
    <mergeCell ref="BJ236:BO236"/>
    <mergeCell ref="BP236:BU236"/>
    <mergeCell ref="BV236:CA236"/>
    <mergeCell ref="CB236:CE236"/>
    <mergeCell ref="BC237:BF237"/>
    <mergeCell ref="BG237:BH237"/>
    <mergeCell ref="BJ237:BO237"/>
    <mergeCell ref="BP237:BU237"/>
    <mergeCell ref="BV237:CA237"/>
    <mergeCell ref="CB237:CE237"/>
    <mergeCell ref="CP233:CT238"/>
    <mergeCell ref="CU233:CY238"/>
    <mergeCell ref="BC234:BF234"/>
    <mergeCell ref="BG234:BH234"/>
    <mergeCell ref="BJ234:BO234"/>
    <mergeCell ref="BP234:BU234"/>
    <mergeCell ref="BV234:CA234"/>
    <mergeCell ref="CB234:CE234"/>
    <mergeCell ref="BC235:BF235"/>
    <mergeCell ref="BG235:BH235"/>
    <mergeCell ref="BJ233:BO233"/>
    <mergeCell ref="BP233:BU233"/>
    <mergeCell ref="BV233:CA233"/>
    <mergeCell ref="CB233:CE233"/>
    <mergeCell ref="CF233:CJ238"/>
    <mergeCell ref="CK233:CO238"/>
    <mergeCell ref="BJ235:BO235"/>
    <mergeCell ref="BP235:BU235"/>
    <mergeCell ref="BV235:CA235"/>
    <mergeCell ref="CB235:CE235"/>
    <mergeCell ref="AD233:AK238"/>
    <mergeCell ref="AL233:AR238"/>
    <mergeCell ref="AS233:AY238"/>
    <mergeCell ref="AZ233:BA238"/>
    <mergeCell ref="BC233:BF233"/>
    <mergeCell ref="BG233:BH233"/>
    <mergeCell ref="BC236:BF236"/>
    <mergeCell ref="BG236:BH236"/>
    <mergeCell ref="BC238:BF238"/>
    <mergeCell ref="BG238:BH238"/>
    <mergeCell ref="BJ232:BO232"/>
    <mergeCell ref="BP232:BU232"/>
    <mergeCell ref="BV232:CA232"/>
    <mergeCell ref="CB232:CE232"/>
    <mergeCell ref="A233:A238"/>
    <mergeCell ref="D233:J238"/>
    <mergeCell ref="K233:Q238"/>
    <mergeCell ref="R233:S238"/>
    <mergeCell ref="T233:U238"/>
    <mergeCell ref="V233:AC238"/>
    <mergeCell ref="BJ230:BO230"/>
    <mergeCell ref="BP230:BU230"/>
    <mergeCell ref="BV230:CA230"/>
    <mergeCell ref="CB230:CE230"/>
    <mergeCell ref="BC231:BF231"/>
    <mergeCell ref="BG231:BH231"/>
    <mergeCell ref="BJ231:BO231"/>
    <mergeCell ref="BP231:BU231"/>
    <mergeCell ref="BV231:CA231"/>
    <mergeCell ref="CB231:CE231"/>
    <mergeCell ref="CP227:CT232"/>
    <mergeCell ref="CU227:CY232"/>
    <mergeCell ref="BC228:BF228"/>
    <mergeCell ref="BG228:BH228"/>
    <mergeCell ref="BJ228:BO228"/>
    <mergeCell ref="BP228:BU228"/>
    <mergeCell ref="BV228:CA228"/>
    <mergeCell ref="CB228:CE228"/>
    <mergeCell ref="BC229:BF229"/>
    <mergeCell ref="BG229:BH229"/>
    <mergeCell ref="BJ227:BO227"/>
    <mergeCell ref="BP227:BU227"/>
    <mergeCell ref="BV227:CA227"/>
    <mergeCell ref="CB227:CE227"/>
    <mergeCell ref="CF227:CJ232"/>
    <mergeCell ref="CK227:CO232"/>
    <mergeCell ref="BJ229:BO229"/>
    <mergeCell ref="BP229:BU229"/>
    <mergeCell ref="BV229:CA229"/>
    <mergeCell ref="CB229:CE229"/>
    <mergeCell ref="AD227:AK232"/>
    <mergeCell ref="AL227:AR232"/>
    <mergeCell ref="AS227:AY232"/>
    <mergeCell ref="AZ227:BA232"/>
    <mergeCell ref="BC227:BF227"/>
    <mergeCell ref="BG227:BH227"/>
    <mergeCell ref="BC230:BF230"/>
    <mergeCell ref="BG230:BH230"/>
    <mergeCell ref="BC232:BF232"/>
    <mergeCell ref="BG232:BH232"/>
    <mergeCell ref="BJ226:BO226"/>
    <mergeCell ref="BP226:BU226"/>
    <mergeCell ref="BV226:CA226"/>
    <mergeCell ref="CB226:CE226"/>
    <mergeCell ref="A227:A232"/>
    <mergeCell ref="D227:J232"/>
    <mergeCell ref="K227:Q232"/>
    <mergeCell ref="R227:S232"/>
    <mergeCell ref="T227:U232"/>
    <mergeCell ref="V227:AC232"/>
    <mergeCell ref="BJ224:BO224"/>
    <mergeCell ref="BP224:BU224"/>
    <mergeCell ref="BV224:CA224"/>
    <mergeCell ref="CB224:CE224"/>
    <mergeCell ref="BC225:BF225"/>
    <mergeCell ref="BG225:BH225"/>
    <mergeCell ref="BJ225:BO225"/>
    <mergeCell ref="BP225:BU225"/>
    <mergeCell ref="BV225:CA225"/>
    <mergeCell ref="CB225:CE225"/>
    <mergeCell ref="CP221:CT226"/>
    <mergeCell ref="CU221:CY226"/>
    <mergeCell ref="BC222:BF222"/>
    <mergeCell ref="BG222:BH222"/>
    <mergeCell ref="BJ222:BO222"/>
    <mergeCell ref="BP222:BU222"/>
    <mergeCell ref="BV222:CA222"/>
    <mergeCell ref="CB222:CE222"/>
    <mergeCell ref="BC223:BF223"/>
    <mergeCell ref="BG223:BH223"/>
    <mergeCell ref="BJ221:BO221"/>
    <mergeCell ref="BP221:BU221"/>
    <mergeCell ref="BV221:CA221"/>
    <mergeCell ref="CB221:CE221"/>
    <mergeCell ref="CF221:CJ226"/>
    <mergeCell ref="CK221:CO226"/>
    <mergeCell ref="BJ223:BO223"/>
    <mergeCell ref="BP223:BU223"/>
    <mergeCell ref="BV223:CA223"/>
    <mergeCell ref="CB223:CE223"/>
    <mergeCell ref="AD221:AK226"/>
    <mergeCell ref="AL221:AR226"/>
    <mergeCell ref="AS221:AY226"/>
    <mergeCell ref="AZ221:BA226"/>
    <mergeCell ref="BC221:BF221"/>
    <mergeCell ref="BG221:BH221"/>
    <mergeCell ref="BC224:BF224"/>
    <mergeCell ref="BG224:BH224"/>
    <mergeCell ref="BC226:BF226"/>
    <mergeCell ref="BG226:BH226"/>
    <mergeCell ref="BJ220:BO220"/>
    <mergeCell ref="BP220:BU220"/>
    <mergeCell ref="BV220:CA220"/>
    <mergeCell ref="CB220:CE220"/>
    <mergeCell ref="A221:A226"/>
    <mergeCell ref="D221:J226"/>
    <mergeCell ref="K221:Q226"/>
    <mergeCell ref="R221:S226"/>
    <mergeCell ref="T221:U226"/>
    <mergeCell ref="V221:AC226"/>
    <mergeCell ref="BJ218:BO218"/>
    <mergeCell ref="BP218:BU218"/>
    <mergeCell ref="BV218:CA218"/>
    <mergeCell ref="CB218:CE218"/>
    <mergeCell ref="BC219:BF219"/>
    <mergeCell ref="BG219:BH219"/>
    <mergeCell ref="BJ219:BO219"/>
    <mergeCell ref="BP219:BU219"/>
    <mergeCell ref="BV219:CA219"/>
    <mergeCell ref="CB219:CE219"/>
    <mergeCell ref="CP215:CT220"/>
    <mergeCell ref="CU215:CY220"/>
    <mergeCell ref="BC216:BF216"/>
    <mergeCell ref="BG216:BH216"/>
    <mergeCell ref="BJ216:BO216"/>
    <mergeCell ref="BP216:BU216"/>
    <mergeCell ref="BV216:CA216"/>
    <mergeCell ref="CB216:CE216"/>
    <mergeCell ref="BC217:BF217"/>
    <mergeCell ref="BG217:BH217"/>
    <mergeCell ref="BJ215:BO215"/>
    <mergeCell ref="BP215:BU215"/>
    <mergeCell ref="BV215:CA215"/>
    <mergeCell ref="CB215:CE215"/>
    <mergeCell ref="CF215:CJ220"/>
    <mergeCell ref="CK215:CO220"/>
    <mergeCell ref="BJ217:BO217"/>
    <mergeCell ref="BP217:BU217"/>
    <mergeCell ref="BV217:CA217"/>
    <mergeCell ref="CB217:CE217"/>
    <mergeCell ref="AD215:AK220"/>
    <mergeCell ref="AL215:AR220"/>
    <mergeCell ref="AS215:AY220"/>
    <mergeCell ref="AZ215:BA220"/>
    <mergeCell ref="BC215:BF215"/>
    <mergeCell ref="BG215:BH215"/>
    <mergeCell ref="BC218:BF218"/>
    <mergeCell ref="BG218:BH218"/>
    <mergeCell ref="BC220:BF220"/>
    <mergeCell ref="BG220:BH220"/>
    <mergeCell ref="BJ214:BO214"/>
    <mergeCell ref="BP214:BU214"/>
    <mergeCell ref="BV214:CA214"/>
    <mergeCell ref="CB214:CE214"/>
    <mergeCell ref="A215:A220"/>
    <mergeCell ref="D215:J220"/>
    <mergeCell ref="K215:Q220"/>
    <mergeCell ref="R215:S220"/>
    <mergeCell ref="T215:U220"/>
    <mergeCell ref="V215:AC220"/>
    <mergeCell ref="BJ212:BO212"/>
    <mergeCell ref="BP212:BU212"/>
    <mergeCell ref="BV212:CA212"/>
    <mergeCell ref="CB212:CE212"/>
    <mergeCell ref="BC213:BF213"/>
    <mergeCell ref="BG213:BH213"/>
    <mergeCell ref="BJ213:BO213"/>
    <mergeCell ref="BP213:BU213"/>
    <mergeCell ref="BV213:CA213"/>
    <mergeCell ref="CB213:CE213"/>
    <mergeCell ref="CP209:CT214"/>
    <mergeCell ref="CU209:CY214"/>
    <mergeCell ref="BC210:BF210"/>
    <mergeCell ref="BG210:BH210"/>
    <mergeCell ref="BJ210:BO210"/>
    <mergeCell ref="BP210:BU210"/>
    <mergeCell ref="BV210:CA210"/>
    <mergeCell ref="CB210:CE210"/>
    <mergeCell ref="BC211:BF211"/>
    <mergeCell ref="BG211:BH211"/>
    <mergeCell ref="BJ209:BO209"/>
    <mergeCell ref="BP209:BU209"/>
    <mergeCell ref="BV209:CA209"/>
    <mergeCell ref="CB209:CE209"/>
    <mergeCell ref="CF209:CJ214"/>
    <mergeCell ref="CK209:CO214"/>
    <mergeCell ref="BJ211:BO211"/>
    <mergeCell ref="BP211:BU211"/>
    <mergeCell ref="BV211:CA211"/>
    <mergeCell ref="CB211:CE211"/>
    <mergeCell ref="AD209:AK214"/>
    <mergeCell ref="AL209:AR214"/>
    <mergeCell ref="AS209:AY214"/>
    <mergeCell ref="AZ209:BA214"/>
    <mergeCell ref="BC209:BF209"/>
    <mergeCell ref="BG209:BH209"/>
    <mergeCell ref="BC212:BF212"/>
    <mergeCell ref="BG212:BH212"/>
    <mergeCell ref="BC214:BF214"/>
    <mergeCell ref="BG214:BH214"/>
    <mergeCell ref="BJ208:BO208"/>
    <mergeCell ref="BP208:BU208"/>
    <mergeCell ref="BV208:CA208"/>
    <mergeCell ref="CB208:CE208"/>
    <mergeCell ref="A209:A214"/>
    <mergeCell ref="D209:J214"/>
    <mergeCell ref="K209:Q214"/>
    <mergeCell ref="R209:S214"/>
    <mergeCell ref="T209:U214"/>
    <mergeCell ref="V209:AC214"/>
    <mergeCell ref="BJ206:BO206"/>
    <mergeCell ref="BP206:BU206"/>
    <mergeCell ref="BV206:CA206"/>
    <mergeCell ref="CB206:CE206"/>
    <mergeCell ref="BC207:BF207"/>
    <mergeCell ref="BG207:BH207"/>
    <mergeCell ref="BJ207:BO207"/>
    <mergeCell ref="BP207:BU207"/>
    <mergeCell ref="BV207:CA207"/>
    <mergeCell ref="CB207:CE207"/>
    <mergeCell ref="CP203:CT208"/>
    <mergeCell ref="CU203:CY208"/>
    <mergeCell ref="BC204:BF204"/>
    <mergeCell ref="BG204:BH204"/>
    <mergeCell ref="BJ204:BO204"/>
    <mergeCell ref="BP204:BU204"/>
    <mergeCell ref="BV204:CA204"/>
    <mergeCell ref="CB204:CE204"/>
    <mergeCell ref="BC205:BF205"/>
    <mergeCell ref="BG205:BH205"/>
    <mergeCell ref="BJ203:BO203"/>
    <mergeCell ref="BP203:BU203"/>
    <mergeCell ref="BV203:CA203"/>
    <mergeCell ref="CB203:CE203"/>
    <mergeCell ref="CF203:CJ208"/>
    <mergeCell ref="CK203:CO208"/>
    <mergeCell ref="BJ205:BO205"/>
    <mergeCell ref="BP205:BU205"/>
    <mergeCell ref="BV205:CA205"/>
    <mergeCell ref="CB205:CE205"/>
    <mergeCell ref="AD203:AK208"/>
    <mergeCell ref="AL203:AR208"/>
    <mergeCell ref="AS203:AY208"/>
    <mergeCell ref="AZ203:BA208"/>
    <mergeCell ref="BC203:BF203"/>
    <mergeCell ref="BG203:BH203"/>
    <mergeCell ref="BC206:BF206"/>
    <mergeCell ref="BG206:BH206"/>
    <mergeCell ref="BC208:BF208"/>
    <mergeCell ref="BG208:BH208"/>
    <mergeCell ref="BJ202:BO202"/>
    <mergeCell ref="BP202:BU202"/>
    <mergeCell ref="BV202:CA202"/>
    <mergeCell ref="CB202:CE202"/>
    <mergeCell ref="A203:A208"/>
    <mergeCell ref="D203:J208"/>
    <mergeCell ref="K203:Q208"/>
    <mergeCell ref="R203:S208"/>
    <mergeCell ref="T203:U208"/>
    <mergeCell ref="V203:AC208"/>
    <mergeCell ref="BJ200:BO200"/>
    <mergeCell ref="BP200:BU200"/>
    <mergeCell ref="BV200:CA200"/>
    <mergeCell ref="CB200:CE200"/>
    <mergeCell ref="BC201:BF201"/>
    <mergeCell ref="BG201:BH201"/>
    <mergeCell ref="BJ201:BO201"/>
    <mergeCell ref="BP201:BU201"/>
    <mergeCell ref="BV201:CA201"/>
    <mergeCell ref="CB201:CE201"/>
    <mergeCell ref="CP197:CT202"/>
    <mergeCell ref="CU197:CY202"/>
    <mergeCell ref="BC198:BF198"/>
    <mergeCell ref="BG198:BH198"/>
    <mergeCell ref="BJ198:BO198"/>
    <mergeCell ref="BP198:BU198"/>
    <mergeCell ref="BV198:CA198"/>
    <mergeCell ref="CB198:CE198"/>
    <mergeCell ref="BC199:BF199"/>
    <mergeCell ref="BG199:BH199"/>
    <mergeCell ref="BJ197:BO197"/>
    <mergeCell ref="BP197:BU197"/>
    <mergeCell ref="BV197:CA197"/>
    <mergeCell ref="CB197:CE197"/>
    <mergeCell ref="CF197:CJ202"/>
    <mergeCell ref="CK197:CO202"/>
    <mergeCell ref="BJ199:BO199"/>
    <mergeCell ref="BP199:BU199"/>
    <mergeCell ref="BV199:CA199"/>
    <mergeCell ref="CB199:CE199"/>
    <mergeCell ref="AD197:AK202"/>
    <mergeCell ref="AL197:AR202"/>
    <mergeCell ref="AS197:AY202"/>
    <mergeCell ref="AZ197:BA202"/>
    <mergeCell ref="BC197:BF197"/>
    <mergeCell ref="BG197:BH197"/>
    <mergeCell ref="BC200:BF200"/>
    <mergeCell ref="BG200:BH200"/>
    <mergeCell ref="BC202:BF202"/>
    <mergeCell ref="BG202:BH202"/>
    <mergeCell ref="BJ196:BO196"/>
    <mergeCell ref="BP196:BU196"/>
    <mergeCell ref="BV196:CA196"/>
    <mergeCell ref="CB196:CE196"/>
    <mergeCell ref="A197:A202"/>
    <mergeCell ref="D197:J202"/>
    <mergeCell ref="K197:Q202"/>
    <mergeCell ref="R197:S202"/>
    <mergeCell ref="T197:U202"/>
    <mergeCell ref="V197:AC202"/>
    <mergeCell ref="BJ194:BO194"/>
    <mergeCell ref="BP194:BU194"/>
    <mergeCell ref="BV194:CA194"/>
    <mergeCell ref="CB194:CE194"/>
    <mergeCell ref="BC195:BF195"/>
    <mergeCell ref="BG195:BH195"/>
    <mergeCell ref="BJ195:BO195"/>
    <mergeCell ref="BP195:BU195"/>
    <mergeCell ref="BV195:CA195"/>
    <mergeCell ref="CB195:CE195"/>
    <mergeCell ref="CP191:CT196"/>
    <mergeCell ref="CU191:CY196"/>
    <mergeCell ref="BC192:BF192"/>
    <mergeCell ref="BG192:BH192"/>
    <mergeCell ref="BJ192:BO192"/>
    <mergeCell ref="BP192:BU192"/>
    <mergeCell ref="BV192:CA192"/>
    <mergeCell ref="CB192:CE192"/>
    <mergeCell ref="BC193:BF193"/>
    <mergeCell ref="BG193:BH193"/>
    <mergeCell ref="BJ191:BO191"/>
    <mergeCell ref="BP191:BU191"/>
    <mergeCell ref="BV191:CA191"/>
    <mergeCell ref="CB191:CE191"/>
    <mergeCell ref="CF191:CJ196"/>
    <mergeCell ref="CK191:CO196"/>
    <mergeCell ref="BJ193:BO193"/>
    <mergeCell ref="BP193:BU193"/>
    <mergeCell ref="BV193:CA193"/>
    <mergeCell ref="CB193:CE193"/>
    <mergeCell ref="AD191:AK196"/>
    <mergeCell ref="AL191:AR196"/>
    <mergeCell ref="AS191:AY196"/>
    <mergeCell ref="AZ191:BA196"/>
    <mergeCell ref="BC191:BF191"/>
    <mergeCell ref="BG191:BH191"/>
    <mergeCell ref="BC194:BF194"/>
    <mergeCell ref="BG194:BH194"/>
    <mergeCell ref="BC196:BF196"/>
    <mergeCell ref="BG196:BH196"/>
    <mergeCell ref="BJ190:BO190"/>
    <mergeCell ref="BP190:BU190"/>
    <mergeCell ref="BV190:CA190"/>
    <mergeCell ref="CB190:CE190"/>
    <mergeCell ref="A191:A196"/>
    <mergeCell ref="D191:J196"/>
    <mergeCell ref="K191:Q196"/>
    <mergeCell ref="R191:S196"/>
    <mergeCell ref="T191:U196"/>
    <mergeCell ref="V191:AC196"/>
    <mergeCell ref="BJ188:BO188"/>
    <mergeCell ref="BP188:BU188"/>
    <mergeCell ref="BV188:CA188"/>
    <mergeCell ref="CB188:CE188"/>
    <mergeCell ref="BC189:BF189"/>
    <mergeCell ref="BG189:BH189"/>
    <mergeCell ref="BJ189:BO189"/>
    <mergeCell ref="BP189:BU189"/>
    <mergeCell ref="BV189:CA189"/>
    <mergeCell ref="CB189:CE189"/>
    <mergeCell ref="CP185:CT190"/>
    <mergeCell ref="CU185:CY190"/>
    <mergeCell ref="BC186:BF186"/>
    <mergeCell ref="BG186:BH186"/>
    <mergeCell ref="BJ186:BO186"/>
    <mergeCell ref="BP186:BU186"/>
    <mergeCell ref="BV186:CA186"/>
    <mergeCell ref="CB186:CE186"/>
    <mergeCell ref="BC187:BF187"/>
    <mergeCell ref="BG187:BH187"/>
    <mergeCell ref="BJ185:BO185"/>
    <mergeCell ref="BP185:BU185"/>
    <mergeCell ref="BV185:CA185"/>
    <mergeCell ref="CB185:CE185"/>
    <mergeCell ref="CF185:CJ190"/>
    <mergeCell ref="CK185:CO190"/>
    <mergeCell ref="BJ187:BO187"/>
    <mergeCell ref="BP187:BU187"/>
    <mergeCell ref="BV187:CA187"/>
    <mergeCell ref="CB187:CE187"/>
    <mergeCell ref="AD185:AK190"/>
    <mergeCell ref="AL185:AR190"/>
    <mergeCell ref="AS185:AY190"/>
    <mergeCell ref="AZ185:BA190"/>
    <mergeCell ref="BC185:BF185"/>
    <mergeCell ref="BG185:BH185"/>
    <mergeCell ref="BC188:BF188"/>
    <mergeCell ref="BG188:BH188"/>
    <mergeCell ref="BC190:BF190"/>
    <mergeCell ref="BG190:BH190"/>
    <mergeCell ref="BJ184:BO184"/>
    <mergeCell ref="BP184:BU184"/>
    <mergeCell ref="BV184:CA184"/>
    <mergeCell ref="CB184:CE184"/>
    <mergeCell ref="A185:A190"/>
    <mergeCell ref="D185:J190"/>
    <mergeCell ref="K185:Q190"/>
    <mergeCell ref="R185:S190"/>
    <mergeCell ref="T185:U190"/>
    <mergeCell ref="V185:AC190"/>
    <mergeCell ref="BJ182:BO182"/>
    <mergeCell ref="BP182:BU182"/>
    <mergeCell ref="BV182:CA182"/>
    <mergeCell ref="CB182:CE182"/>
    <mergeCell ref="BC183:BF183"/>
    <mergeCell ref="BG183:BH183"/>
    <mergeCell ref="BJ183:BO183"/>
    <mergeCell ref="BP183:BU183"/>
    <mergeCell ref="BV183:CA183"/>
    <mergeCell ref="CB183:CE183"/>
    <mergeCell ref="CP179:CT184"/>
    <mergeCell ref="CU179:CY184"/>
    <mergeCell ref="BC180:BF180"/>
    <mergeCell ref="BG180:BH180"/>
    <mergeCell ref="BJ180:BO180"/>
    <mergeCell ref="BP180:BU180"/>
    <mergeCell ref="BV180:CA180"/>
    <mergeCell ref="CB180:CE180"/>
    <mergeCell ref="BC181:BF181"/>
    <mergeCell ref="BG181:BH181"/>
    <mergeCell ref="BJ179:BO179"/>
    <mergeCell ref="BP179:BU179"/>
    <mergeCell ref="BV179:CA179"/>
    <mergeCell ref="CB179:CE179"/>
    <mergeCell ref="CF179:CJ184"/>
    <mergeCell ref="CK179:CO184"/>
    <mergeCell ref="BJ181:BO181"/>
    <mergeCell ref="BP181:BU181"/>
    <mergeCell ref="BV181:CA181"/>
    <mergeCell ref="CB181:CE181"/>
    <mergeCell ref="AD179:AK184"/>
    <mergeCell ref="AL179:AR184"/>
    <mergeCell ref="AS179:AY184"/>
    <mergeCell ref="AZ179:BA184"/>
    <mergeCell ref="BC179:BF179"/>
    <mergeCell ref="BG179:BH179"/>
    <mergeCell ref="BC182:BF182"/>
    <mergeCell ref="BG182:BH182"/>
    <mergeCell ref="BC184:BF184"/>
    <mergeCell ref="BG184:BH184"/>
    <mergeCell ref="BJ178:BO178"/>
    <mergeCell ref="BP178:BU178"/>
    <mergeCell ref="BV178:CA178"/>
    <mergeCell ref="CB178:CE178"/>
    <mergeCell ref="A179:A184"/>
    <mergeCell ref="D179:J184"/>
    <mergeCell ref="K179:Q184"/>
    <mergeCell ref="R179:S184"/>
    <mergeCell ref="T179:U184"/>
    <mergeCell ref="V179:AC184"/>
    <mergeCell ref="BJ176:BO176"/>
    <mergeCell ref="BP176:BU176"/>
    <mergeCell ref="BV176:CA176"/>
    <mergeCell ref="CB176:CE176"/>
    <mergeCell ref="BC177:BF177"/>
    <mergeCell ref="BG177:BH177"/>
    <mergeCell ref="BJ177:BO177"/>
    <mergeCell ref="BP177:BU177"/>
    <mergeCell ref="BV177:CA177"/>
    <mergeCell ref="CB177:CE177"/>
    <mergeCell ref="CP173:CT178"/>
    <mergeCell ref="CU173:CY178"/>
    <mergeCell ref="BC174:BF174"/>
    <mergeCell ref="BG174:BH174"/>
    <mergeCell ref="BJ174:BO174"/>
    <mergeCell ref="BP174:BU174"/>
    <mergeCell ref="BV174:CA174"/>
    <mergeCell ref="CB174:CE174"/>
    <mergeCell ref="BC175:BF175"/>
    <mergeCell ref="BG175:BH175"/>
    <mergeCell ref="BJ173:BO173"/>
    <mergeCell ref="BP173:BU173"/>
    <mergeCell ref="BV173:CA173"/>
    <mergeCell ref="CB173:CE173"/>
    <mergeCell ref="CF173:CJ178"/>
    <mergeCell ref="CK173:CO178"/>
    <mergeCell ref="BJ175:BO175"/>
    <mergeCell ref="BP175:BU175"/>
    <mergeCell ref="BV175:CA175"/>
    <mergeCell ref="CB175:CE175"/>
    <mergeCell ref="AD173:AK178"/>
    <mergeCell ref="AL173:AR178"/>
    <mergeCell ref="AS173:AY178"/>
    <mergeCell ref="AZ173:BA178"/>
    <mergeCell ref="BC173:BF173"/>
    <mergeCell ref="BG173:BH173"/>
    <mergeCell ref="BC176:BF176"/>
    <mergeCell ref="BG176:BH176"/>
    <mergeCell ref="BC178:BF178"/>
    <mergeCell ref="BG178:BH178"/>
    <mergeCell ref="BJ172:BO172"/>
    <mergeCell ref="BP172:BU172"/>
    <mergeCell ref="BV172:CA172"/>
    <mergeCell ref="CB172:CE172"/>
    <mergeCell ref="A173:A178"/>
    <mergeCell ref="D173:J178"/>
    <mergeCell ref="K173:Q178"/>
    <mergeCell ref="R173:S178"/>
    <mergeCell ref="T173:U178"/>
    <mergeCell ref="V173:AC178"/>
    <mergeCell ref="BJ170:BO170"/>
    <mergeCell ref="BP170:BU170"/>
    <mergeCell ref="BV170:CA170"/>
    <mergeCell ref="CB170:CE170"/>
    <mergeCell ref="BC171:BF171"/>
    <mergeCell ref="BG171:BH171"/>
    <mergeCell ref="BJ171:BO171"/>
    <mergeCell ref="BP171:BU171"/>
    <mergeCell ref="BV171:CA171"/>
    <mergeCell ref="CB171:CE171"/>
    <mergeCell ref="CP167:CT172"/>
    <mergeCell ref="CU167:CY172"/>
    <mergeCell ref="BC168:BF168"/>
    <mergeCell ref="BG168:BH168"/>
    <mergeCell ref="BJ168:BO168"/>
    <mergeCell ref="BP168:BU168"/>
    <mergeCell ref="BV168:CA168"/>
    <mergeCell ref="CB168:CE168"/>
    <mergeCell ref="BC169:BF169"/>
    <mergeCell ref="BG169:BH169"/>
    <mergeCell ref="BJ167:BO167"/>
    <mergeCell ref="BP167:BU167"/>
    <mergeCell ref="BV167:CA167"/>
    <mergeCell ref="CB167:CE167"/>
    <mergeCell ref="CF167:CJ172"/>
    <mergeCell ref="CK167:CO172"/>
    <mergeCell ref="BJ169:BO169"/>
    <mergeCell ref="BP169:BU169"/>
    <mergeCell ref="BV169:CA169"/>
    <mergeCell ref="CB169:CE169"/>
    <mergeCell ref="AD167:AK172"/>
    <mergeCell ref="AL167:AR172"/>
    <mergeCell ref="AS167:AY172"/>
    <mergeCell ref="AZ167:BA172"/>
    <mergeCell ref="BC167:BF167"/>
    <mergeCell ref="BG167:BH167"/>
    <mergeCell ref="BC170:BF170"/>
    <mergeCell ref="BG170:BH170"/>
    <mergeCell ref="BC172:BF172"/>
    <mergeCell ref="BG172:BH172"/>
    <mergeCell ref="BJ166:BO166"/>
    <mergeCell ref="BP166:BU166"/>
    <mergeCell ref="BV166:CA166"/>
    <mergeCell ref="CB166:CE166"/>
    <mergeCell ref="A167:A172"/>
    <mergeCell ref="D167:J172"/>
    <mergeCell ref="K167:Q172"/>
    <mergeCell ref="R167:S172"/>
    <mergeCell ref="T167:U172"/>
    <mergeCell ref="V167:AC172"/>
    <mergeCell ref="BJ164:BO164"/>
    <mergeCell ref="BP164:BU164"/>
    <mergeCell ref="BV164:CA164"/>
    <mergeCell ref="CB164:CE164"/>
    <mergeCell ref="BC165:BF165"/>
    <mergeCell ref="BG165:BH165"/>
    <mergeCell ref="BJ165:BO165"/>
    <mergeCell ref="BP165:BU165"/>
    <mergeCell ref="BV165:CA165"/>
    <mergeCell ref="CB165:CE165"/>
    <mergeCell ref="CP161:CT166"/>
    <mergeCell ref="CU161:CY166"/>
    <mergeCell ref="BC162:BF162"/>
    <mergeCell ref="BG162:BH162"/>
    <mergeCell ref="BJ162:BO162"/>
    <mergeCell ref="BP162:BU162"/>
    <mergeCell ref="BV162:CA162"/>
    <mergeCell ref="CB162:CE162"/>
    <mergeCell ref="BC163:BF163"/>
    <mergeCell ref="BG163:BH163"/>
    <mergeCell ref="BJ161:BO161"/>
    <mergeCell ref="BP161:BU161"/>
    <mergeCell ref="BV161:CA161"/>
    <mergeCell ref="CB161:CE161"/>
    <mergeCell ref="CF161:CJ166"/>
    <mergeCell ref="CK161:CO166"/>
    <mergeCell ref="BJ163:BO163"/>
    <mergeCell ref="BP163:BU163"/>
    <mergeCell ref="BV163:CA163"/>
    <mergeCell ref="CB163:CE163"/>
    <mergeCell ref="AD161:AK166"/>
    <mergeCell ref="AL161:AR166"/>
    <mergeCell ref="AS161:AY166"/>
    <mergeCell ref="AZ161:BA166"/>
    <mergeCell ref="BC161:BF161"/>
    <mergeCell ref="BG161:BH161"/>
    <mergeCell ref="BC164:BF164"/>
    <mergeCell ref="BG164:BH164"/>
    <mergeCell ref="BC166:BF166"/>
    <mergeCell ref="BG166:BH166"/>
    <mergeCell ref="BJ160:BO160"/>
    <mergeCell ref="BP160:BU160"/>
    <mergeCell ref="BV160:CA160"/>
    <mergeCell ref="CB160:CE160"/>
    <mergeCell ref="A161:A166"/>
    <mergeCell ref="D161:J166"/>
    <mergeCell ref="K161:Q166"/>
    <mergeCell ref="R161:S166"/>
    <mergeCell ref="T161:U166"/>
    <mergeCell ref="V161:AC166"/>
    <mergeCell ref="BJ158:BO158"/>
    <mergeCell ref="BP158:BU158"/>
    <mergeCell ref="BV158:CA158"/>
    <mergeCell ref="CB158:CE158"/>
    <mergeCell ref="BC159:BF159"/>
    <mergeCell ref="BG159:BH159"/>
    <mergeCell ref="BJ159:BO159"/>
    <mergeCell ref="BP159:BU159"/>
    <mergeCell ref="BV159:CA159"/>
    <mergeCell ref="CB159:CE159"/>
    <mergeCell ref="CP155:CT160"/>
    <mergeCell ref="CU155:CY160"/>
    <mergeCell ref="BC156:BF156"/>
    <mergeCell ref="BG156:BH156"/>
    <mergeCell ref="BJ156:BO156"/>
    <mergeCell ref="BP156:BU156"/>
    <mergeCell ref="BV156:CA156"/>
    <mergeCell ref="CB156:CE156"/>
    <mergeCell ref="BC157:BF157"/>
    <mergeCell ref="BG157:BH157"/>
    <mergeCell ref="BJ155:BO155"/>
    <mergeCell ref="BP155:BU155"/>
    <mergeCell ref="BV155:CA155"/>
    <mergeCell ref="CB155:CE155"/>
    <mergeCell ref="CF155:CJ160"/>
    <mergeCell ref="CK155:CO160"/>
    <mergeCell ref="BJ157:BO157"/>
    <mergeCell ref="BP157:BU157"/>
    <mergeCell ref="BV157:CA157"/>
    <mergeCell ref="CB157:CE157"/>
    <mergeCell ref="AD155:AK160"/>
    <mergeCell ref="AL155:AR160"/>
    <mergeCell ref="AS155:AY160"/>
    <mergeCell ref="AZ155:BA160"/>
    <mergeCell ref="BC155:BF155"/>
    <mergeCell ref="BG155:BH155"/>
    <mergeCell ref="BC158:BF158"/>
    <mergeCell ref="BG158:BH158"/>
    <mergeCell ref="BC160:BF160"/>
    <mergeCell ref="BG160:BH160"/>
    <mergeCell ref="BJ154:BO154"/>
    <mergeCell ref="BP154:BU154"/>
    <mergeCell ref="BV154:CA154"/>
    <mergeCell ref="CB154:CE154"/>
    <mergeCell ref="A155:A160"/>
    <mergeCell ref="D155:J160"/>
    <mergeCell ref="K155:Q160"/>
    <mergeCell ref="R155:S160"/>
    <mergeCell ref="T155:U160"/>
    <mergeCell ref="V155:AC160"/>
    <mergeCell ref="BJ152:BO152"/>
    <mergeCell ref="BP152:BU152"/>
    <mergeCell ref="BV152:CA152"/>
    <mergeCell ref="CB152:CE152"/>
    <mergeCell ref="BC153:BF153"/>
    <mergeCell ref="BG153:BH153"/>
    <mergeCell ref="BJ153:BO153"/>
    <mergeCell ref="BP153:BU153"/>
    <mergeCell ref="BV153:CA153"/>
    <mergeCell ref="CB153:CE153"/>
    <mergeCell ref="CP149:CT154"/>
    <mergeCell ref="CU149:CY154"/>
    <mergeCell ref="BC150:BF150"/>
    <mergeCell ref="BG150:BH150"/>
    <mergeCell ref="BJ150:BO150"/>
    <mergeCell ref="BP150:BU150"/>
    <mergeCell ref="BV150:CA150"/>
    <mergeCell ref="CB150:CE150"/>
    <mergeCell ref="BC151:BF151"/>
    <mergeCell ref="BG151:BH151"/>
    <mergeCell ref="BJ149:BO149"/>
    <mergeCell ref="BP149:BU149"/>
    <mergeCell ref="BV149:CA149"/>
    <mergeCell ref="CB149:CE149"/>
    <mergeCell ref="CF149:CJ154"/>
    <mergeCell ref="CK149:CO154"/>
    <mergeCell ref="BJ151:BO151"/>
    <mergeCell ref="BP151:BU151"/>
    <mergeCell ref="BV151:CA151"/>
    <mergeCell ref="CB151:CE151"/>
    <mergeCell ref="AD149:AK154"/>
    <mergeCell ref="AL149:AR154"/>
    <mergeCell ref="AS149:AY154"/>
    <mergeCell ref="AZ149:BA154"/>
    <mergeCell ref="BC149:BF149"/>
    <mergeCell ref="BG149:BH149"/>
    <mergeCell ref="BC152:BF152"/>
    <mergeCell ref="BG152:BH152"/>
    <mergeCell ref="BC154:BF154"/>
    <mergeCell ref="BG154:BH154"/>
    <mergeCell ref="BJ148:BO148"/>
    <mergeCell ref="BP148:BU148"/>
    <mergeCell ref="BV148:CA148"/>
    <mergeCell ref="CB148:CE148"/>
    <mergeCell ref="A149:A154"/>
    <mergeCell ref="D149:J154"/>
    <mergeCell ref="K149:Q154"/>
    <mergeCell ref="R149:S154"/>
    <mergeCell ref="T149:U154"/>
    <mergeCell ref="V149:AC154"/>
    <mergeCell ref="BJ146:BO146"/>
    <mergeCell ref="BP146:BU146"/>
    <mergeCell ref="BV146:CA146"/>
    <mergeCell ref="CB146:CE146"/>
    <mergeCell ref="BC147:BF147"/>
    <mergeCell ref="BG147:BH147"/>
    <mergeCell ref="BJ147:BO147"/>
    <mergeCell ref="BP147:BU147"/>
    <mergeCell ref="BV147:CA147"/>
    <mergeCell ref="CB147:CE147"/>
    <mergeCell ref="CP143:CT148"/>
    <mergeCell ref="CU143:CY148"/>
    <mergeCell ref="BC144:BF144"/>
    <mergeCell ref="BG144:BH144"/>
    <mergeCell ref="BJ144:BO144"/>
    <mergeCell ref="BP144:BU144"/>
    <mergeCell ref="BV144:CA144"/>
    <mergeCell ref="CB144:CE144"/>
    <mergeCell ref="BC145:BF145"/>
    <mergeCell ref="BG145:BH145"/>
    <mergeCell ref="BJ143:BO143"/>
    <mergeCell ref="BP143:BU143"/>
    <mergeCell ref="BV143:CA143"/>
    <mergeCell ref="CB143:CE143"/>
    <mergeCell ref="CF143:CJ148"/>
    <mergeCell ref="CK143:CO148"/>
    <mergeCell ref="BJ145:BO145"/>
    <mergeCell ref="BP145:BU145"/>
    <mergeCell ref="BV145:CA145"/>
    <mergeCell ref="CB145:CE145"/>
    <mergeCell ref="AD143:AK148"/>
    <mergeCell ref="AL143:AR148"/>
    <mergeCell ref="AS143:AY148"/>
    <mergeCell ref="AZ143:BA148"/>
    <mergeCell ref="BC143:BF143"/>
    <mergeCell ref="BG143:BH143"/>
    <mergeCell ref="BC146:BF146"/>
    <mergeCell ref="BG146:BH146"/>
    <mergeCell ref="BC148:BF148"/>
    <mergeCell ref="BG148:BH148"/>
    <mergeCell ref="BJ142:BO142"/>
    <mergeCell ref="BP142:BU142"/>
    <mergeCell ref="BV142:CA142"/>
    <mergeCell ref="CB142:CE142"/>
    <mergeCell ref="A143:A148"/>
    <mergeCell ref="D143:J148"/>
    <mergeCell ref="K143:Q148"/>
    <mergeCell ref="R143:S148"/>
    <mergeCell ref="T143:U148"/>
    <mergeCell ref="V143:AC148"/>
    <mergeCell ref="BJ140:BO140"/>
    <mergeCell ref="BP140:BU140"/>
    <mergeCell ref="BV140:CA140"/>
    <mergeCell ref="CB140:CE140"/>
    <mergeCell ref="BC141:BF141"/>
    <mergeCell ref="BG141:BH141"/>
    <mergeCell ref="BJ141:BO141"/>
    <mergeCell ref="BP141:BU141"/>
    <mergeCell ref="BV141:CA141"/>
    <mergeCell ref="CB141:CE141"/>
    <mergeCell ref="CP137:CT142"/>
    <mergeCell ref="CU137:CY142"/>
    <mergeCell ref="BC138:BF138"/>
    <mergeCell ref="BG138:BH138"/>
    <mergeCell ref="BJ138:BO138"/>
    <mergeCell ref="BP138:BU138"/>
    <mergeCell ref="BV138:CA138"/>
    <mergeCell ref="CB138:CE138"/>
    <mergeCell ref="BC139:BF139"/>
    <mergeCell ref="BG139:BH139"/>
    <mergeCell ref="BJ137:BO137"/>
    <mergeCell ref="BP137:BU137"/>
    <mergeCell ref="BV137:CA137"/>
    <mergeCell ref="CB137:CE137"/>
    <mergeCell ref="CF137:CJ142"/>
    <mergeCell ref="CK137:CO142"/>
    <mergeCell ref="BJ139:BO139"/>
    <mergeCell ref="BP139:BU139"/>
    <mergeCell ref="BV139:CA139"/>
    <mergeCell ref="CB139:CE139"/>
    <mergeCell ref="AD137:AK142"/>
    <mergeCell ref="AL137:AR142"/>
    <mergeCell ref="AS137:AY142"/>
    <mergeCell ref="AZ137:BA142"/>
    <mergeCell ref="BC137:BF137"/>
    <mergeCell ref="BG137:BH137"/>
    <mergeCell ref="BC140:BF140"/>
    <mergeCell ref="BG140:BH140"/>
    <mergeCell ref="BC142:BF142"/>
    <mergeCell ref="BG142:BH142"/>
    <mergeCell ref="BJ136:BO136"/>
    <mergeCell ref="BP136:BU136"/>
    <mergeCell ref="BV136:CA136"/>
    <mergeCell ref="CB136:CE136"/>
    <mergeCell ref="A137:A142"/>
    <mergeCell ref="D137:J142"/>
    <mergeCell ref="K137:Q142"/>
    <mergeCell ref="R137:S142"/>
    <mergeCell ref="T137:U142"/>
    <mergeCell ref="V137:AC142"/>
    <mergeCell ref="BJ134:BO134"/>
    <mergeCell ref="BP134:BU134"/>
    <mergeCell ref="BV134:CA134"/>
    <mergeCell ref="CB134:CE134"/>
    <mergeCell ref="BC135:BF135"/>
    <mergeCell ref="BG135:BH135"/>
    <mergeCell ref="BJ135:BO135"/>
    <mergeCell ref="BP135:BU135"/>
    <mergeCell ref="BV135:CA135"/>
    <mergeCell ref="CB135:CE135"/>
    <mergeCell ref="CP131:CT136"/>
    <mergeCell ref="CU131:CY136"/>
    <mergeCell ref="BC132:BF132"/>
    <mergeCell ref="BG132:BH132"/>
    <mergeCell ref="BJ132:BO132"/>
    <mergeCell ref="BP132:BU132"/>
    <mergeCell ref="BV132:CA132"/>
    <mergeCell ref="CB132:CE132"/>
    <mergeCell ref="BC133:BF133"/>
    <mergeCell ref="BG133:BH133"/>
    <mergeCell ref="BJ131:BO131"/>
    <mergeCell ref="BP131:BU131"/>
    <mergeCell ref="BV131:CA131"/>
    <mergeCell ref="CB131:CE131"/>
    <mergeCell ref="CF131:CJ136"/>
    <mergeCell ref="CK131:CO136"/>
    <mergeCell ref="BJ133:BO133"/>
    <mergeCell ref="BP133:BU133"/>
    <mergeCell ref="BV133:CA133"/>
    <mergeCell ref="CB133:CE133"/>
    <mergeCell ref="AD131:AK136"/>
    <mergeCell ref="AL131:AR136"/>
    <mergeCell ref="AS131:AY136"/>
    <mergeCell ref="AZ131:BA136"/>
    <mergeCell ref="BC131:BF131"/>
    <mergeCell ref="BG131:BH131"/>
    <mergeCell ref="BC134:BF134"/>
    <mergeCell ref="BG134:BH134"/>
    <mergeCell ref="BC136:BF136"/>
    <mergeCell ref="BG136:BH136"/>
    <mergeCell ref="BJ130:BO130"/>
    <mergeCell ref="BP130:BU130"/>
    <mergeCell ref="BV130:CA130"/>
    <mergeCell ref="CB130:CE130"/>
    <mergeCell ref="A131:A136"/>
    <mergeCell ref="D131:J136"/>
    <mergeCell ref="K131:Q136"/>
    <mergeCell ref="R131:S136"/>
    <mergeCell ref="T131:U136"/>
    <mergeCell ref="V131:AC136"/>
    <mergeCell ref="BJ128:BO128"/>
    <mergeCell ref="BP128:BU128"/>
    <mergeCell ref="BV128:CA128"/>
    <mergeCell ref="CB128:CE128"/>
    <mergeCell ref="BC129:BF129"/>
    <mergeCell ref="BG129:BH129"/>
    <mergeCell ref="BJ129:BO129"/>
    <mergeCell ref="BP129:BU129"/>
    <mergeCell ref="BV129:CA129"/>
    <mergeCell ref="CB129:CE129"/>
    <mergeCell ref="CP125:CT130"/>
    <mergeCell ref="CU125:CY130"/>
    <mergeCell ref="BC126:BF126"/>
    <mergeCell ref="BG126:BH126"/>
    <mergeCell ref="BJ126:BO126"/>
    <mergeCell ref="BP126:BU126"/>
    <mergeCell ref="BV126:CA126"/>
    <mergeCell ref="CB126:CE126"/>
    <mergeCell ref="BC127:BF127"/>
    <mergeCell ref="BG127:BH127"/>
    <mergeCell ref="BJ125:BO125"/>
    <mergeCell ref="BP125:BU125"/>
    <mergeCell ref="BV125:CA125"/>
    <mergeCell ref="CB125:CE125"/>
    <mergeCell ref="CF125:CJ130"/>
    <mergeCell ref="CK125:CO130"/>
    <mergeCell ref="BJ127:BO127"/>
    <mergeCell ref="BP127:BU127"/>
    <mergeCell ref="BV127:CA127"/>
    <mergeCell ref="CB127:CE127"/>
    <mergeCell ref="AD125:AK130"/>
    <mergeCell ref="AL125:AR130"/>
    <mergeCell ref="AS125:AY130"/>
    <mergeCell ref="AZ125:BA130"/>
    <mergeCell ref="BC125:BF125"/>
    <mergeCell ref="BG125:BH125"/>
    <mergeCell ref="BC128:BF128"/>
    <mergeCell ref="BG128:BH128"/>
    <mergeCell ref="BC130:BF130"/>
    <mergeCell ref="BG130:BH130"/>
    <mergeCell ref="BJ124:BO124"/>
    <mergeCell ref="BP124:BU124"/>
    <mergeCell ref="BV124:CA124"/>
    <mergeCell ref="CB124:CE124"/>
    <mergeCell ref="A125:A130"/>
    <mergeCell ref="D125:J130"/>
    <mergeCell ref="K125:Q130"/>
    <mergeCell ref="R125:S130"/>
    <mergeCell ref="T125:U130"/>
    <mergeCell ref="V125:AC130"/>
    <mergeCell ref="BJ122:BO122"/>
    <mergeCell ref="BP122:BU122"/>
    <mergeCell ref="BV122:CA122"/>
    <mergeCell ref="CB122:CE122"/>
    <mergeCell ref="BC123:BF123"/>
    <mergeCell ref="BG123:BH123"/>
    <mergeCell ref="BJ123:BO123"/>
    <mergeCell ref="BP123:BU123"/>
    <mergeCell ref="BV123:CA123"/>
    <mergeCell ref="CB123:CE123"/>
    <mergeCell ref="CP119:CT124"/>
    <mergeCell ref="CU119:CY124"/>
    <mergeCell ref="BC120:BF120"/>
    <mergeCell ref="BG120:BH120"/>
    <mergeCell ref="BJ120:BO120"/>
    <mergeCell ref="BP120:BU120"/>
    <mergeCell ref="BV120:CA120"/>
    <mergeCell ref="CB120:CE120"/>
    <mergeCell ref="BC121:BF121"/>
    <mergeCell ref="BG121:BH121"/>
    <mergeCell ref="BJ119:BO119"/>
    <mergeCell ref="BP119:BU119"/>
    <mergeCell ref="BV119:CA119"/>
    <mergeCell ref="CB119:CE119"/>
    <mergeCell ref="CF119:CJ124"/>
    <mergeCell ref="CK119:CO124"/>
    <mergeCell ref="BJ121:BO121"/>
    <mergeCell ref="BP121:BU121"/>
    <mergeCell ref="BV121:CA121"/>
    <mergeCell ref="CB121:CE121"/>
    <mergeCell ref="AD119:AK124"/>
    <mergeCell ref="AL119:AR124"/>
    <mergeCell ref="AS119:AY124"/>
    <mergeCell ref="AZ119:BA124"/>
    <mergeCell ref="BC119:BF119"/>
    <mergeCell ref="BG119:BH119"/>
    <mergeCell ref="BC122:BF122"/>
    <mergeCell ref="BG122:BH122"/>
    <mergeCell ref="BC124:BF124"/>
    <mergeCell ref="BG124:BH124"/>
    <mergeCell ref="BJ118:BO118"/>
    <mergeCell ref="BP118:BU118"/>
    <mergeCell ref="BV118:CA118"/>
    <mergeCell ref="CB118:CE118"/>
    <mergeCell ref="A119:A124"/>
    <mergeCell ref="D119:J124"/>
    <mergeCell ref="K119:Q124"/>
    <mergeCell ref="R119:S124"/>
    <mergeCell ref="T119:U124"/>
    <mergeCell ref="V119:AC124"/>
    <mergeCell ref="BJ116:BO116"/>
    <mergeCell ref="BP116:BU116"/>
    <mergeCell ref="BV116:CA116"/>
    <mergeCell ref="CB116:CE116"/>
    <mergeCell ref="BC117:BF117"/>
    <mergeCell ref="BG117:BH117"/>
    <mergeCell ref="BJ117:BO117"/>
    <mergeCell ref="BP117:BU117"/>
    <mergeCell ref="BV117:CA117"/>
    <mergeCell ref="CB117:CE117"/>
    <mergeCell ref="CP113:CT118"/>
    <mergeCell ref="CU113:CY118"/>
    <mergeCell ref="BC114:BF114"/>
    <mergeCell ref="BG114:BH114"/>
    <mergeCell ref="BJ114:BO114"/>
    <mergeCell ref="BP114:BU114"/>
    <mergeCell ref="BV114:CA114"/>
    <mergeCell ref="CB114:CE114"/>
    <mergeCell ref="BC115:BF115"/>
    <mergeCell ref="BG115:BH115"/>
    <mergeCell ref="BJ113:BO113"/>
    <mergeCell ref="BP113:BU113"/>
    <mergeCell ref="BV113:CA113"/>
    <mergeCell ref="CB113:CE113"/>
    <mergeCell ref="CF113:CJ118"/>
    <mergeCell ref="CK113:CO118"/>
    <mergeCell ref="BJ115:BO115"/>
    <mergeCell ref="BP115:BU115"/>
    <mergeCell ref="BV115:CA115"/>
    <mergeCell ref="CB115:CE115"/>
    <mergeCell ref="AD113:AK118"/>
    <mergeCell ref="AL113:AR118"/>
    <mergeCell ref="AS113:AY118"/>
    <mergeCell ref="AZ113:BA118"/>
    <mergeCell ref="BC113:BF113"/>
    <mergeCell ref="BG113:BH113"/>
    <mergeCell ref="BC116:BF116"/>
    <mergeCell ref="BG116:BH116"/>
    <mergeCell ref="BC118:BF118"/>
    <mergeCell ref="BG118:BH118"/>
    <mergeCell ref="BJ112:BO112"/>
    <mergeCell ref="BP112:BU112"/>
    <mergeCell ref="BV112:CA112"/>
    <mergeCell ref="CB112:CE112"/>
    <mergeCell ref="A113:A118"/>
    <mergeCell ref="D113:J118"/>
    <mergeCell ref="K113:Q118"/>
    <mergeCell ref="R113:S118"/>
    <mergeCell ref="T113:U118"/>
    <mergeCell ref="V113:AC118"/>
    <mergeCell ref="BJ110:BO110"/>
    <mergeCell ref="BP110:BU110"/>
    <mergeCell ref="BV110:CA110"/>
    <mergeCell ref="CB110:CE110"/>
    <mergeCell ref="BC111:BF111"/>
    <mergeCell ref="BG111:BH111"/>
    <mergeCell ref="BJ111:BO111"/>
    <mergeCell ref="BP111:BU111"/>
    <mergeCell ref="BV111:CA111"/>
    <mergeCell ref="CB111:CE111"/>
    <mergeCell ref="CP107:CT112"/>
    <mergeCell ref="CU107:CY112"/>
    <mergeCell ref="BC108:BF108"/>
    <mergeCell ref="BG108:BH108"/>
    <mergeCell ref="BJ108:BO108"/>
    <mergeCell ref="BP108:BU108"/>
    <mergeCell ref="BV108:CA108"/>
    <mergeCell ref="CB108:CE108"/>
    <mergeCell ref="BC109:BF109"/>
    <mergeCell ref="BG109:BH109"/>
    <mergeCell ref="BJ107:BO107"/>
    <mergeCell ref="BP107:BU107"/>
    <mergeCell ref="BV107:CA107"/>
    <mergeCell ref="CB107:CE107"/>
    <mergeCell ref="CF107:CJ112"/>
    <mergeCell ref="CK107:CO112"/>
    <mergeCell ref="BJ109:BO109"/>
    <mergeCell ref="BP109:BU109"/>
    <mergeCell ref="BV109:CA109"/>
    <mergeCell ref="CB109:CE109"/>
    <mergeCell ref="AD107:AK112"/>
    <mergeCell ref="AL107:AR112"/>
    <mergeCell ref="AS107:AY112"/>
    <mergeCell ref="AZ107:BA112"/>
    <mergeCell ref="BC107:BF107"/>
    <mergeCell ref="BG107:BH107"/>
    <mergeCell ref="BC110:BF110"/>
    <mergeCell ref="BG110:BH110"/>
    <mergeCell ref="BC112:BF112"/>
    <mergeCell ref="BG112:BH112"/>
    <mergeCell ref="BJ106:BO106"/>
    <mergeCell ref="BP106:BU106"/>
    <mergeCell ref="BV106:CA106"/>
    <mergeCell ref="CB106:CE106"/>
    <mergeCell ref="A107:A112"/>
    <mergeCell ref="D107:J112"/>
    <mergeCell ref="K107:Q112"/>
    <mergeCell ref="R107:S112"/>
    <mergeCell ref="T107:U112"/>
    <mergeCell ref="V107:AC112"/>
    <mergeCell ref="BJ104:BO104"/>
    <mergeCell ref="BP104:BU104"/>
    <mergeCell ref="BV104:CA104"/>
    <mergeCell ref="CB104:CE104"/>
    <mergeCell ref="BC105:BF105"/>
    <mergeCell ref="BG105:BH105"/>
    <mergeCell ref="BJ105:BO105"/>
    <mergeCell ref="BP105:BU105"/>
    <mergeCell ref="BV105:CA105"/>
    <mergeCell ref="CB105:CE105"/>
    <mergeCell ref="CP101:CT106"/>
    <mergeCell ref="CU101:CY106"/>
    <mergeCell ref="BC102:BF102"/>
    <mergeCell ref="BG102:BH102"/>
    <mergeCell ref="BJ102:BO102"/>
    <mergeCell ref="BP102:BU102"/>
    <mergeCell ref="BV102:CA102"/>
    <mergeCell ref="CB102:CE102"/>
    <mergeCell ref="BC103:BF103"/>
    <mergeCell ref="BG103:BH103"/>
    <mergeCell ref="BJ101:BO101"/>
    <mergeCell ref="BP101:BU101"/>
    <mergeCell ref="BV101:CA101"/>
    <mergeCell ref="CB101:CE101"/>
    <mergeCell ref="CF101:CJ106"/>
    <mergeCell ref="CK101:CO106"/>
    <mergeCell ref="BJ103:BO103"/>
    <mergeCell ref="BP103:BU103"/>
    <mergeCell ref="BV103:CA103"/>
    <mergeCell ref="CB103:CE103"/>
    <mergeCell ref="AD101:AK106"/>
    <mergeCell ref="AL101:AR106"/>
    <mergeCell ref="AS101:AY106"/>
    <mergeCell ref="AZ101:BA106"/>
    <mergeCell ref="BC101:BF101"/>
    <mergeCell ref="BG101:BH101"/>
    <mergeCell ref="BC104:BF104"/>
    <mergeCell ref="BG104:BH104"/>
    <mergeCell ref="BC106:BF106"/>
    <mergeCell ref="BG106:BH106"/>
    <mergeCell ref="BJ100:BO100"/>
    <mergeCell ref="BP100:BU100"/>
    <mergeCell ref="BV100:CA100"/>
    <mergeCell ref="CB100:CE100"/>
    <mergeCell ref="A101:A106"/>
    <mergeCell ref="D101:J106"/>
    <mergeCell ref="K101:Q106"/>
    <mergeCell ref="R101:S106"/>
    <mergeCell ref="T101:U106"/>
    <mergeCell ref="V101:AC106"/>
    <mergeCell ref="BJ98:BO98"/>
    <mergeCell ref="BP98:BU98"/>
    <mergeCell ref="BV98:CA98"/>
    <mergeCell ref="CB98:CE98"/>
    <mergeCell ref="BC99:BF99"/>
    <mergeCell ref="BG99:BH99"/>
    <mergeCell ref="BJ99:BO99"/>
    <mergeCell ref="BP99:BU99"/>
    <mergeCell ref="BV99:CA99"/>
    <mergeCell ref="CB99:CE99"/>
    <mergeCell ref="CP95:CT100"/>
    <mergeCell ref="CU95:CY100"/>
    <mergeCell ref="BC96:BF96"/>
    <mergeCell ref="BG96:BH96"/>
    <mergeCell ref="BJ96:BO96"/>
    <mergeCell ref="BP96:BU96"/>
    <mergeCell ref="BV96:CA96"/>
    <mergeCell ref="CB96:CE96"/>
    <mergeCell ref="BC97:BF97"/>
    <mergeCell ref="BG97:BH97"/>
    <mergeCell ref="BJ95:BO95"/>
    <mergeCell ref="BP95:BU95"/>
    <mergeCell ref="BV95:CA95"/>
    <mergeCell ref="CB95:CE95"/>
    <mergeCell ref="CF95:CJ100"/>
    <mergeCell ref="CK95:CO100"/>
    <mergeCell ref="BJ97:BO97"/>
    <mergeCell ref="BP97:BU97"/>
    <mergeCell ref="BV97:CA97"/>
    <mergeCell ref="CB97:CE97"/>
    <mergeCell ref="AD95:AK100"/>
    <mergeCell ref="AL95:AR100"/>
    <mergeCell ref="AS95:AY100"/>
    <mergeCell ref="AZ95:BA100"/>
    <mergeCell ref="BC95:BF95"/>
    <mergeCell ref="BG95:BH95"/>
    <mergeCell ref="BC98:BF98"/>
    <mergeCell ref="BG98:BH98"/>
    <mergeCell ref="BC100:BF100"/>
    <mergeCell ref="BG100:BH100"/>
    <mergeCell ref="BJ94:BO94"/>
    <mergeCell ref="BP94:BU94"/>
    <mergeCell ref="BV94:CA94"/>
    <mergeCell ref="CB94:CE94"/>
    <mergeCell ref="A95:A100"/>
    <mergeCell ref="D95:J100"/>
    <mergeCell ref="K95:Q100"/>
    <mergeCell ref="R95:S100"/>
    <mergeCell ref="T95:U100"/>
    <mergeCell ref="V95:AC100"/>
    <mergeCell ref="BJ92:BO92"/>
    <mergeCell ref="BP92:BU92"/>
    <mergeCell ref="BV92:CA92"/>
    <mergeCell ref="CB92:CE92"/>
    <mergeCell ref="BC93:BF93"/>
    <mergeCell ref="BG93:BH93"/>
    <mergeCell ref="BJ93:BO93"/>
    <mergeCell ref="BP93:BU93"/>
    <mergeCell ref="BV93:CA93"/>
    <mergeCell ref="CB93:CE93"/>
    <mergeCell ref="CP89:CT94"/>
    <mergeCell ref="CU89:CY94"/>
    <mergeCell ref="BC90:BF90"/>
    <mergeCell ref="BG90:BH90"/>
    <mergeCell ref="BJ90:BO90"/>
    <mergeCell ref="BP90:BU90"/>
    <mergeCell ref="BV90:CA90"/>
    <mergeCell ref="CB90:CE90"/>
    <mergeCell ref="BC91:BF91"/>
    <mergeCell ref="BG91:BH91"/>
    <mergeCell ref="BJ89:BO89"/>
    <mergeCell ref="BP89:BU89"/>
    <mergeCell ref="BV89:CA89"/>
    <mergeCell ref="CB89:CE89"/>
    <mergeCell ref="CF89:CJ94"/>
    <mergeCell ref="CK89:CO94"/>
    <mergeCell ref="BJ91:BO91"/>
    <mergeCell ref="BP91:BU91"/>
    <mergeCell ref="BV91:CA91"/>
    <mergeCell ref="CB91:CE91"/>
    <mergeCell ref="AD89:AK94"/>
    <mergeCell ref="AL89:AR94"/>
    <mergeCell ref="AS89:AY94"/>
    <mergeCell ref="AZ89:BA94"/>
    <mergeCell ref="BC89:BF89"/>
    <mergeCell ref="BG89:BH89"/>
    <mergeCell ref="BC92:BF92"/>
    <mergeCell ref="BG92:BH92"/>
    <mergeCell ref="BC94:BF94"/>
    <mergeCell ref="BG94:BH94"/>
    <mergeCell ref="BJ88:BO88"/>
    <mergeCell ref="BP88:BU88"/>
    <mergeCell ref="BV88:CA88"/>
    <mergeCell ref="CB88:CE88"/>
    <mergeCell ref="A89:A94"/>
    <mergeCell ref="D89:J94"/>
    <mergeCell ref="K89:Q94"/>
    <mergeCell ref="R89:S94"/>
    <mergeCell ref="T89:U94"/>
    <mergeCell ref="V89:AC94"/>
    <mergeCell ref="BJ86:BO86"/>
    <mergeCell ref="BP86:BU86"/>
    <mergeCell ref="BV86:CA86"/>
    <mergeCell ref="CB86:CE86"/>
    <mergeCell ref="BC87:BF87"/>
    <mergeCell ref="BG87:BH87"/>
    <mergeCell ref="BJ87:BO87"/>
    <mergeCell ref="BP87:BU87"/>
    <mergeCell ref="BV87:CA87"/>
    <mergeCell ref="CB87:CE87"/>
    <mergeCell ref="CP83:CT88"/>
    <mergeCell ref="CU83:CY88"/>
    <mergeCell ref="BC84:BF84"/>
    <mergeCell ref="BG84:BH84"/>
    <mergeCell ref="BJ84:BO84"/>
    <mergeCell ref="BP84:BU84"/>
    <mergeCell ref="BV84:CA84"/>
    <mergeCell ref="CB84:CE84"/>
    <mergeCell ref="BC85:BF85"/>
    <mergeCell ref="BG85:BH85"/>
    <mergeCell ref="BJ83:BO83"/>
    <mergeCell ref="BP83:BU83"/>
    <mergeCell ref="BV83:CA83"/>
    <mergeCell ref="CB83:CE83"/>
    <mergeCell ref="CF83:CJ88"/>
    <mergeCell ref="CK83:CO88"/>
    <mergeCell ref="BJ85:BO85"/>
    <mergeCell ref="BP85:BU85"/>
    <mergeCell ref="BV85:CA85"/>
    <mergeCell ref="CB85:CE85"/>
    <mergeCell ref="AD83:AK88"/>
    <mergeCell ref="AL83:AR88"/>
    <mergeCell ref="AS83:AY88"/>
    <mergeCell ref="AZ83:BA88"/>
    <mergeCell ref="BC83:BF83"/>
    <mergeCell ref="BG83:BH83"/>
    <mergeCell ref="BC86:BF86"/>
    <mergeCell ref="BG86:BH86"/>
    <mergeCell ref="BC88:BF88"/>
    <mergeCell ref="BG88:BH88"/>
    <mergeCell ref="BJ82:BO82"/>
    <mergeCell ref="BP82:BU82"/>
    <mergeCell ref="BV82:CA82"/>
    <mergeCell ref="CB82:CE82"/>
    <mergeCell ref="A83:A88"/>
    <mergeCell ref="D83:J88"/>
    <mergeCell ref="K83:Q88"/>
    <mergeCell ref="R83:S88"/>
    <mergeCell ref="T83:U88"/>
    <mergeCell ref="V83:AC88"/>
    <mergeCell ref="BJ80:BO80"/>
    <mergeCell ref="BP80:BU80"/>
    <mergeCell ref="BV80:CA80"/>
    <mergeCell ref="CB80:CE80"/>
    <mergeCell ref="BC81:BF81"/>
    <mergeCell ref="BG81:BH81"/>
    <mergeCell ref="BJ81:BO81"/>
    <mergeCell ref="BP81:BU81"/>
    <mergeCell ref="BV81:CA81"/>
    <mergeCell ref="CB81:CE81"/>
    <mergeCell ref="CP77:CT82"/>
    <mergeCell ref="CU77:CY82"/>
    <mergeCell ref="BC78:BF78"/>
    <mergeCell ref="BG78:BH78"/>
    <mergeCell ref="BJ78:BO78"/>
    <mergeCell ref="BP78:BU78"/>
    <mergeCell ref="BV78:CA78"/>
    <mergeCell ref="CB78:CE78"/>
    <mergeCell ref="BC79:BF79"/>
    <mergeCell ref="BG79:BH79"/>
    <mergeCell ref="BJ77:BO77"/>
    <mergeCell ref="BP77:BU77"/>
    <mergeCell ref="BV77:CA77"/>
    <mergeCell ref="CB77:CE77"/>
    <mergeCell ref="CF77:CJ82"/>
    <mergeCell ref="CK77:CO82"/>
    <mergeCell ref="BJ79:BO79"/>
    <mergeCell ref="BP79:BU79"/>
    <mergeCell ref="BV79:CA79"/>
    <mergeCell ref="CB79:CE79"/>
    <mergeCell ref="AD77:AK82"/>
    <mergeCell ref="AL77:AR82"/>
    <mergeCell ref="AS77:AY82"/>
    <mergeCell ref="AZ77:BA82"/>
    <mergeCell ref="BC77:BF77"/>
    <mergeCell ref="BG77:BH77"/>
    <mergeCell ref="BC80:BF80"/>
    <mergeCell ref="BG80:BH80"/>
    <mergeCell ref="BC82:BF82"/>
    <mergeCell ref="BG82:BH82"/>
    <mergeCell ref="BJ76:BO76"/>
    <mergeCell ref="BP76:BU76"/>
    <mergeCell ref="BV76:CA76"/>
    <mergeCell ref="CB76:CE76"/>
    <mergeCell ref="A77:A82"/>
    <mergeCell ref="D77:J82"/>
    <mergeCell ref="K77:Q82"/>
    <mergeCell ref="R77:S82"/>
    <mergeCell ref="T77:U82"/>
    <mergeCell ref="V77:AC82"/>
    <mergeCell ref="BJ74:BO74"/>
    <mergeCell ref="BP74:BU74"/>
    <mergeCell ref="BV74:CA74"/>
    <mergeCell ref="CB74:CE74"/>
    <mergeCell ref="BC75:BF75"/>
    <mergeCell ref="BG75:BH75"/>
    <mergeCell ref="BJ75:BO75"/>
    <mergeCell ref="BP75:BU75"/>
    <mergeCell ref="BV75:CA75"/>
    <mergeCell ref="CB75:CE75"/>
    <mergeCell ref="CP71:CT76"/>
    <mergeCell ref="CU71:CY76"/>
    <mergeCell ref="BC72:BF72"/>
    <mergeCell ref="BG72:BH72"/>
    <mergeCell ref="BJ72:BO72"/>
    <mergeCell ref="BP72:BU72"/>
    <mergeCell ref="BV72:CA72"/>
    <mergeCell ref="CB72:CE72"/>
    <mergeCell ref="BC73:BF73"/>
    <mergeCell ref="BG73:BH73"/>
    <mergeCell ref="BJ71:BO71"/>
    <mergeCell ref="BP71:BU71"/>
    <mergeCell ref="BV71:CA71"/>
    <mergeCell ref="CB71:CE71"/>
    <mergeCell ref="CF71:CJ76"/>
    <mergeCell ref="CK71:CO76"/>
    <mergeCell ref="BJ73:BO73"/>
    <mergeCell ref="BP73:BU73"/>
    <mergeCell ref="BV73:CA73"/>
    <mergeCell ref="CB73:CE73"/>
    <mergeCell ref="AD71:AK76"/>
    <mergeCell ref="AL71:AR76"/>
    <mergeCell ref="AS71:AY76"/>
    <mergeCell ref="AZ71:BA76"/>
    <mergeCell ref="BC71:BF71"/>
    <mergeCell ref="BG71:BH71"/>
    <mergeCell ref="BC74:BF74"/>
    <mergeCell ref="BG74:BH74"/>
    <mergeCell ref="BC76:BF76"/>
    <mergeCell ref="BG76:BH76"/>
    <mergeCell ref="BJ70:BO70"/>
    <mergeCell ref="BP70:BU70"/>
    <mergeCell ref="BV70:CA70"/>
    <mergeCell ref="CB70:CE70"/>
    <mergeCell ref="A71:A76"/>
    <mergeCell ref="D71:J76"/>
    <mergeCell ref="K71:Q76"/>
    <mergeCell ref="R71:S76"/>
    <mergeCell ref="T71:U76"/>
    <mergeCell ref="V71:AC76"/>
    <mergeCell ref="BJ68:BO68"/>
    <mergeCell ref="BP68:BU68"/>
    <mergeCell ref="BV68:CA68"/>
    <mergeCell ref="CB68:CE68"/>
    <mergeCell ref="BC69:BF69"/>
    <mergeCell ref="BG69:BH69"/>
    <mergeCell ref="BJ69:BO69"/>
    <mergeCell ref="BP69:BU69"/>
    <mergeCell ref="BV69:CA69"/>
    <mergeCell ref="CB69:CE69"/>
    <mergeCell ref="CP65:CT70"/>
    <mergeCell ref="CU65:CY70"/>
    <mergeCell ref="BC66:BF66"/>
    <mergeCell ref="BG66:BH66"/>
    <mergeCell ref="BJ66:BO66"/>
    <mergeCell ref="BP66:BU66"/>
    <mergeCell ref="BV66:CA66"/>
    <mergeCell ref="CB66:CE66"/>
    <mergeCell ref="BC67:BF67"/>
    <mergeCell ref="BG67:BH67"/>
    <mergeCell ref="BJ65:BO65"/>
    <mergeCell ref="BP65:BU65"/>
    <mergeCell ref="BV65:CA65"/>
    <mergeCell ref="CB65:CE65"/>
    <mergeCell ref="CF65:CJ70"/>
    <mergeCell ref="CK65:CO70"/>
    <mergeCell ref="BJ67:BO67"/>
    <mergeCell ref="BP67:BU67"/>
    <mergeCell ref="BV67:CA67"/>
    <mergeCell ref="CB67:CE67"/>
    <mergeCell ref="AD65:AK70"/>
    <mergeCell ref="AL65:AR70"/>
    <mergeCell ref="AS65:AY70"/>
    <mergeCell ref="AZ65:BA70"/>
    <mergeCell ref="BC65:BF65"/>
    <mergeCell ref="BG65:BH65"/>
    <mergeCell ref="BC68:BF68"/>
    <mergeCell ref="BG68:BH68"/>
    <mergeCell ref="BC70:BF70"/>
    <mergeCell ref="BG70:BH70"/>
    <mergeCell ref="BJ64:BO64"/>
    <mergeCell ref="BP64:BU64"/>
    <mergeCell ref="BV64:CA64"/>
    <mergeCell ref="CB64:CE64"/>
    <mergeCell ref="A65:A70"/>
    <mergeCell ref="D65:J70"/>
    <mergeCell ref="K65:Q70"/>
    <mergeCell ref="R65:S70"/>
    <mergeCell ref="T65:U70"/>
    <mergeCell ref="V65:AC70"/>
    <mergeCell ref="BJ62:BO62"/>
    <mergeCell ref="BP62:BU62"/>
    <mergeCell ref="BV62:CA62"/>
    <mergeCell ref="CB62:CE62"/>
    <mergeCell ref="BC63:BF63"/>
    <mergeCell ref="BG63:BH63"/>
    <mergeCell ref="BJ63:BO63"/>
    <mergeCell ref="BP63:BU63"/>
    <mergeCell ref="BV63:CA63"/>
    <mergeCell ref="CB63:CE63"/>
    <mergeCell ref="CP59:CT64"/>
    <mergeCell ref="CU59:CY64"/>
    <mergeCell ref="BC60:BF60"/>
    <mergeCell ref="BG60:BH60"/>
    <mergeCell ref="BJ60:BO60"/>
    <mergeCell ref="BP60:BU60"/>
    <mergeCell ref="BV60:CA60"/>
    <mergeCell ref="CB60:CE60"/>
    <mergeCell ref="BC61:BF61"/>
    <mergeCell ref="BG61:BH61"/>
    <mergeCell ref="BJ59:BO59"/>
    <mergeCell ref="BP59:BU59"/>
    <mergeCell ref="BV59:CA59"/>
    <mergeCell ref="CB59:CE59"/>
    <mergeCell ref="CF59:CJ64"/>
    <mergeCell ref="CK59:CO64"/>
    <mergeCell ref="BJ61:BO61"/>
    <mergeCell ref="BP61:BU61"/>
    <mergeCell ref="BV61:CA61"/>
    <mergeCell ref="CB61:CE61"/>
    <mergeCell ref="AD59:AK64"/>
    <mergeCell ref="AL59:AR64"/>
    <mergeCell ref="AS59:AY64"/>
    <mergeCell ref="AZ59:BA64"/>
    <mergeCell ref="BC59:BF59"/>
    <mergeCell ref="BG59:BH59"/>
    <mergeCell ref="BC62:BF62"/>
    <mergeCell ref="BG62:BH62"/>
    <mergeCell ref="BC64:BF64"/>
    <mergeCell ref="BG64:BH64"/>
    <mergeCell ref="BJ58:BO58"/>
    <mergeCell ref="BP58:BU58"/>
    <mergeCell ref="BV58:CA58"/>
    <mergeCell ref="CB58:CE58"/>
    <mergeCell ref="A59:A64"/>
    <mergeCell ref="D59:J64"/>
    <mergeCell ref="K59:Q64"/>
    <mergeCell ref="R59:S64"/>
    <mergeCell ref="T59:U64"/>
    <mergeCell ref="V59:AC64"/>
    <mergeCell ref="BJ56:BO56"/>
    <mergeCell ref="BP56:BU56"/>
    <mergeCell ref="BV56:CA56"/>
    <mergeCell ref="CB56:CE56"/>
    <mergeCell ref="BC57:BF57"/>
    <mergeCell ref="BG57:BH57"/>
    <mergeCell ref="BJ57:BO57"/>
    <mergeCell ref="BP57:BU57"/>
    <mergeCell ref="BV57:CA57"/>
    <mergeCell ref="CB57:CE57"/>
    <mergeCell ref="CP53:CT58"/>
    <mergeCell ref="CU53:CY58"/>
    <mergeCell ref="BC54:BF54"/>
    <mergeCell ref="BG54:BH54"/>
    <mergeCell ref="BJ54:BO54"/>
    <mergeCell ref="BP54:BU54"/>
    <mergeCell ref="BV54:CA54"/>
    <mergeCell ref="CB54:CE54"/>
    <mergeCell ref="BC55:BF55"/>
    <mergeCell ref="BG55:BH55"/>
    <mergeCell ref="BJ53:BO53"/>
    <mergeCell ref="BP53:BU53"/>
    <mergeCell ref="BV53:CA53"/>
    <mergeCell ref="CB53:CE53"/>
    <mergeCell ref="CF53:CJ58"/>
    <mergeCell ref="CK53:CO58"/>
    <mergeCell ref="BJ55:BO55"/>
    <mergeCell ref="BP55:BU55"/>
    <mergeCell ref="BV55:CA55"/>
    <mergeCell ref="CB55:CE55"/>
    <mergeCell ref="AD53:AK58"/>
    <mergeCell ref="AL53:AR58"/>
    <mergeCell ref="AS53:AY58"/>
    <mergeCell ref="AZ53:BA58"/>
    <mergeCell ref="BC53:BF53"/>
    <mergeCell ref="BG53:BH53"/>
    <mergeCell ref="BC56:BF56"/>
    <mergeCell ref="BG56:BH56"/>
    <mergeCell ref="BC58:BF58"/>
    <mergeCell ref="BG58:BH58"/>
    <mergeCell ref="BJ52:BO52"/>
    <mergeCell ref="BP52:BU52"/>
    <mergeCell ref="BV52:CA52"/>
    <mergeCell ref="CB52:CE52"/>
    <mergeCell ref="A53:A58"/>
    <mergeCell ref="D53:J58"/>
    <mergeCell ref="K53:Q58"/>
    <mergeCell ref="R53:S58"/>
    <mergeCell ref="T53:U58"/>
    <mergeCell ref="V53:AC58"/>
    <mergeCell ref="BJ50:BO50"/>
    <mergeCell ref="BP50:BU50"/>
    <mergeCell ref="BV50:CA50"/>
    <mergeCell ref="CB50:CE50"/>
    <mergeCell ref="BC51:BF51"/>
    <mergeCell ref="BG51:BH51"/>
    <mergeCell ref="BJ51:BO51"/>
    <mergeCell ref="BP51:BU51"/>
    <mergeCell ref="BV51:CA51"/>
    <mergeCell ref="CB51:CE51"/>
    <mergeCell ref="CP47:CT52"/>
    <mergeCell ref="CU47:CY52"/>
    <mergeCell ref="BC48:BF48"/>
    <mergeCell ref="BG48:BH48"/>
    <mergeCell ref="BJ48:BO48"/>
    <mergeCell ref="BP48:BU48"/>
    <mergeCell ref="BV48:CA48"/>
    <mergeCell ref="CB48:CE48"/>
    <mergeCell ref="BC49:BF49"/>
    <mergeCell ref="BG49:BH49"/>
    <mergeCell ref="BJ47:BO47"/>
    <mergeCell ref="BP47:BU47"/>
    <mergeCell ref="BV47:CA47"/>
    <mergeCell ref="CB47:CE47"/>
    <mergeCell ref="CF47:CJ52"/>
    <mergeCell ref="CK47:CO52"/>
    <mergeCell ref="BJ49:BO49"/>
    <mergeCell ref="BP49:BU49"/>
    <mergeCell ref="BV49:CA49"/>
    <mergeCell ref="CB49:CE49"/>
    <mergeCell ref="AD47:AK52"/>
    <mergeCell ref="AL47:AR52"/>
    <mergeCell ref="AS47:AY52"/>
    <mergeCell ref="AZ47:BA52"/>
    <mergeCell ref="BC47:BF47"/>
    <mergeCell ref="BG47:BH47"/>
    <mergeCell ref="BC50:BF50"/>
    <mergeCell ref="BG50:BH50"/>
    <mergeCell ref="BC52:BF52"/>
    <mergeCell ref="BG52:BH52"/>
    <mergeCell ref="BJ46:BO46"/>
    <mergeCell ref="BP46:BU46"/>
    <mergeCell ref="BV46:CA46"/>
    <mergeCell ref="CB46:CE46"/>
    <mergeCell ref="A47:A52"/>
    <mergeCell ref="D47:J52"/>
    <mergeCell ref="K47:Q52"/>
    <mergeCell ref="R47:S52"/>
    <mergeCell ref="T47:U52"/>
    <mergeCell ref="V47:AC52"/>
    <mergeCell ref="BJ44:BO44"/>
    <mergeCell ref="BP44:BU44"/>
    <mergeCell ref="BV44:CA44"/>
    <mergeCell ref="CB44:CE44"/>
    <mergeCell ref="BC45:BF45"/>
    <mergeCell ref="BG45:BH45"/>
    <mergeCell ref="BJ45:BO45"/>
    <mergeCell ref="BP45:BU45"/>
    <mergeCell ref="BV45:CA45"/>
    <mergeCell ref="CB45:CE45"/>
    <mergeCell ref="CP41:CT46"/>
    <mergeCell ref="CU41:CY46"/>
    <mergeCell ref="BC42:BF42"/>
    <mergeCell ref="BG42:BH42"/>
    <mergeCell ref="BJ42:BO42"/>
    <mergeCell ref="BP42:BU42"/>
    <mergeCell ref="BV42:CA42"/>
    <mergeCell ref="CB42:CE42"/>
    <mergeCell ref="BC43:BF43"/>
    <mergeCell ref="BG43:BH43"/>
    <mergeCell ref="BJ41:BO41"/>
    <mergeCell ref="BP41:BU41"/>
    <mergeCell ref="BV41:CA41"/>
    <mergeCell ref="CB41:CE41"/>
    <mergeCell ref="CF41:CJ46"/>
    <mergeCell ref="CK41:CO46"/>
    <mergeCell ref="BJ43:BO43"/>
    <mergeCell ref="BP43:BU43"/>
    <mergeCell ref="BV43:CA43"/>
    <mergeCell ref="CB43:CE43"/>
    <mergeCell ref="AD41:AK46"/>
    <mergeCell ref="AL41:AR46"/>
    <mergeCell ref="AS41:AY46"/>
    <mergeCell ref="AZ41:BA46"/>
    <mergeCell ref="BC41:BF41"/>
    <mergeCell ref="BG41:BH41"/>
    <mergeCell ref="BC44:BF44"/>
    <mergeCell ref="BG44:BH44"/>
    <mergeCell ref="BC46:BF46"/>
    <mergeCell ref="BG46:BH46"/>
    <mergeCell ref="BJ40:BO40"/>
    <mergeCell ref="BP40:BU40"/>
    <mergeCell ref="BV40:CA40"/>
    <mergeCell ref="CB40:CE40"/>
    <mergeCell ref="A41:A46"/>
    <mergeCell ref="D41:J46"/>
    <mergeCell ref="K41:Q46"/>
    <mergeCell ref="R41:S46"/>
    <mergeCell ref="T41:U46"/>
    <mergeCell ref="V41:AC46"/>
    <mergeCell ref="BJ38:BO38"/>
    <mergeCell ref="BP38:BU38"/>
    <mergeCell ref="BV38:CA38"/>
    <mergeCell ref="CB38:CE38"/>
    <mergeCell ref="BC39:BF39"/>
    <mergeCell ref="BG39:BH39"/>
    <mergeCell ref="BJ39:BO39"/>
    <mergeCell ref="BP39:BU39"/>
    <mergeCell ref="BV39:CA39"/>
    <mergeCell ref="CB39:CE39"/>
    <mergeCell ref="CP35:CT40"/>
    <mergeCell ref="CU35:CY40"/>
    <mergeCell ref="BC36:BF36"/>
    <mergeCell ref="BG36:BH36"/>
    <mergeCell ref="BJ36:BO36"/>
    <mergeCell ref="BP36:BU36"/>
    <mergeCell ref="BV36:CA36"/>
    <mergeCell ref="CB36:CE36"/>
    <mergeCell ref="BC37:BF37"/>
    <mergeCell ref="BG37:BH37"/>
    <mergeCell ref="BJ35:BO35"/>
    <mergeCell ref="BP35:BU35"/>
    <mergeCell ref="BV35:CA35"/>
    <mergeCell ref="CB35:CE35"/>
    <mergeCell ref="CF35:CJ40"/>
    <mergeCell ref="CK35:CO40"/>
    <mergeCell ref="BJ37:BO37"/>
    <mergeCell ref="BP37:BU37"/>
    <mergeCell ref="BV37:CA37"/>
    <mergeCell ref="CB37:CE37"/>
    <mergeCell ref="AD35:AK40"/>
    <mergeCell ref="AL35:AR40"/>
    <mergeCell ref="AS35:AY40"/>
    <mergeCell ref="AZ35:BA40"/>
    <mergeCell ref="BC35:BF35"/>
    <mergeCell ref="BG35:BH35"/>
    <mergeCell ref="BC38:BF38"/>
    <mergeCell ref="BG38:BH38"/>
    <mergeCell ref="BC40:BF40"/>
    <mergeCell ref="BG40:BH40"/>
    <mergeCell ref="BJ34:BO34"/>
    <mergeCell ref="BP34:BU34"/>
    <mergeCell ref="BV34:CA34"/>
    <mergeCell ref="CB34:CE34"/>
    <mergeCell ref="A35:A40"/>
    <mergeCell ref="D35:J40"/>
    <mergeCell ref="K35:Q40"/>
    <mergeCell ref="R35:S40"/>
    <mergeCell ref="T35:U40"/>
    <mergeCell ref="V35:AC40"/>
    <mergeCell ref="BJ32:BO32"/>
    <mergeCell ref="BP32:BU32"/>
    <mergeCell ref="BV32:CA32"/>
    <mergeCell ref="CB32:CE32"/>
    <mergeCell ref="BC33:BF33"/>
    <mergeCell ref="BG33:BH33"/>
    <mergeCell ref="BJ33:BO33"/>
    <mergeCell ref="BP33:BU33"/>
    <mergeCell ref="BV33:CA33"/>
    <mergeCell ref="CB33:CE33"/>
    <mergeCell ref="CP29:CT34"/>
    <mergeCell ref="CU29:CY34"/>
    <mergeCell ref="BC30:BF30"/>
    <mergeCell ref="BG30:BH30"/>
    <mergeCell ref="BJ30:BO30"/>
    <mergeCell ref="BP30:BU30"/>
    <mergeCell ref="BV30:CA30"/>
    <mergeCell ref="CB30:CE30"/>
    <mergeCell ref="BC31:BF31"/>
    <mergeCell ref="BG31:BH31"/>
    <mergeCell ref="BJ29:BO29"/>
    <mergeCell ref="BP29:BU29"/>
    <mergeCell ref="BV29:CA29"/>
    <mergeCell ref="CB29:CE29"/>
    <mergeCell ref="CF29:CJ34"/>
    <mergeCell ref="CK29:CO34"/>
    <mergeCell ref="BJ31:BO31"/>
    <mergeCell ref="BP31:BU31"/>
    <mergeCell ref="BV31:CA31"/>
    <mergeCell ref="CB31:CE31"/>
    <mergeCell ref="AD29:AK34"/>
    <mergeCell ref="AL29:AR34"/>
    <mergeCell ref="AS29:AY34"/>
    <mergeCell ref="AZ29:BA34"/>
    <mergeCell ref="BC29:BF29"/>
    <mergeCell ref="BG29:BH29"/>
    <mergeCell ref="BC32:BF32"/>
    <mergeCell ref="BG32:BH32"/>
    <mergeCell ref="BC34:BF34"/>
    <mergeCell ref="BG34:BH34"/>
    <mergeCell ref="BJ28:BO28"/>
    <mergeCell ref="BP28:BU28"/>
    <mergeCell ref="BV28:CA28"/>
    <mergeCell ref="CB28:CE28"/>
    <mergeCell ref="A29:A34"/>
    <mergeCell ref="D29:J34"/>
    <mergeCell ref="K29:Q34"/>
    <mergeCell ref="R29:S34"/>
    <mergeCell ref="T29:U34"/>
    <mergeCell ref="V29:AC34"/>
    <mergeCell ref="BJ26:BO26"/>
    <mergeCell ref="BP26:BU26"/>
    <mergeCell ref="BV26:CA26"/>
    <mergeCell ref="CB26:CE26"/>
    <mergeCell ref="BC27:BF27"/>
    <mergeCell ref="BG27:BH27"/>
    <mergeCell ref="BJ27:BO27"/>
    <mergeCell ref="BP27:BU27"/>
    <mergeCell ref="BV27:CA27"/>
    <mergeCell ref="CB27:CE27"/>
    <mergeCell ref="CP23:CT28"/>
    <mergeCell ref="CU23:CY28"/>
    <mergeCell ref="BC24:BF24"/>
    <mergeCell ref="BG24:BH24"/>
    <mergeCell ref="BJ24:BO24"/>
    <mergeCell ref="BP24:BU24"/>
    <mergeCell ref="BV24:CA24"/>
    <mergeCell ref="CB24:CE24"/>
    <mergeCell ref="BC25:BF25"/>
    <mergeCell ref="BG25:BH25"/>
    <mergeCell ref="BJ23:BO23"/>
    <mergeCell ref="BP23:BU23"/>
    <mergeCell ref="BV23:CA23"/>
    <mergeCell ref="CB23:CE23"/>
    <mergeCell ref="CF23:CJ28"/>
    <mergeCell ref="CK23:CO28"/>
    <mergeCell ref="BJ25:BO25"/>
    <mergeCell ref="BP25:BU25"/>
    <mergeCell ref="BV25:CA25"/>
    <mergeCell ref="CB25:CE25"/>
    <mergeCell ref="AD23:AK28"/>
    <mergeCell ref="AL23:AR28"/>
    <mergeCell ref="AS23:AY28"/>
    <mergeCell ref="AZ23:BA28"/>
    <mergeCell ref="BC23:BF23"/>
    <mergeCell ref="BG23:BH23"/>
    <mergeCell ref="BC26:BF26"/>
    <mergeCell ref="BG26:BH26"/>
    <mergeCell ref="BC28:BF28"/>
    <mergeCell ref="BG28:BH28"/>
    <mergeCell ref="BJ22:BO22"/>
    <mergeCell ref="BP22:BU22"/>
    <mergeCell ref="BV22:CA22"/>
    <mergeCell ref="CB22:CE22"/>
    <mergeCell ref="A23:A28"/>
    <mergeCell ref="D23:J28"/>
    <mergeCell ref="K23:Q28"/>
    <mergeCell ref="R23:S28"/>
    <mergeCell ref="T23:U28"/>
    <mergeCell ref="V23:AC28"/>
    <mergeCell ref="BJ20:BO20"/>
    <mergeCell ref="BP20:BU20"/>
    <mergeCell ref="BV20:CA20"/>
    <mergeCell ref="CB20:CE20"/>
    <mergeCell ref="BC21:BF21"/>
    <mergeCell ref="BG21:BH21"/>
    <mergeCell ref="BJ21:BO21"/>
    <mergeCell ref="BP21:BU21"/>
    <mergeCell ref="BV21:CA21"/>
    <mergeCell ref="CB21:CE21"/>
    <mergeCell ref="CP17:CT22"/>
    <mergeCell ref="CU17:CY22"/>
    <mergeCell ref="BC18:BF18"/>
    <mergeCell ref="BG18:BH18"/>
    <mergeCell ref="BJ18:BO18"/>
    <mergeCell ref="BP18:BU18"/>
    <mergeCell ref="BV18:CA18"/>
    <mergeCell ref="CB18:CE18"/>
    <mergeCell ref="BC19:BF19"/>
    <mergeCell ref="BG19:BH19"/>
    <mergeCell ref="BJ17:BO17"/>
    <mergeCell ref="BP17:BU17"/>
    <mergeCell ref="BV17:CA17"/>
    <mergeCell ref="CB17:CE17"/>
    <mergeCell ref="CF17:CJ22"/>
    <mergeCell ref="CK17:CO22"/>
    <mergeCell ref="BJ19:BO19"/>
    <mergeCell ref="BP19:BU19"/>
    <mergeCell ref="BV19:CA19"/>
    <mergeCell ref="CB19:CE19"/>
    <mergeCell ref="AD17:AK22"/>
    <mergeCell ref="AL17:AR22"/>
    <mergeCell ref="AS17:AY22"/>
    <mergeCell ref="AZ17:BA22"/>
    <mergeCell ref="BC17:BF17"/>
    <mergeCell ref="BG17:BH17"/>
    <mergeCell ref="BC20:BF20"/>
    <mergeCell ref="BG20:BH20"/>
    <mergeCell ref="BC22:BF22"/>
    <mergeCell ref="BG22:BH22"/>
    <mergeCell ref="A17:A22"/>
    <mergeCell ref="D17:J22"/>
    <mergeCell ref="K17:Q22"/>
    <mergeCell ref="R17:S22"/>
    <mergeCell ref="T17:U22"/>
    <mergeCell ref="V17:AC22"/>
    <mergeCell ref="BC16:BF16"/>
    <mergeCell ref="BG16:BH16"/>
    <mergeCell ref="BJ16:BO16"/>
    <mergeCell ref="BP16:BU16"/>
    <mergeCell ref="BV16:CA16"/>
    <mergeCell ref="CB16:CE16"/>
    <mergeCell ref="BC15:BF15"/>
    <mergeCell ref="BG15:BH15"/>
    <mergeCell ref="BJ15:BO15"/>
    <mergeCell ref="BP15:BU15"/>
    <mergeCell ref="BV15:CA15"/>
    <mergeCell ref="CB15:CE15"/>
    <mergeCell ref="BC14:BF14"/>
    <mergeCell ref="BG14:BH14"/>
    <mergeCell ref="BJ14:BO14"/>
    <mergeCell ref="BP14:BU14"/>
    <mergeCell ref="BV14:CA14"/>
    <mergeCell ref="CB14:CE14"/>
    <mergeCell ref="BC13:BF13"/>
    <mergeCell ref="BG13:BH13"/>
    <mergeCell ref="BJ13:BO13"/>
    <mergeCell ref="BP13:BU13"/>
    <mergeCell ref="BV13:CA13"/>
    <mergeCell ref="CB13:CE13"/>
    <mergeCell ref="BV11:CA11"/>
    <mergeCell ref="CB11:CE11"/>
    <mergeCell ref="CF11:CJ16"/>
    <mergeCell ref="CK11:CO16"/>
    <mergeCell ref="CP11:CT16"/>
    <mergeCell ref="CU11:CY16"/>
    <mergeCell ref="BV12:CA12"/>
    <mergeCell ref="CB12:CE12"/>
    <mergeCell ref="AS11:AY16"/>
    <mergeCell ref="AZ11:BA16"/>
    <mergeCell ref="BC11:BF11"/>
    <mergeCell ref="BG11:BH11"/>
    <mergeCell ref="BJ11:BO11"/>
    <mergeCell ref="BP11:BU11"/>
    <mergeCell ref="BC12:BF12"/>
    <mergeCell ref="BG12:BH12"/>
    <mergeCell ref="BJ12:BO12"/>
    <mergeCell ref="BP12:BU12"/>
    <mergeCell ref="DD8:EQ8"/>
    <mergeCell ref="ET8:FC8"/>
    <mergeCell ref="A11:A16"/>
    <mergeCell ref="D11:J16"/>
    <mergeCell ref="K11:Q16"/>
    <mergeCell ref="R11:S16"/>
    <mergeCell ref="T11:U16"/>
    <mergeCell ref="V11:AC16"/>
    <mergeCell ref="AD11:AK16"/>
    <mergeCell ref="AL11:AR16"/>
    <mergeCell ref="BV8:CA10"/>
    <mergeCell ref="CB8:CE10"/>
    <mergeCell ref="CF8:CJ10"/>
    <mergeCell ref="CK8:CO10"/>
    <mergeCell ref="CP8:CT10"/>
    <mergeCell ref="CU8:CY10"/>
    <mergeCell ref="BB8:BB10"/>
    <mergeCell ref="BC8:BF10"/>
    <mergeCell ref="BG8:BH10"/>
    <mergeCell ref="BI8:BI10"/>
    <mergeCell ref="BJ8:BO10"/>
    <mergeCell ref="BP8:BU10"/>
    <mergeCell ref="T8:U10"/>
    <mergeCell ref="V8:AC10"/>
    <mergeCell ref="AD8:AK10"/>
    <mergeCell ref="AL8:AR10"/>
    <mergeCell ref="AS8:AY10"/>
    <mergeCell ref="AZ8:BA10"/>
    <mergeCell ref="BG6:BM6"/>
    <mergeCell ref="BN6:BX6"/>
    <mergeCell ref="CT6:CW6"/>
    <mergeCell ref="CX6:CY6"/>
    <mergeCell ref="A8:A10"/>
    <mergeCell ref="B8:B10"/>
    <mergeCell ref="C8:C10"/>
    <mergeCell ref="D8:J10"/>
    <mergeCell ref="K8:Q10"/>
    <mergeCell ref="R8:S10"/>
    <mergeCell ref="A6:H6"/>
    <mergeCell ref="I6:S6"/>
    <mergeCell ref="T6:Y6"/>
    <mergeCell ref="Z6:AK6"/>
    <mergeCell ref="AL6:AR6"/>
    <mergeCell ref="AS6:BF6"/>
    <mergeCell ref="CN2:CQ2"/>
    <mergeCell ref="CR2:CS2"/>
    <mergeCell ref="CT2:CW2"/>
    <mergeCell ref="CX2:CY2"/>
    <mergeCell ref="B5:C5"/>
    <mergeCell ref="AZ5:BC5"/>
    <mergeCell ref="BG5:BP5"/>
    <mergeCell ref="A1:M4"/>
    <mergeCell ref="N1:AO4"/>
    <mergeCell ref="AP1:AY1"/>
    <mergeCell ref="AZ1:BH1"/>
    <mergeCell ref="AP2:AY4"/>
    <mergeCell ref="AZ2:BH4"/>
  </mergeCells>
  <phoneticPr fontId="4"/>
  <conditionalFormatting sqref="BP11:BU676">
    <cfRule type="expression" dxfId="4" priority="5">
      <formula>AND($BP11="",OR($BJ11&lt;&gt;"",$BV11&lt;&gt;""))</formula>
    </cfRule>
  </conditionalFormatting>
  <conditionalFormatting sqref="BJ11:BO676">
    <cfRule type="expression" dxfId="3" priority="4">
      <formula>AND($BJ11="",OR($BP11&lt;&gt;"",$BV11&lt;&gt;""))</formula>
    </cfRule>
  </conditionalFormatting>
  <conditionalFormatting sqref="BG11:BH676">
    <cfRule type="expression" dxfId="2" priority="3">
      <formula>AND($BG11="○", OR($BI11&lt;&gt;"", $BJ11&lt;&gt;"", $BP11&lt;&gt;"", $BV11&lt;&gt;""))</formula>
    </cfRule>
  </conditionalFormatting>
  <conditionalFormatting sqref="B11:C676 BB11:CE676">
    <cfRule type="expression" dxfId="1" priority="2" stopIfTrue="1">
      <formula>OFFSET($R11,-($BB11-1),0)="x"</formula>
    </cfRule>
  </conditionalFormatting>
  <conditionalFormatting sqref="A11:CY676">
    <cfRule type="expression" dxfId="0" priority="1" stopIfTrue="1">
      <formula>$R11="x"</formula>
    </cfRule>
  </conditionalFormatting>
  <dataValidations disablePrompts="1" count="7">
    <dataValidation type="list" allowBlank="1" showInputMessage="1" showErrorMessage="1" sqref="R11:S676">
      <formula1>"x"</formula1>
    </dataValidation>
    <dataValidation type="date" allowBlank="1" showInputMessage="1" showErrorMessage="1" sqref="BC11:BF676 CB11:CE676">
      <formula1>36526</formula1>
      <formula2>2958465</formula2>
    </dataValidation>
    <dataValidation type="whole" operator="greaterThanOrEqual" allowBlank="1" showInputMessage="1" showErrorMessage="1" sqref="BB11:BB676 A11:A676">
      <formula1>0</formula1>
    </dataValidation>
    <dataValidation type="textLength" operator="lessThanOrEqual" allowBlank="1" showInputMessage="1" showErrorMessage="1" promptTitle="ダブルクリックしてください。" prompt="原因分類と原因区分、原因区分詳細をまとめて選択します。" sqref="BJ11:CA676">
      <formula1>40</formula1>
    </dataValidation>
    <dataValidation type="list" allowBlank="1" showInputMessage="1" showErrorMessage="1" sqref="BI11:BI676">
      <formula1>INDIRECT(工程リスト範囲)</formula1>
    </dataValidation>
    <dataValidation type="list" allowBlank="1" showInputMessage="1" showErrorMessage="1" sqref="T11:U676">
      <formula1>"正常,異常"</formula1>
    </dataValidation>
    <dataValidation type="list" allowBlank="1" showInputMessage="1" showErrorMessage="1" sqref="BG11:BG676">
      <formula1>"○,×"</formula1>
    </dataValidation>
  </dataValidations>
  <pageMargins left="0.43307086614173229" right="0.35433070866141736" top="0.39370078740157483" bottom="0.55118110236220474" header="0.43307086614173229" footer="0.39370078740157483"/>
  <pageSetup paperSize="9" scale="23" orientation="landscape" r:id="rId1"/>
  <headerFooter>
    <oddFooter>&amp;L&amp;"Meiryo UI,標準"FUJITSU CONFIDENTIAL&amp;R&amp;"Meiryo UI,標準"All Rights Reserved, Copyright (C) 富士通株式会社 2017</oddFooter>
  </headerFooter>
  <rowBreaks count="5" manualBreakCount="5">
    <brk id="94" max="102" man="1"/>
    <brk id="190" max="102" man="1"/>
    <brk id="316" max="102" man="1"/>
    <brk id="424" max="102" man="1"/>
    <brk id="544" max="102" man="1"/>
  </rowBreaks>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M44"/>
  <sheetViews>
    <sheetView view="pageBreakPreview" zoomScaleNormal="100" zoomScaleSheetLayoutView="100" workbookViewId="0"/>
  </sheetViews>
  <sheetFormatPr defaultRowHeight="13.5"/>
  <cols>
    <col min="1" max="120" width="1.6640625" style="29" customWidth="1"/>
    <col min="121" max="256" width="9.33203125" style="29"/>
    <col min="257" max="376" width="1.6640625" style="29" customWidth="1"/>
    <col min="377" max="512" width="9.33203125" style="29"/>
    <col min="513" max="632" width="1.6640625" style="29" customWidth="1"/>
    <col min="633" max="768" width="9.33203125" style="29"/>
    <col min="769" max="888" width="1.6640625" style="29" customWidth="1"/>
    <col min="889" max="1024" width="9.33203125" style="29"/>
    <col min="1025" max="1144" width="1.6640625" style="29" customWidth="1"/>
    <col min="1145" max="1280" width="9.33203125" style="29"/>
    <col min="1281" max="1400" width="1.6640625" style="29" customWidth="1"/>
    <col min="1401" max="1536" width="9.33203125" style="29"/>
    <col min="1537" max="1656" width="1.6640625" style="29" customWidth="1"/>
    <col min="1657" max="1792" width="9.33203125" style="29"/>
    <col min="1793" max="1912" width="1.6640625" style="29" customWidth="1"/>
    <col min="1913" max="2048" width="9.33203125" style="29"/>
    <col min="2049" max="2168" width="1.6640625" style="29" customWidth="1"/>
    <col min="2169" max="2304" width="9.33203125" style="29"/>
    <col min="2305" max="2424" width="1.6640625" style="29" customWidth="1"/>
    <col min="2425" max="2560" width="9.33203125" style="29"/>
    <col min="2561" max="2680" width="1.6640625" style="29" customWidth="1"/>
    <col min="2681" max="2816" width="9.33203125" style="29"/>
    <col min="2817" max="2936" width="1.6640625" style="29" customWidth="1"/>
    <col min="2937" max="3072" width="9.33203125" style="29"/>
    <col min="3073" max="3192" width="1.6640625" style="29" customWidth="1"/>
    <col min="3193" max="3328" width="9.33203125" style="29"/>
    <col min="3329" max="3448" width="1.6640625" style="29" customWidth="1"/>
    <col min="3449" max="3584" width="9.33203125" style="29"/>
    <col min="3585" max="3704" width="1.6640625" style="29" customWidth="1"/>
    <col min="3705" max="3840" width="9.33203125" style="29"/>
    <col min="3841" max="3960" width="1.6640625" style="29" customWidth="1"/>
    <col min="3961" max="4096" width="9.33203125" style="29"/>
    <col min="4097" max="4216" width="1.6640625" style="29" customWidth="1"/>
    <col min="4217" max="4352" width="9.33203125" style="29"/>
    <col min="4353" max="4472" width="1.6640625" style="29" customWidth="1"/>
    <col min="4473" max="4608" width="9.33203125" style="29"/>
    <col min="4609" max="4728" width="1.6640625" style="29" customWidth="1"/>
    <col min="4729" max="4864" width="9.33203125" style="29"/>
    <col min="4865" max="4984" width="1.6640625" style="29" customWidth="1"/>
    <col min="4985" max="5120" width="9.33203125" style="29"/>
    <col min="5121" max="5240" width="1.6640625" style="29" customWidth="1"/>
    <col min="5241" max="5376" width="9.33203125" style="29"/>
    <col min="5377" max="5496" width="1.6640625" style="29" customWidth="1"/>
    <col min="5497" max="5632" width="9.33203125" style="29"/>
    <col min="5633" max="5752" width="1.6640625" style="29" customWidth="1"/>
    <col min="5753" max="5888" width="9.33203125" style="29"/>
    <col min="5889" max="6008" width="1.6640625" style="29" customWidth="1"/>
    <col min="6009" max="6144" width="9.33203125" style="29"/>
    <col min="6145" max="6264" width="1.6640625" style="29" customWidth="1"/>
    <col min="6265" max="6400" width="9.33203125" style="29"/>
    <col min="6401" max="6520" width="1.6640625" style="29" customWidth="1"/>
    <col min="6521" max="6656" width="9.33203125" style="29"/>
    <col min="6657" max="6776" width="1.6640625" style="29" customWidth="1"/>
    <col min="6777" max="6912" width="9.33203125" style="29"/>
    <col min="6913" max="7032" width="1.6640625" style="29" customWidth="1"/>
    <col min="7033" max="7168" width="9.33203125" style="29"/>
    <col min="7169" max="7288" width="1.6640625" style="29" customWidth="1"/>
    <col min="7289" max="7424" width="9.33203125" style="29"/>
    <col min="7425" max="7544" width="1.6640625" style="29" customWidth="1"/>
    <col min="7545" max="7680" width="9.33203125" style="29"/>
    <col min="7681" max="7800" width="1.6640625" style="29" customWidth="1"/>
    <col min="7801" max="7936" width="9.33203125" style="29"/>
    <col min="7937" max="8056" width="1.6640625" style="29" customWidth="1"/>
    <col min="8057" max="8192" width="9.33203125" style="29"/>
    <col min="8193" max="8312" width="1.6640625" style="29" customWidth="1"/>
    <col min="8313" max="8448" width="9.33203125" style="29"/>
    <col min="8449" max="8568" width="1.6640625" style="29" customWidth="1"/>
    <col min="8569" max="8704" width="9.33203125" style="29"/>
    <col min="8705" max="8824" width="1.6640625" style="29" customWidth="1"/>
    <col min="8825" max="8960" width="9.33203125" style="29"/>
    <col min="8961" max="9080" width="1.6640625" style="29" customWidth="1"/>
    <col min="9081" max="9216" width="9.33203125" style="29"/>
    <col min="9217" max="9336" width="1.6640625" style="29" customWidth="1"/>
    <col min="9337" max="9472" width="9.33203125" style="29"/>
    <col min="9473" max="9592" width="1.6640625" style="29" customWidth="1"/>
    <col min="9593" max="9728" width="9.33203125" style="29"/>
    <col min="9729" max="9848" width="1.6640625" style="29" customWidth="1"/>
    <col min="9849" max="9984" width="9.33203125" style="29"/>
    <col min="9985" max="10104" width="1.6640625" style="29" customWidth="1"/>
    <col min="10105" max="10240" width="9.33203125" style="29"/>
    <col min="10241" max="10360" width="1.6640625" style="29" customWidth="1"/>
    <col min="10361" max="10496" width="9.33203125" style="29"/>
    <col min="10497" max="10616" width="1.6640625" style="29" customWidth="1"/>
    <col min="10617" max="10752" width="9.33203125" style="29"/>
    <col min="10753" max="10872" width="1.6640625" style="29" customWidth="1"/>
    <col min="10873" max="11008" width="9.33203125" style="29"/>
    <col min="11009" max="11128" width="1.6640625" style="29" customWidth="1"/>
    <col min="11129" max="11264" width="9.33203125" style="29"/>
    <col min="11265" max="11384" width="1.6640625" style="29" customWidth="1"/>
    <col min="11385" max="11520" width="9.33203125" style="29"/>
    <col min="11521" max="11640" width="1.6640625" style="29" customWidth="1"/>
    <col min="11641" max="11776" width="9.33203125" style="29"/>
    <col min="11777" max="11896" width="1.6640625" style="29" customWidth="1"/>
    <col min="11897" max="12032" width="9.33203125" style="29"/>
    <col min="12033" max="12152" width="1.6640625" style="29" customWidth="1"/>
    <col min="12153" max="12288" width="9.33203125" style="29"/>
    <col min="12289" max="12408" width="1.6640625" style="29" customWidth="1"/>
    <col min="12409" max="12544" width="9.33203125" style="29"/>
    <col min="12545" max="12664" width="1.6640625" style="29" customWidth="1"/>
    <col min="12665" max="12800" width="9.33203125" style="29"/>
    <col min="12801" max="12920" width="1.6640625" style="29" customWidth="1"/>
    <col min="12921" max="13056" width="9.33203125" style="29"/>
    <col min="13057" max="13176" width="1.6640625" style="29" customWidth="1"/>
    <col min="13177" max="13312" width="9.33203125" style="29"/>
    <col min="13313" max="13432" width="1.6640625" style="29" customWidth="1"/>
    <col min="13433" max="13568" width="9.33203125" style="29"/>
    <col min="13569" max="13688" width="1.6640625" style="29" customWidth="1"/>
    <col min="13689" max="13824" width="9.33203125" style="29"/>
    <col min="13825" max="13944" width="1.6640625" style="29" customWidth="1"/>
    <col min="13945" max="14080" width="9.33203125" style="29"/>
    <col min="14081" max="14200" width="1.6640625" style="29" customWidth="1"/>
    <col min="14201" max="14336" width="9.33203125" style="29"/>
    <col min="14337" max="14456" width="1.6640625" style="29" customWidth="1"/>
    <col min="14457" max="14592" width="9.33203125" style="29"/>
    <col min="14593" max="14712" width="1.6640625" style="29" customWidth="1"/>
    <col min="14713" max="14848" width="9.33203125" style="29"/>
    <col min="14849" max="14968" width="1.6640625" style="29" customWidth="1"/>
    <col min="14969" max="15104" width="9.33203125" style="29"/>
    <col min="15105" max="15224" width="1.6640625" style="29" customWidth="1"/>
    <col min="15225" max="15360" width="9.33203125" style="29"/>
    <col min="15361" max="15480" width="1.6640625" style="29" customWidth="1"/>
    <col min="15481" max="15616" width="9.33203125" style="29"/>
    <col min="15617" max="15736" width="1.6640625" style="29" customWidth="1"/>
    <col min="15737" max="15872" width="9.33203125" style="29"/>
    <col min="15873" max="15992" width="1.6640625" style="29" customWidth="1"/>
    <col min="15993" max="16128" width="9.33203125" style="29"/>
    <col min="16129" max="16248" width="1.6640625" style="29" customWidth="1"/>
    <col min="16249" max="16384" width="9.33203125" style="29"/>
  </cols>
  <sheetData>
    <row r="1" spans="2:117" ht="14.25" thickBot="1"/>
    <row r="2" spans="2:117">
      <c r="B2" s="30" t="s">
        <v>276</v>
      </c>
      <c r="C2" s="31"/>
      <c r="D2" s="31"/>
      <c r="E2" s="31"/>
      <c r="F2" s="31"/>
      <c r="G2" s="31"/>
      <c r="H2" s="31"/>
      <c r="I2" s="31"/>
      <c r="J2" s="31"/>
      <c r="K2" s="31"/>
      <c r="L2" s="31"/>
      <c r="M2" s="31"/>
      <c r="N2" s="31"/>
      <c r="O2" s="31"/>
      <c r="P2" s="31"/>
      <c r="Q2" s="31"/>
      <c r="R2" s="31"/>
      <c r="S2" s="32"/>
      <c r="T2" s="33" t="s">
        <v>277</v>
      </c>
      <c r="U2" s="34"/>
      <c r="V2" s="34"/>
      <c r="W2" s="34"/>
      <c r="X2" s="34"/>
      <c r="Y2" s="34"/>
      <c r="Z2" s="34"/>
      <c r="AA2" s="34"/>
      <c r="AB2" s="34"/>
      <c r="AC2" s="34"/>
      <c r="AD2" s="34"/>
      <c r="AE2" s="34"/>
      <c r="AF2" s="34"/>
      <c r="AG2" s="34"/>
      <c r="AH2" s="35"/>
      <c r="AI2" s="36" t="s">
        <v>278</v>
      </c>
      <c r="AJ2" s="37"/>
      <c r="AK2" s="37"/>
      <c r="AL2" s="37"/>
      <c r="AM2" s="37"/>
      <c r="AN2" s="37"/>
      <c r="AO2" s="37"/>
      <c r="AP2" s="37"/>
      <c r="AQ2" s="37"/>
      <c r="AR2" s="37"/>
      <c r="AS2" s="38"/>
      <c r="AT2" s="37"/>
      <c r="AU2" s="37"/>
      <c r="AV2" s="37"/>
      <c r="AW2" s="37"/>
      <c r="AX2" s="37"/>
      <c r="AY2" s="37"/>
      <c r="AZ2" s="37"/>
      <c r="BA2" s="37"/>
      <c r="BB2" s="37"/>
      <c r="BC2" s="37"/>
      <c r="BD2" s="37"/>
      <c r="BE2" s="37"/>
      <c r="BF2" s="37"/>
      <c r="BG2" s="37"/>
      <c r="BH2" s="37"/>
      <c r="BI2" s="37"/>
      <c r="BJ2" s="37"/>
      <c r="BK2" s="39"/>
      <c r="BL2" s="36" t="s">
        <v>279</v>
      </c>
      <c r="BM2" s="37"/>
      <c r="BN2" s="37"/>
      <c r="BO2" s="38"/>
      <c r="BP2" s="37"/>
      <c r="BQ2" s="37"/>
      <c r="BR2" s="37"/>
      <c r="BS2" s="37"/>
      <c r="BT2" s="37"/>
      <c r="BU2" s="37"/>
      <c r="BV2" s="37"/>
      <c r="BW2" s="37"/>
      <c r="BX2" s="37"/>
      <c r="BY2" s="37"/>
      <c r="BZ2" s="37"/>
      <c r="CA2" s="37"/>
      <c r="CB2" s="37"/>
      <c r="CC2" s="37"/>
      <c r="CD2" s="37"/>
      <c r="CE2" s="37"/>
      <c r="CF2" s="37"/>
      <c r="CG2" s="37"/>
      <c r="CH2" s="37"/>
      <c r="CI2" s="37"/>
      <c r="CJ2" s="37"/>
      <c r="CK2" s="37"/>
      <c r="CL2" s="38"/>
      <c r="CM2" s="37"/>
      <c r="CN2" s="39"/>
      <c r="CO2" s="36" t="s">
        <v>280</v>
      </c>
      <c r="CP2" s="40"/>
      <c r="CQ2" s="40"/>
      <c r="CR2" s="40"/>
      <c r="CS2" s="40"/>
      <c r="CT2" s="40"/>
      <c r="CU2" s="40"/>
      <c r="CV2" s="40"/>
      <c r="CW2" s="41"/>
      <c r="CX2" s="42"/>
      <c r="CY2" s="42"/>
      <c r="CZ2" s="42"/>
      <c r="DA2" s="42"/>
      <c r="DB2" s="42"/>
      <c r="DC2" s="43"/>
      <c r="DD2" s="44"/>
      <c r="DE2" s="44"/>
      <c r="DF2" s="44"/>
      <c r="DG2" s="44"/>
      <c r="DH2" s="44"/>
      <c r="DI2" s="44"/>
      <c r="DJ2" s="44"/>
      <c r="DK2" s="44"/>
      <c r="DL2" s="44"/>
      <c r="DM2" s="45"/>
    </row>
    <row r="3" spans="2:117" ht="14.25" thickBot="1">
      <c r="B3" s="46"/>
      <c r="C3" s="47"/>
      <c r="D3" s="47"/>
      <c r="E3" s="47"/>
      <c r="F3" s="47"/>
      <c r="G3" s="47"/>
      <c r="H3" s="47"/>
      <c r="I3" s="47"/>
      <c r="J3" s="47"/>
      <c r="K3" s="47"/>
      <c r="L3" s="47"/>
      <c r="M3" s="47"/>
      <c r="N3" s="47"/>
      <c r="O3" s="47"/>
      <c r="P3" s="47"/>
      <c r="Q3" s="47"/>
      <c r="R3" s="47"/>
      <c r="S3" s="48"/>
      <c r="T3" s="49"/>
      <c r="U3" s="50"/>
      <c r="V3" s="50"/>
      <c r="W3" s="50"/>
      <c r="X3" s="50"/>
      <c r="Y3" s="50"/>
      <c r="Z3" s="50"/>
      <c r="AA3" s="50"/>
      <c r="AB3" s="50"/>
      <c r="AC3" s="50"/>
      <c r="AD3" s="50"/>
      <c r="AE3" s="50"/>
      <c r="AF3" s="50"/>
      <c r="AG3" s="50"/>
      <c r="AH3" s="51"/>
      <c r="AI3" s="52" t="s">
        <v>281</v>
      </c>
      <c r="AJ3" s="53"/>
      <c r="AK3" s="53"/>
      <c r="AL3" s="53"/>
      <c r="AM3" s="53"/>
      <c r="AN3" s="53"/>
      <c r="AO3" s="53"/>
      <c r="AP3" s="53"/>
      <c r="AQ3" s="53"/>
      <c r="AR3" s="53"/>
      <c r="AS3" s="54"/>
      <c r="AT3" s="53"/>
      <c r="AU3" s="53"/>
      <c r="AV3" s="53"/>
      <c r="AW3" s="53"/>
      <c r="AX3" s="53"/>
      <c r="AY3" s="53"/>
      <c r="AZ3" s="53"/>
      <c r="BA3" s="53"/>
      <c r="BB3" s="53"/>
      <c r="BC3" s="53"/>
      <c r="BD3" s="53"/>
      <c r="BE3" s="53"/>
      <c r="BF3" s="53"/>
      <c r="BG3" s="53"/>
      <c r="BH3" s="53"/>
      <c r="BI3" s="53"/>
      <c r="BJ3" s="53"/>
      <c r="BK3" s="55"/>
      <c r="BL3" s="52" t="s">
        <v>282</v>
      </c>
      <c r="BM3" s="53"/>
      <c r="BN3" s="53"/>
      <c r="BO3" s="53"/>
      <c r="BP3" s="53"/>
      <c r="BQ3" s="53"/>
      <c r="BR3" s="53"/>
      <c r="BS3" s="53"/>
      <c r="BT3" s="53"/>
      <c r="BU3" s="53"/>
      <c r="BV3" s="54"/>
      <c r="BW3" s="53"/>
      <c r="BX3" s="53"/>
      <c r="BY3" s="53"/>
      <c r="BZ3" s="53"/>
      <c r="CA3" s="53"/>
      <c r="CB3" s="53"/>
      <c r="CC3" s="53"/>
      <c r="CD3" s="53"/>
      <c r="CE3" s="53"/>
      <c r="CF3" s="53"/>
      <c r="CG3" s="53"/>
      <c r="CH3" s="53"/>
      <c r="CI3" s="53"/>
      <c r="CJ3" s="53"/>
      <c r="CK3" s="53"/>
      <c r="CL3" s="53"/>
      <c r="CM3" s="53"/>
      <c r="CN3" s="55"/>
      <c r="CO3" s="56" t="s">
        <v>283</v>
      </c>
      <c r="CP3" s="57"/>
      <c r="CQ3" s="57"/>
      <c r="CR3" s="57"/>
      <c r="CS3" s="57"/>
      <c r="CT3" s="57"/>
      <c r="CU3" s="57"/>
      <c r="CV3" s="57"/>
      <c r="CW3" s="56"/>
      <c r="CX3" s="56"/>
      <c r="CY3" s="56"/>
      <c r="CZ3" s="56"/>
      <c r="DA3" s="56"/>
      <c r="DB3" s="56"/>
      <c r="DC3" s="58"/>
      <c r="DD3" s="59"/>
      <c r="DE3" s="59"/>
      <c r="DF3" s="59"/>
      <c r="DG3" s="59"/>
      <c r="DH3" s="59"/>
      <c r="DI3" s="59"/>
      <c r="DJ3" s="59"/>
      <c r="DK3" s="59"/>
      <c r="DL3" s="59"/>
      <c r="DM3" s="60"/>
    </row>
    <row r="4" spans="2:117">
      <c r="B4" s="61"/>
      <c r="C4" s="62"/>
      <c r="D4" s="62"/>
      <c r="E4" s="62"/>
      <c r="F4" s="62"/>
      <c r="G4" s="62"/>
      <c r="H4" s="62"/>
      <c r="I4" s="62"/>
      <c r="J4" s="62"/>
      <c r="K4" s="62"/>
      <c r="L4" s="62"/>
      <c r="M4" s="62"/>
      <c r="N4" s="62"/>
      <c r="O4" s="62"/>
      <c r="P4" s="62"/>
      <c r="Q4" s="62"/>
      <c r="R4" s="62"/>
      <c r="S4" s="62"/>
      <c r="BW4" s="62"/>
      <c r="BX4" s="62"/>
      <c r="BY4" s="62"/>
      <c r="BZ4" s="62"/>
      <c r="CA4" s="62"/>
      <c r="CB4" s="62"/>
      <c r="CC4" s="62"/>
      <c r="CD4" s="62"/>
      <c r="CE4" s="62"/>
      <c r="CF4" s="62"/>
      <c r="CG4" s="62"/>
      <c r="CH4" s="62"/>
      <c r="CI4" s="62"/>
      <c r="CJ4" s="62"/>
      <c r="CK4" s="62"/>
      <c r="CL4" s="62"/>
      <c r="CM4" s="62"/>
      <c r="CN4" s="62"/>
      <c r="CO4" s="62"/>
      <c r="CP4" s="62"/>
      <c r="CQ4" s="62"/>
      <c r="CR4" s="62"/>
      <c r="CS4" s="62"/>
      <c r="CT4" s="62"/>
      <c r="CU4" s="62"/>
      <c r="CV4" s="62"/>
      <c r="CW4" s="62"/>
      <c r="CX4" s="62"/>
      <c r="CY4" s="62"/>
      <c r="CZ4" s="62"/>
      <c r="DA4" s="62"/>
      <c r="DB4" s="62"/>
      <c r="DC4" s="62"/>
      <c r="DD4" s="62"/>
      <c r="DE4" s="62"/>
      <c r="DF4" s="62"/>
      <c r="DG4" s="62"/>
      <c r="DH4" s="62"/>
      <c r="DI4" s="62"/>
      <c r="DJ4" s="62"/>
      <c r="DK4" s="62"/>
      <c r="DL4" s="62"/>
      <c r="DM4" s="63"/>
    </row>
    <row r="5" spans="2:117">
      <c r="B5" s="64"/>
      <c r="C5" s="65" t="s">
        <v>284</v>
      </c>
      <c r="D5" s="66"/>
      <c r="E5" s="66"/>
      <c r="F5" s="66"/>
      <c r="G5" s="66"/>
      <c r="H5" s="66"/>
      <c r="I5" s="66"/>
      <c r="J5" s="66"/>
      <c r="K5" s="67"/>
      <c r="L5" s="68" t="s">
        <v>285</v>
      </c>
      <c r="M5" s="69"/>
      <c r="N5" s="69"/>
      <c r="O5" s="69"/>
      <c r="P5" s="69"/>
      <c r="Q5" s="69"/>
      <c r="R5" s="69"/>
      <c r="S5" s="69"/>
      <c r="T5" s="69"/>
      <c r="U5" s="69"/>
      <c r="V5" s="69"/>
      <c r="W5" s="69"/>
      <c r="X5" s="69"/>
      <c r="Y5" s="69"/>
      <c r="Z5" s="69"/>
      <c r="AA5" s="69"/>
      <c r="AB5" s="69"/>
      <c r="AC5" s="69"/>
      <c r="AD5" s="69"/>
      <c r="AE5" s="69"/>
      <c r="AF5" s="69"/>
      <c r="AG5" s="69"/>
      <c r="AH5" s="69"/>
      <c r="AI5" s="69"/>
      <c r="AJ5" s="69"/>
      <c r="AK5" s="69"/>
      <c r="AL5" s="69"/>
      <c r="AM5" s="69"/>
      <c r="AN5" s="69"/>
      <c r="AO5" s="70"/>
      <c r="AP5" s="71" t="s">
        <v>286</v>
      </c>
      <c r="AQ5" s="72"/>
      <c r="AR5" s="72"/>
      <c r="AS5" s="72"/>
      <c r="AT5" s="72"/>
      <c r="AU5" s="72"/>
      <c r="AV5" s="72"/>
      <c r="AW5" s="72"/>
      <c r="AX5" s="72"/>
      <c r="AY5" s="72"/>
      <c r="AZ5" s="72"/>
      <c r="BA5" s="72"/>
      <c r="BB5" s="72"/>
      <c r="BC5" s="72"/>
      <c r="BD5" s="72"/>
      <c r="BE5" s="72"/>
      <c r="BF5" s="72"/>
      <c r="BG5" s="72"/>
      <c r="BH5" s="72"/>
      <c r="BI5" s="73"/>
      <c r="BJ5" s="74" t="s">
        <v>287</v>
      </c>
      <c r="BK5" s="75"/>
      <c r="BL5" s="76"/>
      <c r="BM5" s="77"/>
      <c r="BN5" s="78"/>
      <c r="BO5" s="78"/>
      <c r="BP5" s="78"/>
      <c r="BQ5" s="78"/>
      <c r="BR5" s="78"/>
      <c r="BS5" s="78"/>
      <c r="BT5" s="78"/>
      <c r="BU5" s="78"/>
      <c r="BV5" s="78"/>
      <c r="BW5" s="78"/>
      <c r="BX5" s="78"/>
      <c r="BY5" s="78"/>
      <c r="BZ5" s="78"/>
      <c r="CA5" s="78"/>
      <c r="CB5" s="79"/>
      <c r="DL5" s="56"/>
      <c r="DM5" s="80"/>
    </row>
    <row r="6" spans="2:117">
      <c r="B6" s="64"/>
      <c r="C6" s="81"/>
      <c r="D6" s="82"/>
      <c r="E6" s="82"/>
      <c r="F6" s="82"/>
      <c r="G6" s="82"/>
      <c r="H6" s="82"/>
      <c r="I6" s="82"/>
      <c r="J6" s="82"/>
      <c r="K6" s="83"/>
      <c r="L6" s="84"/>
      <c r="M6" s="85"/>
      <c r="N6" s="85"/>
      <c r="O6" s="85"/>
      <c r="P6" s="85"/>
      <c r="Q6" s="85"/>
      <c r="R6" s="85"/>
      <c r="S6" s="86"/>
      <c r="T6" s="86"/>
      <c r="U6" s="86"/>
      <c r="V6" s="86"/>
      <c r="W6" s="86"/>
      <c r="X6" s="86"/>
      <c r="Y6" s="86"/>
      <c r="Z6" s="86"/>
      <c r="AA6" s="86"/>
      <c r="AB6" s="86"/>
      <c r="AC6" s="86"/>
      <c r="AD6" s="86"/>
      <c r="AE6" s="86"/>
      <c r="AF6" s="86"/>
      <c r="AG6" s="86"/>
      <c r="AH6" s="86"/>
      <c r="AI6" s="86"/>
      <c r="AJ6" s="86"/>
      <c r="AK6" s="86"/>
      <c r="AL6" s="86"/>
      <c r="AM6" s="86"/>
      <c r="AN6" s="86"/>
      <c r="AO6" s="87"/>
      <c r="AP6" s="88"/>
      <c r="AQ6" s="89"/>
      <c r="AR6" s="89"/>
      <c r="AS6" s="89"/>
      <c r="AT6" s="89"/>
      <c r="AU6" s="89"/>
      <c r="AV6" s="89"/>
      <c r="AW6" s="89"/>
      <c r="AX6" s="90"/>
      <c r="AY6" s="90"/>
      <c r="AZ6" s="90"/>
      <c r="BA6" s="90"/>
      <c r="BB6" s="90"/>
      <c r="BC6" s="90"/>
      <c r="BD6" s="90"/>
      <c r="BE6" s="90"/>
      <c r="BF6" s="90"/>
      <c r="BG6" s="90"/>
      <c r="BH6" s="90"/>
      <c r="BI6" s="91"/>
      <c r="BJ6" s="92" t="s">
        <v>288</v>
      </c>
      <c r="BK6" s="93"/>
      <c r="BL6" s="94"/>
      <c r="BM6" s="95"/>
      <c r="BN6" s="96"/>
      <c r="BO6" s="96"/>
      <c r="BP6" s="96"/>
      <c r="BQ6" s="96"/>
      <c r="BR6" s="96"/>
      <c r="BS6" s="96"/>
      <c r="BT6" s="96"/>
      <c r="BU6" s="96"/>
      <c r="BV6" s="96"/>
      <c r="BW6" s="96"/>
      <c r="BX6" s="96"/>
      <c r="BY6" s="96"/>
      <c r="BZ6" s="96"/>
      <c r="CA6" s="96"/>
      <c r="CB6" s="97"/>
      <c r="DM6" s="80"/>
    </row>
    <row r="7" spans="2:117">
      <c r="B7" s="64"/>
      <c r="C7" s="98" t="s">
        <v>289</v>
      </c>
      <c r="D7" s="99"/>
      <c r="E7" s="100" t="s">
        <v>290</v>
      </c>
      <c r="F7" s="101"/>
      <c r="G7" s="101"/>
      <c r="H7" s="101"/>
      <c r="I7" s="101"/>
      <c r="J7" s="101"/>
      <c r="K7" s="101"/>
      <c r="L7" s="101"/>
      <c r="M7" s="101"/>
      <c r="N7" s="101"/>
      <c r="O7" s="101"/>
      <c r="P7" s="101"/>
      <c r="Q7" s="101"/>
      <c r="R7" s="101"/>
      <c r="S7" s="101"/>
      <c r="T7" s="101"/>
      <c r="U7" s="101"/>
      <c r="V7" s="102"/>
      <c r="W7" s="103" t="s">
        <v>291</v>
      </c>
      <c r="X7" s="104"/>
      <c r="Y7" s="104"/>
      <c r="Z7" s="105"/>
      <c r="AA7" s="106" t="s">
        <v>292</v>
      </c>
      <c r="AB7" s="107"/>
      <c r="AC7" s="106" t="s">
        <v>293</v>
      </c>
      <c r="AD7" s="107"/>
      <c r="AE7" s="106" t="s">
        <v>294</v>
      </c>
      <c r="AF7" s="108"/>
      <c r="AG7" s="109" t="s">
        <v>295</v>
      </c>
      <c r="AH7" s="108"/>
      <c r="AI7" s="110" t="s">
        <v>296</v>
      </c>
      <c r="AJ7" s="111"/>
      <c r="AK7" s="112"/>
      <c r="AL7" s="99"/>
      <c r="AM7" s="100" t="s">
        <v>297</v>
      </c>
      <c r="AN7" s="101"/>
      <c r="AO7" s="101"/>
      <c r="AP7" s="101"/>
      <c r="AQ7" s="101"/>
      <c r="AR7" s="101"/>
      <c r="AS7" s="101"/>
      <c r="AT7" s="101"/>
      <c r="AU7" s="101"/>
      <c r="AV7" s="101"/>
      <c r="AW7" s="101"/>
      <c r="AX7" s="101"/>
      <c r="AY7" s="101"/>
      <c r="AZ7" s="101"/>
      <c r="BA7" s="101"/>
      <c r="BB7" s="101"/>
      <c r="BC7" s="101"/>
      <c r="BD7" s="102"/>
      <c r="BE7" s="100" t="s">
        <v>298</v>
      </c>
      <c r="BF7" s="101"/>
      <c r="BG7" s="101"/>
      <c r="BH7" s="101"/>
      <c r="BI7" s="101"/>
      <c r="BJ7" s="101"/>
      <c r="BK7" s="101"/>
      <c r="BL7" s="101"/>
      <c r="BM7" s="101"/>
      <c r="BN7" s="101"/>
      <c r="BO7" s="101"/>
      <c r="BP7" s="101"/>
      <c r="BQ7" s="101"/>
      <c r="BR7" s="101"/>
      <c r="BS7" s="101"/>
      <c r="BT7" s="101"/>
      <c r="BU7" s="101"/>
      <c r="BV7" s="102"/>
      <c r="BW7" s="113" t="s">
        <v>299</v>
      </c>
      <c r="BX7" s="114"/>
      <c r="BY7" s="114"/>
      <c r="BZ7" s="114"/>
      <c r="CA7" s="114"/>
      <c r="CB7" s="114"/>
      <c r="CC7" s="114"/>
      <c r="CD7" s="114"/>
      <c r="CE7" s="114"/>
      <c r="CF7" s="114"/>
      <c r="CG7" s="114"/>
      <c r="CH7" s="114"/>
      <c r="CI7" s="114"/>
      <c r="CJ7" s="114"/>
      <c r="CK7" s="114"/>
      <c r="CL7" s="114"/>
      <c r="CM7" s="114"/>
      <c r="CN7" s="114"/>
      <c r="CO7" s="114"/>
      <c r="CP7" s="114"/>
      <c r="CQ7" s="114"/>
      <c r="CR7" s="114"/>
      <c r="CS7" s="114"/>
      <c r="CT7" s="114"/>
      <c r="CU7" s="114"/>
      <c r="CV7" s="114"/>
      <c r="CW7" s="114"/>
      <c r="CX7" s="114"/>
      <c r="CY7" s="114"/>
      <c r="CZ7" s="114"/>
      <c r="DA7" s="114"/>
      <c r="DB7" s="115"/>
      <c r="DC7" s="113"/>
      <c r="DD7" s="114"/>
      <c r="DE7" s="114"/>
      <c r="DF7" s="114"/>
      <c r="DG7" s="114"/>
      <c r="DH7" s="114"/>
      <c r="DI7" s="114"/>
      <c r="DJ7" s="114"/>
      <c r="DK7" s="114"/>
      <c r="DL7" s="115"/>
      <c r="DM7" s="80"/>
    </row>
    <row r="8" spans="2:117">
      <c r="B8" s="64"/>
      <c r="C8" s="116"/>
      <c r="D8" s="117"/>
      <c r="E8" s="118"/>
      <c r="F8" s="119"/>
      <c r="G8" s="119"/>
      <c r="H8" s="119"/>
      <c r="I8" s="119"/>
      <c r="J8" s="119"/>
      <c r="K8" s="119"/>
      <c r="L8" s="119"/>
      <c r="M8" s="119"/>
      <c r="N8" s="119"/>
      <c r="O8" s="119"/>
      <c r="P8" s="119"/>
      <c r="Q8" s="119"/>
      <c r="R8" s="119"/>
      <c r="S8" s="119"/>
      <c r="T8" s="119"/>
      <c r="U8" s="119"/>
      <c r="V8" s="120"/>
      <c r="W8" s="121" t="s">
        <v>300</v>
      </c>
      <c r="X8" s="122"/>
      <c r="Y8" s="122" t="s">
        <v>301</v>
      </c>
      <c r="Z8" s="123"/>
      <c r="AA8" s="124"/>
      <c r="AB8" s="125"/>
      <c r="AC8" s="124"/>
      <c r="AD8" s="125"/>
      <c r="AE8" s="124"/>
      <c r="AF8" s="126"/>
      <c r="AG8" s="127"/>
      <c r="AH8" s="126"/>
      <c r="AI8" s="116"/>
      <c r="AJ8" s="128"/>
      <c r="AK8" s="129"/>
      <c r="AL8" s="117"/>
      <c r="AM8" s="118"/>
      <c r="AN8" s="119"/>
      <c r="AO8" s="119"/>
      <c r="AP8" s="119"/>
      <c r="AQ8" s="119"/>
      <c r="AR8" s="119"/>
      <c r="AS8" s="119"/>
      <c r="AT8" s="119"/>
      <c r="AU8" s="119"/>
      <c r="AV8" s="119"/>
      <c r="AW8" s="119"/>
      <c r="AX8" s="119"/>
      <c r="AY8" s="119"/>
      <c r="AZ8" s="119"/>
      <c r="BA8" s="119"/>
      <c r="BB8" s="119"/>
      <c r="BC8" s="119"/>
      <c r="BD8" s="120"/>
      <c r="BE8" s="118"/>
      <c r="BF8" s="119"/>
      <c r="BG8" s="119"/>
      <c r="BH8" s="119"/>
      <c r="BI8" s="119"/>
      <c r="BJ8" s="119"/>
      <c r="BK8" s="119"/>
      <c r="BL8" s="119"/>
      <c r="BM8" s="119"/>
      <c r="BN8" s="119"/>
      <c r="BO8" s="119"/>
      <c r="BP8" s="119"/>
      <c r="BQ8" s="119"/>
      <c r="BR8" s="119"/>
      <c r="BS8" s="119"/>
      <c r="BT8" s="119"/>
      <c r="BU8" s="119"/>
      <c r="BV8" s="120"/>
      <c r="BW8" s="130"/>
      <c r="BX8" s="131"/>
      <c r="BY8" s="131"/>
      <c r="BZ8" s="131"/>
      <c r="CA8" s="131"/>
      <c r="CB8" s="131"/>
      <c r="CC8" s="131"/>
      <c r="CD8" s="131"/>
      <c r="CE8" s="131"/>
      <c r="CF8" s="131"/>
      <c r="CG8" s="131"/>
      <c r="CH8" s="131"/>
      <c r="CI8" s="131"/>
      <c r="CJ8" s="131"/>
      <c r="CK8" s="131"/>
      <c r="CL8" s="131"/>
      <c r="CM8" s="131"/>
      <c r="CN8" s="131"/>
      <c r="CO8" s="131"/>
      <c r="CP8" s="131"/>
      <c r="CQ8" s="131"/>
      <c r="CR8" s="131"/>
      <c r="CS8" s="131"/>
      <c r="CT8" s="131"/>
      <c r="CU8" s="131"/>
      <c r="CV8" s="131"/>
      <c r="CW8" s="131"/>
      <c r="CX8" s="131"/>
      <c r="CY8" s="131"/>
      <c r="CZ8" s="131"/>
      <c r="DA8" s="131"/>
      <c r="DB8" s="132"/>
      <c r="DC8" s="130"/>
      <c r="DD8" s="131"/>
      <c r="DE8" s="131"/>
      <c r="DF8" s="131"/>
      <c r="DG8" s="131"/>
      <c r="DH8" s="131"/>
      <c r="DI8" s="131"/>
      <c r="DJ8" s="131"/>
      <c r="DK8" s="131"/>
      <c r="DL8" s="132"/>
      <c r="DM8" s="80"/>
    </row>
    <row r="9" spans="2:117">
      <c r="B9" s="64"/>
      <c r="C9" s="133"/>
      <c r="D9" s="134"/>
      <c r="E9" s="135"/>
      <c r="F9" s="136"/>
      <c r="G9" s="136"/>
      <c r="H9" s="136"/>
      <c r="I9" s="136"/>
      <c r="J9" s="136"/>
      <c r="K9" s="136"/>
      <c r="L9" s="136"/>
      <c r="M9" s="136"/>
      <c r="N9" s="136"/>
      <c r="O9" s="136"/>
      <c r="P9" s="136"/>
      <c r="Q9" s="136"/>
      <c r="R9" s="136"/>
      <c r="S9" s="136"/>
      <c r="T9" s="136"/>
      <c r="U9" s="136"/>
      <c r="V9" s="137"/>
      <c r="W9" s="138"/>
      <c r="X9" s="139"/>
      <c r="Y9" s="139"/>
      <c r="Z9" s="140"/>
      <c r="AA9" s="141"/>
      <c r="AB9" s="142"/>
      <c r="AC9" s="141"/>
      <c r="AD9" s="142"/>
      <c r="AE9" s="141"/>
      <c r="AF9" s="143"/>
      <c r="AG9" s="144"/>
      <c r="AH9" s="143"/>
      <c r="AI9" s="133"/>
      <c r="AJ9" s="145"/>
      <c r="AK9" s="146"/>
      <c r="AL9" s="134"/>
      <c r="AM9" s="135"/>
      <c r="AN9" s="136"/>
      <c r="AO9" s="136"/>
      <c r="AP9" s="136"/>
      <c r="AQ9" s="136"/>
      <c r="AR9" s="136"/>
      <c r="AS9" s="136"/>
      <c r="AT9" s="136"/>
      <c r="AU9" s="136"/>
      <c r="AV9" s="136"/>
      <c r="AW9" s="136"/>
      <c r="AX9" s="136"/>
      <c r="AY9" s="136"/>
      <c r="AZ9" s="136"/>
      <c r="BA9" s="136"/>
      <c r="BB9" s="136"/>
      <c r="BC9" s="136"/>
      <c r="BD9" s="137"/>
      <c r="BE9" s="135"/>
      <c r="BF9" s="136"/>
      <c r="BG9" s="136"/>
      <c r="BH9" s="136"/>
      <c r="BI9" s="136"/>
      <c r="BJ9" s="136"/>
      <c r="BK9" s="136"/>
      <c r="BL9" s="136"/>
      <c r="BM9" s="136"/>
      <c r="BN9" s="136"/>
      <c r="BO9" s="136"/>
      <c r="BP9" s="136"/>
      <c r="BQ9" s="136"/>
      <c r="BR9" s="136"/>
      <c r="BS9" s="136"/>
      <c r="BT9" s="136"/>
      <c r="BU9" s="136"/>
      <c r="BV9" s="137"/>
      <c r="BW9" s="147"/>
      <c r="BX9" s="148"/>
      <c r="BY9" s="148"/>
      <c r="BZ9" s="148"/>
      <c r="CA9" s="148"/>
      <c r="CB9" s="148"/>
      <c r="CC9" s="148"/>
      <c r="CD9" s="148"/>
      <c r="CE9" s="148"/>
      <c r="CF9" s="148"/>
      <c r="CG9" s="148"/>
      <c r="CH9" s="148"/>
      <c r="CI9" s="148"/>
      <c r="CJ9" s="148"/>
      <c r="CK9" s="148"/>
      <c r="CL9" s="148"/>
      <c r="CM9" s="148"/>
      <c r="CN9" s="148"/>
      <c r="CO9" s="148"/>
      <c r="CP9" s="148"/>
      <c r="CQ9" s="148"/>
      <c r="CR9" s="148"/>
      <c r="CS9" s="148"/>
      <c r="CT9" s="148"/>
      <c r="CU9" s="148"/>
      <c r="CV9" s="148"/>
      <c r="CW9" s="148"/>
      <c r="CX9" s="148"/>
      <c r="CY9" s="148"/>
      <c r="CZ9" s="148"/>
      <c r="DA9" s="148"/>
      <c r="DB9" s="149"/>
      <c r="DC9" s="147"/>
      <c r="DD9" s="148"/>
      <c r="DE9" s="148"/>
      <c r="DF9" s="148"/>
      <c r="DG9" s="148"/>
      <c r="DH9" s="148"/>
      <c r="DI9" s="148"/>
      <c r="DJ9" s="148"/>
      <c r="DK9" s="148"/>
      <c r="DL9" s="149"/>
      <c r="DM9" s="80"/>
    </row>
    <row r="10" spans="2:117">
      <c r="B10" s="64"/>
      <c r="C10" s="150">
        <v>1</v>
      </c>
      <c r="D10" s="151"/>
      <c r="E10" s="152" t="s">
        <v>302</v>
      </c>
      <c r="F10" s="153"/>
      <c r="G10" s="153"/>
      <c r="H10" s="153"/>
      <c r="I10" s="153"/>
      <c r="J10" s="153"/>
      <c r="K10" s="153"/>
      <c r="L10" s="153"/>
      <c r="M10" s="153"/>
      <c r="N10" s="153"/>
      <c r="O10" s="154"/>
      <c r="P10" s="154"/>
      <c r="Q10" s="154"/>
      <c r="R10" s="154"/>
      <c r="S10" s="154"/>
      <c r="T10" s="154"/>
      <c r="U10" s="154"/>
      <c r="V10" s="155"/>
      <c r="W10" s="156" t="s">
        <v>303</v>
      </c>
      <c r="X10" s="157"/>
      <c r="Y10" s="157"/>
      <c r="Z10" s="158"/>
      <c r="AA10" s="156"/>
      <c r="AB10" s="158"/>
      <c r="AC10" s="159" t="s">
        <v>304</v>
      </c>
      <c r="AD10" s="159"/>
      <c r="AE10" s="160">
        <v>10</v>
      </c>
      <c r="AF10" s="160"/>
      <c r="AG10" s="161" t="s">
        <v>305</v>
      </c>
      <c r="AH10" s="162"/>
      <c r="AI10" s="163"/>
      <c r="AJ10" s="164"/>
      <c r="AK10" s="165"/>
      <c r="AL10" s="166"/>
      <c r="AM10" s="167"/>
      <c r="AN10" s="167"/>
      <c r="AO10" s="167"/>
      <c r="AP10" s="167"/>
      <c r="AQ10" s="167"/>
      <c r="AR10" s="167"/>
      <c r="AS10" s="167"/>
      <c r="AT10" s="167"/>
      <c r="AU10" s="167"/>
      <c r="AV10" s="168"/>
      <c r="AW10" s="168"/>
      <c r="AX10" s="169"/>
      <c r="AY10" s="169"/>
      <c r="AZ10" s="169"/>
      <c r="BA10" s="169"/>
      <c r="BB10" s="169"/>
      <c r="BC10" s="169"/>
      <c r="BD10" s="167"/>
      <c r="BE10" s="170"/>
      <c r="BF10" s="171"/>
      <c r="BG10" s="171"/>
      <c r="BH10" s="167"/>
      <c r="BI10" s="167"/>
      <c r="BJ10" s="167"/>
      <c r="BK10" s="167"/>
      <c r="BL10" s="167"/>
      <c r="BM10" s="167"/>
      <c r="BN10" s="167"/>
      <c r="BO10" s="167"/>
      <c r="BP10" s="167"/>
      <c r="BQ10" s="167"/>
      <c r="BR10" s="167"/>
      <c r="BS10" s="167"/>
      <c r="BT10" s="167"/>
      <c r="BU10" s="167"/>
      <c r="BV10" s="172"/>
      <c r="BW10" s="167"/>
      <c r="BX10" s="167"/>
      <c r="BY10" s="167"/>
      <c r="BZ10" s="167"/>
      <c r="CA10" s="167"/>
      <c r="CB10" s="167"/>
      <c r="CC10" s="167"/>
      <c r="CD10" s="167"/>
      <c r="CE10" s="167"/>
      <c r="CF10" s="167"/>
      <c r="CG10" s="167"/>
      <c r="CH10" s="167"/>
      <c r="CI10" s="167"/>
      <c r="CJ10" s="167"/>
      <c r="CK10" s="167"/>
      <c r="CL10" s="167"/>
      <c r="CM10" s="167"/>
      <c r="CN10" s="167"/>
      <c r="CO10" s="167"/>
      <c r="CP10" s="167"/>
      <c r="CQ10" s="167"/>
      <c r="CR10" s="167"/>
      <c r="CS10" s="167"/>
      <c r="CT10" s="167"/>
      <c r="CU10" s="167"/>
      <c r="CV10" s="167"/>
      <c r="CW10" s="167"/>
      <c r="CX10" s="167"/>
      <c r="CY10" s="167"/>
      <c r="CZ10" s="167"/>
      <c r="DA10" s="167"/>
      <c r="DB10" s="172"/>
      <c r="DC10" s="173"/>
      <c r="DD10" s="174"/>
      <c r="DE10" s="174"/>
      <c r="DF10" s="174"/>
      <c r="DG10" s="174"/>
      <c r="DH10" s="174"/>
      <c r="DI10" s="174"/>
      <c r="DJ10" s="174"/>
      <c r="DK10" s="174"/>
      <c r="DL10" s="175"/>
      <c r="DM10" s="80"/>
    </row>
    <row r="11" spans="2:117">
      <c r="B11" s="64"/>
      <c r="C11" s="150">
        <v>2</v>
      </c>
      <c r="D11" s="151"/>
      <c r="E11" s="152" t="s">
        <v>306</v>
      </c>
      <c r="F11" s="153"/>
      <c r="G11" s="153"/>
      <c r="H11" s="153"/>
      <c r="I11" s="153"/>
      <c r="J11" s="153"/>
      <c r="K11" s="153"/>
      <c r="L11" s="153"/>
      <c r="M11" s="153"/>
      <c r="N11" s="153"/>
      <c r="O11" s="154"/>
      <c r="P11" s="154"/>
      <c r="Q11" s="154"/>
      <c r="R11" s="154"/>
      <c r="S11" s="154"/>
      <c r="T11" s="154"/>
      <c r="U11" s="154"/>
      <c r="V11" s="155"/>
      <c r="W11" s="156"/>
      <c r="X11" s="157"/>
      <c r="Y11" s="157"/>
      <c r="Z11" s="158"/>
      <c r="AA11" s="156" t="s">
        <v>307</v>
      </c>
      <c r="AB11" s="158"/>
      <c r="AC11" s="159" t="s">
        <v>304</v>
      </c>
      <c r="AD11" s="159"/>
      <c r="AE11" s="160">
        <v>10</v>
      </c>
      <c r="AF11" s="160"/>
      <c r="AG11" s="161"/>
      <c r="AH11" s="162"/>
      <c r="AI11" s="163"/>
      <c r="AJ11" s="164"/>
      <c r="AK11" s="165"/>
      <c r="AL11" s="166"/>
      <c r="AM11" s="167" t="s">
        <v>308</v>
      </c>
      <c r="AN11" s="167"/>
      <c r="AO11" s="167"/>
      <c r="AP11" s="167"/>
      <c r="AQ11" s="167"/>
      <c r="AR11" s="167"/>
      <c r="AS11" s="167"/>
      <c r="AT11" s="167"/>
      <c r="AU11" s="167"/>
      <c r="AV11" s="168"/>
      <c r="AW11" s="168"/>
      <c r="AX11" s="169"/>
      <c r="AY11" s="169"/>
      <c r="AZ11" s="169"/>
      <c r="BA11" s="169"/>
      <c r="BB11" s="169"/>
      <c r="BC11" s="169"/>
      <c r="BD11" s="169"/>
      <c r="BE11" s="170" t="s">
        <v>309</v>
      </c>
      <c r="BF11" s="169"/>
      <c r="BG11" s="169"/>
      <c r="BH11" s="167"/>
      <c r="BI11" s="167"/>
      <c r="BJ11" s="167"/>
      <c r="BK11" s="167"/>
      <c r="BL11" s="167"/>
      <c r="BM11" s="167"/>
      <c r="BN11" s="167"/>
      <c r="BO11" s="167"/>
      <c r="BP11" s="167"/>
      <c r="BQ11" s="167"/>
      <c r="BR11" s="167"/>
      <c r="BS11" s="167"/>
      <c r="BT11" s="167"/>
      <c r="BU11" s="167"/>
      <c r="BV11" s="172"/>
      <c r="BW11" s="167"/>
      <c r="BX11" s="167"/>
      <c r="BY11" s="167"/>
      <c r="BZ11" s="167"/>
      <c r="CA11" s="167"/>
      <c r="CB11" s="167"/>
      <c r="CC11" s="167"/>
      <c r="CD11" s="167"/>
      <c r="CE11" s="167"/>
      <c r="CF11" s="167"/>
      <c r="CG11" s="167"/>
      <c r="CH11" s="167"/>
      <c r="CI11" s="167"/>
      <c r="CJ11" s="167"/>
      <c r="CK11" s="167"/>
      <c r="CL11" s="167"/>
      <c r="CM11" s="167"/>
      <c r="CN11" s="167"/>
      <c r="CO11" s="167"/>
      <c r="CP11" s="167"/>
      <c r="CQ11" s="167"/>
      <c r="CR11" s="167"/>
      <c r="CS11" s="167"/>
      <c r="CT11" s="167"/>
      <c r="CU11" s="167"/>
      <c r="CV11" s="167"/>
      <c r="CW11" s="167"/>
      <c r="CX11" s="167"/>
      <c r="CY11" s="167"/>
      <c r="CZ11" s="167"/>
      <c r="DA11" s="167"/>
      <c r="DB11" s="172"/>
      <c r="DC11" s="173"/>
      <c r="DD11" s="174"/>
      <c r="DE11" s="174"/>
      <c r="DF11" s="174"/>
      <c r="DG11" s="174"/>
      <c r="DH11" s="174"/>
      <c r="DI11" s="174"/>
      <c r="DJ11" s="174"/>
      <c r="DK11" s="174"/>
      <c r="DL11" s="175"/>
      <c r="DM11" s="80"/>
    </row>
    <row r="12" spans="2:117">
      <c r="B12" s="64"/>
      <c r="C12" s="150">
        <v>3</v>
      </c>
      <c r="D12" s="151"/>
      <c r="E12" s="176" t="s">
        <v>310</v>
      </c>
      <c r="F12" s="177"/>
      <c r="G12" s="178"/>
      <c r="H12" s="167"/>
      <c r="I12" s="167"/>
      <c r="J12" s="167"/>
      <c r="K12" s="167"/>
      <c r="L12" s="167"/>
      <c r="M12" s="167"/>
      <c r="N12" s="167"/>
      <c r="O12" s="167"/>
      <c r="P12" s="167"/>
      <c r="Q12" s="167"/>
      <c r="R12" s="171"/>
      <c r="S12" s="171"/>
      <c r="T12" s="171"/>
      <c r="U12" s="171"/>
      <c r="V12" s="172"/>
      <c r="W12" s="156"/>
      <c r="X12" s="157"/>
      <c r="Y12" s="157"/>
      <c r="Z12" s="158"/>
      <c r="AA12" s="156" t="s">
        <v>307</v>
      </c>
      <c r="AB12" s="179"/>
      <c r="AC12" s="159" t="s">
        <v>311</v>
      </c>
      <c r="AD12" s="159"/>
      <c r="AE12" s="160">
        <v>999</v>
      </c>
      <c r="AF12" s="160"/>
      <c r="AG12" s="161"/>
      <c r="AH12" s="162"/>
      <c r="AI12" s="163"/>
      <c r="AJ12" s="164"/>
      <c r="AK12" s="165"/>
      <c r="AL12" s="166"/>
      <c r="AM12" s="167"/>
      <c r="AN12" s="167"/>
      <c r="AO12" s="167"/>
      <c r="AP12" s="167"/>
      <c r="AQ12" s="180"/>
      <c r="AR12" s="167"/>
      <c r="AS12" s="167"/>
      <c r="AT12" s="167"/>
      <c r="AU12" s="167"/>
      <c r="AV12" s="168"/>
      <c r="AW12" s="168"/>
      <c r="AX12" s="169"/>
      <c r="AY12" s="169"/>
      <c r="AZ12" s="169"/>
      <c r="BA12" s="169"/>
      <c r="BB12" s="169"/>
      <c r="BC12" s="169"/>
      <c r="BD12" s="169"/>
      <c r="BE12" s="170"/>
      <c r="BF12" s="169"/>
      <c r="BG12" s="169"/>
      <c r="BH12" s="167"/>
      <c r="BI12" s="167"/>
      <c r="BJ12" s="167"/>
      <c r="BK12" s="167"/>
      <c r="BL12" s="167"/>
      <c r="BM12" s="167"/>
      <c r="BN12" s="167"/>
      <c r="BO12" s="167"/>
      <c r="BP12" s="167"/>
      <c r="BQ12" s="167"/>
      <c r="BR12" s="167"/>
      <c r="BS12" s="167"/>
      <c r="BT12" s="167"/>
      <c r="BU12" s="167"/>
      <c r="BV12" s="172"/>
      <c r="BW12" s="167"/>
      <c r="BX12" s="167"/>
      <c r="BY12" s="167"/>
      <c r="BZ12" s="167"/>
      <c r="CA12" s="167"/>
      <c r="CB12" s="167"/>
      <c r="CC12" s="167"/>
      <c r="CD12" s="167"/>
      <c r="CE12" s="167"/>
      <c r="CF12" s="167"/>
      <c r="CG12" s="167"/>
      <c r="CH12" s="167"/>
      <c r="CI12" s="167"/>
      <c r="CJ12" s="167"/>
      <c r="CK12" s="167"/>
      <c r="CL12" s="167"/>
      <c r="CM12" s="167"/>
      <c r="CN12" s="167"/>
      <c r="CO12" s="167"/>
      <c r="CP12" s="167"/>
      <c r="CQ12" s="167"/>
      <c r="CR12" s="167"/>
      <c r="CS12" s="167"/>
      <c r="CT12" s="167"/>
      <c r="CU12" s="167"/>
      <c r="CV12" s="167"/>
      <c r="CW12" s="167"/>
      <c r="CX12" s="167"/>
      <c r="CY12" s="167"/>
      <c r="CZ12" s="167"/>
      <c r="DA12" s="167"/>
      <c r="DB12" s="172"/>
      <c r="DC12" s="173"/>
      <c r="DD12" s="174"/>
      <c r="DE12" s="174"/>
      <c r="DF12" s="174"/>
      <c r="DG12" s="174"/>
      <c r="DH12" s="174"/>
      <c r="DI12" s="174"/>
      <c r="DJ12" s="174"/>
      <c r="DK12" s="174"/>
      <c r="DL12" s="175"/>
      <c r="DM12" s="80"/>
    </row>
    <row r="13" spans="2:117">
      <c r="B13" s="64"/>
      <c r="C13" s="150"/>
      <c r="D13" s="151"/>
      <c r="E13" s="181"/>
      <c r="F13" s="177"/>
      <c r="G13" s="177"/>
      <c r="H13" s="167"/>
      <c r="I13" s="167"/>
      <c r="J13" s="167"/>
      <c r="K13" s="167"/>
      <c r="L13" s="167"/>
      <c r="M13" s="167"/>
      <c r="N13" s="167"/>
      <c r="O13" s="167"/>
      <c r="P13" s="167"/>
      <c r="Q13" s="167"/>
      <c r="R13" s="167"/>
      <c r="S13" s="167"/>
      <c r="T13" s="167"/>
      <c r="U13" s="167"/>
      <c r="V13" s="172"/>
      <c r="W13" s="156"/>
      <c r="X13" s="157"/>
      <c r="Y13" s="157"/>
      <c r="Z13" s="158"/>
      <c r="AA13" s="156"/>
      <c r="AB13" s="179"/>
      <c r="AC13" s="159"/>
      <c r="AD13" s="159"/>
      <c r="AE13" s="182"/>
      <c r="AF13" s="183"/>
      <c r="AG13" s="182"/>
      <c r="AH13" s="183"/>
      <c r="AI13" s="163"/>
      <c r="AJ13" s="164"/>
      <c r="AK13" s="165"/>
      <c r="AL13" s="166"/>
      <c r="AM13" s="167"/>
      <c r="AN13" s="167"/>
      <c r="AO13" s="167"/>
      <c r="AP13" s="167"/>
      <c r="AQ13" s="167"/>
      <c r="AR13" s="167"/>
      <c r="AS13" s="167"/>
      <c r="AT13" s="167"/>
      <c r="AU13" s="167"/>
      <c r="AV13" s="168"/>
      <c r="AW13" s="168"/>
      <c r="AX13" s="169"/>
      <c r="AY13" s="169"/>
      <c r="AZ13" s="169"/>
      <c r="BA13" s="169"/>
      <c r="BB13" s="169"/>
      <c r="BC13" s="169"/>
      <c r="BD13" s="171"/>
      <c r="BE13" s="170"/>
      <c r="BF13" s="171"/>
      <c r="BG13" s="171"/>
      <c r="BH13" s="167"/>
      <c r="BI13" s="167"/>
      <c r="BJ13" s="167"/>
      <c r="BK13" s="167"/>
      <c r="BL13" s="167"/>
      <c r="BM13" s="167"/>
      <c r="BN13" s="167"/>
      <c r="BO13" s="167"/>
      <c r="BP13" s="167"/>
      <c r="BQ13" s="167"/>
      <c r="BR13" s="167"/>
      <c r="BS13" s="167"/>
      <c r="BT13" s="167"/>
      <c r="BU13" s="167"/>
      <c r="BV13" s="172"/>
      <c r="BW13" s="167"/>
      <c r="BX13" s="167"/>
      <c r="BY13" s="167"/>
      <c r="BZ13" s="167"/>
      <c r="CA13" s="167"/>
      <c r="CB13" s="167"/>
      <c r="CC13" s="167"/>
      <c r="CD13" s="167"/>
      <c r="CE13" s="167"/>
      <c r="CF13" s="167"/>
      <c r="CG13" s="167"/>
      <c r="CH13" s="167"/>
      <c r="CI13" s="167"/>
      <c r="CJ13" s="167"/>
      <c r="CK13" s="167"/>
      <c r="CL13" s="167"/>
      <c r="CM13" s="167"/>
      <c r="CN13" s="167"/>
      <c r="CO13" s="167"/>
      <c r="CP13" s="167"/>
      <c r="CQ13" s="167"/>
      <c r="CR13" s="167"/>
      <c r="CS13" s="167"/>
      <c r="CT13" s="167"/>
      <c r="CU13" s="167"/>
      <c r="CV13" s="167"/>
      <c r="CW13" s="167"/>
      <c r="CX13" s="167"/>
      <c r="CY13" s="167"/>
      <c r="CZ13" s="167"/>
      <c r="DA13" s="167"/>
      <c r="DB13" s="172"/>
      <c r="DC13" s="173"/>
      <c r="DD13" s="174"/>
      <c r="DE13" s="174"/>
      <c r="DF13" s="174"/>
      <c r="DG13" s="174"/>
      <c r="DH13" s="174"/>
      <c r="DI13" s="174"/>
      <c r="DJ13" s="174"/>
      <c r="DK13" s="174"/>
      <c r="DL13" s="175"/>
      <c r="DM13" s="80"/>
    </row>
    <row r="14" spans="2:117">
      <c r="B14" s="64"/>
      <c r="C14" s="150"/>
      <c r="D14" s="151"/>
      <c r="E14" s="181"/>
      <c r="F14" s="177"/>
      <c r="G14" s="177"/>
      <c r="H14" s="167"/>
      <c r="I14" s="167"/>
      <c r="J14" s="167"/>
      <c r="K14" s="167"/>
      <c r="L14" s="167"/>
      <c r="M14" s="167"/>
      <c r="N14" s="167"/>
      <c r="O14" s="167"/>
      <c r="P14" s="167"/>
      <c r="Q14" s="167"/>
      <c r="R14" s="167"/>
      <c r="S14" s="167"/>
      <c r="T14" s="167"/>
      <c r="U14" s="167"/>
      <c r="V14" s="172"/>
      <c r="W14" s="156"/>
      <c r="X14" s="157"/>
      <c r="Y14" s="157"/>
      <c r="Z14" s="158"/>
      <c r="AA14" s="156"/>
      <c r="AB14" s="179"/>
      <c r="AC14" s="159"/>
      <c r="AD14" s="159"/>
      <c r="AE14" s="160"/>
      <c r="AF14" s="160"/>
      <c r="AG14" s="161"/>
      <c r="AH14" s="162"/>
      <c r="AI14" s="163"/>
      <c r="AJ14" s="164"/>
      <c r="AK14" s="165"/>
      <c r="AL14" s="166"/>
      <c r="AM14" s="167"/>
      <c r="AN14" s="167"/>
      <c r="AO14" s="167"/>
      <c r="AP14" s="167"/>
      <c r="AQ14" s="167"/>
      <c r="AR14" s="167"/>
      <c r="AS14" s="167"/>
      <c r="AT14" s="167"/>
      <c r="AU14" s="167"/>
      <c r="AV14" s="168"/>
      <c r="AW14" s="168"/>
      <c r="AX14" s="169"/>
      <c r="AY14" s="169"/>
      <c r="AZ14" s="169"/>
      <c r="BA14" s="169"/>
      <c r="BB14" s="169"/>
      <c r="BC14" s="169"/>
      <c r="BD14" s="171"/>
      <c r="BE14" s="170"/>
      <c r="BF14" s="169"/>
      <c r="BG14" s="169"/>
      <c r="BH14" s="167"/>
      <c r="BI14" s="167"/>
      <c r="BJ14" s="167"/>
      <c r="BK14" s="167"/>
      <c r="BL14" s="167"/>
      <c r="BM14" s="167"/>
      <c r="BN14" s="167"/>
      <c r="BO14" s="167"/>
      <c r="BP14" s="167"/>
      <c r="BQ14" s="167"/>
      <c r="BR14" s="167"/>
      <c r="BS14" s="167"/>
      <c r="BT14" s="167"/>
      <c r="BU14" s="167"/>
      <c r="BV14" s="172"/>
      <c r="BW14" s="167"/>
      <c r="BX14" s="167"/>
      <c r="BY14" s="167"/>
      <c r="BZ14" s="167"/>
      <c r="CA14" s="167"/>
      <c r="CB14" s="167"/>
      <c r="CC14" s="167"/>
      <c r="CD14" s="167"/>
      <c r="CE14" s="167"/>
      <c r="CF14" s="167"/>
      <c r="CG14" s="167"/>
      <c r="CH14" s="167"/>
      <c r="CI14" s="167"/>
      <c r="CJ14" s="167"/>
      <c r="CK14" s="167"/>
      <c r="CL14" s="167"/>
      <c r="CM14" s="167"/>
      <c r="CN14" s="167"/>
      <c r="CO14" s="167"/>
      <c r="CP14" s="167"/>
      <c r="CQ14" s="167"/>
      <c r="CR14" s="167"/>
      <c r="CS14" s="167"/>
      <c r="CT14" s="167"/>
      <c r="CU14" s="167"/>
      <c r="CV14" s="167"/>
      <c r="CW14" s="167"/>
      <c r="CX14" s="167"/>
      <c r="CY14" s="167"/>
      <c r="CZ14" s="167"/>
      <c r="DA14" s="167"/>
      <c r="DB14" s="172"/>
      <c r="DC14" s="173"/>
      <c r="DD14" s="174"/>
      <c r="DE14" s="174"/>
      <c r="DF14" s="174"/>
      <c r="DG14" s="174"/>
      <c r="DH14" s="174"/>
      <c r="DI14" s="174"/>
      <c r="DJ14" s="174"/>
      <c r="DK14" s="174"/>
      <c r="DL14" s="175"/>
      <c r="DM14" s="80"/>
    </row>
    <row r="15" spans="2:117">
      <c r="B15" s="64"/>
      <c r="C15" s="150"/>
      <c r="D15" s="151"/>
      <c r="E15" s="181"/>
      <c r="F15" s="177"/>
      <c r="G15" s="177"/>
      <c r="H15" s="167"/>
      <c r="I15" s="167"/>
      <c r="J15" s="167"/>
      <c r="K15" s="167"/>
      <c r="L15" s="167"/>
      <c r="M15" s="167"/>
      <c r="N15" s="167"/>
      <c r="O15" s="167"/>
      <c r="P15" s="167"/>
      <c r="Q15" s="167"/>
      <c r="R15" s="167"/>
      <c r="S15" s="167"/>
      <c r="T15" s="167"/>
      <c r="U15" s="167"/>
      <c r="V15" s="172"/>
      <c r="W15" s="156"/>
      <c r="X15" s="157"/>
      <c r="Y15" s="157"/>
      <c r="Z15" s="158"/>
      <c r="AA15" s="156"/>
      <c r="AB15" s="179"/>
      <c r="AC15" s="159"/>
      <c r="AD15" s="159"/>
      <c r="AE15" s="160"/>
      <c r="AF15" s="160"/>
      <c r="AG15" s="161"/>
      <c r="AH15" s="162"/>
      <c r="AI15" s="163"/>
      <c r="AJ15" s="164"/>
      <c r="AK15" s="165"/>
      <c r="AL15" s="166"/>
      <c r="AM15" s="167"/>
      <c r="AN15" s="167"/>
      <c r="AO15" s="167"/>
      <c r="AP15" s="167"/>
      <c r="AQ15" s="180"/>
      <c r="AR15" s="167"/>
      <c r="AS15" s="167"/>
      <c r="AT15" s="167"/>
      <c r="AU15" s="167"/>
      <c r="AV15" s="168"/>
      <c r="AW15" s="168"/>
      <c r="AX15" s="169"/>
      <c r="AY15" s="169"/>
      <c r="AZ15" s="169"/>
      <c r="BA15" s="169"/>
      <c r="BB15" s="169"/>
      <c r="BC15" s="169"/>
      <c r="BD15" s="169"/>
      <c r="BE15" s="170"/>
      <c r="BF15" s="169"/>
      <c r="BG15" s="169"/>
      <c r="BH15" s="167"/>
      <c r="BI15" s="167"/>
      <c r="BJ15" s="167"/>
      <c r="BK15" s="167"/>
      <c r="BL15" s="167"/>
      <c r="BM15" s="167"/>
      <c r="BN15" s="167"/>
      <c r="BO15" s="167"/>
      <c r="BP15" s="167"/>
      <c r="BQ15" s="167"/>
      <c r="BR15" s="167"/>
      <c r="BS15" s="167"/>
      <c r="BT15" s="167"/>
      <c r="BU15" s="167"/>
      <c r="BV15" s="172"/>
      <c r="BW15" s="167"/>
      <c r="BX15" s="167"/>
      <c r="BY15" s="167"/>
      <c r="BZ15" s="167"/>
      <c r="CA15" s="167"/>
      <c r="CB15" s="167"/>
      <c r="CC15" s="167"/>
      <c r="CD15" s="167"/>
      <c r="CE15" s="167"/>
      <c r="CF15" s="167"/>
      <c r="CG15" s="167"/>
      <c r="CH15" s="167"/>
      <c r="CI15" s="167"/>
      <c r="CJ15" s="167"/>
      <c r="CK15" s="167"/>
      <c r="CL15" s="167"/>
      <c r="CM15" s="167"/>
      <c r="CN15" s="167"/>
      <c r="CO15" s="167"/>
      <c r="CP15" s="167"/>
      <c r="CQ15" s="167"/>
      <c r="CR15" s="167"/>
      <c r="CS15" s="167"/>
      <c r="CT15" s="167"/>
      <c r="CU15" s="167"/>
      <c r="CV15" s="167"/>
      <c r="CW15" s="167"/>
      <c r="CX15" s="167"/>
      <c r="CY15" s="167"/>
      <c r="CZ15" s="167"/>
      <c r="DA15" s="167"/>
      <c r="DB15" s="172"/>
      <c r="DC15" s="173"/>
      <c r="DD15" s="174"/>
      <c r="DE15" s="174"/>
      <c r="DF15" s="174"/>
      <c r="DG15" s="174"/>
      <c r="DH15" s="174"/>
      <c r="DI15" s="174"/>
      <c r="DJ15" s="174"/>
      <c r="DK15" s="174"/>
      <c r="DL15" s="175"/>
      <c r="DM15" s="80"/>
    </row>
    <row r="16" spans="2:117">
      <c r="B16" s="64"/>
      <c r="C16" s="150"/>
      <c r="D16" s="151"/>
      <c r="E16" s="181"/>
      <c r="F16" s="177"/>
      <c r="G16" s="177"/>
      <c r="H16" s="167"/>
      <c r="I16" s="167"/>
      <c r="J16" s="167"/>
      <c r="K16" s="167"/>
      <c r="L16" s="167"/>
      <c r="M16" s="167"/>
      <c r="N16" s="167"/>
      <c r="O16" s="167"/>
      <c r="P16" s="167"/>
      <c r="Q16" s="167"/>
      <c r="R16" s="167"/>
      <c r="S16" s="167"/>
      <c r="T16" s="167"/>
      <c r="U16" s="167"/>
      <c r="V16" s="172"/>
      <c r="W16" s="156"/>
      <c r="X16" s="157"/>
      <c r="Y16" s="157"/>
      <c r="Z16" s="158"/>
      <c r="AA16" s="156"/>
      <c r="AB16" s="179"/>
      <c r="AC16" s="159"/>
      <c r="AD16" s="159"/>
      <c r="AE16" s="160"/>
      <c r="AF16" s="160"/>
      <c r="AG16" s="161"/>
      <c r="AH16" s="162"/>
      <c r="AI16" s="163"/>
      <c r="AJ16" s="164"/>
      <c r="AK16" s="165"/>
      <c r="AL16" s="166"/>
      <c r="AM16" s="167"/>
      <c r="AN16" s="167"/>
      <c r="AO16" s="167"/>
      <c r="AP16" s="167"/>
      <c r="AQ16" s="167"/>
      <c r="AR16" s="167"/>
      <c r="AS16" s="167"/>
      <c r="AT16" s="167"/>
      <c r="AU16" s="167"/>
      <c r="AV16" s="168"/>
      <c r="AW16" s="168"/>
      <c r="AX16" s="169"/>
      <c r="AY16" s="169"/>
      <c r="AZ16" s="169"/>
      <c r="BA16" s="169"/>
      <c r="BB16" s="169"/>
      <c r="BC16" s="169"/>
      <c r="BD16" s="169"/>
      <c r="BE16" s="170"/>
      <c r="BF16" s="169"/>
      <c r="BG16" s="169"/>
      <c r="BH16" s="167"/>
      <c r="BI16" s="167"/>
      <c r="BJ16" s="167"/>
      <c r="BK16" s="167"/>
      <c r="BL16" s="167"/>
      <c r="BM16" s="167"/>
      <c r="BN16" s="167"/>
      <c r="BO16" s="167"/>
      <c r="BP16" s="167"/>
      <c r="BQ16" s="167"/>
      <c r="BR16" s="167"/>
      <c r="BS16" s="167"/>
      <c r="BT16" s="167"/>
      <c r="BU16" s="167"/>
      <c r="BV16" s="172"/>
      <c r="BW16" s="167"/>
      <c r="BX16" s="167"/>
      <c r="BY16" s="167"/>
      <c r="BZ16" s="167"/>
      <c r="CA16" s="167"/>
      <c r="CB16" s="167"/>
      <c r="CC16" s="167"/>
      <c r="CD16" s="167"/>
      <c r="CE16" s="167"/>
      <c r="CF16" s="167"/>
      <c r="CG16" s="167"/>
      <c r="CH16" s="167"/>
      <c r="CI16" s="167"/>
      <c r="CJ16" s="167"/>
      <c r="CK16" s="167"/>
      <c r="CL16" s="167"/>
      <c r="CM16" s="167"/>
      <c r="CN16" s="167"/>
      <c r="CO16" s="167"/>
      <c r="CP16" s="167"/>
      <c r="CQ16" s="167"/>
      <c r="CR16" s="167"/>
      <c r="CS16" s="167"/>
      <c r="CT16" s="167"/>
      <c r="CU16" s="167"/>
      <c r="CV16" s="167"/>
      <c r="CW16" s="167"/>
      <c r="CX16" s="167"/>
      <c r="CY16" s="167"/>
      <c r="CZ16" s="167"/>
      <c r="DA16" s="167"/>
      <c r="DB16" s="172"/>
      <c r="DC16" s="173"/>
      <c r="DD16" s="174"/>
      <c r="DE16" s="174"/>
      <c r="DF16" s="174"/>
      <c r="DG16" s="174"/>
      <c r="DH16" s="174"/>
      <c r="DI16" s="174"/>
      <c r="DJ16" s="174"/>
      <c r="DK16" s="174"/>
      <c r="DL16" s="175"/>
      <c r="DM16" s="80"/>
    </row>
    <row r="17" spans="2:117">
      <c r="B17" s="64"/>
      <c r="C17" s="150"/>
      <c r="D17" s="151"/>
      <c r="E17" s="181"/>
      <c r="F17" s="177"/>
      <c r="G17" s="177"/>
      <c r="H17" s="167"/>
      <c r="I17" s="167"/>
      <c r="J17" s="167"/>
      <c r="K17" s="167"/>
      <c r="L17" s="167"/>
      <c r="M17" s="167"/>
      <c r="N17" s="167"/>
      <c r="O17" s="167"/>
      <c r="P17" s="167"/>
      <c r="Q17" s="167"/>
      <c r="R17" s="167"/>
      <c r="S17" s="167"/>
      <c r="T17" s="167"/>
      <c r="U17" s="167"/>
      <c r="V17" s="172"/>
      <c r="W17" s="156"/>
      <c r="X17" s="157"/>
      <c r="Y17" s="157"/>
      <c r="Z17" s="158"/>
      <c r="AA17" s="156"/>
      <c r="AB17" s="179"/>
      <c r="AC17" s="159"/>
      <c r="AD17" s="159"/>
      <c r="AE17" s="160"/>
      <c r="AF17" s="160"/>
      <c r="AG17" s="161"/>
      <c r="AH17" s="162"/>
      <c r="AI17" s="163"/>
      <c r="AJ17" s="164"/>
      <c r="AK17" s="165"/>
      <c r="AL17" s="166"/>
      <c r="AM17" s="167"/>
      <c r="AN17" s="167"/>
      <c r="AO17" s="167"/>
      <c r="AP17" s="167"/>
      <c r="AQ17" s="167"/>
      <c r="AR17" s="167"/>
      <c r="AS17" s="167"/>
      <c r="AT17" s="167"/>
      <c r="AU17" s="167"/>
      <c r="AV17" s="168"/>
      <c r="AW17" s="168"/>
      <c r="AX17" s="169"/>
      <c r="AY17" s="169"/>
      <c r="AZ17" s="169"/>
      <c r="BA17" s="169"/>
      <c r="BB17" s="169"/>
      <c r="BC17" s="169"/>
      <c r="BD17" s="167"/>
      <c r="BE17" s="170"/>
      <c r="BF17" s="169"/>
      <c r="BG17" s="169"/>
      <c r="BH17" s="167"/>
      <c r="BI17" s="167"/>
      <c r="BJ17" s="167"/>
      <c r="BK17" s="167"/>
      <c r="BL17" s="167"/>
      <c r="BM17" s="167"/>
      <c r="BN17" s="167"/>
      <c r="BO17" s="167"/>
      <c r="BP17" s="167"/>
      <c r="BQ17" s="167"/>
      <c r="BR17" s="167"/>
      <c r="BS17" s="167"/>
      <c r="BT17" s="167"/>
      <c r="BU17" s="167"/>
      <c r="BV17" s="172"/>
      <c r="BW17" s="167"/>
      <c r="BX17" s="167"/>
      <c r="BY17" s="167"/>
      <c r="BZ17" s="167"/>
      <c r="CA17" s="167"/>
      <c r="CB17" s="167"/>
      <c r="CC17" s="167"/>
      <c r="CD17" s="167"/>
      <c r="CE17" s="167"/>
      <c r="CF17" s="167"/>
      <c r="CG17" s="167"/>
      <c r="CH17" s="167"/>
      <c r="CI17" s="167"/>
      <c r="CJ17" s="167"/>
      <c r="CK17" s="167"/>
      <c r="CL17" s="167"/>
      <c r="CM17" s="167"/>
      <c r="CN17" s="167"/>
      <c r="CO17" s="167"/>
      <c r="CP17" s="167"/>
      <c r="CQ17" s="167"/>
      <c r="CR17" s="167"/>
      <c r="CS17" s="167"/>
      <c r="CT17" s="167"/>
      <c r="CU17" s="167"/>
      <c r="CV17" s="167"/>
      <c r="CW17" s="167"/>
      <c r="CX17" s="167"/>
      <c r="CY17" s="167"/>
      <c r="CZ17" s="167"/>
      <c r="DA17" s="167"/>
      <c r="DB17" s="172"/>
      <c r="DC17" s="173"/>
      <c r="DD17" s="174"/>
      <c r="DE17" s="174"/>
      <c r="DF17" s="174"/>
      <c r="DG17" s="174"/>
      <c r="DH17" s="174"/>
      <c r="DI17" s="174"/>
      <c r="DJ17" s="174"/>
      <c r="DK17" s="174"/>
      <c r="DL17" s="175"/>
      <c r="DM17" s="80"/>
    </row>
    <row r="18" spans="2:117">
      <c r="B18" s="64"/>
      <c r="C18" s="150"/>
      <c r="D18" s="151"/>
      <c r="E18" s="181"/>
      <c r="F18" s="177"/>
      <c r="G18" s="177"/>
      <c r="H18" s="167"/>
      <c r="I18" s="167"/>
      <c r="J18" s="167"/>
      <c r="K18" s="167"/>
      <c r="L18" s="167"/>
      <c r="M18" s="167"/>
      <c r="N18" s="167"/>
      <c r="O18" s="167"/>
      <c r="P18" s="167"/>
      <c r="Q18" s="167"/>
      <c r="R18" s="167"/>
      <c r="S18" s="167"/>
      <c r="T18" s="167"/>
      <c r="U18" s="167"/>
      <c r="V18" s="172"/>
      <c r="W18" s="156"/>
      <c r="X18" s="157"/>
      <c r="Y18" s="157"/>
      <c r="Z18" s="158"/>
      <c r="AA18" s="156"/>
      <c r="AB18" s="179"/>
      <c r="AC18" s="159"/>
      <c r="AD18" s="159"/>
      <c r="AE18" s="160"/>
      <c r="AF18" s="160"/>
      <c r="AG18" s="161"/>
      <c r="AH18" s="162"/>
      <c r="AI18" s="163"/>
      <c r="AJ18" s="164"/>
      <c r="AK18" s="165"/>
      <c r="AL18" s="166"/>
      <c r="AM18" s="167"/>
      <c r="AN18" s="167"/>
      <c r="AO18" s="167"/>
      <c r="AP18" s="167"/>
      <c r="AQ18" s="167"/>
      <c r="AR18" s="167"/>
      <c r="AS18" s="167"/>
      <c r="AT18" s="167"/>
      <c r="AU18" s="167"/>
      <c r="AV18" s="168"/>
      <c r="AW18" s="168"/>
      <c r="AX18" s="169"/>
      <c r="AY18" s="169"/>
      <c r="AZ18" s="169"/>
      <c r="BA18" s="169"/>
      <c r="BB18" s="169"/>
      <c r="BC18" s="169"/>
      <c r="BD18" s="169"/>
      <c r="BE18" s="170"/>
      <c r="BF18" s="169"/>
      <c r="BG18" s="169"/>
      <c r="BH18" s="167"/>
      <c r="BI18" s="167"/>
      <c r="BJ18" s="167"/>
      <c r="BK18" s="167"/>
      <c r="BL18" s="167"/>
      <c r="BM18" s="167"/>
      <c r="BN18" s="167"/>
      <c r="BO18" s="167"/>
      <c r="BP18" s="167"/>
      <c r="BQ18" s="167"/>
      <c r="BR18" s="167"/>
      <c r="BS18" s="167"/>
      <c r="BT18" s="167"/>
      <c r="BU18" s="167"/>
      <c r="BV18" s="172"/>
      <c r="BW18" s="167"/>
      <c r="BX18" s="167"/>
      <c r="BY18" s="167"/>
      <c r="BZ18" s="167"/>
      <c r="CA18" s="167"/>
      <c r="CB18" s="167"/>
      <c r="CC18" s="167"/>
      <c r="CD18" s="167"/>
      <c r="CE18" s="167"/>
      <c r="CF18" s="167"/>
      <c r="CG18" s="167"/>
      <c r="CH18" s="167"/>
      <c r="CI18" s="167"/>
      <c r="CJ18" s="167"/>
      <c r="CK18" s="167"/>
      <c r="CL18" s="167"/>
      <c r="CM18" s="167"/>
      <c r="CN18" s="167"/>
      <c r="CO18" s="167"/>
      <c r="CP18" s="167"/>
      <c r="CQ18" s="167"/>
      <c r="CR18" s="167"/>
      <c r="CS18" s="167"/>
      <c r="CT18" s="167"/>
      <c r="CU18" s="167"/>
      <c r="CV18" s="167"/>
      <c r="CW18" s="167"/>
      <c r="CX18" s="167"/>
      <c r="CY18" s="167"/>
      <c r="CZ18" s="167"/>
      <c r="DA18" s="167"/>
      <c r="DB18" s="172"/>
      <c r="DC18" s="173"/>
      <c r="DD18" s="174"/>
      <c r="DE18" s="174"/>
      <c r="DF18" s="174"/>
      <c r="DG18" s="174"/>
      <c r="DH18" s="174"/>
      <c r="DI18" s="174"/>
      <c r="DJ18" s="174"/>
      <c r="DK18" s="174"/>
      <c r="DL18" s="175"/>
      <c r="DM18" s="80"/>
    </row>
    <row r="19" spans="2:117">
      <c r="B19" s="64"/>
      <c r="C19" s="150"/>
      <c r="D19" s="151"/>
      <c r="E19" s="181"/>
      <c r="F19" s="177"/>
      <c r="G19" s="177"/>
      <c r="H19" s="167"/>
      <c r="I19" s="167"/>
      <c r="J19" s="167"/>
      <c r="K19" s="167"/>
      <c r="L19" s="167"/>
      <c r="M19" s="167"/>
      <c r="N19" s="167"/>
      <c r="O19" s="167"/>
      <c r="P19" s="167"/>
      <c r="Q19" s="167"/>
      <c r="R19" s="167"/>
      <c r="S19" s="167"/>
      <c r="T19" s="167"/>
      <c r="U19" s="167"/>
      <c r="V19" s="172"/>
      <c r="W19" s="156"/>
      <c r="X19" s="157"/>
      <c r="Y19" s="157"/>
      <c r="Z19" s="158"/>
      <c r="AA19" s="156"/>
      <c r="AB19" s="179"/>
      <c r="AC19" s="159"/>
      <c r="AD19" s="159"/>
      <c r="AE19" s="160"/>
      <c r="AF19" s="160"/>
      <c r="AG19" s="161"/>
      <c r="AH19" s="162"/>
      <c r="AI19" s="163"/>
      <c r="AJ19" s="164"/>
      <c r="AK19" s="165"/>
      <c r="AL19" s="166"/>
      <c r="AM19" s="167"/>
      <c r="AN19" s="167"/>
      <c r="AO19" s="167"/>
      <c r="AP19" s="167"/>
      <c r="AQ19" s="167"/>
      <c r="AR19" s="167"/>
      <c r="AS19" s="167"/>
      <c r="AT19" s="167"/>
      <c r="AU19" s="167"/>
      <c r="AV19" s="168"/>
      <c r="AW19" s="168"/>
      <c r="AX19" s="169"/>
      <c r="AY19" s="169"/>
      <c r="AZ19" s="169"/>
      <c r="BA19" s="169"/>
      <c r="BB19" s="169"/>
      <c r="BC19" s="169"/>
      <c r="BD19" s="169"/>
      <c r="BE19" s="170"/>
      <c r="BF19" s="169"/>
      <c r="BG19" s="169"/>
      <c r="BH19" s="167"/>
      <c r="BI19" s="167"/>
      <c r="BJ19" s="167"/>
      <c r="BK19" s="167"/>
      <c r="BL19" s="167"/>
      <c r="BM19" s="167"/>
      <c r="BN19" s="167"/>
      <c r="BO19" s="167"/>
      <c r="BP19" s="167"/>
      <c r="BQ19" s="167"/>
      <c r="BR19" s="167"/>
      <c r="BS19" s="167"/>
      <c r="BT19" s="167"/>
      <c r="BU19" s="167"/>
      <c r="BV19" s="172"/>
      <c r="BW19" s="167"/>
      <c r="BX19" s="167"/>
      <c r="BY19" s="167"/>
      <c r="BZ19" s="167"/>
      <c r="CA19" s="167"/>
      <c r="CB19" s="167"/>
      <c r="CC19" s="167"/>
      <c r="CD19" s="167"/>
      <c r="CE19" s="167"/>
      <c r="CF19" s="167"/>
      <c r="CG19" s="167"/>
      <c r="CH19" s="167"/>
      <c r="CI19" s="167"/>
      <c r="CJ19" s="167"/>
      <c r="CK19" s="167"/>
      <c r="CL19" s="167"/>
      <c r="CM19" s="167"/>
      <c r="CN19" s="167"/>
      <c r="CO19" s="167"/>
      <c r="CP19" s="167"/>
      <c r="CQ19" s="167"/>
      <c r="CR19" s="167"/>
      <c r="CS19" s="167"/>
      <c r="CT19" s="167"/>
      <c r="CU19" s="167"/>
      <c r="CV19" s="167"/>
      <c r="CW19" s="167"/>
      <c r="CX19" s="167"/>
      <c r="CY19" s="167"/>
      <c r="CZ19" s="167"/>
      <c r="DA19" s="167"/>
      <c r="DB19" s="172"/>
      <c r="DC19" s="173"/>
      <c r="DD19" s="174"/>
      <c r="DE19" s="174"/>
      <c r="DF19" s="174"/>
      <c r="DG19" s="174"/>
      <c r="DH19" s="174"/>
      <c r="DI19" s="174"/>
      <c r="DJ19" s="174"/>
      <c r="DK19" s="174"/>
      <c r="DL19" s="175"/>
      <c r="DM19" s="80"/>
    </row>
    <row r="20" spans="2:117">
      <c r="B20" s="64"/>
      <c r="C20" s="150"/>
      <c r="D20" s="151"/>
      <c r="E20" s="181"/>
      <c r="F20" s="177"/>
      <c r="G20" s="177"/>
      <c r="H20" s="167"/>
      <c r="I20" s="167"/>
      <c r="J20" s="167"/>
      <c r="K20" s="167"/>
      <c r="L20" s="167"/>
      <c r="M20" s="167"/>
      <c r="N20" s="167"/>
      <c r="O20" s="167"/>
      <c r="P20" s="167"/>
      <c r="Q20" s="167"/>
      <c r="R20" s="167"/>
      <c r="S20" s="167"/>
      <c r="T20" s="167"/>
      <c r="U20" s="167"/>
      <c r="V20" s="172"/>
      <c r="W20" s="156"/>
      <c r="X20" s="157"/>
      <c r="Y20" s="157"/>
      <c r="Z20" s="158"/>
      <c r="AA20" s="156"/>
      <c r="AB20" s="179"/>
      <c r="AC20" s="159"/>
      <c r="AD20" s="159"/>
      <c r="AE20" s="160"/>
      <c r="AF20" s="160"/>
      <c r="AG20" s="161"/>
      <c r="AH20" s="162"/>
      <c r="AI20" s="163"/>
      <c r="AJ20" s="164"/>
      <c r="AK20" s="165"/>
      <c r="AL20" s="166"/>
      <c r="AM20" s="167"/>
      <c r="AN20" s="167"/>
      <c r="AO20" s="167"/>
      <c r="AP20" s="167"/>
      <c r="AQ20" s="180"/>
      <c r="AR20" s="167"/>
      <c r="AS20" s="167"/>
      <c r="AT20" s="167"/>
      <c r="AU20" s="167"/>
      <c r="AV20" s="168"/>
      <c r="AW20" s="168"/>
      <c r="AX20" s="169"/>
      <c r="AY20" s="169"/>
      <c r="AZ20" s="169"/>
      <c r="BA20" s="169"/>
      <c r="BB20" s="169"/>
      <c r="BC20" s="169"/>
      <c r="BD20" s="169"/>
      <c r="BE20" s="170"/>
      <c r="BF20" s="169"/>
      <c r="BG20" s="169"/>
      <c r="BH20" s="167"/>
      <c r="BI20" s="167"/>
      <c r="BJ20" s="167"/>
      <c r="BK20" s="167"/>
      <c r="BL20" s="167"/>
      <c r="BM20" s="167"/>
      <c r="BN20" s="167"/>
      <c r="BO20" s="167"/>
      <c r="BP20" s="167"/>
      <c r="BQ20" s="167"/>
      <c r="BR20" s="167"/>
      <c r="BS20" s="167"/>
      <c r="BT20" s="167"/>
      <c r="BU20" s="167"/>
      <c r="BV20" s="172"/>
      <c r="BW20" s="167"/>
      <c r="BX20" s="167"/>
      <c r="BY20" s="167"/>
      <c r="BZ20" s="167"/>
      <c r="CA20" s="167"/>
      <c r="CB20" s="167"/>
      <c r="CC20" s="167"/>
      <c r="CD20" s="167"/>
      <c r="CE20" s="167"/>
      <c r="CF20" s="167"/>
      <c r="CG20" s="167"/>
      <c r="CH20" s="167"/>
      <c r="CI20" s="167"/>
      <c r="CJ20" s="167"/>
      <c r="CK20" s="167"/>
      <c r="CL20" s="167"/>
      <c r="CM20" s="167"/>
      <c r="CN20" s="167"/>
      <c r="CO20" s="167"/>
      <c r="CP20" s="167"/>
      <c r="CQ20" s="167"/>
      <c r="CR20" s="167"/>
      <c r="CS20" s="167"/>
      <c r="CT20" s="167"/>
      <c r="CU20" s="167"/>
      <c r="CV20" s="167"/>
      <c r="CW20" s="167"/>
      <c r="CX20" s="167"/>
      <c r="CY20" s="167"/>
      <c r="CZ20" s="167"/>
      <c r="DA20" s="167"/>
      <c r="DB20" s="172"/>
      <c r="DC20" s="173"/>
      <c r="DD20" s="174"/>
      <c r="DE20" s="174"/>
      <c r="DF20" s="174"/>
      <c r="DG20" s="174"/>
      <c r="DH20" s="174"/>
      <c r="DI20" s="174"/>
      <c r="DJ20" s="174"/>
      <c r="DK20" s="174"/>
      <c r="DL20" s="175"/>
      <c r="DM20" s="80"/>
    </row>
    <row r="21" spans="2:117">
      <c r="B21" s="64"/>
      <c r="C21" s="150"/>
      <c r="D21" s="151"/>
      <c r="E21" s="170"/>
      <c r="F21" s="184"/>
      <c r="G21" s="184"/>
      <c r="H21" s="184"/>
      <c r="I21" s="184"/>
      <c r="J21" s="184"/>
      <c r="K21" s="184"/>
      <c r="L21" s="167"/>
      <c r="M21" s="167"/>
      <c r="N21" s="167"/>
      <c r="O21" s="167"/>
      <c r="P21" s="167"/>
      <c r="Q21" s="167"/>
      <c r="R21" s="167"/>
      <c r="S21" s="167"/>
      <c r="T21" s="167"/>
      <c r="U21" s="167"/>
      <c r="V21" s="185"/>
      <c r="W21" s="156"/>
      <c r="X21" s="157"/>
      <c r="Y21" s="157"/>
      <c r="Z21" s="158"/>
      <c r="AA21" s="156"/>
      <c r="AB21" s="179"/>
      <c r="AC21" s="159"/>
      <c r="AD21" s="159"/>
      <c r="AE21" s="160"/>
      <c r="AF21" s="160"/>
      <c r="AG21" s="186"/>
      <c r="AH21" s="187"/>
      <c r="AI21" s="163"/>
      <c r="AJ21" s="164"/>
      <c r="AK21" s="165"/>
      <c r="AL21" s="166"/>
      <c r="AM21" s="167"/>
      <c r="AN21" s="167"/>
      <c r="AO21" s="167"/>
      <c r="AP21" s="167"/>
      <c r="AQ21" s="167"/>
      <c r="AR21" s="167"/>
      <c r="AS21" s="167"/>
      <c r="AT21" s="167"/>
      <c r="AU21" s="167"/>
      <c r="AV21" s="168"/>
      <c r="AW21" s="168"/>
      <c r="AX21" s="169"/>
      <c r="AY21" s="169"/>
      <c r="AZ21" s="169"/>
      <c r="BA21" s="169"/>
      <c r="BB21" s="169"/>
      <c r="BC21" s="169"/>
      <c r="BD21" s="169"/>
      <c r="BE21" s="170"/>
      <c r="BF21" s="169"/>
      <c r="BG21" s="169"/>
      <c r="BH21" s="167"/>
      <c r="BI21" s="167"/>
      <c r="BJ21" s="167"/>
      <c r="BK21" s="167"/>
      <c r="BL21" s="167"/>
      <c r="BM21" s="167"/>
      <c r="BN21" s="167"/>
      <c r="BO21" s="167"/>
      <c r="BP21" s="167"/>
      <c r="BQ21" s="167"/>
      <c r="BR21" s="167"/>
      <c r="BS21" s="167"/>
      <c r="BT21" s="167"/>
      <c r="BU21" s="167"/>
      <c r="BV21" s="172"/>
      <c r="BW21" s="167"/>
      <c r="BX21" s="167"/>
      <c r="BY21" s="167"/>
      <c r="BZ21" s="167"/>
      <c r="CA21" s="167"/>
      <c r="CB21" s="167"/>
      <c r="CC21" s="167"/>
      <c r="CD21" s="167"/>
      <c r="CE21" s="167"/>
      <c r="CF21" s="167"/>
      <c r="CG21" s="167"/>
      <c r="CH21" s="167"/>
      <c r="CI21" s="167"/>
      <c r="CJ21" s="167"/>
      <c r="CK21" s="167"/>
      <c r="CL21" s="167"/>
      <c r="CM21" s="167"/>
      <c r="CN21" s="167"/>
      <c r="CO21" s="167"/>
      <c r="CP21" s="167"/>
      <c r="CQ21" s="167"/>
      <c r="CR21" s="167"/>
      <c r="CS21" s="167"/>
      <c r="CT21" s="167"/>
      <c r="CU21" s="167"/>
      <c r="CV21" s="167"/>
      <c r="CW21" s="167"/>
      <c r="CX21" s="167"/>
      <c r="CY21" s="167"/>
      <c r="CZ21" s="167"/>
      <c r="DA21" s="167"/>
      <c r="DB21" s="172"/>
      <c r="DC21" s="173"/>
      <c r="DD21" s="174"/>
      <c r="DE21" s="174"/>
      <c r="DF21" s="174"/>
      <c r="DG21" s="174"/>
      <c r="DH21" s="174"/>
      <c r="DI21" s="174"/>
      <c r="DJ21" s="174"/>
      <c r="DK21" s="174"/>
      <c r="DL21" s="175"/>
      <c r="DM21" s="80"/>
    </row>
    <row r="22" spans="2:117">
      <c r="B22" s="64"/>
      <c r="C22" s="150"/>
      <c r="D22" s="151"/>
      <c r="E22" s="170"/>
      <c r="F22" s="184"/>
      <c r="G22" s="184"/>
      <c r="H22" s="184"/>
      <c r="I22" s="184"/>
      <c r="J22" s="184"/>
      <c r="K22" s="184"/>
      <c r="L22" s="167"/>
      <c r="M22" s="167"/>
      <c r="N22" s="167"/>
      <c r="O22" s="167"/>
      <c r="P22" s="167"/>
      <c r="Q22" s="167"/>
      <c r="R22" s="167"/>
      <c r="S22" s="167"/>
      <c r="T22" s="167"/>
      <c r="U22" s="167"/>
      <c r="V22" s="185"/>
      <c r="W22" s="156"/>
      <c r="X22" s="157"/>
      <c r="Y22" s="157"/>
      <c r="Z22" s="158"/>
      <c r="AA22" s="156"/>
      <c r="AB22" s="179"/>
      <c r="AC22" s="159"/>
      <c r="AD22" s="159"/>
      <c r="AE22" s="160"/>
      <c r="AF22" s="160"/>
      <c r="AG22" s="186"/>
      <c r="AH22" s="187"/>
      <c r="AI22" s="163"/>
      <c r="AJ22" s="164"/>
      <c r="AK22" s="165"/>
      <c r="AL22" s="166"/>
      <c r="AM22" s="167"/>
      <c r="AN22" s="167"/>
      <c r="AO22" s="167"/>
      <c r="AP22" s="167"/>
      <c r="AQ22" s="167"/>
      <c r="AR22" s="167"/>
      <c r="AS22" s="167"/>
      <c r="AT22" s="167"/>
      <c r="AU22" s="167"/>
      <c r="AV22" s="168"/>
      <c r="AW22" s="168"/>
      <c r="AX22" s="169"/>
      <c r="AY22" s="169"/>
      <c r="AZ22" s="169"/>
      <c r="BA22" s="169"/>
      <c r="BB22" s="169"/>
      <c r="BC22" s="169"/>
      <c r="BD22" s="169"/>
      <c r="BE22" s="170"/>
      <c r="BF22" s="169"/>
      <c r="BG22" s="169"/>
      <c r="BH22" s="167"/>
      <c r="BI22" s="167"/>
      <c r="BJ22" s="167"/>
      <c r="BK22" s="167"/>
      <c r="BL22" s="167"/>
      <c r="BM22" s="167"/>
      <c r="BN22" s="167"/>
      <c r="BO22" s="167"/>
      <c r="BP22" s="167"/>
      <c r="BQ22" s="167"/>
      <c r="BR22" s="167"/>
      <c r="BS22" s="167"/>
      <c r="BT22" s="167"/>
      <c r="BU22" s="167"/>
      <c r="BV22" s="172"/>
      <c r="BW22" s="167"/>
      <c r="BX22" s="167"/>
      <c r="BY22" s="167"/>
      <c r="BZ22" s="167"/>
      <c r="CA22" s="167"/>
      <c r="CB22" s="167"/>
      <c r="CC22" s="167"/>
      <c r="CD22" s="167"/>
      <c r="CE22" s="167"/>
      <c r="CF22" s="167"/>
      <c r="CG22" s="167"/>
      <c r="CH22" s="167"/>
      <c r="CI22" s="167"/>
      <c r="CJ22" s="167"/>
      <c r="CK22" s="167"/>
      <c r="CL22" s="167"/>
      <c r="CM22" s="167"/>
      <c r="CN22" s="167"/>
      <c r="CO22" s="167"/>
      <c r="CP22" s="167"/>
      <c r="CQ22" s="167"/>
      <c r="CR22" s="167"/>
      <c r="CS22" s="167"/>
      <c r="CT22" s="167"/>
      <c r="CU22" s="167"/>
      <c r="CV22" s="167"/>
      <c r="CW22" s="167"/>
      <c r="CX22" s="167"/>
      <c r="CY22" s="167"/>
      <c r="CZ22" s="167"/>
      <c r="DA22" s="167"/>
      <c r="DB22" s="172"/>
      <c r="DC22" s="173"/>
      <c r="DD22" s="174"/>
      <c r="DE22" s="174"/>
      <c r="DF22" s="174"/>
      <c r="DG22" s="174"/>
      <c r="DH22" s="174"/>
      <c r="DI22" s="174"/>
      <c r="DJ22" s="174"/>
      <c r="DK22" s="174"/>
      <c r="DL22" s="175"/>
      <c r="DM22" s="80"/>
    </row>
    <row r="23" spans="2:117">
      <c r="B23" s="64"/>
      <c r="C23" s="150"/>
      <c r="D23" s="151"/>
      <c r="E23" s="170"/>
      <c r="F23" s="184"/>
      <c r="G23" s="184"/>
      <c r="H23" s="184"/>
      <c r="I23" s="184"/>
      <c r="J23" s="184"/>
      <c r="K23" s="184"/>
      <c r="L23" s="167"/>
      <c r="M23" s="167"/>
      <c r="N23" s="167"/>
      <c r="O23" s="167"/>
      <c r="P23" s="167"/>
      <c r="Q23" s="167"/>
      <c r="R23" s="167"/>
      <c r="S23" s="167"/>
      <c r="T23" s="167"/>
      <c r="U23" s="167"/>
      <c r="V23" s="185"/>
      <c r="W23" s="156"/>
      <c r="X23" s="157"/>
      <c r="Y23" s="157"/>
      <c r="Z23" s="158"/>
      <c r="AA23" s="156"/>
      <c r="AB23" s="179"/>
      <c r="AC23" s="159"/>
      <c r="AD23" s="159"/>
      <c r="AE23" s="160"/>
      <c r="AF23" s="160"/>
      <c r="AG23" s="161"/>
      <c r="AH23" s="162"/>
      <c r="AI23" s="163"/>
      <c r="AJ23" s="164"/>
      <c r="AK23" s="165"/>
      <c r="AL23" s="166"/>
      <c r="AM23" s="167"/>
      <c r="AN23" s="167"/>
      <c r="AO23" s="167"/>
      <c r="AP23" s="167"/>
      <c r="AQ23" s="167"/>
      <c r="AR23" s="167"/>
      <c r="AS23" s="167"/>
      <c r="AT23" s="167"/>
      <c r="AU23" s="167"/>
      <c r="AV23" s="168"/>
      <c r="AW23" s="168"/>
      <c r="AX23" s="169"/>
      <c r="AY23" s="169"/>
      <c r="AZ23" s="169"/>
      <c r="BA23" s="169"/>
      <c r="BB23" s="169"/>
      <c r="BC23" s="169"/>
      <c r="BD23" s="169"/>
      <c r="BE23" s="170"/>
      <c r="BF23" s="169"/>
      <c r="BG23" s="169"/>
      <c r="BH23" s="167"/>
      <c r="BI23" s="167"/>
      <c r="BJ23" s="167"/>
      <c r="BK23" s="167"/>
      <c r="BL23" s="167"/>
      <c r="BM23" s="167"/>
      <c r="BN23" s="167"/>
      <c r="BO23" s="167"/>
      <c r="BP23" s="167"/>
      <c r="BQ23" s="167"/>
      <c r="BR23" s="167"/>
      <c r="BS23" s="167"/>
      <c r="BT23" s="167"/>
      <c r="BU23" s="167"/>
      <c r="BV23" s="172"/>
      <c r="BW23" s="167"/>
      <c r="BX23" s="167"/>
      <c r="BY23" s="167"/>
      <c r="BZ23" s="167"/>
      <c r="CA23" s="167"/>
      <c r="CB23" s="167"/>
      <c r="CC23" s="167"/>
      <c r="CD23" s="167"/>
      <c r="CE23" s="167"/>
      <c r="CF23" s="167"/>
      <c r="CG23" s="167"/>
      <c r="CH23" s="167"/>
      <c r="CI23" s="167"/>
      <c r="CJ23" s="167"/>
      <c r="CK23" s="167"/>
      <c r="CL23" s="167"/>
      <c r="CM23" s="167"/>
      <c r="CN23" s="167"/>
      <c r="CO23" s="167"/>
      <c r="CP23" s="167"/>
      <c r="CQ23" s="167"/>
      <c r="CR23" s="167"/>
      <c r="CS23" s="167"/>
      <c r="CT23" s="167"/>
      <c r="CU23" s="167"/>
      <c r="CV23" s="167"/>
      <c r="CW23" s="167"/>
      <c r="CX23" s="167"/>
      <c r="CY23" s="167"/>
      <c r="CZ23" s="167"/>
      <c r="DA23" s="167"/>
      <c r="DB23" s="172"/>
      <c r="DC23" s="173"/>
      <c r="DD23" s="174"/>
      <c r="DE23" s="174"/>
      <c r="DF23" s="174"/>
      <c r="DG23" s="174"/>
      <c r="DH23" s="174"/>
      <c r="DI23" s="174"/>
      <c r="DJ23" s="174"/>
      <c r="DK23" s="174"/>
      <c r="DL23" s="175"/>
      <c r="DM23" s="80"/>
    </row>
    <row r="24" spans="2:117">
      <c r="B24" s="64"/>
      <c r="C24" s="150"/>
      <c r="D24" s="151"/>
      <c r="E24" s="188"/>
      <c r="F24" s="189"/>
      <c r="G24" s="184"/>
      <c r="H24" s="189"/>
      <c r="I24" s="189"/>
      <c r="J24" s="189"/>
      <c r="K24" s="189"/>
      <c r="L24" s="189"/>
      <c r="M24" s="189"/>
      <c r="N24" s="189"/>
      <c r="O24" s="154"/>
      <c r="P24" s="154"/>
      <c r="Q24" s="154"/>
      <c r="R24" s="154"/>
      <c r="S24" s="154"/>
      <c r="T24" s="154"/>
      <c r="U24" s="154"/>
      <c r="V24" s="155"/>
      <c r="W24" s="156"/>
      <c r="X24" s="157"/>
      <c r="Y24" s="157"/>
      <c r="Z24" s="158"/>
      <c r="AA24" s="156"/>
      <c r="AB24" s="179"/>
      <c r="AC24" s="159"/>
      <c r="AD24" s="159"/>
      <c r="AE24" s="160"/>
      <c r="AF24" s="160"/>
      <c r="AG24" s="161"/>
      <c r="AH24" s="162"/>
      <c r="AI24" s="163"/>
      <c r="AJ24" s="164"/>
      <c r="AK24" s="165"/>
      <c r="AL24" s="166"/>
      <c r="AM24" s="167"/>
      <c r="AN24" s="167"/>
      <c r="AO24" s="167"/>
      <c r="AP24" s="167"/>
      <c r="AQ24" s="167"/>
      <c r="AR24" s="167"/>
      <c r="AS24" s="167"/>
      <c r="AT24" s="167"/>
      <c r="AU24" s="167"/>
      <c r="AV24" s="168"/>
      <c r="AW24" s="168"/>
      <c r="AX24" s="169"/>
      <c r="AY24" s="169"/>
      <c r="AZ24" s="169"/>
      <c r="BA24" s="169"/>
      <c r="BB24" s="169"/>
      <c r="BC24" s="169"/>
      <c r="BD24" s="169"/>
      <c r="BE24" s="170"/>
      <c r="BF24" s="169"/>
      <c r="BG24" s="169"/>
      <c r="BH24" s="167"/>
      <c r="BI24" s="167"/>
      <c r="BJ24" s="167"/>
      <c r="BK24" s="167"/>
      <c r="BL24" s="167"/>
      <c r="BM24" s="167"/>
      <c r="BN24" s="167"/>
      <c r="BO24" s="167"/>
      <c r="BP24" s="167"/>
      <c r="BQ24" s="167"/>
      <c r="BR24" s="167"/>
      <c r="BS24" s="167"/>
      <c r="BT24" s="167"/>
      <c r="BU24" s="167"/>
      <c r="BV24" s="172"/>
      <c r="BW24" s="167"/>
      <c r="BX24" s="167"/>
      <c r="BY24" s="167"/>
      <c r="BZ24" s="167"/>
      <c r="CA24" s="167"/>
      <c r="CB24" s="167"/>
      <c r="CC24" s="167"/>
      <c r="CD24" s="167"/>
      <c r="CE24" s="167"/>
      <c r="CF24" s="167"/>
      <c r="CG24" s="167"/>
      <c r="CH24" s="167"/>
      <c r="CI24" s="167"/>
      <c r="CJ24" s="167"/>
      <c r="CK24" s="167"/>
      <c r="CL24" s="167"/>
      <c r="CM24" s="167"/>
      <c r="CN24" s="167"/>
      <c r="CO24" s="167"/>
      <c r="CP24" s="167"/>
      <c r="CQ24" s="167"/>
      <c r="CR24" s="167"/>
      <c r="CS24" s="167"/>
      <c r="CT24" s="167"/>
      <c r="CU24" s="167"/>
      <c r="CV24" s="167"/>
      <c r="CW24" s="167"/>
      <c r="CX24" s="167"/>
      <c r="CY24" s="167"/>
      <c r="CZ24" s="167"/>
      <c r="DA24" s="167"/>
      <c r="DB24" s="172"/>
      <c r="DC24" s="173"/>
      <c r="DD24" s="174"/>
      <c r="DE24" s="174"/>
      <c r="DF24" s="174"/>
      <c r="DG24" s="174"/>
      <c r="DH24" s="174"/>
      <c r="DI24" s="174"/>
      <c r="DJ24" s="174"/>
      <c r="DK24" s="174"/>
      <c r="DL24" s="175"/>
      <c r="DM24" s="80"/>
    </row>
    <row r="25" spans="2:117">
      <c r="B25" s="64"/>
      <c r="C25" s="150"/>
      <c r="D25" s="151"/>
      <c r="E25" s="188"/>
      <c r="F25" s="189"/>
      <c r="G25" s="189"/>
      <c r="H25" s="189"/>
      <c r="I25" s="189"/>
      <c r="J25" s="189"/>
      <c r="K25" s="189"/>
      <c r="L25" s="189"/>
      <c r="M25" s="189"/>
      <c r="N25" s="189"/>
      <c r="O25" s="154"/>
      <c r="P25" s="154"/>
      <c r="Q25" s="154"/>
      <c r="R25" s="154"/>
      <c r="S25" s="154"/>
      <c r="T25" s="154"/>
      <c r="U25" s="154"/>
      <c r="V25" s="155"/>
      <c r="W25" s="156"/>
      <c r="X25" s="157"/>
      <c r="Y25" s="157"/>
      <c r="Z25" s="158"/>
      <c r="AA25" s="156"/>
      <c r="AB25" s="179"/>
      <c r="AC25" s="159"/>
      <c r="AD25" s="159"/>
      <c r="AE25" s="160"/>
      <c r="AF25" s="160"/>
      <c r="AG25" s="161"/>
      <c r="AH25" s="162"/>
      <c r="AI25" s="163"/>
      <c r="AJ25" s="164"/>
      <c r="AK25" s="165"/>
      <c r="AL25" s="166"/>
      <c r="AM25" s="167"/>
      <c r="AN25" s="167"/>
      <c r="AO25" s="167"/>
      <c r="AP25" s="167"/>
      <c r="AQ25" s="167"/>
      <c r="AR25" s="167"/>
      <c r="AS25" s="167"/>
      <c r="AT25" s="167"/>
      <c r="AU25" s="167"/>
      <c r="AV25" s="168"/>
      <c r="AW25" s="168"/>
      <c r="AX25" s="169"/>
      <c r="AY25" s="169"/>
      <c r="AZ25" s="169"/>
      <c r="BA25" s="169"/>
      <c r="BB25" s="169"/>
      <c r="BC25" s="169"/>
      <c r="BD25" s="169"/>
      <c r="BE25" s="170"/>
      <c r="BF25" s="169"/>
      <c r="BG25" s="169"/>
      <c r="BH25" s="167"/>
      <c r="BI25" s="167"/>
      <c r="BJ25" s="167"/>
      <c r="BK25" s="167"/>
      <c r="BL25" s="167"/>
      <c r="BM25" s="167"/>
      <c r="BN25" s="167"/>
      <c r="BO25" s="167"/>
      <c r="BP25" s="167"/>
      <c r="BQ25" s="167"/>
      <c r="BR25" s="167"/>
      <c r="BS25" s="167"/>
      <c r="BT25" s="167"/>
      <c r="BU25" s="167"/>
      <c r="BV25" s="172"/>
      <c r="BW25" s="167"/>
      <c r="BX25" s="167"/>
      <c r="BY25" s="167"/>
      <c r="BZ25" s="167"/>
      <c r="CA25" s="167"/>
      <c r="CB25" s="167"/>
      <c r="CC25" s="167"/>
      <c r="CD25" s="167"/>
      <c r="CE25" s="167"/>
      <c r="CF25" s="167"/>
      <c r="CG25" s="167"/>
      <c r="CH25" s="167"/>
      <c r="CI25" s="167"/>
      <c r="CJ25" s="167"/>
      <c r="CK25" s="167"/>
      <c r="CL25" s="167"/>
      <c r="CM25" s="167"/>
      <c r="CN25" s="167"/>
      <c r="CO25" s="167"/>
      <c r="CP25" s="167"/>
      <c r="CQ25" s="167"/>
      <c r="CR25" s="167"/>
      <c r="CS25" s="167"/>
      <c r="CT25" s="167"/>
      <c r="CU25" s="167"/>
      <c r="CV25" s="167"/>
      <c r="CW25" s="167"/>
      <c r="CX25" s="167"/>
      <c r="CY25" s="167"/>
      <c r="CZ25" s="167"/>
      <c r="DA25" s="167"/>
      <c r="DB25" s="172"/>
      <c r="DC25" s="173"/>
      <c r="DD25" s="174"/>
      <c r="DE25" s="174"/>
      <c r="DF25" s="174"/>
      <c r="DG25" s="174"/>
      <c r="DH25" s="174"/>
      <c r="DI25" s="174"/>
      <c r="DJ25" s="174"/>
      <c r="DK25" s="174"/>
      <c r="DL25" s="175"/>
      <c r="DM25" s="80"/>
    </row>
    <row r="26" spans="2:117">
      <c r="B26" s="64"/>
      <c r="C26" s="150"/>
      <c r="D26" s="151"/>
      <c r="E26" s="181"/>
      <c r="F26" s="167"/>
      <c r="G26" s="189"/>
      <c r="H26" s="167"/>
      <c r="I26" s="167"/>
      <c r="J26" s="167"/>
      <c r="K26" s="167"/>
      <c r="L26" s="167"/>
      <c r="M26" s="167"/>
      <c r="N26" s="167"/>
      <c r="O26" s="167"/>
      <c r="P26" s="167"/>
      <c r="Q26" s="167"/>
      <c r="R26" s="167"/>
      <c r="S26" s="167"/>
      <c r="T26" s="167"/>
      <c r="U26" s="167"/>
      <c r="V26" s="172"/>
      <c r="W26" s="156"/>
      <c r="X26" s="157"/>
      <c r="Y26" s="157"/>
      <c r="Z26" s="158"/>
      <c r="AA26" s="156"/>
      <c r="AB26" s="179"/>
      <c r="AC26" s="159"/>
      <c r="AD26" s="159"/>
      <c r="AE26" s="160"/>
      <c r="AF26" s="160"/>
      <c r="AG26" s="161"/>
      <c r="AH26" s="162"/>
      <c r="AI26" s="163"/>
      <c r="AJ26" s="164"/>
      <c r="AK26" s="165"/>
      <c r="AL26" s="166"/>
      <c r="AM26" s="167"/>
      <c r="AN26" s="167"/>
      <c r="AO26" s="167"/>
      <c r="AP26" s="167"/>
      <c r="AQ26" s="167"/>
      <c r="AR26" s="167"/>
      <c r="AS26" s="167"/>
      <c r="AT26" s="167"/>
      <c r="AU26" s="167"/>
      <c r="AV26" s="168"/>
      <c r="AW26" s="168"/>
      <c r="AX26" s="169"/>
      <c r="AY26" s="169"/>
      <c r="AZ26" s="169"/>
      <c r="BA26" s="169"/>
      <c r="BB26" s="169"/>
      <c r="BC26" s="169"/>
      <c r="BD26" s="169"/>
      <c r="BE26" s="170"/>
      <c r="BF26" s="169"/>
      <c r="BG26" s="169"/>
      <c r="BH26" s="167"/>
      <c r="BI26" s="167"/>
      <c r="BJ26" s="167"/>
      <c r="BK26" s="167"/>
      <c r="BL26" s="167"/>
      <c r="BM26" s="167"/>
      <c r="BN26" s="167"/>
      <c r="BO26" s="167"/>
      <c r="BP26" s="167"/>
      <c r="BQ26" s="167"/>
      <c r="BR26" s="167"/>
      <c r="BS26" s="167"/>
      <c r="BT26" s="167"/>
      <c r="BU26" s="167"/>
      <c r="BV26" s="172"/>
      <c r="BW26" s="167"/>
      <c r="BX26" s="167"/>
      <c r="BY26" s="167"/>
      <c r="BZ26" s="167"/>
      <c r="CA26" s="167"/>
      <c r="CB26" s="167"/>
      <c r="CC26" s="167"/>
      <c r="CD26" s="167"/>
      <c r="CE26" s="167"/>
      <c r="CF26" s="167"/>
      <c r="CG26" s="167"/>
      <c r="CH26" s="167"/>
      <c r="CI26" s="167"/>
      <c r="CJ26" s="167"/>
      <c r="CK26" s="167"/>
      <c r="CL26" s="167"/>
      <c r="CM26" s="167"/>
      <c r="CN26" s="167"/>
      <c r="CO26" s="167"/>
      <c r="CP26" s="167"/>
      <c r="CQ26" s="167"/>
      <c r="CR26" s="167"/>
      <c r="CS26" s="167"/>
      <c r="CT26" s="167"/>
      <c r="CU26" s="167"/>
      <c r="CV26" s="167"/>
      <c r="CW26" s="167"/>
      <c r="CX26" s="167"/>
      <c r="CY26" s="167"/>
      <c r="CZ26" s="167"/>
      <c r="DA26" s="167"/>
      <c r="DB26" s="172"/>
      <c r="DC26" s="173"/>
      <c r="DD26" s="174"/>
      <c r="DE26" s="174"/>
      <c r="DF26" s="174"/>
      <c r="DG26" s="174"/>
      <c r="DH26" s="174"/>
      <c r="DI26" s="174"/>
      <c r="DJ26" s="174"/>
      <c r="DK26" s="174"/>
      <c r="DL26" s="175"/>
      <c r="DM26" s="80"/>
    </row>
    <row r="27" spans="2:117">
      <c r="B27" s="64"/>
      <c r="C27" s="150"/>
      <c r="D27" s="151"/>
      <c r="E27" s="181"/>
      <c r="F27" s="167"/>
      <c r="G27" s="167"/>
      <c r="H27" s="167"/>
      <c r="I27" s="167"/>
      <c r="J27" s="167"/>
      <c r="K27" s="167"/>
      <c r="L27" s="167"/>
      <c r="M27" s="167"/>
      <c r="N27" s="167"/>
      <c r="O27" s="167"/>
      <c r="P27" s="167"/>
      <c r="Q27" s="167"/>
      <c r="R27" s="167"/>
      <c r="S27" s="167"/>
      <c r="T27" s="167"/>
      <c r="U27" s="167"/>
      <c r="V27" s="172"/>
      <c r="W27" s="156"/>
      <c r="X27" s="157"/>
      <c r="Y27" s="157"/>
      <c r="Z27" s="158"/>
      <c r="AA27" s="156"/>
      <c r="AB27" s="179"/>
      <c r="AC27" s="159"/>
      <c r="AD27" s="159"/>
      <c r="AE27" s="160"/>
      <c r="AF27" s="160"/>
      <c r="AG27" s="161"/>
      <c r="AH27" s="162"/>
      <c r="AI27" s="163"/>
      <c r="AJ27" s="164"/>
      <c r="AK27" s="165"/>
      <c r="AL27" s="166"/>
      <c r="AM27" s="167"/>
      <c r="AN27" s="167"/>
      <c r="AO27" s="167"/>
      <c r="AP27" s="167"/>
      <c r="AQ27" s="167"/>
      <c r="AR27" s="167"/>
      <c r="AS27" s="167"/>
      <c r="AT27" s="167"/>
      <c r="AU27" s="167"/>
      <c r="AV27" s="168"/>
      <c r="AW27" s="168"/>
      <c r="AX27" s="169"/>
      <c r="AY27" s="169"/>
      <c r="AZ27" s="169"/>
      <c r="BA27" s="169"/>
      <c r="BB27" s="169"/>
      <c r="BC27" s="169"/>
      <c r="BD27" s="169"/>
      <c r="BE27" s="170"/>
      <c r="BF27" s="169"/>
      <c r="BG27" s="169"/>
      <c r="BH27" s="167"/>
      <c r="BI27" s="167"/>
      <c r="BJ27" s="167"/>
      <c r="BK27" s="167"/>
      <c r="BL27" s="167"/>
      <c r="BM27" s="167"/>
      <c r="BN27" s="167"/>
      <c r="BO27" s="167"/>
      <c r="BP27" s="167"/>
      <c r="BQ27" s="167"/>
      <c r="BR27" s="167"/>
      <c r="BS27" s="167"/>
      <c r="BT27" s="167"/>
      <c r="BU27" s="167"/>
      <c r="BV27" s="172"/>
      <c r="BW27" s="167"/>
      <c r="BX27" s="167"/>
      <c r="BY27" s="167"/>
      <c r="BZ27" s="167"/>
      <c r="CA27" s="167"/>
      <c r="CB27" s="167"/>
      <c r="CC27" s="167"/>
      <c r="CD27" s="167"/>
      <c r="CE27" s="167"/>
      <c r="CF27" s="167"/>
      <c r="CG27" s="167"/>
      <c r="CH27" s="167"/>
      <c r="CI27" s="167"/>
      <c r="CJ27" s="167"/>
      <c r="CK27" s="167"/>
      <c r="CL27" s="167"/>
      <c r="CM27" s="167"/>
      <c r="CN27" s="167"/>
      <c r="CO27" s="167"/>
      <c r="CP27" s="167"/>
      <c r="CQ27" s="167"/>
      <c r="CR27" s="167"/>
      <c r="CS27" s="167"/>
      <c r="CT27" s="167"/>
      <c r="CU27" s="167"/>
      <c r="CV27" s="167"/>
      <c r="CW27" s="167"/>
      <c r="CX27" s="167"/>
      <c r="CY27" s="167"/>
      <c r="CZ27" s="167"/>
      <c r="DA27" s="167"/>
      <c r="DB27" s="172"/>
      <c r="DC27" s="173"/>
      <c r="DD27" s="174"/>
      <c r="DE27" s="174"/>
      <c r="DF27" s="174"/>
      <c r="DG27" s="174"/>
      <c r="DH27" s="174"/>
      <c r="DI27" s="174"/>
      <c r="DJ27" s="174"/>
      <c r="DK27" s="174"/>
      <c r="DL27" s="175"/>
      <c r="DM27" s="80"/>
    </row>
    <row r="28" spans="2:117">
      <c r="B28" s="64"/>
      <c r="C28" s="150"/>
      <c r="D28" s="151"/>
      <c r="E28" s="181"/>
      <c r="F28" s="167"/>
      <c r="G28" s="167"/>
      <c r="H28" s="167"/>
      <c r="I28" s="167"/>
      <c r="J28" s="167"/>
      <c r="K28" s="167"/>
      <c r="L28" s="167"/>
      <c r="M28" s="167"/>
      <c r="N28" s="167"/>
      <c r="O28" s="167"/>
      <c r="P28" s="167"/>
      <c r="Q28" s="167"/>
      <c r="R28" s="167"/>
      <c r="S28" s="167"/>
      <c r="T28" s="167"/>
      <c r="U28" s="167"/>
      <c r="V28" s="172"/>
      <c r="W28" s="156"/>
      <c r="X28" s="157"/>
      <c r="Y28" s="157"/>
      <c r="Z28" s="158"/>
      <c r="AA28" s="156"/>
      <c r="AB28" s="179"/>
      <c r="AC28" s="159"/>
      <c r="AD28" s="159"/>
      <c r="AE28" s="160"/>
      <c r="AF28" s="160"/>
      <c r="AG28" s="161"/>
      <c r="AH28" s="162"/>
      <c r="AI28" s="163"/>
      <c r="AJ28" s="164"/>
      <c r="AK28" s="165"/>
      <c r="AL28" s="166"/>
      <c r="AM28" s="167"/>
      <c r="AN28" s="167"/>
      <c r="AO28" s="167"/>
      <c r="AP28" s="167"/>
      <c r="AQ28" s="167"/>
      <c r="AR28" s="167"/>
      <c r="AS28" s="167"/>
      <c r="AT28" s="167"/>
      <c r="AU28" s="167"/>
      <c r="AV28" s="168"/>
      <c r="AW28" s="168"/>
      <c r="AX28" s="169"/>
      <c r="AY28" s="169"/>
      <c r="AZ28" s="169"/>
      <c r="BA28" s="169"/>
      <c r="BB28" s="169"/>
      <c r="BC28" s="169"/>
      <c r="BD28" s="169"/>
      <c r="BE28" s="170"/>
      <c r="BF28" s="169"/>
      <c r="BG28" s="169"/>
      <c r="BH28" s="167"/>
      <c r="BI28" s="167"/>
      <c r="BJ28" s="167"/>
      <c r="BK28" s="167"/>
      <c r="BL28" s="167"/>
      <c r="BM28" s="167"/>
      <c r="BN28" s="167"/>
      <c r="BO28" s="167"/>
      <c r="BP28" s="167"/>
      <c r="BQ28" s="167"/>
      <c r="BR28" s="167"/>
      <c r="BS28" s="167"/>
      <c r="BT28" s="167"/>
      <c r="BU28" s="167"/>
      <c r="BV28" s="172"/>
      <c r="BW28" s="167"/>
      <c r="BX28" s="167"/>
      <c r="BY28" s="167"/>
      <c r="BZ28" s="167"/>
      <c r="CA28" s="167"/>
      <c r="CB28" s="167"/>
      <c r="CC28" s="167"/>
      <c r="CD28" s="167"/>
      <c r="CE28" s="167"/>
      <c r="CF28" s="167"/>
      <c r="CG28" s="167"/>
      <c r="CH28" s="167"/>
      <c r="CI28" s="167"/>
      <c r="CJ28" s="167"/>
      <c r="CK28" s="167"/>
      <c r="CL28" s="167"/>
      <c r="CM28" s="167"/>
      <c r="CN28" s="167"/>
      <c r="CO28" s="167"/>
      <c r="CP28" s="167"/>
      <c r="CQ28" s="167"/>
      <c r="CR28" s="167"/>
      <c r="CS28" s="167"/>
      <c r="CT28" s="167"/>
      <c r="CU28" s="167"/>
      <c r="CV28" s="167"/>
      <c r="CW28" s="167"/>
      <c r="CX28" s="167"/>
      <c r="CY28" s="167"/>
      <c r="CZ28" s="167"/>
      <c r="DA28" s="167"/>
      <c r="DB28" s="172"/>
      <c r="DC28" s="173"/>
      <c r="DD28" s="174"/>
      <c r="DE28" s="174"/>
      <c r="DF28" s="174"/>
      <c r="DG28" s="174"/>
      <c r="DH28" s="174"/>
      <c r="DI28" s="174"/>
      <c r="DJ28" s="174"/>
      <c r="DK28" s="174"/>
      <c r="DL28" s="175"/>
      <c r="DM28" s="80"/>
    </row>
    <row r="29" spans="2:117">
      <c r="B29" s="64"/>
      <c r="C29" s="150"/>
      <c r="D29" s="151"/>
      <c r="E29" s="181"/>
      <c r="F29" s="167"/>
      <c r="G29" s="167"/>
      <c r="H29" s="167"/>
      <c r="I29" s="167"/>
      <c r="J29" s="167"/>
      <c r="K29" s="167"/>
      <c r="L29" s="167"/>
      <c r="M29" s="167"/>
      <c r="N29" s="167"/>
      <c r="O29" s="167"/>
      <c r="P29" s="167"/>
      <c r="Q29" s="167"/>
      <c r="R29" s="167"/>
      <c r="S29" s="167"/>
      <c r="T29" s="167"/>
      <c r="U29" s="167"/>
      <c r="V29" s="172"/>
      <c r="W29" s="156"/>
      <c r="X29" s="157"/>
      <c r="Y29" s="157"/>
      <c r="Z29" s="158"/>
      <c r="AA29" s="156"/>
      <c r="AB29" s="179"/>
      <c r="AC29" s="159"/>
      <c r="AD29" s="159"/>
      <c r="AE29" s="160"/>
      <c r="AF29" s="160"/>
      <c r="AG29" s="161"/>
      <c r="AH29" s="162"/>
      <c r="AI29" s="163"/>
      <c r="AJ29" s="164"/>
      <c r="AK29" s="165"/>
      <c r="AL29" s="166"/>
      <c r="AM29" s="167"/>
      <c r="AN29" s="167"/>
      <c r="AO29" s="167"/>
      <c r="AP29" s="167"/>
      <c r="AQ29" s="167"/>
      <c r="AR29" s="167"/>
      <c r="AS29" s="167"/>
      <c r="AT29" s="167"/>
      <c r="AU29" s="167"/>
      <c r="AV29" s="168"/>
      <c r="AW29" s="168"/>
      <c r="AX29" s="169"/>
      <c r="AY29" s="169"/>
      <c r="AZ29" s="169"/>
      <c r="BA29" s="169"/>
      <c r="BB29" s="169"/>
      <c r="BC29" s="169"/>
      <c r="BD29" s="169"/>
      <c r="BE29" s="170"/>
      <c r="BF29" s="169"/>
      <c r="BG29" s="169"/>
      <c r="BH29" s="167"/>
      <c r="BI29" s="167"/>
      <c r="BJ29" s="167"/>
      <c r="BK29" s="167"/>
      <c r="BL29" s="167"/>
      <c r="BM29" s="167"/>
      <c r="BN29" s="167"/>
      <c r="BO29" s="167"/>
      <c r="BP29" s="167"/>
      <c r="BQ29" s="167"/>
      <c r="BR29" s="167"/>
      <c r="BS29" s="167"/>
      <c r="BT29" s="167"/>
      <c r="BU29" s="167"/>
      <c r="BV29" s="172"/>
      <c r="BW29" s="167"/>
      <c r="BX29" s="167"/>
      <c r="BY29" s="167"/>
      <c r="BZ29" s="167"/>
      <c r="CA29" s="167"/>
      <c r="CB29" s="167"/>
      <c r="CC29" s="167"/>
      <c r="CD29" s="167"/>
      <c r="CE29" s="167"/>
      <c r="CF29" s="167"/>
      <c r="CG29" s="167"/>
      <c r="CH29" s="167"/>
      <c r="CI29" s="167"/>
      <c r="CJ29" s="167"/>
      <c r="CK29" s="167"/>
      <c r="CL29" s="167"/>
      <c r="CM29" s="167"/>
      <c r="CN29" s="167"/>
      <c r="CO29" s="167"/>
      <c r="CP29" s="167"/>
      <c r="CQ29" s="167"/>
      <c r="CR29" s="167"/>
      <c r="CS29" s="167"/>
      <c r="CT29" s="167"/>
      <c r="CU29" s="167"/>
      <c r="CV29" s="167"/>
      <c r="CW29" s="167"/>
      <c r="CX29" s="167"/>
      <c r="CY29" s="167"/>
      <c r="CZ29" s="167"/>
      <c r="DA29" s="167"/>
      <c r="DB29" s="172"/>
      <c r="DC29" s="173"/>
      <c r="DD29" s="174"/>
      <c r="DE29" s="174"/>
      <c r="DF29" s="174"/>
      <c r="DG29" s="174"/>
      <c r="DH29" s="174"/>
      <c r="DI29" s="174"/>
      <c r="DJ29" s="174"/>
      <c r="DK29" s="174"/>
      <c r="DL29" s="175"/>
      <c r="DM29" s="80"/>
    </row>
    <row r="30" spans="2:117">
      <c r="B30" s="64"/>
      <c r="C30" s="150"/>
      <c r="D30" s="151"/>
      <c r="E30" s="170"/>
      <c r="F30" s="167"/>
      <c r="G30" s="167"/>
      <c r="H30" s="167"/>
      <c r="I30" s="167"/>
      <c r="J30" s="167"/>
      <c r="K30" s="167"/>
      <c r="L30" s="167"/>
      <c r="M30" s="167"/>
      <c r="N30" s="167"/>
      <c r="O30" s="167"/>
      <c r="P30" s="167"/>
      <c r="Q30" s="167"/>
      <c r="R30" s="167"/>
      <c r="S30" s="167"/>
      <c r="T30" s="167"/>
      <c r="U30" s="167"/>
      <c r="V30" s="190"/>
      <c r="W30" s="156"/>
      <c r="X30" s="157"/>
      <c r="Y30" s="157"/>
      <c r="Z30" s="158"/>
      <c r="AA30" s="156"/>
      <c r="AB30" s="179"/>
      <c r="AC30" s="159"/>
      <c r="AD30" s="159"/>
      <c r="AE30" s="160"/>
      <c r="AF30" s="160"/>
      <c r="AG30" s="161"/>
      <c r="AH30" s="162"/>
      <c r="AI30" s="163"/>
      <c r="AJ30" s="164"/>
      <c r="AK30" s="165"/>
      <c r="AL30" s="166"/>
      <c r="AM30" s="191"/>
      <c r="AN30" s="191"/>
      <c r="AO30" s="191"/>
      <c r="AP30" s="191"/>
      <c r="AQ30" s="191"/>
      <c r="AR30" s="191"/>
      <c r="AS30" s="191"/>
      <c r="AT30" s="191"/>
      <c r="AU30" s="191"/>
      <c r="AV30" s="191"/>
      <c r="AW30" s="192"/>
      <c r="AX30" s="193"/>
      <c r="AY30" s="193"/>
      <c r="AZ30" s="193"/>
      <c r="BA30" s="193"/>
      <c r="BB30" s="193"/>
      <c r="BC30" s="193"/>
      <c r="BD30" s="193"/>
      <c r="BE30" s="194"/>
      <c r="BF30" s="193"/>
      <c r="BG30" s="193"/>
      <c r="BH30" s="191"/>
      <c r="BI30" s="191"/>
      <c r="BJ30" s="191"/>
      <c r="BK30" s="191"/>
      <c r="BL30" s="191"/>
      <c r="BM30" s="191"/>
      <c r="BN30" s="191"/>
      <c r="BO30" s="191"/>
      <c r="BP30" s="191"/>
      <c r="BQ30" s="191"/>
      <c r="BR30" s="191"/>
      <c r="BS30" s="191"/>
      <c r="BT30" s="191"/>
      <c r="BU30" s="191"/>
      <c r="BV30" s="195"/>
      <c r="BW30" s="167"/>
      <c r="BX30" s="167"/>
      <c r="BY30" s="167"/>
      <c r="BZ30" s="167"/>
      <c r="CA30" s="167"/>
      <c r="CB30" s="167"/>
      <c r="CC30" s="167"/>
      <c r="CD30" s="167"/>
      <c r="CE30" s="167"/>
      <c r="CF30" s="167"/>
      <c r="CG30" s="167"/>
      <c r="CH30" s="167"/>
      <c r="CI30" s="167"/>
      <c r="CJ30" s="167"/>
      <c r="CK30" s="167"/>
      <c r="CL30" s="167"/>
      <c r="CM30" s="167"/>
      <c r="CN30" s="167"/>
      <c r="CO30" s="167"/>
      <c r="CP30" s="167"/>
      <c r="CQ30" s="167"/>
      <c r="CR30" s="167"/>
      <c r="CS30" s="167"/>
      <c r="CT30" s="167"/>
      <c r="CU30" s="167"/>
      <c r="CV30" s="167"/>
      <c r="CW30" s="167"/>
      <c r="CX30" s="167"/>
      <c r="CY30" s="167"/>
      <c r="CZ30" s="167"/>
      <c r="DA30" s="167"/>
      <c r="DB30" s="172"/>
      <c r="DC30" s="173"/>
      <c r="DD30" s="174"/>
      <c r="DE30" s="174"/>
      <c r="DF30" s="174"/>
      <c r="DG30" s="174"/>
      <c r="DH30" s="174"/>
      <c r="DI30" s="174"/>
      <c r="DJ30" s="174"/>
      <c r="DK30" s="174"/>
      <c r="DL30" s="175"/>
      <c r="DM30" s="80"/>
    </row>
    <row r="31" spans="2:117">
      <c r="B31" s="64"/>
      <c r="C31" s="150"/>
      <c r="D31" s="151"/>
      <c r="E31" s="170"/>
      <c r="F31" s="167"/>
      <c r="G31" s="167"/>
      <c r="H31" s="167"/>
      <c r="I31" s="167"/>
      <c r="J31" s="167"/>
      <c r="K31" s="167"/>
      <c r="L31" s="167"/>
      <c r="M31" s="167"/>
      <c r="N31" s="167"/>
      <c r="O31" s="167"/>
      <c r="P31" s="167"/>
      <c r="Q31" s="167"/>
      <c r="R31" s="167"/>
      <c r="S31" s="167"/>
      <c r="T31" s="167"/>
      <c r="U31" s="167"/>
      <c r="V31" s="172"/>
      <c r="W31" s="156"/>
      <c r="X31" s="157"/>
      <c r="Y31" s="157"/>
      <c r="Z31" s="158"/>
      <c r="AA31" s="156"/>
      <c r="AB31" s="179"/>
      <c r="AC31" s="159"/>
      <c r="AD31" s="159"/>
      <c r="AE31" s="160"/>
      <c r="AF31" s="160"/>
      <c r="AG31" s="161"/>
      <c r="AH31" s="162"/>
      <c r="AI31" s="163"/>
      <c r="AJ31" s="164"/>
      <c r="AK31" s="165"/>
      <c r="AL31" s="166"/>
      <c r="AM31" s="191"/>
      <c r="AN31" s="191"/>
      <c r="AO31" s="191"/>
      <c r="AP31" s="191"/>
      <c r="AQ31" s="191"/>
      <c r="AR31" s="191"/>
      <c r="AS31" s="191"/>
      <c r="AT31" s="191"/>
      <c r="AU31" s="191"/>
      <c r="AV31" s="191"/>
      <c r="AW31" s="192"/>
      <c r="AX31" s="193"/>
      <c r="AY31" s="193"/>
      <c r="AZ31" s="193"/>
      <c r="BA31" s="193"/>
      <c r="BB31" s="193"/>
      <c r="BC31" s="193"/>
      <c r="BD31" s="193"/>
      <c r="BE31" s="194"/>
      <c r="BF31" s="193"/>
      <c r="BG31" s="193"/>
      <c r="BH31" s="191"/>
      <c r="BI31" s="191"/>
      <c r="BJ31" s="191"/>
      <c r="BK31" s="191"/>
      <c r="BL31" s="191"/>
      <c r="BM31" s="191"/>
      <c r="BN31" s="191"/>
      <c r="BO31" s="191"/>
      <c r="BP31" s="191"/>
      <c r="BQ31" s="191"/>
      <c r="BR31" s="191"/>
      <c r="BS31" s="191"/>
      <c r="BT31" s="191"/>
      <c r="BU31" s="191"/>
      <c r="BV31" s="195"/>
      <c r="BW31" s="167"/>
      <c r="BX31" s="167"/>
      <c r="BY31" s="167"/>
      <c r="BZ31" s="167"/>
      <c r="CA31" s="167"/>
      <c r="CB31" s="167"/>
      <c r="CC31" s="167"/>
      <c r="CD31" s="167"/>
      <c r="CE31" s="167"/>
      <c r="CF31" s="167"/>
      <c r="CG31" s="167"/>
      <c r="CH31" s="167"/>
      <c r="CI31" s="167"/>
      <c r="CJ31" s="167"/>
      <c r="CK31" s="167"/>
      <c r="CL31" s="167"/>
      <c r="CM31" s="167"/>
      <c r="CN31" s="167"/>
      <c r="CO31" s="167"/>
      <c r="CP31" s="167"/>
      <c r="CQ31" s="167"/>
      <c r="CR31" s="167"/>
      <c r="CS31" s="167"/>
      <c r="CT31" s="167"/>
      <c r="CU31" s="167"/>
      <c r="CV31" s="167"/>
      <c r="CW31" s="167"/>
      <c r="CX31" s="167"/>
      <c r="CY31" s="167"/>
      <c r="CZ31" s="167"/>
      <c r="DA31" s="167"/>
      <c r="DB31" s="172"/>
      <c r="DC31" s="173"/>
      <c r="DD31" s="174"/>
      <c r="DE31" s="174"/>
      <c r="DF31" s="174"/>
      <c r="DG31" s="174"/>
      <c r="DH31" s="174"/>
      <c r="DI31" s="174"/>
      <c r="DJ31" s="174"/>
      <c r="DK31" s="174"/>
      <c r="DL31" s="175"/>
      <c r="DM31" s="80"/>
    </row>
    <row r="32" spans="2:117">
      <c r="B32" s="64"/>
      <c r="C32" s="150"/>
      <c r="D32" s="151"/>
      <c r="E32" s="170"/>
      <c r="F32" s="167"/>
      <c r="G32" s="167"/>
      <c r="H32" s="167"/>
      <c r="I32" s="167"/>
      <c r="J32" s="167"/>
      <c r="K32" s="167"/>
      <c r="L32" s="167"/>
      <c r="M32" s="167"/>
      <c r="N32" s="167"/>
      <c r="O32" s="167"/>
      <c r="P32" s="167"/>
      <c r="Q32" s="167"/>
      <c r="R32" s="167"/>
      <c r="S32" s="167"/>
      <c r="T32" s="167"/>
      <c r="U32" s="167"/>
      <c r="V32" s="172"/>
      <c r="W32" s="156"/>
      <c r="X32" s="157"/>
      <c r="Y32" s="157"/>
      <c r="Z32" s="158"/>
      <c r="AA32" s="156"/>
      <c r="AB32" s="179"/>
      <c r="AC32" s="159"/>
      <c r="AD32" s="159"/>
      <c r="AE32" s="160"/>
      <c r="AF32" s="160"/>
      <c r="AG32" s="161"/>
      <c r="AH32" s="162"/>
      <c r="AI32" s="163"/>
      <c r="AJ32" s="164"/>
      <c r="AK32" s="165"/>
      <c r="AL32" s="166"/>
      <c r="AM32" s="191"/>
      <c r="AN32" s="191"/>
      <c r="AO32" s="191"/>
      <c r="AP32" s="191"/>
      <c r="AQ32" s="191"/>
      <c r="AR32" s="191"/>
      <c r="AS32" s="191"/>
      <c r="AT32" s="191"/>
      <c r="AU32" s="191"/>
      <c r="AV32" s="191"/>
      <c r="AW32" s="192"/>
      <c r="AX32" s="193"/>
      <c r="AY32" s="193"/>
      <c r="AZ32" s="193"/>
      <c r="BA32" s="193"/>
      <c r="BB32" s="193"/>
      <c r="BC32" s="193"/>
      <c r="BD32" s="193"/>
      <c r="BE32" s="194"/>
      <c r="BF32" s="193"/>
      <c r="BG32" s="193"/>
      <c r="BH32" s="191"/>
      <c r="BI32" s="191"/>
      <c r="BJ32" s="191"/>
      <c r="BK32" s="191"/>
      <c r="BL32" s="191"/>
      <c r="BM32" s="191"/>
      <c r="BN32" s="191"/>
      <c r="BO32" s="191"/>
      <c r="BP32" s="191"/>
      <c r="BQ32" s="191"/>
      <c r="BR32" s="191"/>
      <c r="BS32" s="191"/>
      <c r="BT32" s="191"/>
      <c r="BU32" s="191"/>
      <c r="BV32" s="195"/>
      <c r="BW32" s="167"/>
      <c r="BX32" s="167"/>
      <c r="BY32" s="167"/>
      <c r="BZ32" s="167"/>
      <c r="CA32" s="167"/>
      <c r="CB32" s="167"/>
      <c r="CC32" s="167"/>
      <c r="CD32" s="167"/>
      <c r="CE32" s="167"/>
      <c r="CF32" s="167"/>
      <c r="CG32" s="167"/>
      <c r="CH32" s="167"/>
      <c r="CI32" s="167"/>
      <c r="CJ32" s="167"/>
      <c r="CK32" s="167"/>
      <c r="CL32" s="167"/>
      <c r="CM32" s="167"/>
      <c r="CN32" s="167"/>
      <c r="CO32" s="167"/>
      <c r="CP32" s="167"/>
      <c r="CQ32" s="167"/>
      <c r="CR32" s="167"/>
      <c r="CS32" s="167"/>
      <c r="CT32" s="167"/>
      <c r="CU32" s="167"/>
      <c r="CV32" s="167"/>
      <c r="CW32" s="167"/>
      <c r="CX32" s="167"/>
      <c r="CY32" s="167"/>
      <c r="CZ32" s="167"/>
      <c r="DA32" s="167"/>
      <c r="DB32" s="172"/>
      <c r="DC32" s="173"/>
      <c r="DD32" s="174"/>
      <c r="DE32" s="174"/>
      <c r="DF32" s="174"/>
      <c r="DG32" s="174"/>
      <c r="DH32" s="174"/>
      <c r="DI32" s="174"/>
      <c r="DJ32" s="174"/>
      <c r="DK32" s="174"/>
      <c r="DL32" s="175"/>
      <c r="DM32" s="80"/>
    </row>
    <row r="33" spans="2:117">
      <c r="B33" s="64"/>
      <c r="C33" s="150"/>
      <c r="D33" s="151"/>
      <c r="E33" s="170"/>
      <c r="F33" s="167"/>
      <c r="G33" s="167"/>
      <c r="H33" s="167"/>
      <c r="I33" s="167"/>
      <c r="J33" s="167"/>
      <c r="K33" s="167"/>
      <c r="L33" s="167"/>
      <c r="M33" s="167"/>
      <c r="N33" s="167"/>
      <c r="O33" s="167"/>
      <c r="P33" s="167"/>
      <c r="Q33" s="167"/>
      <c r="R33" s="167"/>
      <c r="S33" s="167"/>
      <c r="T33" s="167"/>
      <c r="U33" s="167"/>
      <c r="V33" s="172"/>
      <c r="W33" s="156"/>
      <c r="X33" s="157"/>
      <c r="Y33" s="157"/>
      <c r="Z33" s="158"/>
      <c r="AA33" s="156"/>
      <c r="AB33" s="179"/>
      <c r="AC33" s="159"/>
      <c r="AD33" s="159"/>
      <c r="AE33" s="160"/>
      <c r="AF33" s="160"/>
      <c r="AG33" s="161"/>
      <c r="AH33" s="162"/>
      <c r="AI33" s="163"/>
      <c r="AJ33" s="164"/>
      <c r="AK33" s="165"/>
      <c r="AL33" s="166"/>
      <c r="AM33" s="191"/>
      <c r="AN33" s="191"/>
      <c r="AO33" s="191"/>
      <c r="AP33" s="191"/>
      <c r="AQ33" s="191"/>
      <c r="AR33" s="191"/>
      <c r="AS33" s="191"/>
      <c r="AT33" s="191"/>
      <c r="AU33" s="191"/>
      <c r="AV33" s="191"/>
      <c r="AW33" s="192"/>
      <c r="AX33" s="193"/>
      <c r="AY33" s="193"/>
      <c r="AZ33" s="193"/>
      <c r="BA33" s="193"/>
      <c r="BB33" s="193"/>
      <c r="BC33" s="193"/>
      <c r="BD33" s="193"/>
      <c r="BE33" s="194"/>
      <c r="BF33" s="193"/>
      <c r="BG33" s="193"/>
      <c r="BH33" s="191"/>
      <c r="BI33" s="191"/>
      <c r="BJ33" s="191"/>
      <c r="BK33" s="191"/>
      <c r="BL33" s="191"/>
      <c r="BM33" s="191"/>
      <c r="BN33" s="191"/>
      <c r="BO33" s="191"/>
      <c r="BP33" s="191"/>
      <c r="BQ33" s="191"/>
      <c r="BR33" s="191"/>
      <c r="BS33" s="191"/>
      <c r="BT33" s="191"/>
      <c r="BU33" s="191"/>
      <c r="BV33" s="195"/>
      <c r="BW33" s="167"/>
      <c r="BX33" s="167"/>
      <c r="BY33" s="167"/>
      <c r="BZ33" s="167"/>
      <c r="CA33" s="167"/>
      <c r="CB33" s="167"/>
      <c r="CC33" s="167"/>
      <c r="CD33" s="167"/>
      <c r="CE33" s="167"/>
      <c r="CF33" s="167"/>
      <c r="CG33" s="167"/>
      <c r="CH33" s="167"/>
      <c r="CI33" s="167"/>
      <c r="CJ33" s="167"/>
      <c r="CK33" s="167"/>
      <c r="CL33" s="167"/>
      <c r="CM33" s="167"/>
      <c r="CN33" s="167"/>
      <c r="CO33" s="167"/>
      <c r="CP33" s="167"/>
      <c r="CQ33" s="167"/>
      <c r="CR33" s="167"/>
      <c r="CS33" s="167"/>
      <c r="CT33" s="167"/>
      <c r="CU33" s="167"/>
      <c r="CV33" s="167"/>
      <c r="CW33" s="167"/>
      <c r="CX33" s="167"/>
      <c r="CY33" s="167"/>
      <c r="CZ33" s="167"/>
      <c r="DA33" s="167"/>
      <c r="DB33" s="172"/>
      <c r="DC33" s="173"/>
      <c r="DD33" s="174"/>
      <c r="DE33" s="174"/>
      <c r="DF33" s="174"/>
      <c r="DG33" s="174"/>
      <c r="DH33" s="174"/>
      <c r="DI33" s="174"/>
      <c r="DJ33" s="174"/>
      <c r="DK33" s="174"/>
      <c r="DL33" s="175"/>
      <c r="DM33" s="80"/>
    </row>
    <row r="34" spans="2:117">
      <c r="B34" s="64"/>
      <c r="C34" s="150"/>
      <c r="D34" s="151"/>
      <c r="E34" s="170"/>
      <c r="F34" s="167"/>
      <c r="G34" s="167"/>
      <c r="H34" s="167"/>
      <c r="I34" s="167"/>
      <c r="J34" s="167"/>
      <c r="K34" s="167"/>
      <c r="L34" s="167"/>
      <c r="M34" s="167"/>
      <c r="N34" s="167"/>
      <c r="O34" s="167"/>
      <c r="P34" s="167"/>
      <c r="Q34" s="167"/>
      <c r="R34" s="167"/>
      <c r="S34" s="167"/>
      <c r="T34" s="167"/>
      <c r="U34" s="167"/>
      <c r="V34" s="172"/>
      <c r="W34" s="156"/>
      <c r="X34" s="157"/>
      <c r="Y34" s="157"/>
      <c r="Z34" s="158"/>
      <c r="AA34" s="156"/>
      <c r="AB34" s="179"/>
      <c r="AC34" s="159"/>
      <c r="AD34" s="159"/>
      <c r="AE34" s="160"/>
      <c r="AF34" s="160"/>
      <c r="AG34" s="161"/>
      <c r="AH34" s="162"/>
      <c r="AI34" s="163"/>
      <c r="AJ34" s="164"/>
      <c r="AK34" s="165"/>
      <c r="AL34" s="166"/>
      <c r="AM34" s="191"/>
      <c r="AN34" s="191"/>
      <c r="AO34" s="191"/>
      <c r="AP34" s="191"/>
      <c r="AQ34" s="191"/>
      <c r="AR34" s="191"/>
      <c r="AS34" s="191"/>
      <c r="AT34" s="191"/>
      <c r="AU34" s="191"/>
      <c r="AV34" s="191"/>
      <c r="AW34" s="192"/>
      <c r="AX34" s="193"/>
      <c r="AY34" s="193"/>
      <c r="AZ34" s="193"/>
      <c r="BA34" s="193"/>
      <c r="BB34" s="193"/>
      <c r="BC34" s="193"/>
      <c r="BD34" s="193"/>
      <c r="BE34" s="194"/>
      <c r="BF34" s="193"/>
      <c r="BG34" s="193"/>
      <c r="BH34" s="191"/>
      <c r="BI34" s="191"/>
      <c r="BJ34" s="191"/>
      <c r="BK34" s="191"/>
      <c r="BL34" s="191"/>
      <c r="BM34" s="191"/>
      <c r="BN34" s="191"/>
      <c r="BO34" s="191"/>
      <c r="BP34" s="191"/>
      <c r="BQ34" s="191"/>
      <c r="BR34" s="191"/>
      <c r="BS34" s="191"/>
      <c r="BT34" s="191"/>
      <c r="BU34" s="191"/>
      <c r="BV34" s="195"/>
      <c r="BW34" s="167"/>
      <c r="BX34" s="167"/>
      <c r="BY34" s="167"/>
      <c r="BZ34" s="167"/>
      <c r="CA34" s="167"/>
      <c r="CB34" s="167"/>
      <c r="CC34" s="167"/>
      <c r="CD34" s="167"/>
      <c r="CE34" s="167"/>
      <c r="CF34" s="167"/>
      <c r="CG34" s="167"/>
      <c r="CH34" s="167"/>
      <c r="CI34" s="167"/>
      <c r="CJ34" s="167"/>
      <c r="CK34" s="167"/>
      <c r="CL34" s="167"/>
      <c r="CM34" s="167"/>
      <c r="CN34" s="167"/>
      <c r="CO34" s="167"/>
      <c r="CP34" s="167"/>
      <c r="CQ34" s="167"/>
      <c r="CR34" s="167"/>
      <c r="CS34" s="167"/>
      <c r="CT34" s="167"/>
      <c r="CU34" s="167"/>
      <c r="CV34" s="167"/>
      <c r="CW34" s="167"/>
      <c r="CX34" s="167"/>
      <c r="CY34" s="167"/>
      <c r="CZ34" s="167"/>
      <c r="DA34" s="167"/>
      <c r="DB34" s="172"/>
      <c r="DC34" s="173"/>
      <c r="DD34" s="174"/>
      <c r="DE34" s="174"/>
      <c r="DF34" s="174"/>
      <c r="DG34" s="174"/>
      <c r="DH34" s="174"/>
      <c r="DI34" s="174"/>
      <c r="DJ34" s="174"/>
      <c r="DK34" s="174"/>
      <c r="DL34" s="175"/>
      <c r="DM34" s="80"/>
    </row>
    <row r="35" spans="2:117">
      <c r="B35" s="64"/>
      <c r="C35" s="150"/>
      <c r="D35" s="151"/>
      <c r="E35" s="170"/>
      <c r="F35" s="167"/>
      <c r="G35" s="167"/>
      <c r="H35" s="167"/>
      <c r="I35" s="167"/>
      <c r="J35" s="167"/>
      <c r="K35" s="167"/>
      <c r="L35" s="167"/>
      <c r="M35" s="167"/>
      <c r="N35" s="167"/>
      <c r="O35" s="167"/>
      <c r="P35" s="167"/>
      <c r="Q35" s="167"/>
      <c r="R35" s="167"/>
      <c r="S35" s="167"/>
      <c r="T35" s="167"/>
      <c r="U35" s="167"/>
      <c r="V35" s="190"/>
      <c r="W35" s="156"/>
      <c r="X35" s="157"/>
      <c r="Y35" s="157"/>
      <c r="Z35" s="158"/>
      <c r="AA35" s="156"/>
      <c r="AB35" s="179"/>
      <c r="AC35" s="159"/>
      <c r="AD35" s="159"/>
      <c r="AE35" s="160"/>
      <c r="AF35" s="160"/>
      <c r="AG35" s="161"/>
      <c r="AH35" s="162"/>
      <c r="AI35" s="163"/>
      <c r="AJ35" s="164"/>
      <c r="AK35" s="165"/>
      <c r="AL35" s="166"/>
      <c r="AM35" s="191"/>
      <c r="AN35" s="191"/>
      <c r="AO35" s="191"/>
      <c r="AP35" s="191"/>
      <c r="AQ35" s="191"/>
      <c r="AR35" s="191"/>
      <c r="AS35" s="191"/>
      <c r="AT35" s="191"/>
      <c r="AU35" s="191"/>
      <c r="AV35" s="191"/>
      <c r="AW35" s="192"/>
      <c r="AX35" s="193"/>
      <c r="AY35" s="193"/>
      <c r="AZ35" s="193"/>
      <c r="BA35" s="193"/>
      <c r="BB35" s="193"/>
      <c r="BC35" s="193"/>
      <c r="BD35" s="193"/>
      <c r="BE35" s="194"/>
      <c r="BF35" s="193"/>
      <c r="BG35" s="193"/>
      <c r="BH35" s="191"/>
      <c r="BI35" s="191"/>
      <c r="BJ35" s="191"/>
      <c r="BK35" s="191"/>
      <c r="BL35" s="191"/>
      <c r="BM35" s="191"/>
      <c r="BN35" s="191"/>
      <c r="BO35" s="191"/>
      <c r="BP35" s="191"/>
      <c r="BQ35" s="191"/>
      <c r="BR35" s="191"/>
      <c r="BS35" s="191"/>
      <c r="BT35" s="191"/>
      <c r="BU35" s="191"/>
      <c r="BV35" s="195"/>
      <c r="BW35" s="167"/>
      <c r="BX35" s="167"/>
      <c r="BY35" s="167"/>
      <c r="BZ35" s="167"/>
      <c r="CA35" s="167"/>
      <c r="CB35" s="167"/>
      <c r="CC35" s="167"/>
      <c r="CD35" s="167"/>
      <c r="CE35" s="167"/>
      <c r="CF35" s="167"/>
      <c r="CG35" s="167"/>
      <c r="CH35" s="167"/>
      <c r="CI35" s="167"/>
      <c r="CJ35" s="167"/>
      <c r="CK35" s="167"/>
      <c r="CL35" s="167"/>
      <c r="CM35" s="167"/>
      <c r="CN35" s="167"/>
      <c r="CO35" s="167"/>
      <c r="CP35" s="167"/>
      <c r="CQ35" s="167"/>
      <c r="CR35" s="167"/>
      <c r="CS35" s="167"/>
      <c r="CT35" s="167"/>
      <c r="CU35" s="167"/>
      <c r="CV35" s="167"/>
      <c r="CW35" s="167"/>
      <c r="CX35" s="167"/>
      <c r="CY35" s="167"/>
      <c r="CZ35" s="167"/>
      <c r="DA35" s="167"/>
      <c r="DB35" s="172"/>
      <c r="DC35" s="173"/>
      <c r="DD35" s="174"/>
      <c r="DE35" s="174"/>
      <c r="DF35" s="174"/>
      <c r="DG35" s="174"/>
      <c r="DH35" s="174"/>
      <c r="DI35" s="174"/>
      <c r="DJ35" s="174"/>
      <c r="DK35" s="174"/>
      <c r="DL35" s="175"/>
      <c r="DM35" s="80"/>
    </row>
    <row r="36" spans="2:117">
      <c r="B36" s="64"/>
      <c r="C36" s="150"/>
      <c r="D36" s="151"/>
      <c r="E36" s="170"/>
      <c r="F36" s="167"/>
      <c r="G36" s="167"/>
      <c r="H36" s="167"/>
      <c r="I36" s="167"/>
      <c r="J36" s="167"/>
      <c r="K36" s="167"/>
      <c r="L36" s="167"/>
      <c r="M36" s="167"/>
      <c r="N36" s="167"/>
      <c r="O36" s="167"/>
      <c r="P36" s="167"/>
      <c r="Q36" s="167"/>
      <c r="R36" s="167"/>
      <c r="S36" s="167"/>
      <c r="T36" s="167"/>
      <c r="U36" s="167"/>
      <c r="V36" s="172"/>
      <c r="W36" s="156"/>
      <c r="X36" s="157"/>
      <c r="Y36" s="157"/>
      <c r="Z36" s="158"/>
      <c r="AA36" s="156"/>
      <c r="AB36" s="179"/>
      <c r="AC36" s="159"/>
      <c r="AD36" s="159"/>
      <c r="AE36" s="160"/>
      <c r="AF36" s="160"/>
      <c r="AG36" s="161"/>
      <c r="AH36" s="162"/>
      <c r="AI36" s="163"/>
      <c r="AJ36" s="164"/>
      <c r="AK36" s="165"/>
      <c r="AL36" s="166"/>
      <c r="AM36" s="191"/>
      <c r="AN36" s="191"/>
      <c r="AO36" s="191"/>
      <c r="AP36" s="191"/>
      <c r="AQ36" s="191"/>
      <c r="AR36" s="191"/>
      <c r="AS36" s="191"/>
      <c r="AT36" s="191"/>
      <c r="AU36" s="191"/>
      <c r="AV36" s="191"/>
      <c r="AW36" s="192"/>
      <c r="AX36" s="193"/>
      <c r="AY36" s="193"/>
      <c r="AZ36" s="193"/>
      <c r="BA36" s="193"/>
      <c r="BB36" s="193"/>
      <c r="BC36" s="193"/>
      <c r="BD36" s="193"/>
      <c r="BE36" s="194"/>
      <c r="BF36" s="193"/>
      <c r="BG36" s="193"/>
      <c r="BH36" s="191"/>
      <c r="BI36" s="191"/>
      <c r="BJ36" s="191"/>
      <c r="BK36" s="191"/>
      <c r="BL36" s="191"/>
      <c r="BM36" s="191"/>
      <c r="BN36" s="191"/>
      <c r="BO36" s="191"/>
      <c r="BP36" s="191"/>
      <c r="BQ36" s="191"/>
      <c r="BR36" s="191"/>
      <c r="BS36" s="191"/>
      <c r="BT36" s="191"/>
      <c r="BU36" s="191"/>
      <c r="BV36" s="195"/>
      <c r="BW36" s="167"/>
      <c r="BX36" s="167"/>
      <c r="BY36" s="167"/>
      <c r="BZ36" s="167"/>
      <c r="CA36" s="167"/>
      <c r="CB36" s="167"/>
      <c r="CC36" s="167"/>
      <c r="CD36" s="167"/>
      <c r="CE36" s="167"/>
      <c r="CF36" s="167"/>
      <c r="CG36" s="167"/>
      <c r="CH36" s="167"/>
      <c r="CI36" s="167"/>
      <c r="CJ36" s="167"/>
      <c r="CK36" s="167"/>
      <c r="CL36" s="167"/>
      <c r="CM36" s="167"/>
      <c r="CN36" s="167"/>
      <c r="CO36" s="167"/>
      <c r="CP36" s="167"/>
      <c r="CQ36" s="167"/>
      <c r="CR36" s="167"/>
      <c r="CS36" s="167"/>
      <c r="CT36" s="167"/>
      <c r="CU36" s="167"/>
      <c r="CV36" s="167"/>
      <c r="CW36" s="167"/>
      <c r="CX36" s="167"/>
      <c r="CY36" s="167"/>
      <c r="CZ36" s="167"/>
      <c r="DA36" s="167"/>
      <c r="DB36" s="172"/>
      <c r="DC36" s="173"/>
      <c r="DD36" s="174"/>
      <c r="DE36" s="174"/>
      <c r="DF36" s="174"/>
      <c r="DG36" s="174"/>
      <c r="DH36" s="174"/>
      <c r="DI36" s="174"/>
      <c r="DJ36" s="174"/>
      <c r="DK36" s="174"/>
      <c r="DL36" s="175"/>
      <c r="DM36" s="80"/>
    </row>
    <row r="37" spans="2:117">
      <c r="B37" s="64"/>
      <c r="C37" s="150"/>
      <c r="D37" s="151"/>
      <c r="E37" s="170"/>
      <c r="F37" s="167"/>
      <c r="G37" s="167"/>
      <c r="H37" s="167"/>
      <c r="I37" s="167"/>
      <c r="J37" s="167"/>
      <c r="K37" s="167"/>
      <c r="L37" s="167"/>
      <c r="M37" s="167"/>
      <c r="N37" s="167"/>
      <c r="O37" s="167"/>
      <c r="P37" s="167"/>
      <c r="Q37" s="167"/>
      <c r="R37" s="167"/>
      <c r="S37" s="167"/>
      <c r="T37" s="167"/>
      <c r="U37" s="167"/>
      <c r="V37" s="172"/>
      <c r="W37" s="156"/>
      <c r="X37" s="157"/>
      <c r="Y37" s="157"/>
      <c r="Z37" s="158"/>
      <c r="AA37" s="156"/>
      <c r="AB37" s="179"/>
      <c r="AC37" s="159"/>
      <c r="AD37" s="159"/>
      <c r="AE37" s="160"/>
      <c r="AF37" s="160"/>
      <c r="AG37" s="161"/>
      <c r="AH37" s="162"/>
      <c r="AI37" s="163"/>
      <c r="AJ37" s="164"/>
      <c r="AK37" s="165"/>
      <c r="AL37" s="166"/>
      <c r="AM37" s="191"/>
      <c r="AN37" s="191"/>
      <c r="AO37" s="191"/>
      <c r="AP37" s="191"/>
      <c r="AQ37" s="191"/>
      <c r="AR37" s="191"/>
      <c r="AS37" s="191"/>
      <c r="AT37" s="191"/>
      <c r="AU37" s="191"/>
      <c r="AV37" s="191"/>
      <c r="AW37" s="192"/>
      <c r="AX37" s="193"/>
      <c r="AY37" s="193"/>
      <c r="AZ37" s="193"/>
      <c r="BA37" s="193"/>
      <c r="BB37" s="193"/>
      <c r="BC37" s="193"/>
      <c r="BD37" s="193"/>
      <c r="BE37" s="194"/>
      <c r="BF37" s="193"/>
      <c r="BG37" s="193"/>
      <c r="BH37" s="191"/>
      <c r="BI37" s="191"/>
      <c r="BJ37" s="191"/>
      <c r="BK37" s="191"/>
      <c r="BL37" s="191"/>
      <c r="BM37" s="191"/>
      <c r="BN37" s="191"/>
      <c r="BO37" s="191"/>
      <c r="BP37" s="191"/>
      <c r="BQ37" s="191"/>
      <c r="BR37" s="191"/>
      <c r="BS37" s="191"/>
      <c r="BT37" s="191"/>
      <c r="BU37" s="191"/>
      <c r="BV37" s="195"/>
      <c r="BW37" s="167"/>
      <c r="BX37" s="167"/>
      <c r="BY37" s="167"/>
      <c r="BZ37" s="167"/>
      <c r="CA37" s="167"/>
      <c r="CB37" s="167"/>
      <c r="CC37" s="167"/>
      <c r="CD37" s="167"/>
      <c r="CE37" s="167"/>
      <c r="CF37" s="167"/>
      <c r="CG37" s="167"/>
      <c r="CH37" s="167"/>
      <c r="CI37" s="167"/>
      <c r="CJ37" s="167"/>
      <c r="CK37" s="167"/>
      <c r="CL37" s="167"/>
      <c r="CM37" s="167"/>
      <c r="CN37" s="167"/>
      <c r="CO37" s="167"/>
      <c r="CP37" s="167"/>
      <c r="CQ37" s="167"/>
      <c r="CR37" s="167"/>
      <c r="CS37" s="167"/>
      <c r="CT37" s="167"/>
      <c r="CU37" s="167"/>
      <c r="CV37" s="167"/>
      <c r="CW37" s="167"/>
      <c r="CX37" s="167"/>
      <c r="CY37" s="167"/>
      <c r="CZ37" s="167"/>
      <c r="DA37" s="167"/>
      <c r="DB37" s="172"/>
      <c r="DC37" s="173"/>
      <c r="DD37" s="174"/>
      <c r="DE37" s="174"/>
      <c r="DF37" s="174"/>
      <c r="DG37" s="174"/>
      <c r="DH37" s="174"/>
      <c r="DI37" s="174"/>
      <c r="DJ37" s="174"/>
      <c r="DK37" s="174"/>
      <c r="DL37" s="175"/>
      <c r="DM37" s="80"/>
    </row>
    <row r="38" spans="2:117">
      <c r="B38" s="64"/>
      <c r="C38" s="150"/>
      <c r="D38" s="151"/>
      <c r="E38" s="170"/>
      <c r="F38" s="167"/>
      <c r="G38" s="167"/>
      <c r="H38" s="167"/>
      <c r="I38" s="167"/>
      <c r="J38" s="167"/>
      <c r="K38" s="167"/>
      <c r="L38" s="167"/>
      <c r="M38" s="167"/>
      <c r="N38" s="167"/>
      <c r="O38" s="167"/>
      <c r="P38" s="167"/>
      <c r="Q38" s="167"/>
      <c r="R38" s="167"/>
      <c r="S38" s="167"/>
      <c r="T38" s="167"/>
      <c r="U38" s="167"/>
      <c r="V38" s="172"/>
      <c r="W38" s="156"/>
      <c r="X38" s="157"/>
      <c r="Y38" s="157"/>
      <c r="Z38" s="158"/>
      <c r="AA38" s="156"/>
      <c r="AB38" s="179"/>
      <c r="AC38" s="159"/>
      <c r="AD38" s="159"/>
      <c r="AE38" s="160"/>
      <c r="AF38" s="160"/>
      <c r="AG38" s="161"/>
      <c r="AH38" s="162"/>
      <c r="AI38" s="163"/>
      <c r="AJ38" s="164"/>
      <c r="AK38" s="165"/>
      <c r="AL38" s="166"/>
      <c r="AM38" s="191"/>
      <c r="AN38" s="191"/>
      <c r="AO38" s="191"/>
      <c r="AP38" s="191"/>
      <c r="AQ38" s="191"/>
      <c r="AR38" s="191"/>
      <c r="AS38" s="191"/>
      <c r="AT38" s="191"/>
      <c r="AU38" s="191"/>
      <c r="AV38" s="191"/>
      <c r="AW38" s="192"/>
      <c r="AX38" s="193"/>
      <c r="AY38" s="193"/>
      <c r="AZ38" s="193"/>
      <c r="BA38" s="193"/>
      <c r="BB38" s="193"/>
      <c r="BC38" s="193"/>
      <c r="BD38" s="193"/>
      <c r="BE38" s="194"/>
      <c r="BF38" s="193"/>
      <c r="BG38" s="193"/>
      <c r="BH38" s="191"/>
      <c r="BI38" s="191"/>
      <c r="BJ38" s="191"/>
      <c r="BK38" s="191"/>
      <c r="BL38" s="191"/>
      <c r="BM38" s="191"/>
      <c r="BN38" s="191"/>
      <c r="BO38" s="191"/>
      <c r="BP38" s="191"/>
      <c r="BQ38" s="191"/>
      <c r="BR38" s="191"/>
      <c r="BS38" s="191"/>
      <c r="BT38" s="191"/>
      <c r="BU38" s="191"/>
      <c r="BV38" s="195"/>
      <c r="BW38" s="167"/>
      <c r="BX38" s="167"/>
      <c r="BY38" s="167"/>
      <c r="BZ38" s="167"/>
      <c r="CA38" s="167"/>
      <c r="CB38" s="167"/>
      <c r="CC38" s="167"/>
      <c r="CD38" s="167"/>
      <c r="CE38" s="167"/>
      <c r="CF38" s="167"/>
      <c r="CG38" s="167"/>
      <c r="CH38" s="167"/>
      <c r="CI38" s="167"/>
      <c r="CJ38" s="167"/>
      <c r="CK38" s="167"/>
      <c r="CL38" s="167"/>
      <c r="CM38" s="167"/>
      <c r="CN38" s="167"/>
      <c r="CO38" s="167"/>
      <c r="CP38" s="167"/>
      <c r="CQ38" s="167"/>
      <c r="CR38" s="167"/>
      <c r="CS38" s="167"/>
      <c r="CT38" s="167"/>
      <c r="CU38" s="167"/>
      <c r="CV38" s="167"/>
      <c r="CW38" s="167"/>
      <c r="CX38" s="167"/>
      <c r="CY38" s="167"/>
      <c r="CZ38" s="167"/>
      <c r="DA38" s="167"/>
      <c r="DB38" s="172"/>
      <c r="DC38" s="173"/>
      <c r="DD38" s="174"/>
      <c r="DE38" s="174"/>
      <c r="DF38" s="174"/>
      <c r="DG38" s="174"/>
      <c r="DH38" s="174"/>
      <c r="DI38" s="174"/>
      <c r="DJ38" s="174"/>
      <c r="DK38" s="174"/>
      <c r="DL38" s="175"/>
      <c r="DM38" s="80"/>
    </row>
    <row r="39" spans="2:117">
      <c r="B39" s="64"/>
      <c r="C39" s="150"/>
      <c r="D39" s="151"/>
      <c r="E39" s="170"/>
      <c r="F39" s="167"/>
      <c r="G39" s="167"/>
      <c r="H39" s="167"/>
      <c r="I39" s="167"/>
      <c r="J39" s="167"/>
      <c r="K39" s="167"/>
      <c r="L39" s="167"/>
      <c r="M39" s="167"/>
      <c r="N39" s="167"/>
      <c r="O39" s="167"/>
      <c r="P39" s="167"/>
      <c r="Q39" s="167"/>
      <c r="R39" s="167"/>
      <c r="S39" s="167"/>
      <c r="T39" s="167"/>
      <c r="U39" s="167"/>
      <c r="V39" s="172"/>
      <c r="W39" s="156"/>
      <c r="X39" s="157"/>
      <c r="Y39" s="157"/>
      <c r="Z39" s="158"/>
      <c r="AA39" s="156"/>
      <c r="AB39" s="179"/>
      <c r="AC39" s="159"/>
      <c r="AD39" s="159"/>
      <c r="AE39" s="160"/>
      <c r="AF39" s="160"/>
      <c r="AG39" s="161"/>
      <c r="AH39" s="162"/>
      <c r="AI39" s="163"/>
      <c r="AJ39" s="164"/>
      <c r="AK39" s="165"/>
      <c r="AL39" s="166"/>
      <c r="AM39" s="191"/>
      <c r="AN39" s="191"/>
      <c r="AO39" s="191"/>
      <c r="AP39" s="191"/>
      <c r="AQ39" s="191"/>
      <c r="AR39" s="191"/>
      <c r="AS39" s="191"/>
      <c r="AT39" s="191"/>
      <c r="AU39" s="191"/>
      <c r="AV39" s="191"/>
      <c r="AW39" s="192"/>
      <c r="AX39" s="193"/>
      <c r="AY39" s="193"/>
      <c r="AZ39" s="193"/>
      <c r="BA39" s="193"/>
      <c r="BB39" s="193"/>
      <c r="BC39" s="193"/>
      <c r="BD39" s="193"/>
      <c r="BE39" s="194"/>
      <c r="BF39" s="193"/>
      <c r="BG39" s="193"/>
      <c r="BH39" s="191"/>
      <c r="BI39" s="191"/>
      <c r="BJ39" s="191"/>
      <c r="BK39" s="191"/>
      <c r="BL39" s="191"/>
      <c r="BM39" s="191"/>
      <c r="BN39" s="191"/>
      <c r="BO39" s="191"/>
      <c r="BP39" s="191"/>
      <c r="BQ39" s="191"/>
      <c r="BR39" s="191"/>
      <c r="BS39" s="191"/>
      <c r="BT39" s="191"/>
      <c r="BU39" s="191"/>
      <c r="BV39" s="195"/>
      <c r="BW39" s="167"/>
      <c r="BX39" s="167"/>
      <c r="BY39" s="167"/>
      <c r="BZ39" s="167"/>
      <c r="CA39" s="167"/>
      <c r="CB39" s="167"/>
      <c r="CC39" s="167"/>
      <c r="CD39" s="167"/>
      <c r="CE39" s="167"/>
      <c r="CF39" s="167"/>
      <c r="CG39" s="167"/>
      <c r="CH39" s="167"/>
      <c r="CI39" s="167"/>
      <c r="CJ39" s="167"/>
      <c r="CK39" s="167"/>
      <c r="CL39" s="167"/>
      <c r="CM39" s="167"/>
      <c r="CN39" s="167"/>
      <c r="CO39" s="167"/>
      <c r="CP39" s="167"/>
      <c r="CQ39" s="167"/>
      <c r="CR39" s="167"/>
      <c r="CS39" s="167"/>
      <c r="CT39" s="167"/>
      <c r="CU39" s="167"/>
      <c r="CV39" s="167"/>
      <c r="CW39" s="167"/>
      <c r="CX39" s="167"/>
      <c r="CY39" s="167"/>
      <c r="CZ39" s="167"/>
      <c r="DA39" s="167"/>
      <c r="DB39" s="172"/>
      <c r="DC39" s="173"/>
      <c r="DD39" s="174"/>
      <c r="DE39" s="174"/>
      <c r="DF39" s="174"/>
      <c r="DG39" s="174"/>
      <c r="DH39" s="174"/>
      <c r="DI39" s="174"/>
      <c r="DJ39" s="174"/>
      <c r="DK39" s="174"/>
      <c r="DL39" s="175"/>
      <c r="DM39" s="80"/>
    </row>
    <row r="40" spans="2:117">
      <c r="B40" s="64"/>
      <c r="C40" s="150"/>
      <c r="D40" s="151"/>
      <c r="E40" s="170"/>
      <c r="F40" s="167"/>
      <c r="G40" s="167"/>
      <c r="H40" s="167"/>
      <c r="I40" s="167"/>
      <c r="J40" s="167"/>
      <c r="K40" s="167"/>
      <c r="L40" s="167"/>
      <c r="M40" s="167"/>
      <c r="N40" s="167"/>
      <c r="O40" s="167"/>
      <c r="P40" s="167"/>
      <c r="Q40" s="167"/>
      <c r="R40" s="167"/>
      <c r="S40" s="167"/>
      <c r="T40" s="167"/>
      <c r="U40" s="167"/>
      <c r="V40" s="172"/>
      <c r="W40" s="156"/>
      <c r="X40" s="157"/>
      <c r="Y40" s="157"/>
      <c r="Z40" s="158"/>
      <c r="AA40" s="156"/>
      <c r="AB40" s="179"/>
      <c r="AC40" s="159"/>
      <c r="AD40" s="159"/>
      <c r="AE40" s="160"/>
      <c r="AF40" s="160"/>
      <c r="AG40" s="161"/>
      <c r="AH40" s="162"/>
      <c r="AI40" s="163"/>
      <c r="AJ40" s="164"/>
      <c r="AK40" s="165"/>
      <c r="AL40" s="166"/>
      <c r="AM40" s="191"/>
      <c r="AN40" s="191"/>
      <c r="AO40" s="191"/>
      <c r="AP40" s="191"/>
      <c r="AQ40" s="191"/>
      <c r="AR40" s="191"/>
      <c r="AS40" s="191"/>
      <c r="AT40" s="191"/>
      <c r="AU40" s="191"/>
      <c r="AV40" s="191"/>
      <c r="AW40" s="192"/>
      <c r="AX40" s="193"/>
      <c r="AY40" s="193"/>
      <c r="AZ40" s="193"/>
      <c r="BA40" s="193"/>
      <c r="BB40" s="193"/>
      <c r="BC40" s="193"/>
      <c r="BD40" s="193"/>
      <c r="BE40" s="194"/>
      <c r="BF40" s="193"/>
      <c r="BG40" s="193"/>
      <c r="BH40" s="191"/>
      <c r="BI40" s="191"/>
      <c r="BJ40" s="191"/>
      <c r="BK40" s="191"/>
      <c r="BL40" s="191"/>
      <c r="BM40" s="191"/>
      <c r="BN40" s="191"/>
      <c r="BO40" s="191"/>
      <c r="BP40" s="191"/>
      <c r="BQ40" s="191"/>
      <c r="BR40" s="191"/>
      <c r="BS40" s="191"/>
      <c r="BT40" s="191"/>
      <c r="BU40" s="191"/>
      <c r="BV40" s="195"/>
      <c r="BW40" s="167"/>
      <c r="BX40" s="191"/>
      <c r="BY40" s="191"/>
      <c r="BZ40" s="191"/>
      <c r="CA40" s="191"/>
      <c r="CB40" s="191"/>
      <c r="CC40" s="191"/>
      <c r="CD40" s="191"/>
      <c r="CE40" s="191"/>
      <c r="CF40" s="191"/>
      <c r="CG40" s="191"/>
      <c r="CH40" s="191"/>
      <c r="CI40" s="191"/>
      <c r="CJ40" s="191"/>
      <c r="CK40" s="191"/>
      <c r="CL40" s="191"/>
      <c r="CM40" s="191"/>
      <c r="CN40" s="191"/>
      <c r="CO40" s="191"/>
      <c r="CP40" s="191"/>
      <c r="CQ40" s="191"/>
      <c r="CR40" s="191"/>
      <c r="CS40" s="191"/>
      <c r="CT40" s="191"/>
      <c r="CU40" s="191"/>
      <c r="CV40" s="191"/>
      <c r="CW40" s="191"/>
      <c r="CX40" s="191"/>
      <c r="CY40" s="191"/>
      <c r="CZ40" s="191"/>
      <c r="DA40" s="191"/>
      <c r="DB40" s="195"/>
      <c r="DC40" s="173"/>
      <c r="DD40" s="174"/>
      <c r="DE40" s="174"/>
      <c r="DF40" s="174"/>
      <c r="DG40" s="174"/>
      <c r="DH40" s="174"/>
      <c r="DI40" s="174"/>
      <c r="DJ40" s="174"/>
      <c r="DK40" s="174"/>
      <c r="DL40" s="175"/>
      <c r="DM40" s="196"/>
    </row>
    <row r="41" spans="2:117">
      <c r="B41" s="64"/>
      <c r="C41" s="150"/>
      <c r="D41" s="151"/>
      <c r="E41" s="170"/>
      <c r="F41" s="167"/>
      <c r="G41" s="167"/>
      <c r="H41" s="167"/>
      <c r="I41" s="167"/>
      <c r="J41" s="167"/>
      <c r="K41" s="167"/>
      <c r="L41" s="167"/>
      <c r="M41" s="167"/>
      <c r="N41" s="167"/>
      <c r="O41" s="167"/>
      <c r="P41" s="167"/>
      <c r="Q41" s="167"/>
      <c r="R41" s="167"/>
      <c r="S41" s="167"/>
      <c r="T41" s="167"/>
      <c r="U41" s="167"/>
      <c r="V41" s="190"/>
      <c r="W41" s="156"/>
      <c r="X41" s="157"/>
      <c r="Y41" s="157"/>
      <c r="Z41" s="158"/>
      <c r="AA41" s="156"/>
      <c r="AB41" s="158"/>
      <c r="AC41" s="159"/>
      <c r="AD41" s="159"/>
      <c r="AE41" s="160"/>
      <c r="AF41" s="160"/>
      <c r="AG41" s="197"/>
      <c r="AH41" s="187"/>
      <c r="AI41" s="163"/>
      <c r="AJ41" s="164"/>
      <c r="AK41" s="165"/>
      <c r="AL41" s="166"/>
      <c r="AM41" s="167"/>
      <c r="AN41" s="167"/>
      <c r="AO41" s="167"/>
      <c r="AP41" s="167"/>
      <c r="AQ41" s="167"/>
      <c r="AR41" s="167"/>
      <c r="AS41" s="167"/>
      <c r="AT41" s="167"/>
      <c r="AU41" s="167"/>
      <c r="AV41" s="167"/>
      <c r="AW41" s="168"/>
      <c r="AX41" s="169"/>
      <c r="AY41" s="169"/>
      <c r="AZ41" s="169"/>
      <c r="BA41" s="169"/>
      <c r="BB41" s="169"/>
      <c r="BC41" s="169"/>
      <c r="BD41" s="169"/>
      <c r="BE41" s="170"/>
      <c r="BF41" s="169"/>
      <c r="BG41" s="169"/>
      <c r="BH41" s="167"/>
      <c r="BI41" s="167"/>
      <c r="BJ41" s="167"/>
      <c r="BK41" s="167"/>
      <c r="BL41" s="167"/>
      <c r="BM41" s="167"/>
      <c r="BN41" s="167"/>
      <c r="BO41" s="167"/>
      <c r="BP41" s="167"/>
      <c r="BQ41" s="167"/>
      <c r="BR41" s="167"/>
      <c r="BS41" s="167"/>
      <c r="BT41" s="167"/>
      <c r="BU41" s="167"/>
      <c r="BV41" s="172"/>
      <c r="BW41" s="167"/>
      <c r="BX41" s="167"/>
      <c r="BY41" s="167"/>
      <c r="BZ41" s="167"/>
      <c r="CA41" s="167"/>
      <c r="CB41" s="167"/>
      <c r="CC41" s="167"/>
      <c r="CD41" s="167"/>
      <c r="CE41" s="167"/>
      <c r="CF41" s="167"/>
      <c r="CG41" s="167"/>
      <c r="CH41" s="167"/>
      <c r="CI41" s="167"/>
      <c r="CJ41" s="167"/>
      <c r="CK41" s="167"/>
      <c r="CL41" s="167"/>
      <c r="CM41" s="167"/>
      <c r="CN41" s="167"/>
      <c r="CO41" s="167"/>
      <c r="CP41" s="167"/>
      <c r="CQ41" s="167"/>
      <c r="CR41" s="167"/>
      <c r="CS41" s="167"/>
      <c r="CT41" s="167"/>
      <c r="CU41" s="167"/>
      <c r="CV41" s="167"/>
      <c r="CW41" s="167"/>
      <c r="CX41" s="167"/>
      <c r="CY41" s="167"/>
      <c r="CZ41" s="167"/>
      <c r="DA41" s="167"/>
      <c r="DB41" s="172"/>
      <c r="DC41" s="173"/>
      <c r="DD41" s="174"/>
      <c r="DE41" s="174"/>
      <c r="DF41" s="174"/>
      <c r="DG41" s="174"/>
      <c r="DH41" s="174"/>
      <c r="DI41" s="174"/>
      <c r="DJ41" s="174"/>
      <c r="DK41" s="174"/>
      <c r="DL41" s="175"/>
      <c r="DM41" s="80"/>
    </row>
    <row r="42" spans="2:117">
      <c r="B42" s="64"/>
      <c r="C42" s="150"/>
      <c r="D42" s="151"/>
      <c r="E42" s="170"/>
      <c r="F42" s="167"/>
      <c r="G42" s="167"/>
      <c r="H42" s="167"/>
      <c r="I42" s="167"/>
      <c r="J42" s="167"/>
      <c r="K42" s="167"/>
      <c r="L42" s="167"/>
      <c r="M42" s="167"/>
      <c r="N42" s="167"/>
      <c r="O42" s="167"/>
      <c r="P42" s="167"/>
      <c r="Q42" s="167"/>
      <c r="R42" s="167"/>
      <c r="S42" s="167"/>
      <c r="T42" s="167"/>
      <c r="U42" s="167"/>
      <c r="V42" s="190"/>
      <c r="W42" s="156"/>
      <c r="X42" s="157"/>
      <c r="Y42" s="157"/>
      <c r="Z42" s="158"/>
      <c r="AA42" s="156"/>
      <c r="AB42" s="158"/>
      <c r="AC42" s="159"/>
      <c r="AD42" s="159"/>
      <c r="AE42" s="160"/>
      <c r="AF42" s="160"/>
      <c r="AG42" s="197"/>
      <c r="AH42" s="187"/>
      <c r="AI42" s="163"/>
      <c r="AJ42" s="164"/>
      <c r="AK42" s="165"/>
      <c r="AL42" s="166"/>
      <c r="AM42" s="167"/>
      <c r="AN42" s="167"/>
      <c r="AO42" s="167"/>
      <c r="AP42" s="167"/>
      <c r="AQ42" s="167"/>
      <c r="AR42" s="167"/>
      <c r="AS42" s="167"/>
      <c r="AT42" s="167"/>
      <c r="AU42" s="167"/>
      <c r="AV42" s="167"/>
      <c r="AW42" s="168"/>
      <c r="AX42" s="169"/>
      <c r="AY42" s="169"/>
      <c r="AZ42" s="169"/>
      <c r="BA42" s="169"/>
      <c r="BB42" s="169"/>
      <c r="BC42" s="169"/>
      <c r="BD42" s="169"/>
      <c r="BE42" s="170"/>
      <c r="BF42" s="169"/>
      <c r="BG42" s="169"/>
      <c r="BH42" s="167"/>
      <c r="BI42" s="167"/>
      <c r="BJ42" s="167"/>
      <c r="BK42" s="167"/>
      <c r="BL42" s="167"/>
      <c r="BM42" s="167"/>
      <c r="BN42" s="167"/>
      <c r="BO42" s="167"/>
      <c r="BP42" s="167"/>
      <c r="BQ42" s="167"/>
      <c r="BR42" s="167"/>
      <c r="BS42" s="167"/>
      <c r="BT42" s="167"/>
      <c r="BU42" s="167"/>
      <c r="BV42" s="172"/>
      <c r="BW42" s="167"/>
      <c r="BX42" s="167"/>
      <c r="BY42" s="167"/>
      <c r="BZ42" s="167"/>
      <c r="CA42" s="167"/>
      <c r="CB42" s="167"/>
      <c r="CC42" s="167"/>
      <c r="CD42" s="167"/>
      <c r="CE42" s="167"/>
      <c r="CF42" s="167"/>
      <c r="CG42" s="167"/>
      <c r="CH42" s="167"/>
      <c r="CI42" s="167"/>
      <c r="CJ42" s="167"/>
      <c r="CK42" s="167"/>
      <c r="CL42" s="167"/>
      <c r="CM42" s="167"/>
      <c r="CN42" s="167"/>
      <c r="CO42" s="167"/>
      <c r="CP42" s="167"/>
      <c r="CQ42" s="167"/>
      <c r="CR42" s="167"/>
      <c r="CS42" s="167"/>
      <c r="CT42" s="167"/>
      <c r="CU42" s="167"/>
      <c r="CV42" s="167"/>
      <c r="CW42" s="167"/>
      <c r="CX42" s="167"/>
      <c r="CY42" s="167"/>
      <c r="CZ42" s="167"/>
      <c r="DA42" s="167"/>
      <c r="DB42" s="172"/>
      <c r="DC42" s="173"/>
      <c r="DD42" s="174"/>
      <c r="DE42" s="174"/>
      <c r="DF42" s="174"/>
      <c r="DG42" s="174"/>
      <c r="DH42" s="174"/>
      <c r="DI42" s="174"/>
      <c r="DJ42" s="174"/>
      <c r="DK42" s="174"/>
      <c r="DL42" s="175"/>
      <c r="DM42" s="80"/>
    </row>
    <row r="43" spans="2:117" ht="14.25" thickBot="1">
      <c r="B43" s="198"/>
      <c r="C43" s="199"/>
      <c r="D43" s="199"/>
      <c r="E43" s="199"/>
      <c r="F43" s="199"/>
      <c r="G43" s="199"/>
      <c r="H43" s="199"/>
      <c r="I43" s="199"/>
      <c r="J43" s="199"/>
      <c r="K43" s="199"/>
      <c r="L43" s="199"/>
      <c r="M43" s="199"/>
      <c r="N43" s="199"/>
      <c r="O43" s="199"/>
      <c r="P43" s="199"/>
      <c r="Q43" s="199"/>
      <c r="R43" s="199"/>
      <c r="S43" s="199"/>
      <c r="T43" s="199"/>
      <c r="U43" s="199"/>
      <c r="V43" s="199"/>
      <c r="W43" s="199"/>
      <c r="X43" s="199"/>
      <c r="Y43" s="199"/>
      <c r="Z43" s="199"/>
      <c r="AA43" s="199"/>
      <c r="AB43" s="199"/>
      <c r="AC43" s="199"/>
      <c r="AD43" s="199"/>
      <c r="AE43" s="199"/>
      <c r="AF43" s="199"/>
      <c r="AG43" s="199"/>
      <c r="AH43" s="199"/>
      <c r="AI43" s="199"/>
      <c r="AJ43" s="199"/>
      <c r="AK43" s="199"/>
      <c r="AL43" s="199"/>
      <c r="AM43" s="199"/>
      <c r="AN43" s="199"/>
      <c r="AO43" s="199"/>
      <c r="AP43" s="199"/>
      <c r="AQ43" s="199"/>
      <c r="AR43" s="199"/>
      <c r="AS43" s="199"/>
      <c r="AT43" s="199"/>
      <c r="AU43" s="199"/>
      <c r="AV43" s="199"/>
      <c r="AW43" s="199"/>
      <c r="AX43" s="199"/>
      <c r="AY43" s="199"/>
      <c r="AZ43" s="199"/>
      <c r="BA43" s="199"/>
      <c r="BB43" s="199"/>
      <c r="BC43" s="199"/>
      <c r="BD43" s="199"/>
      <c r="BE43" s="199"/>
      <c r="BF43" s="199"/>
      <c r="BG43" s="199"/>
      <c r="BH43" s="199"/>
      <c r="BI43" s="199"/>
      <c r="BJ43" s="199"/>
      <c r="BK43" s="199"/>
      <c r="BL43" s="199"/>
      <c r="BM43" s="199"/>
      <c r="BN43" s="199"/>
      <c r="BO43" s="199"/>
      <c r="BP43" s="199"/>
      <c r="BQ43" s="199"/>
      <c r="BR43" s="199"/>
      <c r="BS43" s="199"/>
      <c r="BT43" s="199"/>
      <c r="BU43" s="199"/>
      <c r="BV43" s="199"/>
      <c r="BW43" s="199"/>
      <c r="BX43" s="199"/>
      <c r="BY43" s="199"/>
      <c r="BZ43" s="199"/>
      <c r="CA43" s="199"/>
      <c r="CB43" s="199"/>
      <c r="CC43" s="199"/>
      <c r="CD43" s="199"/>
      <c r="CE43" s="199"/>
      <c r="CF43" s="199"/>
      <c r="CG43" s="199"/>
      <c r="CH43" s="199"/>
      <c r="CI43" s="199"/>
      <c r="CJ43" s="199"/>
      <c r="CK43" s="199"/>
      <c r="CL43" s="199"/>
      <c r="CM43" s="199"/>
      <c r="CN43" s="199"/>
      <c r="CO43" s="199"/>
      <c r="CP43" s="199"/>
      <c r="CQ43" s="199"/>
      <c r="CR43" s="199"/>
      <c r="CS43" s="199"/>
      <c r="CT43" s="199"/>
      <c r="CU43" s="199"/>
      <c r="CV43" s="199"/>
      <c r="CW43" s="199"/>
      <c r="CX43" s="199"/>
      <c r="CY43" s="199"/>
      <c r="CZ43" s="199"/>
      <c r="DA43" s="199"/>
      <c r="DB43" s="199"/>
      <c r="DC43" s="199"/>
      <c r="DD43" s="199"/>
      <c r="DE43" s="199"/>
      <c r="DF43" s="199"/>
      <c r="DG43" s="199"/>
      <c r="DH43" s="199"/>
      <c r="DI43" s="199"/>
      <c r="DJ43" s="199"/>
      <c r="DK43" s="199"/>
      <c r="DL43" s="199"/>
      <c r="DM43" s="200"/>
    </row>
    <row r="44" spans="2:117">
      <c r="AK44" s="201"/>
      <c r="AL44" s="201"/>
      <c r="AM44" s="201"/>
      <c r="AN44" s="201"/>
      <c r="AO44" s="201"/>
      <c r="AP44" s="201"/>
    </row>
  </sheetData>
  <mergeCells count="486">
    <mergeCell ref="AK42:AL42"/>
    <mergeCell ref="DC42:DD42"/>
    <mergeCell ref="DE42:DF42"/>
    <mergeCell ref="DG42:DH42"/>
    <mergeCell ref="DI42:DJ42"/>
    <mergeCell ref="DK42:DL42"/>
    <mergeCell ref="DI41:DJ41"/>
    <mergeCell ref="DK41:DL41"/>
    <mergeCell ref="C42:D42"/>
    <mergeCell ref="W42:X42"/>
    <mergeCell ref="Y42:Z42"/>
    <mergeCell ref="AA42:AB42"/>
    <mergeCell ref="AC42:AD42"/>
    <mergeCell ref="AE42:AF42"/>
    <mergeCell ref="AG42:AH42"/>
    <mergeCell ref="AI42:AJ42"/>
    <mergeCell ref="AG41:AH41"/>
    <mergeCell ref="AI41:AJ41"/>
    <mergeCell ref="AK41:AL41"/>
    <mergeCell ref="DC41:DD41"/>
    <mergeCell ref="DE41:DF41"/>
    <mergeCell ref="DG41:DH41"/>
    <mergeCell ref="C41:D41"/>
    <mergeCell ref="W41:X41"/>
    <mergeCell ref="Y41:Z41"/>
    <mergeCell ref="AA41:AB41"/>
    <mergeCell ref="AC41:AD41"/>
    <mergeCell ref="AE41:AF41"/>
    <mergeCell ref="AK40:AL40"/>
    <mergeCell ref="DC40:DD40"/>
    <mergeCell ref="DE40:DF40"/>
    <mergeCell ref="DG40:DH40"/>
    <mergeCell ref="DI40:DJ40"/>
    <mergeCell ref="DK40:DL40"/>
    <mergeCell ref="DI39:DJ39"/>
    <mergeCell ref="DK39:DL39"/>
    <mergeCell ref="C40:D40"/>
    <mergeCell ref="W40:X40"/>
    <mergeCell ref="Y40:Z40"/>
    <mergeCell ref="AA40:AB40"/>
    <mergeCell ref="AC40:AD40"/>
    <mergeCell ref="AE40:AF40"/>
    <mergeCell ref="AG40:AH40"/>
    <mergeCell ref="AI40:AJ40"/>
    <mergeCell ref="AG39:AH39"/>
    <mergeCell ref="AI39:AJ39"/>
    <mergeCell ref="AK39:AL39"/>
    <mergeCell ref="DC39:DD39"/>
    <mergeCell ref="DE39:DF39"/>
    <mergeCell ref="DG39:DH39"/>
    <mergeCell ref="C39:D39"/>
    <mergeCell ref="W39:X39"/>
    <mergeCell ref="Y39:Z39"/>
    <mergeCell ref="AA39:AB39"/>
    <mergeCell ref="AC39:AD39"/>
    <mergeCell ref="AE39:AF39"/>
    <mergeCell ref="AK38:AL38"/>
    <mergeCell ref="DC38:DD38"/>
    <mergeCell ref="DE38:DF38"/>
    <mergeCell ref="DG38:DH38"/>
    <mergeCell ref="DI38:DJ38"/>
    <mergeCell ref="DK38:DL38"/>
    <mergeCell ref="DI37:DJ37"/>
    <mergeCell ref="DK37:DL37"/>
    <mergeCell ref="C38:D38"/>
    <mergeCell ref="W38:X38"/>
    <mergeCell ref="Y38:Z38"/>
    <mergeCell ref="AA38:AB38"/>
    <mergeCell ref="AC38:AD38"/>
    <mergeCell ref="AE38:AF38"/>
    <mergeCell ref="AG38:AH38"/>
    <mergeCell ref="AI38:AJ38"/>
    <mergeCell ref="AG37:AH37"/>
    <mergeCell ref="AI37:AJ37"/>
    <mergeCell ref="AK37:AL37"/>
    <mergeCell ref="DC37:DD37"/>
    <mergeCell ref="DE37:DF37"/>
    <mergeCell ref="DG37:DH37"/>
    <mergeCell ref="C37:D37"/>
    <mergeCell ref="W37:X37"/>
    <mergeCell ref="Y37:Z37"/>
    <mergeCell ref="AA37:AB37"/>
    <mergeCell ref="AC37:AD37"/>
    <mergeCell ref="AE37:AF37"/>
    <mergeCell ref="AK36:AL36"/>
    <mergeCell ref="DC36:DD36"/>
    <mergeCell ref="DE36:DF36"/>
    <mergeCell ref="DG36:DH36"/>
    <mergeCell ref="DI36:DJ36"/>
    <mergeCell ref="DK36:DL36"/>
    <mergeCell ref="DI35:DJ35"/>
    <mergeCell ref="DK35:DL35"/>
    <mergeCell ref="C36:D36"/>
    <mergeCell ref="W36:X36"/>
    <mergeCell ref="Y36:Z36"/>
    <mergeCell ref="AA36:AB36"/>
    <mergeCell ref="AC36:AD36"/>
    <mergeCell ref="AE36:AF36"/>
    <mergeCell ref="AG36:AH36"/>
    <mergeCell ref="AI36:AJ36"/>
    <mergeCell ref="AG35:AH35"/>
    <mergeCell ref="AI35:AJ35"/>
    <mergeCell ref="AK35:AL35"/>
    <mergeCell ref="DC35:DD35"/>
    <mergeCell ref="DE35:DF35"/>
    <mergeCell ref="DG35:DH35"/>
    <mergeCell ref="C35:D35"/>
    <mergeCell ref="W35:X35"/>
    <mergeCell ref="Y35:Z35"/>
    <mergeCell ref="AA35:AB35"/>
    <mergeCell ref="AC35:AD35"/>
    <mergeCell ref="AE35:AF35"/>
    <mergeCell ref="AK34:AL34"/>
    <mergeCell ref="DC34:DD34"/>
    <mergeCell ref="DE34:DF34"/>
    <mergeCell ref="DG34:DH34"/>
    <mergeCell ref="DI34:DJ34"/>
    <mergeCell ref="DK34:DL34"/>
    <mergeCell ref="DI33:DJ33"/>
    <mergeCell ref="DK33:DL33"/>
    <mergeCell ref="C34:D34"/>
    <mergeCell ref="W34:X34"/>
    <mergeCell ref="Y34:Z34"/>
    <mergeCell ref="AA34:AB34"/>
    <mergeCell ref="AC34:AD34"/>
    <mergeCell ref="AE34:AF34"/>
    <mergeCell ref="AG34:AH34"/>
    <mergeCell ref="AI34:AJ34"/>
    <mergeCell ref="AG33:AH33"/>
    <mergeCell ref="AI33:AJ33"/>
    <mergeCell ref="AK33:AL33"/>
    <mergeCell ref="DC33:DD33"/>
    <mergeCell ref="DE33:DF33"/>
    <mergeCell ref="DG33:DH33"/>
    <mergeCell ref="C33:D33"/>
    <mergeCell ref="W33:X33"/>
    <mergeCell ref="Y33:Z33"/>
    <mergeCell ref="AA33:AB33"/>
    <mergeCell ref="AC33:AD33"/>
    <mergeCell ref="AE33:AF33"/>
    <mergeCell ref="AK32:AL32"/>
    <mergeCell ref="DC32:DD32"/>
    <mergeCell ref="DE32:DF32"/>
    <mergeCell ref="DG32:DH32"/>
    <mergeCell ref="DI32:DJ32"/>
    <mergeCell ref="DK32:DL32"/>
    <mergeCell ref="DI31:DJ31"/>
    <mergeCell ref="DK31:DL31"/>
    <mergeCell ref="C32:D32"/>
    <mergeCell ref="W32:X32"/>
    <mergeCell ref="Y32:Z32"/>
    <mergeCell ref="AA32:AB32"/>
    <mergeCell ref="AC32:AD32"/>
    <mergeCell ref="AE32:AF32"/>
    <mergeCell ref="AG32:AH32"/>
    <mergeCell ref="AI32:AJ32"/>
    <mergeCell ref="AG31:AH31"/>
    <mergeCell ref="AI31:AJ31"/>
    <mergeCell ref="AK31:AL31"/>
    <mergeCell ref="DC31:DD31"/>
    <mergeCell ref="DE31:DF31"/>
    <mergeCell ref="DG31:DH31"/>
    <mergeCell ref="C31:D31"/>
    <mergeCell ref="W31:X31"/>
    <mergeCell ref="Y31:Z31"/>
    <mergeCell ref="AA31:AB31"/>
    <mergeCell ref="AC31:AD31"/>
    <mergeCell ref="AE31:AF31"/>
    <mergeCell ref="AK30:AL30"/>
    <mergeCell ref="DC30:DD30"/>
    <mergeCell ref="DE30:DF30"/>
    <mergeCell ref="DG30:DH30"/>
    <mergeCell ref="DI30:DJ30"/>
    <mergeCell ref="DK30:DL30"/>
    <mergeCell ref="DI29:DJ29"/>
    <mergeCell ref="DK29:DL29"/>
    <mergeCell ref="C30:D30"/>
    <mergeCell ref="W30:X30"/>
    <mergeCell ref="Y30:Z30"/>
    <mergeCell ref="AA30:AB30"/>
    <mergeCell ref="AC30:AD30"/>
    <mergeCell ref="AE30:AF30"/>
    <mergeCell ref="AG30:AH30"/>
    <mergeCell ref="AI30:AJ30"/>
    <mergeCell ref="AG29:AH29"/>
    <mergeCell ref="AI29:AJ29"/>
    <mergeCell ref="AK29:AL29"/>
    <mergeCell ref="DC29:DD29"/>
    <mergeCell ref="DE29:DF29"/>
    <mergeCell ref="DG29:DH29"/>
    <mergeCell ref="C29:D29"/>
    <mergeCell ref="W29:X29"/>
    <mergeCell ref="Y29:Z29"/>
    <mergeCell ref="AA29:AB29"/>
    <mergeCell ref="AC29:AD29"/>
    <mergeCell ref="AE29:AF29"/>
    <mergeCell ref="AK28:AL28"/>
    <mergeCell ref="DC28:DD28"/>
    <mergeCell ref="DE28:DF28"/>
    <mergeCell ref="DG28:DH28"/>
    <mergeCell ref="DI28:DJ28"/>
    <mergeCell ref="DK28:DL28"/>
    <mergeCell ref="DI27:DJ27"/>
    <mergeCell ref="DK27:DL27"/>
    <mergeCell ref="C28:D28"/>
    <mergeCell ref="W28:X28"/>
    <mergeCell ref="Y28:Z28"/>
    <mergeCell ref="AA28:AB28"/>
    <mergeCell ref="AC28:AD28"/>
    <mergeCell ref="AE28:AF28"/>
    <mergeCell ref="AG28:AH28"/>
    <mergeCell ref="AI28:AJ28"/>
    <mergeCell ref="AG27:AH27"/>
    <mergeCell ref="AI27:AJ27"/>
    <mergeCell ref="AK27:AL27"/>
    <mergeCell ref="DC27:DD27"/>
    <mergeCell ref="DE27:DF27"/>
    <mergeCell ref="DG27:DH27"/>
    <mergeCell ref="C27:D27"/>
    <mergeCell ref="W27:X27"/>
    <mergeCell ref="Y27:Z27"/>
    <mergeCell ref="AA27:AB27"/>
    <mergeCell ref="AC27:AD27"/>
    <mergeCell ref="AE27:AF27"/>
    <mergeCell ref="AK26:AL26"/>
    <mergeCell ref="DC26:DD26"/>
    <mergeCell ref="DE26:DF26"/>
    <mergeCell ref="DG26:DH26"/>
    <mergeCell ref="DI26:DJ26"/>
    <mergeCell ref="DK26:DL26"/>
    <mergeCell ref="DI25:DJ25"/>
    <mergeCell ref="DK25:DL25"/>
    <mergeCell ref="C26:D26"/>
    <mergeCell ref="W26:X26"/>
    <mergeCell ref="Y26:Z26"/>
    <mergeCell ref="AA26:AB26"/>
    <mergeCell ref="AC26:AD26"/>
    <mergeCell ref="AE26:AF26"/>
    <mergeCell ref="AG26:AH26"/>
    <mergeCell ref="AI26:AJ26"/>
    <mergeCell ref="AG25:AH25"/>
    <mergeCell ref="AI25:AJ25"/>
    <mergeCell ref="AK25:AL25"/>
    <mergeCell ref="DC25:DD25"/>
    <mergeCell ref="DE25:DF25"/>
    <mergeCell ref="DG25:DH25"/>
    <mergeCell ref="C25:D25"/>
    <mergeCell ref="W25:X25"/>
    <mergeCell ref="Y25:Z25"/>
    <mergeCell ref="AA25:AB25"/>
    <mergeCell ref="AC25:AD25"/>
    <mergeCell ref="AE25:AF25"/>
    <mergeCell ref="AK24:AL24"/>
    <mergeCell ref="DC24:DD24"/>
    <mergeCell ref="DE24:DF24"/>
    <mergeCell ref="DG24:DH24"/>
    <mergeCell ref="DI24:DJ24"/>
    <mergeCell ref="DK24:DL24"/>
    <mergeCell ref="DI23:DJ23"/>
    <mergeCell ref="DK23:DL23"/>
    <mergeCell ref="C24:D24"/>
    <mergeCell ref="W24:X24"/>
    <mergeCell ref="Y24:Z24"/>
    <mergeCell ref="AA24:AB24"/>
    <mergeCell ref="AC24:AD24"/>
    <mergeCell ref="AE24:AF24"/>
    <mergeCell ref="AG24:AH24"/>
    <mergeCell ref="AI24:AJ24"/>
    <mergeCell ref="AG23:AH23"/>
    <mergeCell ref="AI23:AJ23"/>
    <mergeCell ref="AK23:AL23"/>
    <mergeCell ref="DC23:DD23"/>
    <mergeCell ref="DE23:DF23"/>
    <mergeCell ref="DG23:DH23"/>
    <mergeCell ref="C23:D23"/>
    <mergeCell ref="W23:X23"/>
    <mergeCell ref="Y23:Z23"/>
    <mergeCell ref="AA23:AB23"/>
    <mergeCell ref="AC23:AD23"/>
    <mergeCell ref="AE23:AF23"/>
    <mergeCell ref="AK22:AL22"/>
    <mergeCell ref="DC22:DD22"/>
    <mergeCell ref="DE22:DF22"/>
    <mergeCell ref="DG22:DH22"/>
    <mergeCell ref="DI22:DJ22"/>
    <mergeCell ref="DK22:DL22"/>
    <mergeCell ref="DI21:DJ21"/>
    <mergeCell ref="DK21:DL21"/>
    <mergeCell ref="C22:D22"/>
    <mergeCell ref="W22:X22"/>
    <mergeCell ref="Y22:Z22"/>
    <mergeCell ref="AA22:AB22"/>
    <mergeCell ref="AC22:AD22"/>
    <mergeCell ref="AE22:AF22"/>
    <mergeCell ref="AG22:AH22"/>
    <mergeCell ref="AI22:AJ22"/>
    <mergeCell ref="AG21:AH21"/>
    <mergeCell ref="AI21:AJ21"/>
    <mergeCell ref="AK21:AL21"/>
    <mergeCell ref="DC21:DD21"/>
    <mergeCell ref="DE21:DF21"/>
    <mergeCell ref="DG21:DH21"/>
    <mergeCell ref="C21:D21"/>
    <mergeCell ref="W21:X21"/>
    <mergeCell ref="Y21:Z21"/>
    <mergeCell ref="AA21:AB21"/>
    <mergeCell ref="AC21:AD21"/>
    <mergeCell ref="AE21:AF21"/>
    <mergeCell ref="AK20:AL20"/>
    <mergeCell ref="DC20:DD20"/>
    <mergeCell ref="DE20:DF20"/>
    <mergeCell ref="DG20:DH20"/>
    <mergeCell ref="DI20:DJ20"/>
    <mergeCell ref="DK20:DL20"/>
    <mergeCell ref="DI19:DJ19"/>
    <mergeCell ref="DK19:DL19"/>
    <mergeCell ref="C20:D20"/>
    <mergeCell ref="W20:X20"/>
    <mergeCell ref="Y20:Z20"/>
    <mergeCell ref="AA20:AB20"/>
    <mergeCell ref="AC20:AD20"/>
    <mergeCell ref="AE20:AF20"/>
    <mergeCell ref="AG20:AH20"/>
    <mergeCell ref="AI20:AJ20"/>
    <mergeCell ref="AG19:AH19"/>
    <mergeCell ref="AI19:AJ19"/>
    <mergeCell ref="AK19:AL19"/>
    <mergeCell ref="DC19:DD19"/>
    <mergeCell ref="DE19:DF19"/>
    <mergeCell ref="DG19:DH19"/>
    <mergeCell ref="C19:D19"/>
    <mergeCell ref="W19:X19"/>
    <mergeCell ref="Y19:Z19"/>
    <mergeCell ref="AA19:AB19"/>
    <mergeCell ref="AC19:AD19"/>
    <mergeCell ref="AE19:AF19"/>
    <mergeCell ref="AK18:AL18"/>
    <mergeCell ref="DC18:DD18"/>
    <mergeCell ref="DE18:DF18"/>
    <mergeCell ref="DG18:DH18"/>
    <mergeCell ref="DI18:DJ18"/>
    <mergeCell ref="DK18:DL18"/>
    <mergeCell ref="DI17:DJ17"/>
    <mergeCell ref="DK17:DL17"/>
    <mergeCell ref="C18:D18"/>
    <mergeCell ref="W18:X18"/>
    <mergeCell ref="Y18:Z18"/>
    <mergeCell ref="AA18:AB18"/>
    <mergeCell ref="AC18:AD18"/>
    <mergeCell ref="AE18:AF18"/>
    <mergeCell ref="AG18:AH18"/>
    <mergeCell ref="AI18:AJ18"/>
    <mergeCell ref="AG17:AH17"/>
    <mergeCell ref="AI17:AJ17"/>
    <mergeCell ref="AK17:AL17"/>
    <mergeCell ref="DC17:DD17"/>
    <mergeCell ref="DE17:DF17"/>
    <mergeCell ref="DG17:DH17"/>
    <mergeCell ref="C17:D17"/>
    <mergeCell ref="W17:X17"/>
    <mergeCell ref="Y17:Z17"/>
    <mergeCell ref="AA17:AB17"/>
    <mergeCell ref="AC17:AD17"/>
    <mergeCell ref="AE17:AF17"/>
    <mergeCell ref="AK16:AL16"/>
    <mergeCell ref="DC16:DD16"/>
    <mergeCell ref="DE16:DF16"/>
    <mergeCell ref="DG16:DH16"/>
    <mergeCell ref="DI16:DJ16"/>
    <mergeCell ref="DK16:DL16"/>
    <mergeCell ref="DI15:DJ15"/>
    <mergeCell ref="DK15:DL15"/>
    <mergeCell ref="C16:D16"/>
    <mergeCell ref="W16:X16"/>
    <mergeCell ref="Y16:Z16"/>
    <mergeCell ref="AA16:AB16"/>
    <mergeCell ref="AC16:AD16"/>
    <mergeCell ref="AE16:AF16"/>
    <mergeCell ref="AG16:AH16"/>
    <mergeCell ref="AI16:AJ16"/>
    <mergeCell ref="AG15:AH15"/>
    <mergeCell ref="AI15:AJ15"/>
    <mergeCell ref="AK15:AL15"/>
    <mergeCell ref="DC15:DD15"/>
    <mergeCell ref="DE15:DF15"/>
    <mergeCell ref="DG15:DH15"/>
    <mergeCell ref="C15:D15"/>
    <mergeCell ref="W15:X15"/>
    <mergeCell ref="Y15:Z15"/>
    <mergeCell ref="AA15:AB15"/>
    <mergeCell ref="AC15:AD15"/>
    <mergeCell ref="AE15:AF15"/>
    <mergeCell ref="AK14:AL14"/>
    <mergeCell ref="DC14:DD14"/>
    <mergeCell ref="DE14:DF14"/>
    <mergeCell ref="DG14:DH14"/>
    <mergeCell ref="DI14:DJ14"/>
    <mergeCell ref="DK14:DL14"/>
    <mergeCell ref="DI13:DJ13"/>
    <mergeCell ref="DK13:DL13"/>
    <mergeCell ref="C14:D14"/>
    <mergeCell ref="W14:X14"/>
    <mergeCell ref="Y14:Z14"/>
    <mergeCell ref="AA14:AB14"/>
    <mergeCell ref="AC14:AD14"/>
    <mergeCell ref="AE14:AF14"/>
    <mergeCell ref="AG14:AH14"/>
    <mergeCell ref="AI14:AJ14"/>
    <mergeCell ref="AG13:AH13"/>
    <mergeCell ref="AI13:AJ13"/>
    <mergeCell ref="AK13:AL13"/>
    <mergeCell ref="DC13:DD13"/>
    <mergeCell ref="DE13:DF13"/>
    <mergeCell ref="DG13:DH13"/>
    <mergeCell ref="C13:D13"/>
    <mergeCell ref="W13:X13"/>
    <mergeCell ref="Y13:Z13"/>
    <mergeCell ref="AA13:AB13"/>
    <mergeCell ref="AC13:AD13"/>
    <mergeCell ref="AE13:AF13"/>
    <mergeCell ref="AK12:AL12"/>
    <mergeCell ref="DC12:DD12"/>
    <mergeCell ref="DE12:DF12"/>
    <mergeCell ref="DG12:DH12"/>
    <mergeCell ref="DI12:DJ12"/>
    <mergeCell ref="DK12:DL12"/>
    <mergeCell ref="DI11:DJ11"/>
    <mergeCell ref="DK11:DL11"/>
    <mergeCell ref="C12:D12"/>
    <mergeCell ref="W12:X12"/>
    <mergeCell ref="Y12:Z12"/>
    <mergeCell ref="AA12:AB12"/>
    <mergeCell ref="AC12:AD12"/>
    <mergeCell ref="AE12:AF12"/>
    <mergeCell ref="AG12:AH12"/>
    <mergeCell ref="AI12:AJ12"/>
    <mergeCell ref="AG11:AH11"/>
    <mergeCell ref="AI11:AJ11"/>
    <mergeCell ref="AK11:AL11"/>
    <mergeCell ref="DC11:DD11"/>
    <mergeCell ref="DE11:DF11"/>
    <mergeCell ref="DG11:DH11"/>
    <mergeCell ref="DE10:DF10"/>
    <mergeCell ref="DG10:DH10"/>
    <mergeCell ref="DI10:DJ10"/>
    <mergeCell ref="DK10:DL10"/>
    <mergeCell ref="C11:D11"/>
    <mergeCell ref="W11:X11"/>
    <mergeCell ref="Y11:Z11"/>
    <mergeCell ref="AA11:AB11"/>
    <mergeCell ref="AC11:AD11"/>
    <mergeCell ref="AE11:AF11"/>
    <mergeCell ref="AC10:AD10"/>
    <mergeCell ref="AE10:AF10"/>
    <mergeCell ref="AG10:AH10"/>
    <mergeCell ref="AI10:AJ10"/>
    <mergeCell ref="AK10:AL10"/>
    <mergeCell ref="DC10:DD10"/>
    <mergeCell ref="W8:X9"/>
    <mergeCell ref="Y8:Z9"/>
    <mergeCell ref="C10:D10"/>
    <mergeCell ref="W10:X10"/>
    <mergeCell ref="Y10:Z10"/>
    <mergeCell ref="AA10:AB10"/>
    <mergeCell ref="AI7:AJ9"/>
    <mergeCell ref="AK7:AL9"/>
    <mergeCell ref="AM7:BD9"/>
    <mergeCell ref="BE7:BV9"/>
    <mergeCell ref="BW7:DB9"/>
    <mergeCell ref="DC7:DL9"/>
    <mergeCell ref="BJ5:BL5"/>
    <mergeCell ref="BM5:CB6"/>
    <mergeCell ref="BJ6:BL6"/>
    <mergeCell ref="C7:D9"/>
    <mergeCell ref="E7:V9"/>
    <mergeCell ref="W7:Z7"/>
    <mergeCell ref="AA7:AB9"/>
    <mergeCell ref="AC7:AD9"/>
    <mergeCell ref="AE7:AF9"/>
    <mergeCell ref="AG7:AH9"/>
    <mergeCell ref="B2:S3"/>
    <mergeCell ref="T2:AH2"/>
    <mergeCell ref="T3:AH3"/>
    <mergeCell ref="C5:K6"/>
    <mergeCell ref="L5:AO6"/>
    <mergeCell ref="AP5:BI6"/>
  </mergeCells>
  <phoneticPr fontId="4"/>
  <pageMargins left="0.39370078740157483" right="0.31496062992125984" top="0.78740157480314965" bottom="0.39370078740157483" header="0.86614173228346458" footer="0.43307086614173229"/>
  <pageSetup paperSize="9" scale="86" orientation="landscape" horizontalDpi="4294967294" r:id="rId1"/>
  <headerFooter alignWithMargins="0">
    <oddHeader xml:space="preserve">&amp;R&amp;8
</oddHeader>
    <oddFooter>&amp;C&amp;P/&amp;N&amp;R&amp;8All Rights Reserved.Copyright 富士通株式会社　2007</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M43"/>
  <sheetViews>
    <sheetView view="pageBreakPreview" zoomScaleNormal="100" zoomScaleSheetLayoutView="115" workbookViewId="0"/>
  </sheetViews>
  <sheetFormatPr defaultRowHeight="13.5"/>
  <cols>
    <col min="1" max="120" width="1.6640625" style="29" customWidth="1"/>
    <col min="121" max="256" width="9.33203125" style="29"/>
    <col min="257" max="376" width="1.6640625" style="29" customWidth="1"/>
    <col min="377" max="512" width="9.33203125" style="29"/>
    <col min="513" max="632" width="1.6640625" style="29" customWidth="1"/>
    <col min="633" max="768" width="9.33203125" style="29"/>
    <col min="769" max="888" width="1.6640625" style="29" customWidth="1"/>
    <col min="889" max="1024" width="9.33203125" style="29"/>
    <col min="1025" max="1144" width="1.6640625" style="29" customWidth="1"/>
    <col min="1145" max="1280" width="9.33203125" style="29"/>
    <col min="1281" max="1400" width="1.6640625" style="29" customWidth="1"/>
    <col min="1401" max="1536" width="9.33203125" style="29"/>
    <col min="1537" max="1656" width="1.6640625" style="29" customWidth="1"/>
    <col min="1657" max="1792" width="9.33203125" style="29"/>
    <col min="1793" max="1912" width="1.6640625" style="29" customWidth="1"/>
    <col min="1913" max="2048" width="9.33203125" style="29"/>
    <col min="2049" max="2168" width="1.6640625" style="29" customWidth="1"/>
    <col min="2169" max="2304" width="9.33203125" style="29"/>
    <col min="2305" max="2424" width="1.6640625" style="29" customWidth="1"/>
    <col min="2425" max="2560" width="9.33203125" style="29"/>
    <col min="2561" max="2680" width="1.6640625" style="29" customWidth="1"/>
    <col min="2681" max="2816" width="9.33203125" style="29"/>
    <col min="2817" max="2936" width="1.6640625" style="29" customWidth="1"/>
    <col min="2937" max="3072" width="9.33203125" style="29"/>
    <col min="3073" max="3192" width="1.6640625" style="29" customWidth="1"/>
    <col min="3193" max="3328" width="9.33203125" style="29"/>
    <col min="3329" max="3448" width="1.6640625" style="29" customWidth="1"/>
    <col min="3449" max="3584" width="9.33203125" style="29"/>
    <col min="3585" max="3704" width="1.6640625" style="29" customWidth="1"/>
    <col min="3705" max="3840" width="9.33203125" style="29"/>
    <col min="3841" max="3960" width="1.6640625" style="29" customWidth="1"/>
    <col min="3961" max="4096" width="9.33203125" style="29"/>
    <col min="4097" max="4216" width="1.6640625" style="29" customWidth="1"/>
    <col min="4217" max="4352" width="9.33203125" style="29"/>
    <col min="4353" max="4472" width="1.6640625" style="29" customWidth="1"/>
    <col min="4473" max="4608" width="9.33203125" style="29"/>
    <col min="4609" max="4728" width="1.6640625" style="29" customWidth="1"/>
    <col min="4729" max="4864" width="9.33203125" style="29"/>
    <col min="4865" max="4984" width="1.6640625" style="29" customWidth="1"/>
    <col min="4985" max="5120" width="9.33203125" style="29"/>
    <col min="5121" max="5240" width="1.6640625" style="29" customWidth="1"/>
    <col min="5241" max="5376" width="9.33203125" style="29"/>
    <col min="5377" max="5496" width="1.6640625" style="29" customWidth="1"/>
    <col min="5497" max="5632" width="9.33203125" style="29"/>
    <col min="5633" max="5752" width="1.6640625" style="29" customWidth="1"/>
    <col min="5753" max="5888" width="9.33203125" style="29"/>
    <col min="5889" max="6008" width="1.6640625" style="29" customWidth="1"/>
    <col min="6009" max="6144" width="9.33203125" style="29"/>
    <col min="6145" max="6264" width="1.6640625" style="29" customWidth="1"/>
    <col min="6265" max="6400" width="9.33203125" style="29"/>
    <col min="6401" max="6520" width="1.6640625" style="29" customWidth="1"/>
    <col min="6521" max="6656" width="9.33203125" style="29"/>
    <col min="6657" max="6776" width="1.6640625" style="29" customWidth="1"/>
    <col min="6777" max="6912" width="9.33203125" style="29"/>
    <col min="6913" max="7032" width="1.6640625" style="29" customWidth="1"/>
    <col min="7033" max="7168" width="9.33203125" style="29"/>
    <col min="7169" max="7288" width="1.6640625" style="29" customWidth="1"/>
    <col min="7289" max="7424" width="9.33203125" style="29"/>
    <col min="7425" max="7544" width="1.6640625" style="29" customWidth="1"/>
    <col min="7545" max="7680" width="9.33203125" style="29"/>
    <col min="7681" max="7800" width="1.6640625" style="29" customWidth="1"/>
    <col min="7801" max="7936" width="9.33203125" style="29"/>
    <col min="7937" max="8056" width="1.6640625" style="29" customWidth="1"/>
    <col min="8057" max="8192" width="9.33203125" style="29"/>
    <col min="8193" max="8312" width="1.6640625" style="29" customWidth="1"/>
    <col min="8313" max="8448" width="9.33203125" style="29"/>
    <col min="8449" max="8568" width="1.6640625" style="29" customWidth="1"/>
    <col min="8569" max="8704" width="9.33203125" style="29"/>
    <col min="8705" max="8824" width="1.6640625" style="29" customWidth="1"/>
    <col min="8825" max="8960" width="9.33203125" style="29"/>
    <col min="8961" max="9080" width="1.6640625" style="29" customWidth="1"/>
    <col min="9081" max="9216" width="9.33203125" style="29"/>
    <col min="9217" max="9336" width="1.6640625" style="29" customWidth="1"/>
    <col min="9337" max="9472" width="9.33203125" style="29"/>
    <col min="9473" max="9592" width="1.6640625" style="29" customWidth="1"/>
    <col min="9593" max="9728" width="9.33203125" style="29"/>
    <col min="9729" max="9848" width="1.6640625" style="29" customWidth="1"/>
    <col min="9849" max="9984" width="9.33203125" style="29"/>
    <col min="9985" max="10104" width="1.6640625" style="29" customWidth="1"/>
    <col min="10105" max="10240" width="9.33203125" style="29"/>
    <col min="10241" max="10360" width="1.6640625" style="29" customWidth="1"/>
    <col min="10361" max="10496" width="9.33203125" style="29"/>
    <col min="10497" max="10616" width="1.6640625" style="29" customWidth="1"/>
    <col min="10617" max="10752" width="9.33203125" style="29"/>
    <col min="10753" max="10872" width="1.6640625" style="29" customWidth="1"/>
    <col min="10873" max="11008" width="9.33203125" style="29"/>
    <col min="11009" max="11128" width="1.6640625" style="29" customWidth="1"/>
    <col min="11129" max="11264" width="9.33203125" style="29"/>
    <col min="11265" max="11384" width="1.6640625" style="29" customWidth="1"/>
    <col min="11385" max="11520" width="9.33203125" style="29"/>
    <col min="11521" max="11640" width="1.6640625" style="29" customWidth="1"/>
    <col min="11641" max="11776" width="9.33203125" style="29"/>
    <col min="11777" max="11896" width="1.6640625" style="29" customWidth="1"/>
    <col min="11897" max="12032" width="9.33203125" style="29"/>
    <col min="12033" max="12152" width="1.6640625" style="29" customWidth="1"/>
    <col min="12153" max="12288" width="9.33203125" style="29"/>
    <col min="12289" max="12408" width="1.6640625" style="29" customWidth="1"/>
    <col min="12409" max="12544" width="9.33203125" style="29"/>
    <col min="12545" max="12664" width="1.6640625" style="29" customWidth="1"/>
    <col min="12665" max="12800" width="9.33203125" style="29"/>
    <col min="12801" max="12920" width="1.6640625" style="29" customWidth="1"/>
    <col min="12921" max="13056" width="9.33203125" style="29"/>
    <col min="13057" max="13176" width="1.6640625" style="29" customWidth="1"/>
    <col min="13177" max="13312" width="9.33203125" style="29"/>
    <col min="13313" max="13432" width="1.6640625" style="29" customWidth="1"/>
    <col min="13433" max="13568" width="9.33203125" style="29"/>
    <col min="13569" max="13688" width="1.6640625" style="29" customWidth="1"/>
    <col min="13689" max="13824" width="9.33203125" style="29"/>
    <col min="13825" max="13944" width="1.6640625" style="29" customWidth="1"/>
    <col min="13945" max="14080" width="9.33203125" style="29"/>
    <col min="14081" max="14200" width="1.6640625" style="29" customWidth="1"/>
    <col min="14201" max="14336" width="9.33203125" style="29"/>
    <col min="14337" max="14456" width="1.6640625" style="29" customWidth="1"/>
    <col min="14457" max="14592" width="9.33203125" style="29"/>
    <col min="14593" max="14712" width="1.6640625" style="29" customWidth="1"/>
    <col min="14713" max="14848" width="9.33203125" style="29"/>
    <col min="14849" max="14968" width="1.6640625" style="29" customWidth="1"/>
    <col min="14969" max="15104" width="9.33203125" style="29"/>
    <col min="15105" max="15224" width="1.6640625" style="29" customWidth="1"/>
    <col min="15225" max="15360" width="9.33203125" style="29"/>
    <col min="15361" max="15480" width="1.6640625" style="29" customWidth="1"/>
    <col min="15481" max="15616" width="9.33203125" style="29"/>
    <col min="15617" max="15736" width="1.6640625" style="29" customWidth="1"/>
    <col min="15737" max="15872" width="9.33203125" style="29"/>
    <col min="15873" max="15992" width="1.6640625" style="29" customWidth="1"/>
    <col min="15993" max="16128" width="9.33203125" style="29"/>
    <col min="16129" max="16248" width="1.6640625" style="29" customWidth="1"/>
    <col min="16249" max="16384" width="9.33203125" style="29"/>
  </cols>
  <sheetData>
    <row r="1" spans="2:117" ht="14.25" thickBot="1"/>
    <row r="2" spans="2:117">
      <c r="B2" s="30" t="s">
        <v>312</v>
      </c>
      <c r="C2" s="31"/>
      <c r="D2" s="31"/>
      <c r="E2" s="31"/>
      <c r="F2" s="31"/>
      <c r="G2" s="31"/>
      <c r="H2" s="31"/>
      <c r="I2" s="31"/>
      <c r="J2" s="31"/>
      <c r="K2" s="31"/>
      <c r="L2" s="31"/>
      <c r="M2" s="31"/>
      <c r="N2" s="31"/>
      <c r="O2" s="31"/>
      <c r="P2" s="31"/>
      <c r="Q2" s="31"/>
      <c r="R2" s="31"/>
      <c r="S2" s="32"/>
      <c r="T2" s="33" t="s">
        <v>277</v>
      </c>
      <c r="U2" s="34"/>
      <c r="V2" s="34"/>
      <c r="W2" s="34"/>
      <c r="X2" s="34"/>
      <c r="Y2" s="34"/>
      <c r="Z2" s="34"/>
      <c r="AA2" s="34"/>
      <c r="AB2" s="34"/>
      <c r="AC2" s="34"/>
      <c r="AD2" s="34"/>
      <c r="AE2" s="34"/>
      <c r="AF2" s="34"/>
      <c r="AG2" s="34"/>
      <c r="AH2" s="35"/>
      <c r="AI2" s="36" t="s">
        <v>278</v>
      </c>
      <c r="AJ2" s="37"/>
      <c r="AK2" s="37"/>
      <c r="AL2" s="37"/>
      <c r="AM2" s="37"/>
      <c r="AN2" s="37"/>
      <c r="AO2" s="37"/>
      <c r="AP2" s="37"/>
      <c r="AQ2" s="37"/>
      <c r="AR2" s="37"/>
      <c r="AS2" s="38"/>
      <c r="AT2" s="37"/>
      <c r="AU2" s="37"/>
      <c r="AV2" s="37"/>
      <c r="AW2" s="37"/>
      <c r="AX2" s="37"/>
      <c r="AY2" s="37"/>
      <c r="AZ2" s="37"/>
      <c r="BA2" s="37"/>
      <c r="BB2" s="37"/>
      <c r="BC2" s="37"/>
      <c r="BD2" s="37"/>
      <c r="BE2" s="37"/>
      <c r="BF2" s="37"/>
      <c r="BG2" s="37"/>
      <c r="BH2" s="37"/>
      <c r="BI2" s="37"/>
      <c r="BJ2" s="37"/>
      <c r="BK2" s="39"/>
      <c r="BL2" s="36" t="s">
        <v>279</v>
      </c>
      <c r="BM2" s="37"/>
      <c r="BN2" s="37"/>
      <c r="BO2" s="38"/>
      <c r="BP2" s="37"/>
      <c r="BQ2" s="37"/>
      <c r="BR2" s="37"/>
      <c r="BS2" s="37"/>
      <c r="BT2" s="37"/>
      <c r="BU2" s="37"/>
      <c r="BV2" s="37"/>
      <c r="BW2" s="37"/>
      <c r="BX2" s="37"/>
      <c r="BY2" s="37"/>
      <c r="BZ2" s="37"/>
      <c r="CA2" s="37"/>
      <c r="CB2" s="37"/>
      <c r="CC2" s="37"/>
      <c r="CD2" s="37"/>
      <c r="CE2" s="37"/>
      <c r="CF2" s="37"/>
      <c r="CG2" s="37"/>
      <c r="CH2" s="37"/>
      <c r="CI2" s="37"/>
      <c r="CJ2" s="37"/>
      <c r="CK2" s="38"/>
      <c r="CL2" s="37"/>
      <c r="CM2" s="39"/>
      <c r="CN2" s="36" t="s">
        <v>313</v>
      </c>
      <c r="CO2" s="40"/>
      <c r="CP2" s="40"/>
      <c r="CQ2" s="40"/>
      <c r="CR2" s="40"/>
      <c r="CS2" s="40"/>
      <c r="CT2" s="40"/>
      <c r="CU2" s="40"/>
      <c r="CV2" s="41"/>
      <c r="CW2" s="42"/>
      <c r="CX2" s="42"/>
      <c r="CY2" s="42"/>
      <c r="CZ2" s="42"/>
      <c r="DA2" s="42"/>
      <c r="DB2" s="43"/>
      <c r="DC2" s="44"/>
      <c r="DD2" s="44"/>
      <c r="DE2" s="44"/>
      <c r="DF2" s="44"/>
      <c r="DG2" s="44"/>
      <c r="DH2" s="44"/>
      <c r="DI2" s="44"/>
      <c r="DJ2" s="44"/>
      <c r="DK2" s="44"/>
      <c r="DL2" s="44"/>
      <c r="DM2" s="45"/>
    </row>
    <row r="3" spans="2:117" ht="14.25" thickBot="1">
      <c r="B3" s="46"/>
      <c r="C3" s="47"/>
      <c r="D3" s="47"/>
      <c r="E3" s="47"/>
      <c r="F3" s="47"/>
      <c r="G3" s="47"/>
      <c r="H3" s="47"/>
      <c r="I3" s="47"/>
      <c r="J3" s="47"/>
      <c r="K3" s="47"/>
      <c r="L3" s="47"/>
      <c r="M3" s="47"/>
      <c r="N3" s="47"/>
      <c r="O3" s="47"/>
      <c r="P3" s="47"/>
      <c r="Q3" s="47"/>
      <c r="R3" s="47"/>
      <c r="S3" s="48"/>
      <c r="T3" s="49"/>
      <c r="U3" s="50"/>
      <c r="V3" s="50"/>
      <c r="W3" s="50"/>
      <c r="X3" s="50"/>
      <c r="Y3" s="50"/>
      <c r="Z3" s="50"/>
      <c r="AA3" s="50"/>
      <c r="AB3" s="50"/>
      <c r="AC3" s="50"/>
      <c r="AD3" s="50"/>
      <c r="AE3" s="50"/>
      <c r="AF3" s="50"/>
      <c r="AG3" s="50"/>
      <c r="AH3" s="51"/>
      <c r="AI3" s="52" t="s">
        <v>281</v>
      </c>
      <c r="AJ3" s="53"/>
      <c r="AK3" s="53"/>
      <c r="AL3" s="53"/>
      <c r="AM3" s="53"/>
      <c r="AN3" s="53"/>
      <c r="AO3" s="53"/>
      <c r="AP3" s="53"/>
      <c r="AQ3" s="53"/>
      <c r="AR3" s="53"/>
      <c r="AS3" s="54"/>
      <c r="AT3" s="53"/>
      <c r="AU3" s="53"/>
      <c r="AV3" s="53"/>
      <c r="AW3" s="53"/>
      <c r="AX3" s="53"/>
      <c r="AY3" s="53"/>
      <c r="AZ3" s="53"/>
      <c r="BA3" s="53"/>
      <c r="BB3" s="53"/>
      <c r="BC3" s="53"/>
      <c r="BD3" s="53"/>
      <c r="BE3" s="53"/>
      <c r="BF3" s="53"/>
      <c r="BG3" s="53"/>
      <c r="BH3" s="53"/>
      <c r="BI3" s="53"/>
      <c r="BJ3" s="53"/>
      <c r="BK3" s="55"/>
      <c r="BL3" s="52" t="s">
        <v>282</v>
      </c>
      <c r="BM3" s="53"/>
      <c r="BN3" s="53"/>
      <c r="BO3" s="53"/>
      <c r="BP3" s="53"/>
      <c r="BQ3" s="53"/>
      <c r="BR3" s="53"/>
      <c r="BS3" s="53"/>
      <c r="BT3" s="53"/>
      <c r="BU3" s="53"/>
      <c r="BV3" s="54"/>
      <c r="BW3" s="53"/>
      <c r="BX3" s="53"/>
      <c r="BY3" s="53"/>
      <c r="BZ3" s="53"/>
      <c r="CA3" s="53"/>
      <c r="CB3" s="53"/>
      <c r="CC3" s="53"/>
      <c r="CD3" s="53"/>
      <c r="CE3" s="53"/>
      <c r="CF3" s="53"/>
      <c r="CG3" s="53"/>
      <c r="CH3" s="53"/>
      <c r="CI3" s="53"/>
      <c r="CJ3" s="53"/>
      <c r="CK3" s="53"/>
      <c r="CL3" s="53"/>
      <c r="CM3" s="55"/>
      <c r="CN3" s="56" t="s">
        <v>283</v>
      </c>
      <c r="CO3" s="57"/>
      <c r="CP3" s="57"/>
      <c r="CQ3" s="57"/>
      <c r="CR3" s="57"/>
      <c r="CS3" s="57"/>
      <c r="CT3" s="57"/>
      <c r="CU3" s="57"/>
      <c r="CV3" s="56"/>
      <c r="CW3" s="56"/>
      <c r="CX3" s="56"/>
      <c r="CY3" s="56"/>
      <c r="CZ3" s="56"/>
      <c r="DA3" s="56"/>
      <c r="DB3" s="202"/>
      <c r="DC3" s="59"/>
      <c r="DD3" s="59"/>
      <c r="DE3" s="59"/>
      <c r="DF3" s="59"/>
      <c r="DG3" s="59"/>
      <c r="DH3" s="59"/>
      <c r="DI3" s="59"/>
      <c r="DJ3" s="59"/>
      <c r="DK3" s="59"/>
      <c r="DL3" s="59"/>
      <c r="DM3" s="60"/>
    </row>
    <row r="4" spans="2:117">
      <c r="B4" s="61"/>
      <c r="C4" s="62"/>
      <c r="D4" s="62"/>
      <c r="E4" s="62"/>
      <c r="F4" s="62"/>
      <c r="G4" s="62"/>
      <c r="H4" s="62"/>
      <c r="I4" s="62"/>
      <c r="J4" s="62"/>
      <c r="K4" s="62"/>
      <c r="L4" s="62"/>
      <c r="M4" s="62"/>
      <c r="N4" s="62"/>
      <c r="O4" s="62"/>
      <c r="P4" s="62"/>
      <c r="Q4" s="62"/>
      <c r="R4" s="62"/>
      <c r="S4" s="62"/>
      <c r="BW4" s="62"/>
      <c r="BX4" s="62"/>
      <c r="BY4" s="62"/>
      <c r="BZ4" s="62"/>
      <c r="CA4" s="62"/>
      <c r="CB4" s="62"/>
      <c r="CC4" s="62"/>
      <c r="CD4" s="62"/>
      <c r="CE4" s="62"/>
      <c r="CF4" s="62"/>
      <c r="CG4" s="62"/>
      <c r="CH4" s="62"/>
      <c r="CI4" s="62"/>
      <c r="CJ4" s="62"/>
      <c r="CK4" s="62"/>
      <c r="CL4" s="62"/>
      <c r="CM4" s="62"/>
      <c r="CN4" s="62"/>
      <c r="CO4" s="62"/>
      <c r="CP4" s="62"/>
      <c r="CQ4" s="62"/>
      <c r="CR4" s="62"/>
      <c r="CS4" s="62"/>
      <c r="CT4" s="62"/>
      <c r="CU4" s="62"/>
      <c r="CV4" s="62"/>
      <c r="CW4" s="62"/>
      <c r="CX4" s="62"/>
      <c r="CY4" s="62"/>
      <c r="CZ4" s="62"/>
      <c r="DA4" s="62"/>
      <c r="DB4" s="62"/>
      <c r="DC4" s="62"/>
      <c r="DD4" s="62"/>
      <c r="DE4" s="62"/>
      <c r="DF4" s="62"/>
      <c r="DG4" s="62"/>
      <c r="DH4" s="62"/>
      <c r="DI4" s="62"/>
      <c r="DJ4" s="62"/>
      <c r="DK4" s="62"/>
      <c r="DL4" s="62"/>
      <c r="DM4" s="63"/>
    </row>
    <row r="5" spans="2:117">
      <c r="B5" s="64"/>
      <c r="C5" s="65" t="s">
        <v>314</v>
      </c>
      <c r="D5" s="66"/>
      <c r="E5" s="66"/>
      <c r="F5" s="66"/>
      <c r="G5" s="66"/>
      <c r="H5" s="66"/>
      <c r="I5" s="66"/>
      <c r="J5" s="66"/>
      <c r="K5" s="67"/>
      <c r="L5" s="68" t="s">
        <v>285</v>
      </c>
      <c r="M5" s="69"/>
      <c r="N5" s="69"/>
      <c r="O5" s="69"/>
      <c r="P5" s="69"/>
      <c r="Q5" s="69"/>
      <c r="R5" s="69"/>
      <c r="S5" s="69"/>
      <c r="T5" s="69"/>
      <c r="U5" s="69"/>
      <c r="V5" s="69"/>
      <c r="W5" s="69"/>
      <c r="X5" s="69"/>
      <c r="Y5" s="69"/>
      <c r="Z5" s="69"/>
      <c r="AA5" s="69"/>
      <c r="AB5" s="69"/>
      <c r="AC5" s="69"/>
      <c r="AD5" s="69"/>
      <c r="AE5" s="69"/>
      <c r="AF5" s="69"/>
      <c r="AG5" s="69"/>
      <c r="AH5" s="69"/>
      <c r="AI5" s="69"/>
      <c r="AJ5" s="69"/>
      <c r="AK5" s="69"/>
      <c r="AL5" s="69"/>
      <c r="AM5" s="69"/>
      <c r="AN5" s="69"/>
      <c r="AO5" s="70"/>
      <c r="AP5" s="71" t="s">
        <v>286</v>
      </c>
      <c r="AQ5" s="72"/>
      <c r="AR5" s="72"/>
      <c r="AS5" s="72"/>
      <c r="AT5" s="72"/>
      <c r="AU5" s="72"/>
      <c r="AV5" s="72"/>
      <c r="AW5" s="72"/>
      <c r="AX5" s="72"/>
      <c r="AY5" s="72"/>
      <c r="AZ5" s="72"/>
      <c r="BA5" s="72"/>
      <c r="BB5" s="72"/>
      <c r="BC5" s="72"/>
      <c r="BD5" s="72"/>
      <c r="BE5" s="72"/>
      <c r="BF5" s="72"/>
      <c r="BG5" s="72"/>
      <c r="BH5" s="72"/>
      <c r="BI5" s="73"/>
      <c r="BJ5" s="74" t="s">
        <v>315</v>
      </c>
      <c r="BK5" s="75"/>
      <c r="BL5" s="76"/>
      <c r="BM5" s="203"/>
      <c r="BN5" s="204"/>
      <c r="BO5" s="204"/>
      <c r="BP5" s="204"/>
      <c r="BQ5" s="204"/>
      <c r="BR5" s="204"/>
      <c r="BS5" s="204"/>
      <c r="BT5" s="204"/>
      <c r="BU5" s="204"/>
      <c r="BV5" s="204"/>
      <c r="BW5" s="204"/>
      <c r="BX5" s="204"/>
      <c r="BY5" s="204"/>
      <c r="BZ5" s="204"/>
      <c r="CA5" s="204"/>
      <c r="CB5" s="205"/>
      <c r="DL5" s="56"/>
      <c r="DM5" s="80"/>
    </row>
    <row r="6" spans="2:117">
      <c r="B6" s="64"/>
      <c r="C6" s="81"/>
      <c r="D6" s="82"/>
      <c r="E6" s="82"/>
      <c r="F6" s="82"/>
      <c r="G6" s="82"/>
      <c r="H6" s="82"/>
      <c r="I6" s="82"/>
      <c r="J6" s="82"/>
      <c r="K6" s="83"/>
      <c r="L6" s="84"/>
      <c r="M6" s="85"/>
      <c r="N6" s="85"/>
      <c r="O6" s="85"/>
      <c r="P6" s="85"/>
      <c r="Q6" s="85"/>
      <c r="R6" s="85"/>
      <c r="S6" s="86"/>
      <c r="T6" s="86"/>
      <c r="U6" s="86"/>
      <c r="V6" s="86"/>
      <c r="W6" s="86"/>
      <c r="X6" s="86"/>
      <c r="Y6" s="86"/>
      <c r="Z6" s="86"/>
      <c r="AA6" s="86"/>
      <c r="AB6" s="86"/>
      <c r="AC6" s="86"/>
      <c r="AD6" s="86"/>
      <c r="AE6" s="86"/>
      <c r="AF6" s="86"/>
      <c r="AG6" s="86"/>
      <c r="AH6" s="86"/>
      <c r="AI6" s="86"/>
      <c r="AJ6" s="86"/>
      <c r="AK6" s="86"/>
      <c r="AL6" s="86"/>
      <c r="AM6" s="86"/>
      <c r="AN6" s="86"/>
      <c r="AO6" s="87"/>
      <c r="AP6" s="88"/>
      <c r="AQ6" s="89"/>
      <c r="AR6" s="89"/>
      <c r="AS6" s="89"/>
      <c r="AT6" s="89"/>
      <c r="AU6" s="89"/>
      <c r="AV6" s="89"/>
      <c r="AW6" s="89"/>
      <c r="AX6" s="90"/>
      <c r="AY6" s="90"/>
      <c r="AZ6" s="90"/>
      <c r="BA6" s="90"/>
      <c r="BB6" s="90"/>
      <c r="BC6" s="90"/>
      <c r="BD6" s="90"/>
      <c r="BE6" s="90"/>
      <c r="BF6" s="90"/>
      <c r="BG6" s="90"/>
      <c r="BH6" s="90"/>
      <c r="BI6" s="91"/>
      <c r="BJ6" s="92" t="s">
        <v>288</v>
      </c>
      <c r="BK6" s="93"/>
      <c r="BL6" s="94"/>
      <c r="BM6" s="206"/>
      <c r="BN6" s="207"/>
      <c r="BO6" s="207"/>
      <c r="BP6" s="207"/>
      <c r="BQ6" s="207"/>
      <c r="BR6" s="207"/>
      <c r="BS6" s="207"/>
      <c r="BT6" s="207"/>
      <c r="BU6" s="207"/>
      <c r="BV6" s="207"/>
      <c r="BW6" s="207"/>
      <c r="BX6" s="207"/>
      <c r="BY6" s="207"/>
      <c r="BZ6" s="207"/>
      <c r="CA6" s="207"/>
      <c r="CB6" s="208"/>
      <c r="DM6" s="80"/>
    </row>
    <row r="7" spans="2:117">
      <c r="B7" s="64"/>
      <c r="C7" s="209" t="s">
        <v>289</v>
      </c>
      <c r="D7" s="210"/>
      <c r="E7" s="211"/>
      <c r="F7" s="209" t="s">
        <v>316</v>
      </c>
      <c r="G7" s="210"/>
      <c r="H7" s="210"/>
      <c r="I7" s="210"/>
      <c r="J7" s="210"/>
      <c r="K7" s="210"/>
      <c r="L7" s="210"/>
      <c r="M7" s="210"/>
      <c r="N7" s="210"/>
      <c r="O7" s="210"/>
      <c r="P7" s="210"/>
      <c r="Q7" s="210"/>
      <c r="R7" s="210"/>
      <c r="S7" s="210"/>
      <c r="T7" s="210"/>
      <c r="U7" s="211"/>
      <c r="V7" s="209" t="s">
        <v>317</v>
      </c>
      <c r="W7" s="210"/>
      <c r="X7" s="210"/>
      <c r="Y7" s="210"/>
      <c r="Z7" s="210"/>
      <c r="AA7" s="210"/>
      <c r="AB7" s="210"/>
      <c r="AC7" s="210"/>
      <c r="AD7" s="210"/>
      <c r="AE7" s="210"/>
      <c r="AF7" s="210"/>
      <c r="AG7" s="210"/>
      <c r="AH7" s="210"/>
      <c r="AI7" s="210"/>
      <c r="AJ7" s="210"/>
      <c r="AK7" s="210"/>
      <c r="AL7" s="210"/>
      <c r="AM7" s="210"/>
      <c r="AN7" s="210"/>
      <c r="AO7" s="210"/>
      <c r="AP7" s="210"/>
      <c r="AQ7" s="210"/>
      <c r="AR7" s="210"/>
      <c r="AS7" s="210"/>
      <c r="AT7" s="210"/>
      <c r="AU7" s="210"/>
      <c r="AV7" s="210"/>
      <c r="AW7" s="210"/>
      <c r="AX7" s="210"/>
      <c r="AY7" s="210"/>
      <c r="AZ7" s="210"/>
      <c r="BA7" s="210"/>
      <c r="BB7" s="210"/>
      <c r="BC7" s="210"/>
      <c r="BD7" s="210"/>
      <c r="BE7" s="210"/>
      <c r="BF7" s="210"/>
      <c r="BG7" s="210"/>
      <c r="BH7" s="210"/>
      <c r="BI7" s="210"/>
      <c r="BJ7" s="209" t="s">
        <v>318</v>
      </c>
      <c r="BK7" s="210"/>
      <c r="BL7" s="210"/>
      <c r="BM7" s="210"/>
      <c r="BN7" s="210"/>
      <c r="BO7" s="210"/>
      <c r="BP7" s="210"/>
      <c r="BQ7" s="210"/>
      <c r="BR7" s="210"/>
      <c r="BS7" s="210"/>
      <c r="BT7" s="210"/>
      <c r="BU7" s="210"/>
      <c r="BV7" s="210"/>
      <c r="BW7" s="210"/>
      <c r="BX7" s="210"/>
      <c r="BY7" s="210"/>
      <c r="BZ7" s="210"/>
      <c r="CA7" s="210"/>
      <c r="CB7" s="210"/>
      <c r="CC7" s="210"/>
      <c r="CD7" s="210"/>
      <c r="CE7" s="210"/>
      <c r="CF7" s="210"/>
      <c r="CG7" s="210"/>
      <c r="CH7" s="210"/>
      <c r="CI7" s="211"/>
      <c r="CJ7" s="210" t="s">
        <v>319</v>
      </c>
      <c r="CK7" s="210"/>
      <c r="CL7" s="210"/>
      <c r="CM7" s="210"/>
      <c r="CN7" s="210"/>
      <c r="CO7" s="210"/>
      <c r="CP7" s="210"/>
      <c r="CQ7" s="210"/>
      <c r="CR7" s="210"/>
      <c r="CS7" s="210"/>
      <c r="CT7" s="210"/>
      <c r="CU7" s="210"/>
      <c r="CV7" s="210"/>
      <c r="CW7" s="210"/>
      <c r="CX7" s="210"/>
      <c r="CY7" s="210"/>
      <c r="CZ7" s="210"/>
      <c r="DA7" s="210"/>
      <c r="DB7" s="211"/>
      <c r="DC7" s="209"/>
      <c r="DD7" s="210"/>
      <c r="DE7" s="210"/>
      <c r="DF7" s="210"/>
      <c r="DG7" s="210"/>
      <c r="DH7" s="210"/>
      <c r="DI7" s="210"/>
      <c r="DJ7" s="210"/>
      <c r="DK7" s="210"/>
      <c r="DL7" s="211"/>
      <c r="DM7" s="80"/>
    </row>
    <row r="8" spans="2:117">
      <c r="B8" s="64"/>
      <c r="C8" s="212"/>
      <c r="D8" s="213"/>
      <c r="E8" s="214"/>
      <c r="F8" s="215" t="s">
        <v>320</v>
      </c>
      <c r="G8" s="216"/>
      <c r="H8" s="217"/>
      <c r="I8" s="217"/>
      <c r="J8" s="217"/>
      <c r="K8" s="217"/>
      <c r="L8" s="217"/>
      <c r="M8" s="217"/>
      <c r="N8" s="217"/>
      <c r="O8" s="217"/>
      <c r="P8" s="217"/>
      <c r="Q8" s="217"/>
      <c r="R8" s="217"/>
      <c r="S8" s="217"/>
      <c r="T8" s="217"/>
      <c r="U8" s="218"/>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9"/>
      <c r="BK8" s="217"/>
      <c r="BL8" s="217"/>
      <c r="BM8" s="217"/>
      <c r="BN8" s="217"/>
      <c r="BO8" s="191"/>
      <c r="BP8" s="220"/>
      <c r="BQ8" s="191"/>
      <c r="BR8" s="191"/>
      <c r="BS8" s="191"/>
      <c r="BT8" s="191"/>
      <c r="BU8" s="191"/>
      <c r="BV8" s="191"/>
      <c r="BW8" s="191"/>
      <c r="BX8" s="191"/>
      <c r="BY8" s="191"/>
      <c r="BZ8" s="191"/>
      <c r="CA8" s="191"/>
      <c r="CB8" s="191"/>
      <c r="CC8" s="191"/>
      <c r="CD8" s="191"/>
      <c r="CE8" s="191"/>
      <c r="CF8" s="191"/>
      <c r="CG8" s="191"/>
      <c r="CH8" s="191"/>
      <c r="CI8" s="195"/>
      <c r="CJ8" s="191"/>
      <c r="CK8" s="191"/>
      <c r="CL8" s="191"/>
      <c r="CM8" s="191"/>
      <c r="CN8" s="191"/>
      <c r="CO8" s="191"/>
      <c r="CP8" s="191"/>
      <c r="CQ8" s="217"/>
      <c r="CR8" s="217"/>
      <c r="CS8" s="217"/>
      <c r="CT8" s="217"/>
      <c r="CU8" s="217"/>
      <c r="CV8" s="217"/>
      <c r="CW8" s="217"/>
      <c r="CX8" s="217"/>
      <c r="CY8" s="217"/>
      <c r="CZ8" s="217"/>
      <c r="DA8" s="217"/>
      <c r="DB8" s="217"/>
      <c r="DC8" s="221"/>
      <c r="DD8" s="174"/>
      <c r="DE8" s="174"/>
      <c r="DF8" s="174"/>
      <c r="DG8" s="174"/>
      <c r="DH8" s="174"/>
      <c r="DI8" s="174"/>
      <c r="DJ8" s="174"/>
      <c r="DK8" s="174"/>
      <c r="DL8" s="175"/>
      <c r="DM8" s="80"/>
    </row>
    <row r="9" spans="2:117">
      <c r="B9" s="64"/>
      <c r="C9" s="222">
        <v>1</v>
      </c>
      <c r="D9" s="223"/>
      <c r="E9" s="224"/>
      <c r="F9" s="225" t="s">
        <v>321</v>
      </c>
      <c r="G9" s="226"/>
      <c r="H9" s="227"/>
      <c r="I9" s="226"/>
      <c r="J9" s="226"/>
      <c r="K9" s="226"/>
      <c r="L9" s="226"/>
      <c r="M9" s="226"/>
      <c r="N9" s="226"/>
      <c r="O9" s="226"/>
      <c r="P9" s="226"/>
      <c r="Q9" s="226"/>
      <c r="R9" s="226"/>
      <c r="S9" s="226"/>
      <c r="T9" s="226"/>
      <c r="U9" s="228"/>
      <c r="V9" s="227" t="s">
        <v>322</v>
      </c>
      <c r="W9" s="226"/>
      <c r="X9" s="226"/>
      <c r="Y9" s="226"/>
      <c r="Z9" s="226"/>
      <c r="AA9" s="226"/>
      <c r="AB9" s="226"/>
      <c r="AC9" s="226"/>
      <c r="AD9" s="226"/>
      <c r="AE9" s="226"/>
      <c r="AF9" s="226"/>
      <c r="AG9" s="226"/>
      <c r="AH9" s="226"/>
      <c r="AI9" s="226"/>
      <c r="AJ9" s="226"/>
      <c r="AK9" s="226"/>
      <c r="AL9" s="226"/>
      <c r="AM9" s="226"/>
      <c r="AN9" s="226"/>
      <c r="AO9" s="226"/>
      <c r="AP9" s="226"/>
      <c r="AQ9" s="226"/>
      <c r="AR9" s="226"/>
      <c r="AS9" s="226"/>
      <c r="AT9" s="226"/>
      <c r="AU9" s="226"/>
      <c r="AV9" s="226"/>
      <c r="AW9" s="226"/>
      <c r="AX9" s="226"/>
      <c r="AY9" s="226"/>
      <c r="AZ9" s="226"/>
      <c r="BA9" s="226"/>
      <c r="BB9" s="226"/>
      <c r="BC9" s="226"/>
      <c r="BD9" s="226"/>
      <c r="BE9" s="226"/>
      <c r="BF9" s="226"/>
      <c r="BG9" s="226"/>
      <c r="BH9" s="226"/>
      <c r="BI9" s="226"/>
      <c r="BJ9" s="225" t="s">
        <v>323</v>
      </c>
      <c r="BK9" s="226"/>
      <c r="BL9" s="226"/>
      <c r="BM9" s="226"/>
      <c r="BN9" s="226"/>
      <c r="BO9" s="226"/>
      <c r="BP9" s="229"/>
      <c r="BQ9" s="226"/>
      <c r="BR9" s="226"/>
      <c r="BS9" s="226"/>
      <c r="BT9" s="226"/>
      <c r="BU9" s="226"/>
      <c r="BV9" s="226"/>
      <c r="BW9" s="226"/>
      <c r="BX9" s="226"/>
      <c r="BY9" s="226"/>
      <c r="BZ9" s="226"/>
      <c r="CA9" s="226"/>
      <c r="CB9" s="226"/>
      <c r="CC9" s="226"/>
      <c r="CD9" s="226"/>
      <c r="CE9" s="226"/>
      <c r="CF9" s="226"/>
      <c r="CG9" s="226"/>
      <c r="CH9" s="226"/>
      <c r="CI9" s="228"/>
      <c r="CJ9" s="167"/>
      <c r="CK9" s="167"/>
      <c r="CL9" s="167"/>
      <c r="CM9" s="167"/>
      <c r="CN9" s="167"/>
      <c r="CO9" s="167"/>
      <c r="CP9" s="167"/>
      <c r="CQ9" s="226"/>
      <c r="CR9" s="226"/>
      <c r="CS9" s="226"/>
      <c r="CT9" s="226"/>
      <c r="CU9" s="226"/>
      <c r="CV9" s="226"/>
      <c r="CW9" s="226"/>
      <c r="CX9" s="226"/>
      <c r="CY9" s="226"/>
      <c r="CZ9" s="226"/>
      <c r="DA9" s="226"/>
      <c r="DB9" s="226"/>
      <c r="DC9" s="173"/>
      <c r="DD9" s="174"/>
      <c r="DE9" s="174"/>
      <c r="DF9" s="174"/>
      <c r="DG9" s="174"/>
      <c r="DH9" s="174"/>
      <c r="DI9" s="174"/>
      <c r="DJ9" s="174"/>
      <c r="DK9" s="174"/>
      <c r="DL9" s="175"/>
      <c r="DM9" s="80"/>
    </row>
    <row r="10" spans="2:117">
      <c r="B10" s="64"/>
      <c r="C10" s="222"/>
      <c r="D10" s="223"/>
      <c r="E10" s="224"/>
      <c r="F10" s="225"/>
      <c r="G10" s="226"/>
      <c r="H10" s="227"/>
      <c r="I10" s="226"/>
      <c r="J10" s="226"/>
      <c r="K10" s="226"/>
      <c r="L10" s="226"/>
      <c r="M10" s="226"/>
      <c r="N10" s="226"/>
      <c r="O10" s="226"/>
      <c r="P10" s="226"/>
      <c r="Q10" s="226"/>
      <c r="R10" s="226"/>
      <c r="S10" s="226"/>
      <c r="T10" s="226"/>
      <c r="U10" s="228"/>
      <c r="V10" s="227"/>
      <c r="W10" s="226"/>
      <c r="X10" s="226"/>
      <c r="Y10" s="226"/>
      <c r="Z10" s="226"/>
      <c r="AA10" s="226"/>
      <c r="AB10" s="226"/>
      <c r="AC10" s="226"/>
      <c r="AD10" s="226"/>
      <c r="AE10" s="226"/>
      <c r="AF10" s="226"/>
      <c r="AG10" s="226"/>
      <c r="AH10" s="226"/>
      <c r="AI10" s="226"/>
      <c r="AJ10" s="226"/>
      <c r="AK10" s="226"/>
      <c r="AL10" s="226"/>
      <c r="AM10" s="226"/>
      <c r="AN10" s="226"/>
      <c r="AO10" s="226"/>
      <c r="AP10" s="226"/>
      <c r="AQ10" s="226"/>
      <c r="AR10" s="226"/>
      <c r="AS10" s="226"/>
      <c r="AT10" s="226"/>
      <c r="AU10" s="226"/>
      <c r="AV10" s="226"/>
      <c r="AW10" s="226"/>
      <c r="AX10" s="226"/>
      <c r="AY10" s="226"/>
      <c r="AZ10" s="226"/>
      <c r="BA10" s="226"/>
      <c r="BB10" s="226"/>
      <c r="BC10" s="226"/>
      <c r="BD10" s="226"/>
      <c r="BE10" s="226"/>
      <c r="BF10" s="226"/>
      <c r="BG10" s="226"/>
      <c r="BH10" s="226"/>
      <c r="BI10" s="226"/>
      <c r="BJ10" s="225"/>
      <c r="BK10" s="226"/>
      <c r="BL10" s="226"/>
      <c r="BM10" s="226"/>
      <c r="BN10" s="226"/>
      <c r="BO10" s="226"/>
      <c r="BP10" s="229"/>
      <c r="BQ10" s="226"/>
      <c r="BR10" s="226"/>
      <c r="BS10" s="226"/>
      <c r="BT10" s="226"/>
      <c r="BU10" s="226"/>
      <c r="BV10" s="226"/>
      <c r="BW10" s="226"/>
      <c r="BX10" s="226"/>
      <c r="BY10" s="226"/>
      <c r="BZ10" s="226"/>
      <c r="CA10" s="226"/>
      <c r="CB10" s="226"/>
      <c r="CC10" s="226"/>
      <c r="CD10" s="226"/>
      <c r="CE10" s="226"/>
      <c r="CF10" s="226"/>
      <c r="CG10" s="226"/>
      <c r="CH10" s="226"/>
      <c r="CI10" s="228"/>
      <c r="CJ10" s="167"/>
      <c r="CK10" s="167"/>
      <c r="CL10" s="167"/>
      <c r="CM10" s="167"/>
      <c r="CN10" s="167"/>
      <c r="CO10" s="167"/>
      <c r="CP10" s="167"/>
      <c r="CQ10" s="226"/>
      <c r="CR10" s="226"/>
      <c r="CS10" s="226"/>
      <c r="CT10" s="226"/>
      <c r="CU10" s="226"/>
      <c r="CV10" s="226"/>
      <c r="CW10" s="226"/>
      <c r="CX10" s="226"/>
      <c r="CY10" s="226"/>
      <c r="CZ10" s="226"/>
      <c r="DA10" s="226"/>
      <c r="DB10" s="226"/>
      <c r="DC10" s="173"/>
      <c r="DD10" s="174"/>
      <c r="DE10" s="174"/>
      <c r="DF10" s="174"/>
      <c r="DG10" s="174"/>
      <c r="DH10" s="174"/>
      <c r="DI10" s="174"/>
      <c r="DJ10" s="174"/>
      <c r="DK10" s="174"/>
      <c r="DL10" s="175"/>
      <c r="DM10" s="80"/>
    </row>
    <row r="11" spans="2:117">
      <c r="B11" s="64"/>
      <c r="C11" s="222"/>
      <c r="D11" s="223"/>
      <c r="E11" s="224"/>
      <c r="F11" s="225"/>
      <c r="G11" s="226"/>
      <c r="H11" s="227"/>
      <c r="I11" s="227"/>
      <c r="J11" s="227"/>
      <c r="K11" s="227"/>
      <c r="L11" s="227"/>
      <c r="M11" s="227"/>
      <c r="N11" s="227"/>
      <c r="O11" s="227"/>
      <c r="P11" s="227"/>
      <c r="Q11" s="227"/>
      <c r="R11" s="226"/>
      <c r="S11" s="226"/>
      <c r="T11" s="226"/>
      <c r="U11" s="228"/>
      <c r="V11" s="227"/>
      <c r="W11" s="227"/>
      <c r="X11" s="227"/>
      <c r="Y11" s="227"/>
      <c r="Z11" s="227"/>
      <c r="AA11" s="227"/>
      <c r="AB11" s="227"/>
      <c r="AC11" s="227"/>
      <c r="AD11" s="227"/>
      <c r="AE11" s="227"/>
      <c r="AF11" s="226"/>
      <c r="AG11" s="226"/>
      <c r="AH11" s="226"/>
      <c r="AI11" s="226"/>
      <c r="AJ11" s="226"/>
      <c r="AK11" s="226"/>
      <c r="AL11" s="226"/>
      <c r="AM11" s="226"/>
      <c r="AN11" s="226"/>
      <c r="AO11" s="226"/>
      <c r="AP11" s="226"/>
      <c r="AQ11" s="227"/>
      <c r="AR11" s="226"/>
      <c r="AS11" s="226"/>
      <c r="AT11" s="226"/>
      <c r="AU11" s="226"/>
      <c r="AV11" s="226"/>
      <c r="AW11" s="226"/>
      <c r="AX11" s="226"/>
      <c r="AY11" s="226"/>
      <c r="AZ11" s="226"/>
      <c r="BA11" s="226"/>
      <c r="BB11" s="226"/>
      <c r="BC11" s="226"/>
      <c r="BD11" s="226"/>
      <c r="BE11" s="226"/>
      <c r="BF11" s="226"/>
      <c r="BG11" s="226"/>
      <c r="BH11" s="226"/>
      <c r="BI11" s="226"/>
      <c r="BJ11" s="225"/>
      <c r="BK11" s="226"/>
      <c r="BL11" s="226"/>
      <c r="BM11" s="226"/>
      <c r="BN11" s="226"/>
      <c r="BO11" s="226"/>
      <c r="BP11" s="229"/>
      <c r="BQ11" s="226"/>
      <c r="BR11" s="226"/>
      <c r="BS11" s="226"/>
      <c r="BT11" s="226"/>
      <c r="BU11" s="226"/>
      <c r="BV11" s="226"/>
      <c r="BW11" s="226"/>
      <c r="BX11" s="226"/>
      <c r="BY11" s="226"/>
      <c r="BZ11" s="226"/>
      <c r="CA11" s="226"/>
      <c r="CB11" s="226"/>
      <c r="CC11" s="226"/>
      <c r="CD11" s="226"/>
      <c r="CE11" s="226"/>
      <c r="CF11" s="226"/>
      <c r="CG11" s="226"/>
      <c r="CH11" s="226"/>
      <c r="CI11" s="228"/>
      <c r="CJ11" s="167"/>
      <c r="CK11" s="167"/>
      <c r="CL11" s="167"/>
      <c r="CM11" s="167"/>
      <c r="CN11" s="167"/>
      <c r="CO11" s="167"/>
      <c r="CP11" s="167"/>
      <c r="CQ11" s="226"/>
      <c r="CR11" s="226"/>
      <c r="CS11" s="226"/>
      <c r="CT11" s="226"/>
      <c r="CU11" s="226"/>
      <c r="CV11" s="226"/>
      <c r="CW11" s="226"/>
      <c r="CX11" s="226"/>
      <c r="CY11" s="226"/>
      <c r="CZ11" s="226"/>
      <c r="DA11" s="226"/>
      <c r="DB11" s="226"/>
      <c r="DC11" s="173"/>
      <c r="DD11" s="174"/>
      <c r="DE11" s="174"/>
      <c r="DF11" s="174"/>
      <c r="DG11" s="174"/>
      <c r="DH11" s="174"/>
      <c r="DI11" s="174"/>
      <c r="DJ11" s="174"/>
      <c r="DK11" s="174"/>
      <c r="DL11" s="175"/>
      <c r="DM11" s="80"/>
    </row>
    <row r="12" spans="2:117">
      <c r="B12" s="64"/>
      <c r="C12" s="222"/>
      <c r="D12" s="223"/>
      <c r="E12" s="224"/>
      <c r="F12" s="230"/>
      <c r="G12" s="231"/>
      <c r="H12" s="227"/>
      <c r="I12" s="227"/>
      <c r="J12" s="227"/>
      <c r="K12" s="227"/>
      <c r="L12" s="227"/>
      <c r="M12" s="227"/>
      <c r="N12" s="227"/>
      <c r="O12" s="227"/>
      <c r="P12" s="227"/>
      <c r="Q12" s="227"/>
      <c r="R12" s="226"/>
      <c r="S12" s="226"/>
      <c r="T12" s="226"/>
      <c r="U12" s="228"/>
      <c r="V12" s="227"/>
      <c r="W12" s="227"/>
      <c r="X12" s="227"/>
      <c r="Y12" s="227"/>
      <c r="Z12" s="227"/>
      <c r="AA12" s="227"/>
      <c r="AB12" s="227"/>
      <c r="AC12" s="227"/>
      <c r="AD12" s="227"/>
      <c r="AE12" s="227"/>
      <c r="AF12" s="227"/>
      <c r="AG12" s="227"/>
      <c r="AH12" s="227"/>
      <c r="AI12" s="227"/>
      <c r="AJ12" s="226"/>
      <c r="AK12" s="226"/>
      <c r="AL12" s="226"/>
      <c r="AM12" s="226"/>
      <c r="AN12" s="226"/>
      <c r="AO12" s="226"/>
      <c r="AP12" s="226"/>
      <c r="AQ12" s="227"/>
      <c r="AR12" s="226"/>
      <c r="AS12" s="226"/>
      <c r="AT12" s="226"/>
      <c r="AU12" s="226"/>
      <c r="AV12" s="226"/>
      <c r="AW12" s="226"/>
      <c r="AX12" s="226"/>
      <c r="AY12" s="226"/>
      <c r="AZ12" s="226"/>
      <c r="BA12" s="226"/>
      <c r="BB12" s="226"/>
      <c r="BC12" s="226"/>
      <c r="BD12" s="226"/>
      <c r="BE12" s="226"/>
      <c r="BF12" s="226"/>
      <c r="BG12" s="226"/>
      <c r="BH12" s="226"/>
      <c r="BI12" s="226"/>
      <c r="BJ12" s="225"/>
      <c r="BK12" s="226"/>
      <c r="BL12" s="226"/>
      <c r="BM12" s="226"/>
      <c r="BN12" s="226"/>
      <c r="BO12" s="226"/>
      <c r="BP12" s="229"/>
      <c r="BQ12" s="226"/>
      <c r="BR12" s="226"/>
      <c r="BS12" s="226"/>
      <c r="BT12" s="226"/>
      <c r="BU12" s="226"/>
      <c r="BV12" s="226"/>
      <c r="BW12" s="226"/>
      <c r="BX12" s="226"/>
      <c r="BY12" s="226"/>
      <c r="BZ12" s="226"/>
      <c r="CA12" s="226"/>
      <c r="CB12" s="226"/>
      <c r="CC12" s="226"/>
      <c r="CD12" s="226"/>
      <c r="CE12" s="226"/>
      <c r="CF12" s="226"/>
      <c r="CG12" s="226"/>
      <c r="CH12" s="226"/>
      <c r="CI12" s="228"/>
      <c r="CJ12" s="177"/>
      <c r="CK12" s="167"/>
      <c r="CL12" s="167"/>
      <c r="CM12" s="167"/>
      <c r="CN12" s="177"/>
      <c r="CO12" s="167"/>
      <c r="CP12" s="167"/>
      <c r="CQ12" s="226"/>
      <c r="CR12" s="226"/>
      <c r="CS12" s="226"/>
      <c r="CT12" s="226"/>
      <c r="CU12" s="226"/>
      <c r="CV12" s="226"/>
      <c r="CW12" s="226"/>
      <c r="CX12" s="226"/>
      <c r="CY12" s="226"/>
      <c r="CZ12" s="226"/>
      <c r="DA12" s="226"/>
      <c r="DB12" s="226"/>
      <c r="DC12" s="173"/>
      <c r="DD12" s="174"/>
      <c r="DE12" s="174"/>
      <c r="DF12" s="174"/>
      <c r="DG12" s="174"/>
      <c r="DH12" s="174"/>
      <c r="DI12" s="174"/>
      <c r="DJ12" s="174"/>
      <c r="DK12" s="174"/>
      <c r="DL12" s="175"/>
      <c r="DM12" s="80"/>
    </row>
    <row r="13" spans="2:117">
      <c r="B13" s="64"/>
      <c r="C13" s="222"/>
      <c r="D13" s="223"/>
      <c r="E13" s="224"/>
      <c r="F13" s="230"/>
      <c r="G13" s="226"/>
      <c r="H13" s="227"/>
      <c r="I13" s="226"/>
      <c r="J13" s="226"/>
      <c r="K13" s="226"/>
      <c r="L13" s="226"/>
      <c r="M13" s="226"/>
      <c r="N13" s="226"/>
      <c r="O13" s="226"/>
      <c r="P13" s="226"/>
      <c r="Q13" s="226"/>
      <c r="R13" s="226"/>
      <c r="S13" s="226"/>
      <c r="T13" s="226"/>
      <c r="U13" s="228"/>
      <c r="V13" s="227"/>
      <c r="W13" s="226"/>
      <c r="X13" s="226"/>
      <c r="Y13" s="226"/>
      <c r="Z13" s="226"/>
      <c r="AA13" s="226"/>
      <c r="AB13" s="226"/>
      <c r="AC13" s="226"/>
      <c r="AD13" s="226"/>
      <c r="AE13" s="226"/>
      <c r="AF13" s="226"/>
      <c r="AG13" s="226"/>
      <c r="AH13" s="226"/>
      <c r="AI13" s="226"/>
      <c r="AJ13" s="226"/>
      <c r="AK13" s="226"/>
      <c r="AL13" s="226"/>
      <c r="AM13" s="226"/>
      <c r="AN13" s="226"/>
      <c r="AO13" s="226"/>
      <c r="AP13" s="226"/>
      <c r="AQ13" s="226"/>
      <c r="AR13" s="226"/>
      <c r="AS13" s="226"/>
      <c r="AT13" s="226"/>
      <c r="AU13" s="226"/>
      <c r="AV13" s="226"/>
      <c r="AW13" s="226"/>
      <c r="AX13" s="226"/>
      <c r="AY13" s="226"/>
      <c r="AZ13" s="226"/>
      <c r="BA13" s="226"/>
      <c r="BB13" s="226"/>
      <c r="BC13" s="226"/>
      <c r="BD13" s="226"/>
      <c r="BE13" s="226"/>
      <c r="BF13" s="226"/>
      <c r="BG13" s="226"/>
      <c r="BH13" s="226"/>
      <c r="BI13" s="226"/>
      <c r="BJ13" s="225"/>
      <c r="BK13" s="226"/>
      <c r="BL13" s="226"/>
      <c r="BM13" s="226"/>
      <c r="BN13" s="226"/>
      <c r="BO13" s="226"/>
      <c r="BP13" s="229"/>
      <c r="BQ13" s="226"/>
      <c r="BR13" s="226"/>
      <c r="BS13" s="226"/>
      <c r="BT13" s="226"/>
      <c r="BU13" s="226"/>
      <c r="BV13" s="226"/>
      <c r="BW13" s="226"/>
      <c r="BX13" s="226"/>
      <c r="BY13" s="226"/>
      <c r="BZ13" s="226"/>
      <c r="CA13" s="226"/>
      <c r="CB13" s="226"/>
      <c r="CC13" s="226"/>
      <c r="CD13" s="226"/>
      <c r="CE13" s="226"/>
      <c r="CF13" s="226"/>
      <c r="CG13" s="226"/>
      <c r="CH13" s="226"/>
      <c r="CI13" s="228"/>
      <c r="CJ13" s="167"/>
      <c r="CK13" s="167"/>
      <c r="CL13" s="167"/>
      <c r="CM13" s="167"/>
      <c r="CN13" s="167"/>
      <c r="CO13" s="167"/>
      <c r="CP13" s="167"/>
      <c r="CQ13" s="226"/>
      <c r="CR13" s="226"/>
      <c r="CS13" s="226"/>
      <c r="CT13" s="226"/>
      <c r="CU13" s="226"/>
      <c r="CV13" s="226"/>
      <c r="CW13" s="226"/>
      <c r="CX13" s="226"/>
      <c r="CY13" s="226"/>
      <c r="CZ13" s="226"/>
      <c r="DA13" s="226"/>
      <c r="DB13" s="226"/>
      <c r="DC13" s="173"/>
      <c r="DD13" s="174"/>
      <c r="DE13" s="174"/>
      <c r="DF13" s="174"/>
      <c r="DG13" s="174"/>
      <c r="DH13" s="174"/>
      <c r="DI13" s="174"/>
      <c r="DJ13" s="174"/>
      <c r="DK13" s="174"/>
      <c r="DL13" s="175"/>
      <c r="DM13" s="80"/>
    </row>
    <row r="14" spans="2:117">
      <c r="B14" s="64"/>
      <c r="C14" s="222"/>
      <c r="D14" s="223"/>
      <c r="E14" s="224"/>
      <c r="F14" s="232"/>
      <c r="G14" s="231"/>
      <c r="H14" s="227"/>
      <c r="I14" s="227"/>
      <c r="J14" s="227"/>
      <c r="K14" s="227"/>
      <c r="L14" s="227"/>
      <c r="M14" s="227"/>
      <c r="N14" s="227"/>
      <c r="O14" s="227"/>
      <c r="P14" s="227"/>
      <c r="Q14" s="227"/>
      <c r="R14" s="226"/>
      <c r="S14" s="226"/>
      <c r="T14" s="226"/>
      <c r="U14" s="228"/>
      <c r="V14" s="227"/>
      <c r="W14" s="227"/>
      <c r="X14" s="227"/>
      <c r="Y14" s="227"/>
      <c r="Z14" s="227"/>
      <c r="AA14" s="227"/>
      <c r="AB14" s="227"/>
      <c r="AC14" s="227"/>
      <c r="AD14" s="227"/>
      <c r="AE14" s="227"/>
      <c r="AF14" s="226"/>
      <c r="AG14" s="226"/>
      <c r="AH14" s="226"/>
      <c r="AI14" s="226"/>
      <c r="AJ14" s="226"/>
      <c r="AK14" s="226"/>
      <c r="AL14" s="226"/>
      <c r="AM14" s="226"/>
      <c r="AN14" s="226"/>
      <c r="AO14" s="226"/>
      <c r="AP14" s="226"/>
      <c r="AQ14" s="227"/>
      <c r="AR14" s="226"/>
      <c r="AS14" s="226"/>
      <c r="AT14" s="226"/>
      <c r="AU14" s="226"/>
      <c r="AV14" s="226"/>
      <c r="AW14" s="226"/>
      <c r="AX14" s="226"/>
      <c r="AY14" s="226"/>
      <c r="AZ14" s="226"/>
      <c r="BA14" s="226"/>
      <c r="BB14" s="226"/>
      <c r="BC14" s="226"/>
      <c r="BD14" s="226"/>
      <c r="BE14" s="226"/>
      <c r="BF14" s="226"/>
      <c r="BG14" s="226"/>
      <c r="BH14" s="226"/>
      <c r="BI14" s="226"/>
      <c r="BJ14" s="225"/>
      <c r="BK14" s="226"/>
      <c r="BL14" s="226"/>
      <c r="BM14" s="226"/>
      <c r="BN14" s="226"/>
      <c r="BO14" s="226"/>
      <c r="BP14" s="229"/>
      <c r="BQ14" s="226"/>
      <c r="BR14" s="226"/>
      <c r="BS14" s="226"/>
      <c r="BT14" s="226"/>
      <c r="BU14" s="226"/>
      <c r="BV14" s="226"/>
      <c r="BW14" s="226"/>
      <c r="BX14" s="226"/>
      <c r="BY14" s="226"/>
      <c r="BZ14" s="226"/>
      <c r="CA14" s="226"/>
      <c r="CB14" s="226"/>
      <c r="CC14" s="226"/>
      <c r="CD14" s="226"/>
      <c r="CE14" s="226"/>
      <c r="CF14" s="226"/>
      <c r="CG14" s="226"/>
      <c r="CH14" s="226"/>
      <c r="CI14" s="228"/>
      <c r="CJ14" s="167"/>
      <c r="CK14" s="167"/>
      <c r="CL14" s="167"/>
      <c r="CM14" s="167"/>
      <c r="CN14" s="167"/>
      <c r="CO14" s="167"/>
      <c r="CP14" s="167"/>
      <c r="CQ14" s="226"/>
      <c r="CR14" s="226"/>
      <c r="CS14" s="226"/>
      <c r="CT14" s="226"/>
      <c r="CU14" s="226"/>
      <c r="CV14" s="226"/>
      <c r="CW14" s="226"/>
      <c r="CX14" s="226"/>
      <c r="CY14" s="226"/>
      <c r="CZ14" s="226"/>
      <c r="DA14" s="226"/>
      <c r="DB14" s="226"/>
      <c r="DC14" s="173"/>
      <c r="DD14" s="174"/>
      <c r="DE14" s="174"/>
      <c r="DF14" s="174"/>
      <c r="DG14" s="174"/>
      <c r="DH14" s="174"/>
      <c r="DI14" s="174"/>
      <c r="DJ14" s="174"/>
      <c r="DK14" s="174"/>
      <c r="DL14" s="175"/>
      <c r="DM14" s="80"/>
    </row>
    <row r="15" spans="2:117">
      <c r="B15" s="64"/>
      <c r="C15" s="222"/>
      <c r="D15" s="223"/>
      <c r="E15" s="224"/>
      <c r="F15" s="233"/>
      <c r="G15" s="226"/>
      <c r="H15" s="227"/>
      <c r="I15" s="226"/>
      <c r="J15" s="226"/>
      <c r="K15" s="226"/>
      <c r="L15" s="226"/>
      <c r="M15" s="226"/>
      <c r="N15" s="226"/>
      <c r="O15" s="226"/>
      <c r="P15" s="226"/>
      <c r="Q15" s="226"/>
      <c r="R15" s="226"/>
      <c r="S15" s="226"/>
      <c r="T15" s="226"/>
      <c r="U15" s="228"/>
      <c r="V15" s="227"/>
      <c r="W15" s="227"/>
      <c r="X15" s="227"/>
      <c r="Y15" s="227"/>
      <c r="Z15" s="227"/>
      <c r="AA15" s="227"/>
      <c r="AB15" s="227"/>
      <c r="AC15" s="227"/>
      <c r="AD15" s="227"/>
      <c r="AE15" s="227"/>
      <c r="AF15" s="227"/>
      <c r="AG15" s="227"/>
      <c r="AH15" s="227"/>
      <c r="AI15" s="227"/>
      <c r="AJ15" s="226"/>
      <c r="AK15" s="226"/>
      <c r="AL15" s="226"/>
      <c r="AM15" s="226"/>
      <c r="AN15" s="226"/>
      <c r="AO15" s="226"/>
      <c r="AP15" s="226"/>
      <c r="AQ15" s="227"/>
      <c r="AR15" s="226"/>
      <c r="AS15" s="226"/>
      <c r="AT15" s="226"/>
      <c r="AU15" s="226"/>
      <c r="AV15" s="226"/>
      <c r="AW15" s="226"/>
      <c r="AX15" s="226"/>
      <c r="AY15" s="226"/>
      <c r="AZ15" s="226"/>
      <c r="BA15" s="226"/>
      <c r="BB15" s="226"/>
      <c r="BC15" s="226"/>
      <c r="BD15" s="226"/>
      <c r="BE15" s="226"/>
      <c r="BF15" s="226"/>
      <c r="BG15" s="226"/>
      <c r="BH15" s="226"/>
      <c r="BI15" s="226"/>
      <c r="BJ15" s="225"/>
      <c r="BK15" s="226"/>
      <c r="BL15" s="226"/>
      <c r="BM15" s="226"/>
      <c r="BN15" s="226"/>
      <c r="BO15" s="226"/>
      <c r="BP15" s="229"/>
      <c r="BQ15" s="226"/>
      <c r="BR15" s="226"/>
      <c r="BS15" s="226"/>
      <c r="BT15" s="226"/>
      <c r="BU15" s="226"/>
      <c r="BV15" s="226"/>
      <c r="BW15" s="226"/>
      <c r="BX15" s="226"/>
      <c r="BY15" s="226"/>
      <c r="BZ15" s="226"/>
      <c r="CA15" s="226"/>
      <c r="CB15" s="226"/>
      <c r="CC15" s="226"/>
      <c r="CD15" s="226"/>
      <c r="CE15" s="226"/>
      <c r="CF15" s="226"/>
      <c r="CG15" s="226"/>
      <c r="CH15" s="226"/>
      <c r="CI15" s="228"/>
      <c r="CJ15" s="226"/>
      <c r="CK15" s="226"/>
      <c r="CL15" s="226"/>
      <c r="CM15" s="226"/>
      <c r="CN15" s="226"/>
      <c r="CO15" s="226"/>
      <c r="CP15" s="226"/>
      <c r="CQ15" s="226"/>
      <c r="CR15" s="226"/>
      <c r="CS15" s="226"/>
      <c r="CT15" s="226"/>
      <c r="CU15" s="226"/>
      <c r="CV15" s="226"/>
      <c r="CW15" s="226"/>
      <c r="CX15" s="226"/>
      <c r="CY15" s="226"/>
      <c r="CZ15" s="226"/>
      <c r="DA15" s="226"/>
      <c r="DB15" s="226"/>
      <c r="DC15" s="173"/>
      <c r="DD15" s="174"/>
      <c r="DE15" s="174"/>
      <c r="DF15" s="174"/>
      <c r="DG15" s="174"/>
      <c r="DH15" s="174"/>
      <c r="DI15" s="174"/>
      <c r="DJ15" s="174"/>
      <c r="DK15" s="174"/>
      <c r="DL15" s="175"/>
      <c r="DM15" s="80"/>
    </row>
    <row r="16" spans="2:117">
      <c r="B16" s="64"/>
      <c r="C16" s="222"/>
      <c r="D16" s="223"/>
      <c r="E16" s="224"/>
      <c r="F16" s="225"/>
      <c r="G16" s="226"/>
      <c r="H16" s="227"/>
      <c r="I16" s="226"/>
      <c r="J16" s="226"/>
      <c r="K16" s="226"/>
      <c r="L16" s="226"/>
      <c r="M16" s="226"/>
      <c r="N16" s="226"/>
      <c r="O16" s="226"/>
      <c r="P16" s="226"/>
      <c r="Q16" s="226"/>
      <c r="R16" s="226"/>
      <c r="S16" s="226"/>
      <c r="T16" s="226"/>
      <c r="U16" s="228"/>
      <c r="V16" s="234"/>
      <c r="W16" s="217"/>
      <c r="X16" s="217"/>
      <c r="Y16" s="217"/>
      <c r="Z16" s="217"/>
      <c r="AA16" s="217"/>
      <c r="AB16" s="217"/>
      <c r="AC16" s="217"/>
      <c r="AD16" s="217"/>
      <c r="AE16" s="217"/>
      <c r="AF16" s="217"/>
      <c r="AG16" s="217"/>
      <c r="AH16" s="217"/>
      <c r="AI16" s="217"/>
      <c r="AJ16" s="217"/>
      <c r="AK16" s="217"/>
      <c r="AL16" s="217"/>
      <c r="AM16" s="217"/>
      <c r="AN16" s="217"/>
      <c r="AO16" s="217"/>
      <c r="AP16" s="217"/>
      <c r="AQ16" s="217"/>
      <c r="AR16" s="217"/>
      <c r="AS16" s="217"/>
      <c r="AT16" s="217"/>
      <c r="AU16" s="217"/>
      <c r="AV16" s="217"/>
      <c r="AW16" s="217"/>
      <c r="AX16" s="217"/>
      <c r="AY16" s="217"/>
      <c r="AZ16" s="217"/>
      <c r="BA16" s="217"/>
      <c r="BB16" s="217"/>
      <c r="BC16" s="217"/>
      <c r="BD16" s="217"/>
      <c r="BE16" s="217"/>
      <c r="BF16" s="217"/>
      <c r="BG16" s="217"/>
      <c r="BH16" s="217"/>
      <c r="BI16" s="217"/>
      <c r="BJ16" s="235"/>
      <c r="BK16" s="226"/>
      <c r="BL16" s="226"/>
      <c r="BM16" s="226"/>
      <c r="BN16" s="226"/>
      <c r="BO16" s="226"/>
      <c r="BP16" s="229"/>
      <c r="BQ16" s="226"/>
      <c r="BR16" s="226"/>
      <c r="BS16" s="226"/>
      <c r="BT16" s="226"/>
      <c r="BU16" s="226"/>
      <c r="BV16" s="226"/>
      <c r="BW16" s="226"/>
      <c r="BX16" s="226"/>
      <c r="BY16" s="226"/>
      <c r="BZ16" s="226"/>
      <c r="CA16" s="226"/>
      <c r="CB16" s="226"/>
      <c r="CC16" s="226"/>
      <c r="CD16" s="226"/>
      <c r="CE16" s="226"/>
      <c r="CF16" s="226"/>
      <c r="CG16" s="226"/>
      <c r="CH16" s="226"/>
      <c r="CI16" s="228"/>
      <c r="CJ16" s="226"/>
      <c r="CK16" s="226"/>
      <c r="CL16" s="226"/>
      <c r="CM16" s="226"/>
      <c r="CN16" s="226"/>
      <c r="CO16" s="226"/>
      <c r="CP16" s="226"/>
      <c r="CQ16" s="226"/>
      <c r="CR16" s="226"/>
      <c r="CS16" s="226"/>
      <c r="CT16" s="226"/>
      <c r="CU16" s="226"/>
      <c r="CV16" s="226"/>
      <c r="CW16" s="226"/>
      <c r="CX16" s="226"/>
      <c r="CY16" s="226"/>
      <c r="CZ16" s="226"/>
      <c r="DA16" s="226"/>
      <c r="DB16" s="226"/>
      <c r="DC16" s="173"/>
      <c r="DD16" s="174"/>
      <c r="DE16" s="174"/>
      <c r="DF16" s="174"/>
      <c r="DG16" s="174"/>
      <c r="DH16" s="174"/>
      <c r="DI16" s="174"/>
      <c r="DJ16" s="174"/>
      <c r="DK16" s="174"/>
      <c r="DL16" s="175"/>
      <c r="DM16" s="80"/>
    </row>
    <row r="17" spans="2:117">
      <c r="B17" s="64"/>
      <c r="C17" s="222"/>
      <c r="D17" s="223"/>
      <c r="E17" s="224"/>
      <c r="F17" s="225"/>
      <c r="G17" s="226"/>
      <c r="H17" s="227"/>
      <c r="I17" s="227"/>
      <c r="J17" s="227"/>
      <c r="K17" s="227"/>
      <c r="L17" s="226"/>
      <c r="M17" s="227"/>
      <c r="N17" s="227"/>
      <c r="O17" s="227"/>
      <c r="P17" s="227"/>
      <c r="Q17" s="227"/>
      <c r="R17" s="226"/>
      <c r="S17" s="226"/>
      <c r="T17" s="226"/>
      <c r="U17" s="228"/>
      <c r="V17" s="227"/>
      <c r="W17" s="227"/>
      <c r="X17" s="227"/>
      <c r="Y17" s="227"/>
      <c r="Z17" s="227"/>
      <c r="AA17" s="227"/>
      <c r="AB17" s="227"/>
      <c r="AC17" s="227"/>
      <c r="AD17" s="227"/>
      <c r="AE17" s="227"/>
      <c r="AF17" s="226"/>
      <c r="AG17" s="226"/>
      <c r="AH17" s="226"/>
      <c r="AI17" s="226"/>
      <c r="AJ17" s="226"/>
      <c r="AK17" s="226"/>
      <c r="AL17" s="226"/>
      <c r="AM17" s="226"/>
      <c r="AN17" s="226"/>
      <c r="AO17" s="226"/>
      <c r="AP17" s="226"/>
      <c r="AQ17" s="227"/>
      <c r="AR17" s="226"/>
      <c r="AS17" s="226"/>
      <c r="AT17" s="226"/>
      <c r="AU17" s="226"/>
      <c r="AV17" s="226"/>
      <c r="AW17" s="226"/>
      <c r="AX17" s="226"/>
      <c r="AY17" s="226"/>
      <c r="AZ17" s="226"/>
      <c r="BA17" s="226"/>
      <c r="BB17" s="226"/>
      <c r="BC17" s="226"/>
      <c r="BD17" s="226"/>
      <c r="BE17" s="226"/>
      <c r="BF17" s="226"/>
      <c r="BG17" s="226"/>
      <c r="BH17" s="226"/>
      <c r="BI17" s="226"/>
      <c r="BJ17" s="236"/>
      <c r="BK17" s="217"/>
      <c r="BL17" s="217"/>
      <c r="BM17" s="217"/>
      <c r="BN17" s="226"/>
      <c r="BO17" s="226"/>
      <c r="BP17" s="229"/>
      <c r="BQ17" s="226"/>
      <c r="BR17" s="226"/>
      <c r="BS17" s="226"/>
      <c r="BT17" s="226"/>
      <c r="BU17" s="226"/>
      <c r="BV17" s="226"/>
      <c r="BW17" s="226"/>
      <c r="BX17" s="226"/>
      <c r="BY17" s="226"/>
      <c r="BZ17" s="226"/>
      <c r="CA17" s="226"/>
      <c r="CB17" s="226"/>
      <c r="CC17" s="226"/>
      <c r="CD17" s="226"/>
      <c r="CE17" s="226"/>
      <c r="CF17" s="226"/>
      <c r="CG17" s="226"/>
      <c r="CH17" s="226"/>
      <c r="CI17" s="228"/>
      <c r="CJ17" s="226"/>
      <c r="CK17" s="226"/>
      <c r="CL17" s="226"/>
      <c r="CM17" s="226"/>
      <c r="CN17" s="226"/>
      <c r="CO17" s="226"/>
      <c r="CP17" s="226"/>
      <c r="CQ17" s="226"/>
      <c r="CR17" s="226"/>
      <c r="CS17" s="226"/>
      <c r="CT17" s="226"/>
      <c r="CU17" s="226"/>
      <c r="CV17" s="226"/>
      <c r="CW17" s="226"/>
      <c r="CX17" s="226"/>
      <c r="CY17" s="226"/>
      <c r="CZ17" s="226"/>
      <c r="DA17" s="226"/>
      <c r="DB17" s="226"/>
      <c r="DC17" s="221"/>
      <c r="DD17" s="174"/>
      <c r="DE17" s="174"/>
      <c r="DF17" s="174"/>
      <c r="DG17" s="174"/>
      <c r="DH17" s="174"/>
      <c r="DI17" s="174"/>
      <c r="DJ17" s="174"/>
      <c r="DK17" s="174"/>
      <c r="DL17" s="175"/>
      <c r="DM17" s="80"/>
    </row>
    <row r="18" spans="2:117">
      <c r="B18" s="64"/>
      <c r="C18" s="222"/>
      <c r="D18" s="223"/>
      <c r="E18" s="224"/>
      <c r="F18" s="233"/>
      <c r="G18" s="231"/>
      <c r="H18" s="227"/>
      <c r="I18" s="227"/>
      <c r="J18" s="227"/>
      <c r="K18" s="227"/>
      <c r="L18" s="226"/>
      <c r="M18" s="227"/>
      <c r="N18" s="227"/>
      <c r="O18" s="227"/>
      <c r="P18" s="227"/>
      <c r="Q18" s="227"/>
      <c r="R18" s="226"/>
      <c r="S18" s="226"/>
      <c r="T18" s="226"/>
      <c r="U18" s="228"/>
      <c r="V18" s="234"/>
      <c r="W18" s="226"/>
      <c r="X18" s="226"/>
      <c r="Y18" s="226"/>
      <c r="Z18" s="226"/>
      <c r="AA18" s="226"/>
      <c r="AB18" s="226"/>
      <c r="AC18" s="226"/>
      <c r="AD18" s="226"/>
      <c r="AE18" s="226"/>
      <c r="AF18" s="226"/>
      <c r="AG18" s="226"/>
      <c r="AH18" s="226"/>
      <c r="AI18" s="226"/>
      <c r="AJ18" s="226"/>
      <c r="AK18" s="226"/>
      <c r="AL18" s="226"/>
      <c r="AM18" s="226"/>
      <c r="AN18" s="226"/>
      <c r="AO18" s="226"/>
      <c r="AP18" s="226"/>
      <c r="AQ18" s="226"/>
      <c r="AR18" s="226"/>
      <c r="AS18" s="226"/>
      <c r="AT18" s="226"/>
      <c r="AU18" s="226"/>
      <c r="AV18" s="226"/>
      <c r="AW18" s="226"/>
      <c r="AX18" s="226"/>
      <c r="AY18" s="226"/>
      <c r="AZ18" s="226"/>
      <c r="BA18" s="226"/>
      <c r="BB18" s="226"/>
      <c r="BC18" s="226"/>
      <c r="BD18" s="226"/>
      <c r="BE18" s="226"/>
      <c r="BF18" s="226"/>
      <c r="BG18" s="226"/>
      <c r="BH18" s="226"/>
      <c r="BI18" s="226"/>
      <c r="BJ18" s="237"/>
      <c r="BK18" s="217"/>
      <c r="BL18" s="217"/>
      <c r="BM18" s="217"/>
      <c r="BN18" s="226"/>
      <c r="BO18" s="226"/>
      <c r="BP18" s="229"/>
      <c r="BQ18" s="226"/>
      <c r="BR18" s="226"/>
      <c r="BS18" s="226"/>
      <c r="BT18" s="226"/>
      <c r="BU18" s="226"/>
      <c r="BV18" s="226"/>
      <c r="BW18" s="226"/>
      <c r="BX18" s="226"/>
      <c r="BY18" s="226"/>
      <c r="BZ18" s="226"/>
      <c r="CA18" s="226"/>
      <c r="CB18" s="226"/>
      <c r="CC18" s="226"/>
      <c r="CD18" s="226"/>
      <c r="CE18" s="226"/>
      <c r="CF18" s="226"/>
      <c r="CG18" s="226"/>
      <c r="CH18" s="226"/>
      <c r="CI18" s="228"/>
      <c r="CJ18" s="226"/>
      <c r="CK18" s="226"/>
      <c r="CL18" s="226"/>
      <c r="CM18" s="226"/>
      <c r="CN18" s="226"/>
      <c r="CO18" s="226"/>
      <c r="CP18" s="226"/>
      <c r="CQ18" s="226"/>
      <c r="CR18" s="226"/>
      <c r="CS18" s="226"/>
      <c r="CT18" s="226"/>
      <c r="CU18" s="226"/>
      <c r="CV18" s="226"/>
      <c r="CW18" s="226"/>
      <c r="CX18" s="226"/>
      <c r="CY18" s="226"/>
      <c r="CZ18" s="226"/>
      <c r="DA18" s="226"/>
      <c r="DB18" s="226"/>
      <c r="DC18" s="173"/>
      <c r="DD18" s="174"/>
      <c r="DE18" s="174"/>
      <c r="DF18" s="174"/>
      <c r="DG18" s="174"/>
      <c r="DH18" s="174"/>
      <c r="DI18" s="174"/>
      <c r="DJ18" s="174"/>
      <c r="DK18" s="174"/>
      <c r="DL18" s="175"/>
      <c r="DM18" s="80"/>
    </row>
    <row r="19" spans="2:117">
      <c r="B19" s="64"/>
      <c r="C19" s="222"/>
      <c r="D19" s="223"/>
      <c r="E19" s="224"/>
      <c r="F19" s="233"/>
      <c r="G19" s="216"/>
      <c r="H19" s="238"/>
      <c r="I19" s="238"/>
      <c r="J19" s="238"/>
      <c r="K19" s="238"/>
      <c r="L19" s="227"/>
      <c r="M19" s="238"/>
      <c r="N19" s="238"/>
      <c r="O19" s="238"/>
      <c r="P19" s="238"/>
      <c r="Q19" s="238"/>
      <c r="R19" s="217"/>
      <c r="S19" s="217"/>
      <c r="T19" s="217"/>
      <c r="U19" s="218"/>
      <c r="V19" s="238"/>
      <c r="W19" s="238"/>
      <c r="X19" s="238"/>
      <c r="Y19" s="238"/>
      <c r="Z19" s="238"/>
      <c r="AA19" s="238"/>
      <c r="AB19" s="238"/>
      <c r="AC19" s="238"/>
      <c r="AD19" s="238"/>
      <c r="AE19" s="238"/>
      <c r="AF19" s="217"/>
      <c r="AG19" s="217"/>
      <c r="AH19" s="217"/>
      <c r="AI19" s="217"/>
      <c r="AJ19" s="217"/>
      <c r="AK19" s="217"/>
      <c r="AL19" s="217"/>
      <c r="AM19" s="217"/>
      <c r="AN19" s="217"/>
      <c r="AO19" s="217"/>
      <c r="AP19" s="217"/>
      <c r="AQ19" s="238"/>
      <c r="AR19" s="217"/>
      <c r="AS19" s="217"/>
      <c r="AT19" s="217"/>
      <c r="AU19" s="217"/>
      <c r="AV19" s="217"/>
      <c r="AW19" s="217"/>
      <c r="AX19" s="217"/>
      <c r="AY19" s="217"/>
      <c r="AZ19" s="217"/>
      <c r="BA19" s="217"/>
      <c r="BB19" s="217"/>
      <c r="BC19" s="217"/>
      <c r="BD19" s="217"/>
      <c r="BE19" s="217"/>
      <c r="BF19" s="217"/>
      <c r="BG19" s="217"/>
      <c r="BH19" s="217"/>
      <c r="BI19" s="217"/>
      <c r="BJ19" s="225"/>
      <c r="BK19" s="217"/>
      <c r="BL19" s="217"/>
      <c r="BM19" s="217"/>
      <c r="BN19" s="226"/>
      <c r="BO19" s="226"/>
      <c r="BP19" s="229"/>
      <c r="BQ19" s="226"/>
      <c r="BR19" s="226"/>
      <c r="BS19" s="226"/>
      <c r="BT19" s="226"/>
      <c r="BU19" s="226"/>
      <c r="BV19" s="226"/>
      <c r="BW19" s="226"/>
      <c r="BX19" s="226"/>
      <c r="BY19" s="226"/>
      <c r="BZ19" s="226"/>
      <c r="CA19" s="226"/>
      <c r="CB19" s="226"/>
      <c r="CC19" s="226"/>
      <c r="CD19" s="226"/>
      <c r="CE19" s="226"/>
      <c r="CF19" s="226"/>
      <c r="CG19" s="226"/>
      <c r="CH19" s="226"/>
      <c r="CI19" s="228"/>
      <c r="CJ19" s="226"/>
      <c r="CK19" s="226"/>
      <c r="CL19" s="226"/>
      <c r="CM19" s="226"/>
      <c r="CN19" s="226"/>
      <c r="CO19" s="226"/>
      <c r="CP19" s="226"/>
      <c r="CQ19" s="226"/>
      <c r="CR19" s="226"/>
      <c r="CS19" s="226"/>
      <c r="CT19" s="226"/>
      <c r="CU19" s="226"/>
      <c r="CV19" s="226"/>
      <c r="CW19" s="226"/>
      <c r="CX19" s="226"/>
      <c r="CY19" s="226"/>
      <c r="CZ19" s="226"/>
      <c r="DA19" s="226"/>
      <c r="DB19" s="226"/>
      <c r="DC19" s="173"/>
      <c r="DD19" s="174"/>
      <c r="DE19" s="174"/>
      <c r="DF19" s="174"/>
      <c r="DG19" s="174"/>
      <c r="DH19" s="174"/>
      <c r="DI19" s="174"/>
      <c r="DJ19" s="174"/>
      <c r="DK19" s="174"/>
      <c r="DL19" s="175"/>
      <c r="DM19" s="80"/>
    </row>
    <row r="20" spans="2:117">
      <c r="B20" s="64"/>
      <c r="C20" s="222"/>
      <c r="D20" s="223"/>
      <c r="E20" s="224"/>
      <c r="F20" s="233"/>
      <c r="G20" s="216"/>
      <c r="H20" s="238"/>
      <c r="I20" s="238"/>
      <c r="J20" s="238"/>
      <c r="K20" s="238"/>
      <c r="L20" s="227"/>
      <c r="M20" s="238"/>
      <c r="N20" s="238"/>
      <c r="O20" s="238"/>
      <c r="P20" s="238"/>
      <c r="Q20" s="238"/>
      <c r="R20" s="217"/>
      <c r="S20" s="217"/>
      <c r="T20" s="217"/>
      <c r="U20" s="218"/>
      <c r="V20" s="238"/>
      <c r="W20" s="238"/>
      <c r="X20" s="238"/>
      <c r="Y20" s="238"/>
      <c r="Z20" s="238"/>
      <c r="AA20" s="238"/>
      <c r="AB20" s="238"/>
      <c r="AC20" s="238"/>
      <c r="AD20" s="238"/>
      <c r="AE20" s="238"/>
      <c r="AF20" s="217"/>
      <c r="AG20" s="217"/>
      <c r="AH20" s="217"/>
      <c r="AI20" s="217"/>
      <c r="AJ20" s="217"/>
      <c r="AK20" s="217"/>
      <c r="AL20" s="217"/>
      <c r="AM20" s="217"/>
      <c r="AN20" s="217"/>
      <c r="AO20" s="217"/>
      <c r="AP20" s="217"/>
      <c r="AQ20" s="238"/>
      <c r="AR20" s="217"/>
      <c r="AS20" s="217"/>
      <c r="AT20" s="217"/>
      <c r="AU20" s="217"/>
      <c r="AV20" s="217"/>
      <c r="AW20" s="217"/>
      <c r="AX20" s="217"/>
      <c r="AY20" s="217"/>
      <c r="AZ20" s="217"/>
      <c r="BA20" s="217"/>
      <c r="BB20" s="217"/>
      <c r="BC20" s="217"/>
      <c r="BD20" s="217"/>
      <c r="BE20" s="217"/>
      <c r="BF20" s="217"/>
      <c r="BG20" s="217"/>
      <c r="BH20" s="217"/>
      <c r="BI20" s="217"/>
      <c r="BJ20" s="225"/>
      <c r="BK20" s="217"/>
      <c r="BL20" s="217"/>
      <c r="BM20" s="217"/>
      <c r="BN20" s="226"/>
      <c r="BO20" s="226"/>
      <c r="BP20" s="229"/>
      <c r="BQ20" s="226"/>
      <c r="BR20" s="226"/>
      <c r="BS20" s="226"/>
      <c r="BT20" s="226"/>
      <c r="BU20" s="226"/>
      <c r="BV20" s="226"/>
      <c r="BW20" s="226"/>
      <c r="BX20" s="226"/>
      <c r="BY20" s="226"/>
      <c r="BZ20" s="226"/>
      <c r="CA20" s="226"/>
      <c r="CB20" s="226"/>
      <c r="CC20" s="226"/>
      <c r="CD20" s="226"/>
      <c r="CE20" s="226"/>
      <c r="CF20" s="226"/>
      <c r="CG20" s="226"/>
      <c r="CH20" s="226"/>
      <c r="CI20" s="228"/>
      <c r="CJ20" s="226"/>
      <c r="CK20" s="226"/>
      <c r="CL20" s="226"/>
      <c r="CM20" s="226"/>
      <c r="CN20" s="226"/>
      <c r="CO20" s="226"/>
      <c r="CP20" s="226"/>
      <c r="CQ20" s="226"/>
      <c r="CR20" s="226"/>
      <c r="CS20" s="226"/>
      <c r="CT20" s="226"/>
      <c r="CU20" s="226"/>
      <c r="CV20" s="226"/>
      <c r="CW20" s="226"/>
      <c r="CX20" s="226"/>
      <c r="CY20" s="226"/>
      <c r="CZ20" s="226"/>
      <c r="DA20" s="226"/>
      <c r="DB20" s="226"/>
      <c r="DC20" s="221"/>
      <c r="DD20" s="174"/>
      <c r="DE20" s="174"/>
      <c r="DF20" s="174"/>
      <c r="DG20" s="174"/>
      <c r="DH20" s="174"/>
      <c r="DI20" s="174"/>
      <c r="DJ20" s="174"/>
      <c r="DK20" s="174"/>
      <c r="DL20" s="175"/>
      <c r="DM20" s="80"/>
    </row>
    <row r="21" spans="2:117">
      <c r="B21" s="64"/>
      <c r="C21" s="222"/>
      <c r="D21" s="223"/>
      <c r="E21" s="224"/>
      <c r="F21" s="233"/>
      <c r="G21" s="216"/>
      <c r="H21" s="238"/>
      <c r="I21" s="238"/>
      <c r="J21" s="238"/>
      <c r="K21" s="238"/>
      <c r="L21" s="227"/>
      <c r="M21" s="238"/>
      <c r="N21" s="238"/>
      <c r="O21" s="238"/>
      <c r="P21" s="238"/>
      <c r="Q21" s="238"/>
      <c r="R21" s="217"/>
      <c r="S21" s="217"/>
      <c r="T21" s="217"/>
      <c r="U21" s="218"/>
      <c r="V21" s="227"/>
      <c r="W21" s="238"/>
      <c r="X21" s="238"/>
      <c r="Y21" s="238"/>
      <c r="Z21" s="238"/>
      <c r="AA21" s="238"/>
      <c r="AB21" s="238"/>
      <c r="AC21" s="238"/>
      <c r="AD21" s="238"/>
      <c r="AE21" s="238"/>
      <c r="AF21" s="217"/>
      <c r="AG21" s="217"/>
      <c r="AH21" s="217"/>
      <c r="AI21" s="217"/>
      <c r="AJ21" s="217"/>
      <c r="AK21" s="217"/>
      <c r="AL21" s="217"/>
      <c r="AM21" s="217"/>
      <c r="AN21" s="217"/>
      <c r="AO21" s="217"/>
      <c r="AP21" s="217"/>
      <c r="AQ21" s="238"/>
      <c r="AR21" s="217"/>
      <c r="AS21" s="217"/>
      <c r="AT21" s="217"/>
      <c r="AU21" s="217"/>
      <c r="AV21" s="217"/>
      <c r="AW21" s="217"/>
      <c r="AX21" s="217"/>
      <c r="AY21" s="217"/>
      <c r="AZ21" s="217"/>
      <c r="BA21" s="217"/>
      <c r="BB21" s="217"/>
      <c r="BC21" s="217"/>
      <c r="BD21" s="217"/>
      <c r="BE21" s="217"/>
      <c r="BF21" s="217"/>
      <c r="BG21" s="217"/>
      <c r="BH21" s="217"/>
      <c r="BI21" s="217"/>
      <c r="BJ21" s="225"/>
      <c r="BK21" s="217"/>
      <c r="BL21" s="217"/>
      <c r="BM21" s="217"/>
      <c r="BN21" s="226"/>
      <c r="BO21" s="226"/>
      <c r="BP21" s="229"/>
      <c r="BQ21" s="226"/>
      <c r="BR21" s="226"/>
      <c r="BS21" s="226"/>
      <c r="BT21" s="226"/>
      <c r="BU21" s="226"/>
      <c r="BV21" s="226"/>
      <c r="BW21" s="226"/>
      <c r="BX21" s="226"/>
      <c r="BY21" s="226"/>
      <c r="BZ21" s="226"/>
      <c r="CA21" s="226"/>
      <c r="CB21" s="226"/>
      <c r="CC21" s="226"/>
      <c r="CD21" s="226"/>
      <c r="CE21" s="226"/>
      <c r="CF21" s="226"/>
      <c r="CG21" s="226"/>
      <c r="CH21" s="226"/>
      <c r="CI21" s="228"/>
      <c r="CJ21" s="226"/>
      <c r="CK21" s="226"/>
      <c r="CL21" s="226"/>
      <c r="CM21" s="226"/>
      <c r="CN21" s="226"/>
      <c r="CO21" s="226"/>
      <c r="CP21" s="226"/>
      <c r="CQ21" s="226"/>
      <c r="CR21" s="226"/>
      <c r="CS21" s="226"/>
      <c r="CT21" s="226"/>
      <c r="CU21" s="226"/>
      <c r="CV21" s="226"/>
      <c r="CW21" s="226"/>
      <c r="CX21" s="226"/>
      <c r="CY21" s="226"/>
      <c r="CZ21" s="226"/>
      <c r="DA21" s="226"/>
      <c r="DB21" s="226"/>
      <c r="DC21" s="173"/>
      <c r="DD21" s="174"/>
      <c r="DE21" s="174"/>
      <c r="DF21" s="174"/>
      <c r="DG21" s="174"/>
      <c r="DH21" s="174"/>
      <c r="DI21" s="174"/>
      <c r="DJ21" s="174"/>
      <c r="DK21" s="174"/>
      <c r="DL21" s="175"/>
      <c r="DM21" s="80"/>
    </row>
    <row r="22" spans="2:117">
      <c r="B22" s="64"/>
      <c r="C22" s="222"/>
      <c r="D22" s="223"/>
      <c r="E22" s="224"/>
      <c r="F22" s="232"/>
      <c r="G22" s="217"/>
      <c r="H22" s="238"/>
      <c r="I22" s="217"/>
      <c r="J22" s="217"/>
      <c r="K22" s="217"/>
      <c r="L22" s="238"/>
      <c r="M22" s="217"/>
      <c r="N22" s="217"/>
      <c r="O22" s="217"/>
      <c r="P22" s="217"/>
      <c r="Q22" s="217"/>
      <c r="R22" s="217"/>
      <c r="S22" s="217"/>
      <c r="T22" s="217"/>
      <c r="U22" s="218"/>
      <c r="V22" s="217"/>
      <c r="W22" s="217"/>
      <c r="X22" s="217"/>
      <c r="Y22" s="217"/>
      <c r="Z22" s="217"/>
      <c r="AA22" s="217"/>
      <c r="AB22" s="217"/>
      <c r="AC22" s="217"/>
      <c r="AD22" s="217"/>
      <c r="AE22" s="217"/>
      <c r="AF22" s="217"/>
      <c r="AG22" s="217"/>
      <c r="AH22" s="217"/>
      <c r="AI22" s="217"/>
      <c r="AJ22" s="217"/>
      <c r="AK22" s="217"/>
      <c r="AL22" s="217"/>
      <c r="AM22" s="217"/>
      <c r="AN22" s="217"/>
      <c r="AO22" s="217"/>
      <c r="AP22" s="217"/>
      <c r="AQ22" s="217"/>
      <c r="AR22" s="217"/>
      <c r="AS22" s="217"/>
      <c r="AT22" s="217"/>
      <c r="AU22" s="217"/>
      <c r="AV22" s="217"/>
      <c r="AW22" s="217"/>
      <c r="AX22" s="217"/>
      <c r="AY22" s="217"/>
      <c r="AZ22" s="217"/>
      <c r="BA22" s="217"/>
      <c r="BB22" s="217"/>
      <c r="BC22" s="217"/>
      <c r="BD22" s="217"/>
      <c r="BE22" s="217"/>
      <c r="BF22" s="217"/>
      <c r="BG22" s="217"/>
      <c r="BH22" s="217"/>
      <c r="BI22" s="217"/>
      <c r="BJ22" s="236"/>
      <c r="BK22" s="217"/>
      <c r="BL22" s="217"/>
      <c r="BM22" s="217"/>
      <c r="BN22" s="226"/>
      <c r="BO22" s="226"/>
      <c r="BP22" s="229"/>
      <c r="BQ22" s="226"/>
      <c r="BR22" s="226"/>
      <c r="BS22" s="226"/>
      <c r="BT22" s="226"/>
      <c r="BU22" s="226"/>
      <c r="BV22" s="226"/>
      <c r="BW22" s="226"/>
      <c r="BX22" s="226"/>
      <c r="BY22" s="226"/>
      <c r="BZ22" s="226"/>
      <c r="CA22" s="226"/>
      <c r="CB22" s="226"/>
      <c r="CC22" s="226"/>
      <c r="CD22" s="226"/>
      <c r="CE22" s="226"/>
      <c r="CF22" s="226"/>
      <c r="CG22" s="226"/>
      <c r="CH22" s="226"/>
      <c r="CI22" s="228"/>
      <c r="CJ22" s="226"/>
      <c r="CK22" s="226"/>
      <c r="CL22" s="226"/>
      <c r="CM22" s="226"/>
      <c r="CN22" s="226"/>
      <c r="CO22" s="226"/>
      <c r="CP22" s="226"/>
      <c r="CQ22" s="226"/>
      <c r="CR22" s="226"/>
      <c r="CS22" s="226"/>
      <c r="CT22" s="226"/>
      <c r="CU22" s="226"/>
      <c r="CV22" s="226"/>
      <c r="CW22" s="226"/>
      <c r="CX22" s="226"/>
      <c r="CY22" s="226"/>
      <c r="CZ22" s="226"/>
      <c r="DA22" s="226"/>
      <c r="DB22" s="226"/>
      <c r="DC22" s="173"/>
      <c r="DD22" s="174"/>
      <c r="DE22" s="174"/>
      <c r="DF22" s="174"/>
      <c r="DG22" s="174"/>
      <c r="DH22" s="174"/>
      <c r="DI22" s="174"/>
      <c r="DJ22" s="174"/>
      <c r="DK22" s="174"/>
      <c r="DL22" s="175"/>
      <c r="DM22" s="80"/>
    </row>
    <row r="23" spans="2:117">
      <c r="B23" s="64"/>
      <c r="C23" s="222"/>
      <c r="D23" s="223"/>
      <c r="E23" s="224"/>
      <c r="F23" s="232"/>
      <c r="G23" s="217"/>
      <c r="H23" s="238"/>
      <c r="I23" s="217"/>
      <c r="J23" s="217"/>
      <c r="K23" s="217"/>
      <c r="L23" s="238"/>
      <c r="M23" s="217"/>
      <c r="N23" s="217"/>
      <c r="O23" s="217"/>
      <c r="P23" s="217"/>
      <c r="Q23" s="217"/>
      <c r="R23" s="217"/>
      <c r="S23" s="217"/>
      <c r="T23" s="217"/>
      <c r="U23" s="218"/>
      <c r="V23" s="227"/>
      <c r="W23" s="217"/>
      <c r="X23" s="217"/>
      <c r="Y23" s="217"/>
      <c r="Z23" s="217"/>
      <c r="AA23" s="217"/>
      <c r="AB23" s="217"/>
      <c r="AC23" s="217"/>
      <c r="AD23" s="217"/>
      <c r="AE23" s="217"/>
      <c r="AF23" s="217"/>
      <c r="AG23" s="217"/>
      <c r="AH23" s="217"/>
      <c r="AI23" s="217"/>
      <c r="AJ23" s="217"/>
      <c r="AK23" s="217"/>
      <c r="AL23" s="217"/>
      <c r="AM23" s="217"/>
      <c r="AN23" s="217"/>
      <c r="AO23" s="217"/>
      <c r="AP23" s="217"/>
      <c r="AQ23" s="217"/>
      <c r="AR23" s="217"/>
      <c r="AS23" s="217"/>
      <c r="AT23" s="217"/>
      <c r="AU23" s="217"/>
      <c r="AV23" s="217"/>
      <c r="AW23" s="217"/>
      <c r="AX23" s="217"/>
      <c r="AY23" s="217"/>
      <c r="AZ23" s="217"/>
      <c r="BA23" s="217"/>
      <c r="BB23" s="217"/>
      <c r="BC23" s="217"/>
      <c r="BD23" s="217"/>
      <c r="BE23" s="217"/>
      <c r="BF23" s="217"/>
      <c r="BG23" s="217"/>
      <c r="BH23" s="217"/>
      <c r="BI23" s="217"/>
      <c r="BJ23" s="225"/>
      <c r="BK23" s="217"/>
      <c r="BL23" s="217"/>
      <c r="BM23" s="217"/>
      <c r="BN23" s="226"/>
      <c r="BO23" s="226"/>
      <c r="BP23" s="229"/>
      <c r="BQ23" s="226"/>
      <c r="BR23" s="226"/>
      <c r="BS23" s="226"/>
      <c r="BT23" s="226"/>
      <c r="BU23" s="226"/>
      <c r="BV23" s="226"/>
      <c r="BW23" s="226"/>
      <c r="BX23" s="226"/>
      <c r="BY23" s="226"/>
      <c r="BZ23" s="226"/>
      <c r="CA23" s="226"/>
      <c r="CB23" s="226"/>
      <c r="CC23" s="226"/>
      <c r="CD23" s="226"/>
      <c r="CE23" s="226"/>
      <c r="CF23" s="226"/>
      <c r="CG23" s="226"/>
      <c r="CH23" s="226"/>
      <c r="CI23" s="228"/>
      <c r="CJ23" s="226"/>
      <c r="CK23" s="226"/>
      <c r="CL23" s="226"/>
      <c r="CM23" s="226"/>
      <c r="CN23" s="226"/>
      <c r="CO23" s="226"/>
      <c r="CP23" s="226"/>
      <c r="CQ23" s="226"/>
      <c r="CR23" s="226"/>
      <c r="CS23" s="226"/>
      <c r="CT23" s="226"/>
      <c r="CU23" s="226"/>
      <c r="CV23" s="226"/>
      <c r="CW23" s="226"/>
      <c r="CX23" s="226"/>
      <c r="CY23" s="226"/>
      <c r="CZ23" s="226"/>
      <c r="DA23" s="226"/>
      <c r="DB23" s="226"/>
      <c r="DC23" s="173"/>
      <c r="DD23" s="174"/>
      <c r="DE23" s="174"/>
      <c r="DF23" s="174"/>
      <c r="DG23" s="174"/>
      <c r="DH23" s="174"/>
      <c r="DI23" s="174"/>
      <c r="DJ23" s="174"/>
      <c r="DK23" s="174"/>
      <c r="DL23" s="175"/>
      <c r="DM23" s="80"/>
    </row>
    <row r="24" spans="2:117">
      <c r="B24" s="64"/>
      <c r="C24" s="222"/>
      <c r="D24" s="223"/>
      <c r="E24" s="224"/>
      <c r="F24" s="232"/>
      <c r="G24" s="217"/>
      <c r="H24" s="238"/>
      <c r="I24" s="217"/>
      <c r="J24" s="217"/>
      <c r="K24" s="217"/>
      <c r="L24" s="238"/>
      <c r="M24" s="217"/>
      <c r="N24" s="217"/>
      <c r="O24" s="217"/>
      <c r="P24" s="217"/>
      <c r="Q24" s="217"/>
      <c r="R24" s="217"/>
      <c r="S24" s="217"/>
      <c r="T24" s="217"/>
      <c r="U24" s="218"/>
      <c r="V24" s="217"/>
      <c r="W24" s="217"/>
      <c r="X24" s="217"/>
      <c r="Y24" s="217"/>
      <c r="Z24" s="217"/>
      <c r="AA24" s="217"/>
      <c r="AB24" s="217"/>
      <c r="AC24" s="217"/>
      <c r="AD24" s="217"/>
      <c r="AE24" s="217"/>
      <c r="AF24" s="217"/>
      <c r="AG24" s="217"/>
      <c r="AH24" s="217"/>
      <c r="AI24" s="217"/>
      <c r="AJ24" s="217"/>
      <c r="AK24" s="217"/>
      <c r="AL24" s="217"/>
      <c r="AM24" s="217"/>
      <c r="AN24" s="217"/>
      <c r="AO24" s="217"/>
      <c r="AP24" s="217"/>
      <c r="AQ24" s="217"/>
      <c r="AR24" s="217"/>
      <c r="AS24" s="217"/>
      <c r="AT24" s="217"/>
      <c r="AU24" s="217"/>
      <c r="AV24" s="217"/>
      <c r="AW24" s="217"/>
      <c r="AX24" s="217"/>
      <c r="AY24" s="217"/>
      <c r="AZ24" s="217"/>
      <c r="BA24" s="217"/>
      <c r="BB24" s="217"/>
      <c r="BC24" s="217"/>
      <c r="BD24" s="217"/>
      <c r="BE24" s="217"/>
      <c r="BF24" s="217"/>
      <c r="BG24" s="217"/>
      <c r="BH24" s="217"/>
      <c r="BI24" s="217"/>
      <c r="BJ24" s="232"/>
      <c r="BK24" s="217"/>
      <c r="BL24" s="217"/>
      <c r="BM24" s="217"/>
      <c r="BN24" s="226"/>
      <c r="BO24" s="226"/>
      <c r="BP24" s="229"/>
      <c r="BQ24" s="226"/>
      <c r="BR24" s="226"/>
      <c r="BS24" s="226"/>
      <c r="BT24" s="226"/>
      <c r="BU24" s="226"/>
      <c r="BV24" s="226"/>
      <c r="BW24" s="226"/>
      <c r="BX24" s="226"/>
      <c r="BY24" s="226"/>
      <c r="BZ24" s="226"/>
      <c r="CA24" s="226"/>
      <c r="CB24" s="226"/>
      <c r="CC24" s="226"/>
      <c r="CD24" s="226"/>
      <c r="CE24" s="226"/>
      <c r="CF24" s="226"/>
      <c r="CG24" s="226"/>
      <c r="CH24" s="226"/>
      <c r="CI24" s="228"/>
      <c r="CJ24" s="226"/>
      <c r="CK24" s="226"/>
      <c r="CL24" s="226"/>
      <c r="CM24" s="226"/>
      <c r="CN24" s="226"/>
      <c r="CO24" s="226"/>
      <c r="CP24" s="226"/>
      <c r="CQ24" s="226"/>
      <c r="CR24" s="226"/>
      <c r="CS24" s="226"/>
      <c r="CT24" s="226"/>
      <c r="CU24" s="226"/>
      <c r="CV24" s="226"/>
      <c r="CW24" s="226"/>
      <c r="CX24" s="226"/>
      <c r="CY24" s="226"/>
      <c r="CZ24" s="226"/>
      <c r="DA24" s="226"/>
      <c r="DB24" s="226"/>
      <c r="DC24" s="173"/>
      <c r="DD24" s="174"/>
      <c r="DE24" s="174"/>
      <c r="DF24" s="174"/>
      <c r="DG24" s="174"/>
      <c r="DH24" s="174"/>
      <c r="DI24" s="174"/>
      <c r="DJ24" s="174"/>
      <c r="DK24" s="174"/>
      <c r="DL24" s="175"/>
      <c r="DM24" s="80"/>
    </row>
    <row r="25" spans="2:117">
      <c r="B25" s="64"/>
      <c r="C25" s="222"/>
      <c r="D25" s="223"/>
      <c r="E25" s="224"/>
      <c r="F25" s="232"/>
      <c r="G25" s="217"/>
      <c r="H25" s="238"/>
      <c r="I25" s="217"/>
      <c r="J25" s="217"/>
      <c r="K25" s="217"/>
      <c r="L25" s="238"/>
      <c r="M25" s="217"/>
      <c r="N25" s="217"/>
      <c r="O25" s="217"/>
      <c r="P25" s="217"/>
      <c r="Q25" s="217"/>
      <c r="R25" s="217"/>
      <c r="S25" s="217"/>
      <c r="T25" s="217"/>
      <c r="U25" s="218"/>
      <c r="V25" s="227"/>
      <c r="W25" s="217"/>
      <c r="X25" s="217"/>
      <c r="Y25" s="217"/>
      <c r="Z25" s="217"/>
      <c r="AA25" s="217"/>
      <c r="AB25" s="217"/>
      <c r="AC25" s="217"/>
      <c r="AD25" s="217"/>
      <c r="AE25" s="217"/>
      <c r="AF25" s="217"/>
      <c r="AG25" s="217"/>
      <c r="AH25" s="217"/>
      <c r="AI25" s="217"/>
      <c r="AJ25" s="217"/>
      <c r="AK25" s="217"/>
      <c r="AL25" s="217"/>
      <c r="AM25" s="217"/>
      <c r="AN25" s="217"/>
      <c r="AO25" s="217"/>
      <c r="AP25" s="217"/>
      <c r="AQ25" s="217"/>
      <c r="AR25" s="217"/>
      <c r="AS25" s="217"/>
      <c r="AT25" s="217"/>
      <c r="AU25" s="217"/>
      <c r="AV25" s="217"/>
      <c r="AW25" s="217"/>
      <c r="AX25" s="217"/>
      <c r="AY25" s="217"/>
      <c r="AZ25" s="217"/>
      <c r="BA25" s="217"/>
      <c r="BB25" s="217"/>
      <c r="BC25" s="217"/>
      <c r="BD25" s="217"/>
      <c r="BE25" s="217"/>
      <c r="BF25" s="217"/>
      <c r="BG25" s="217"/>
      <c r="BH25" s="217"/>
      <c r="BI25" s="217"/>
      <c r="BJ25" s="225"/>
      <c r="BK25" s="217"/>
      <c r="BL25" s="217"/>
      <c r="BM25" s="217"/>
      <c r="BN25" s="217"/>
      <c r="BO25" s="217"/>
      <c r="BP25" s="229"/>
      <c r="BQ25" s="226"/>
      <c r="BR25" s="226"/>
      <c r="BS25" s="226"/>
      <c r="BT25" s="226"/>
      <c r="BU25" s="226"/>
      <c r="BV25" s="226"/>
      <c r="BW25" s="226"/>
      <c r="BX25" s="226"/>
      <c r="BY25" s="226"/>
      <c r="BZ25" s="226"/>
      <c r="CA25" s="226"/>
      <c r="CB25" s="226"/>
      <c r="CC25" s="226"/>
      <c r="CD25" s="226"/>
      <c r="CE25" s="226"/>
      <c r="CF25" s="226"/>
      <c r="CG25" s="226"/>
      <c r="CH25" s="226"/>
      <c r="CI25" s="228"/>
      <c r="CJ25" s="226"/>
      <c r="CK25" s="226"/>
      <c r="CL25" s="226"/>
      <c r="CM25" s="226"/>
      <c r="CN25" s="226"/>
      <c r="CO25" s="226"/>
      <c r="CP25" s="226"/>
      <c r="CQ25" s="226"/>
      <c r="CR25" s="226"/>
      <c r="CS25" s="226"/>
      <c r="CT25" s="226"/>
      <c r="CU25" s="226"/>
      <c r="CV25" s="226"/>
      <c r="CW25" s="226"/>
      <c r="CX25" s="226"/>
      <c r="CY25" s="226"/>
      <c r="CZ25" s="226"/>
      <c r="DA25" s="226"/>
      <c r="DB25" s="226"/>
      <c r="DC25" s="173"/>
      <c r="DD25" s="174"/>
      <c r="DE25" s="174"/>
      <c r="DF25" s="174"/>
      <c r="DG25" s="174"/>
      <c r="DH25" s="174"/>
      <c r="DI25" s="174"/>
      <c r="DJ25" s="174"/>
      <c r="DK25" s="174"/>
      <c r="DL25" s="175"/>
      <c r="DM25" s="80"/>
    </row>
    <row r="26" spans="2:117">
      <c r="B26" s="64"/>
      <c r="C26" s="222"/>
      <c r="D26" s="223"/>
      <c r="E26" s="224"/>
      <c r="F26" s="232"/>
      <c r="G26" s="217"/>
      <c r="H26" s="238"/>
      <c r="I26" s="217"/>
      <c r="J26" s="217"/>
      <c r="K26" s="217"/>
      <c r="L26" s="238"/>
      <c r="M26" s="217"/>
      <c r="N26" s="217"/>
      <c r="O26" s="217"/>
      <c r="P26" s="217"/>
      <c r="Q26" s="217"/>
      <c r="R26" s="217"/>
      <c r="S26" s="217"/>
      <c r="T26" s="217"/>
      <c r="U26" s="218"/>
      <c r="V26" s="238"/>
      <c r="W26" s="217"/>
      <c r="X26" s="217"/>
      <c r="Y26" s="217"/>
      <c r="Z26" s="217"/>
      <c r="AA26" s="217"/>
      <c r="AB26" s="217"/>
      <c r="AC26" s="217"/>
      <c r="AD26" s="217"/>
      <c r="AE26" s="217"/>
      <c r="AF26" s="217"/>
      <c r="AG26" s="217"/>
      <c r="AH26" s="217"/>
      <c r="AI26" s="217"/>
      <c r="AJ26" s="217"/>
      <c r="AK26" s="217"/>
      <c r="AL26" s="217"/>
      <c r="AM26" s="217"/>
      <c r="AN26" s="217"/>
      <c r="AO26" s="217"/>
      <c r="AP26" s="217"/>
      <c r="AQ26" s="217"/>
      <c r="AR26" s="217"/>
      <c r="AS26" s="217"/>
      <c r="AT26" s="217"/>
      <c r="AU26" s="217"/>
      <c r="AV26" s="217"/>
      <c r="AW26" s="217"/>
      <c r="AX26" s="217"/>
      <c r="AY26" s="217"/>
      <c r="AZ26" s="217"/>
      <c r="BA26" s="217"/>
      <c r="BB26" s="217"/>
      <c r="BC26" s="217"/>
      <c r="BD26" s="217"/>
      <c r="BE26" s="217"/>
      <c r="BF26" s="217"/>
      <c r="BG26" s="217"/>
      <c r="BH26" s="217"/>
      <c r="BI26" s="217"/>
      <c r="BJ26" s="225"/>
      <c r="BK26" s="217"/>
      <c r="BL26" s="217"/>
      <c r="BM26" s="217"/>
      <c r="BN26" s="217"/>
      <c r="BO26" s="217"/>
      <c r="BP26" s="239"/>
      <c r="BQ26" s="217"/>
      <c r="BR26" s="217"/>
      <c r="BS26" s="217"/>
      <c r="BT26" s="217"/>
      <c r="BU26" s="217"/>
      <c r="BV26" s="217"/>
      <c r="BW26" s="217"/>
      <c r="BX26" s="217"/>
      <c r="BY26" s="217"/>
      <c r="BZ26" s="217"/>
      <c r="CA26" s="217"/>
      <c r="CB26" s="217"/>
      <c r="CC26" s="217"/>
      <c r="CD26" s="217"/>
      <c r="CE26" s="217"/>
      <c r="CF26" s="217"/>
      <c r="CG26" s="217"/>
      <c r="CH26" s="217"/>
      <c r="CI26" s="218"/>
      <c r="CJ26" s="217"/>
      <c r="CK26" s="217"/>
      <c r="CL26" s="217"/>
      <c r="CM26" s="217"/>
      <c r="CN26" s="217"/>
      <c r="CO26" s="217"/>
      <c r="CP26" s="217"/>
      <c r="CQ26" s="217"/>
      <c r="CR26" s="217"/>
      <c r="CS26" s="217"/>
      <c r="CT26" s="217"/>
      <c r="CU26" s="217"/>
      <c r="CV26" s="217"/>
      <c r="CW26" s="217"/>
      <c r="CX26" s="217"/>
      <c r="CY26" s="217"/>
      <c r="CZ26" s="217"/>
      <c r="DA26" s="217"/>
      <c r="DB26" s="217"/>
      <c r="DC26" s="173"/>
      <c r="DD26" s="174"/>
      <c r="DE26" s="174"/>
      <c r="DF26" s="174"/>
      <c r="DG26" s="174"/>
      <c r="DH26" s="174"/>
      <c r="DI26" s="174"/>
      <c r="DJ26" s="174"/>
      <c r="DK26" s="174"/>
      <c r="DL26" s="175"/>
      <c r="DM26" s="80"/>
    </row>
    <row r="27" spans="2:117">
      <c r="B27" s="64"/>
      <c r="C27" s="222"/>
      <c r="D27" s="223"/>
      <c r="E27" s="224"/>
      <c r="F27" s="232"/>
      <c r="G27" s="217"/>
      <c r="H27" s="217"/>
      <c r="I27" s="217"/>
      <c r="J27" s="217"/>
      <c r="K27" s="217"/>
      <c r="L27" s="238"/>
      <c r="M27" s="217"/>
      <c r="N27" s="217"/>
      <c r="O27" s="217"/>
      <c r="P27" s="217"/>
      <c r="Q27" s="217"/>
      <c r="R27" s="217"/>
      <c r="S27" s="217"/>
      <c r="T27" s="217"/>
      <c r="U27" s="218"/>
      <c r="V27" s="227"/>
      <c r="W27" s="217"/>
      <c r="X27" s="217"/>
      <c r="Y27" s="217"/>
      <c r="Z27" s="217"/>
      <c r="AA27" s="217"/>
      <c r="AB27" s="217"/>
      <c r="AC27" s="217"/>
      <c r="AD27" s="217"/>
      <c r="AE27" s="217"/>
      <c r="AF27" s="217"/>
      <c r="AG27" s="217"/>
      <c r="AH27" s="217"/>
      <c r="AI27" s="217"/>
      <c r="AJ27" s="217"/>
      <c r="AK27" s="217"/>
      <c r="AL27" s="217"/>
      <c r="AM27" s="217"/>
      <c r="AN27" s="217"/>
      <c r="AO27" s="217"/>
      <c r="AP27" s="217"/>
      <c r="AQ27" s="217"/>
      <c r="AR27" s="217"/>
      <c r="AS27" s="217"/>
      <c r="AT27" s="217"/>
      <c r="AU27" s="217"/>
      <c r="AV27" s="217"/>
      <c r="AW27" s="217"/>
      <c r="AX27" s="217"/>
      <c r="AY27" s="217"/>
      <c r="AZ27" s="217"/>
      <c r="BA27" s="217"/>
      <c r="BB27" s="217"/>
      <c r="BC27" s="217"/>
      <c r="BD27" s="217"/>
      <c r="BE27" s="217"/>
      <c r="BF27" s="217"/>
      <c r="BG27" s="217"/>
      <c r="BH27" s="217"/>
      <c r="BI27" s="217"/>
      <c r="BJ27" s="225"/>
      <c r="BK27" s="217"/>
      <c r="BL27" s="217"/>
      <c r="BM27" s="217"/>
      <c r="BN27" s="217"/>
      <c r="BO27" s="217"/>
      <c r="BP27" s="239"/>
      <c r="BQ27" s="217"/>
      <c r="BR27" s="217"/>
      <c r="BS27" s="217"/>
      <c r="BT27" s="217"/>
      <c r="BU27" s="217"/>
      <c r="BV27" s="217"/>
      <c r="BW27" s="217"/>
      <c r="BX27" s="217"/>
      <c r="BY27" s="217"/>
      <c r="BZ27" s="217"/>
      <c r="CA27" s="217"/>
      <c r="CB27" s="217"/>
      <c r="CC27" s="217"/>
      <c r="CD27" s="217"/>
      <c r="CE27" s="217"/>
      <c r="CF27" s="217"/>
      <c r="CG27" s="217"/>
      <c r="CH27" s="217"/>
      <c r="CI27" s="218"/>
      <c r="CJ27" s="217"/>
      <c r="CK27" s="217"/>
      <c r="CL27" s="217"/>
      <c r="CM27" s="217"/>
      <c r="CN27" s="217"/>
      <c r="CO27" s="217"/>
      <c r="CP27" s="217"/>
      <c r="CQ27" s="217"/>
      <c r="CR27" s="217"/>
      <c r="CS27" s="217"/>
      <c r="CT27" s="217"/>
      <c r="CU27" s="217"/>
      <c r="CV27" s="217"/>
      <c r="CW27" s="217"/>
      <c r="CX27" s="217"/>
      <c r="CY27" s="217"/>
      <c r="CZ27" s="217"/>
      <c r="DA27" s="217"/>
      <c r="DB27" s="217"/>
      <c r="DC27" s="173"/>
      <c r="DD27" s="174"/>
      <c r="DE27" s="174"/>
      <c r="DF27" s="174"/>
      <c r="DG27" s="174"/>
      <c r="DH27" s="174"/>
      <c r="DI27" s="174"/>
      <c r="DJ27" s="174"/>
      <c r="DK27" s="174"/>
      <c r="DL27" s="175"/>
      <c r="DM27" s="80"/>
    </row>
    <row r="28" spans="2:117">
      <c r="B28" s="64"/>
      <c r="C28" s="222"/>
      <c r="D28" s="223"/>
      <c r="E28" s="224"/>
      <c r="F28" s="232"/>
      <c r="G28" s="217"/>
      <c r="H28" s="217"/>
      <c r="I28" s="217"/>
      <c r="J28" s="217"/>
      <c r="K28" s="217"/>
      <c r="L28" s="238"/>
      <c r="M28" s="217"/>
      <c r="N28" s="217"/>
      <c r="O28" s="217"/>
      <c r="P28" s="217"/>
      <c r="Q28" s="217"/>
      <c r="R28" s="217"/>
      <c r="S28" s="217"/>
      <c r="T28" s="217"/>
      <c r="U28" s="218"/>
      <c r="V28" s="217"/>
      <c r="W28" s="217"/>
      <c r="X28" s="217"/>
      <c r="Y28" s="217"/>
      <c r="Z28" s="217"/>
      <c r="AA28" s="217"/>
      <c r="AB28" s="217"/>
      <c r="AC28" s="217"/>
      <c r="AD28" s="217"/>
      <c r="AE28" s="217"/>
      <c r="AF28" s="217"/>
      <c r="AG28" s="217"/>
      <c r="AH28" s="217"/>
      <c r="AI28" s="217"/>
      <c r="AJ28" s="217"/>
      <c r="AK28" s="217"/>
      <c r="AL28" s="217"/>
      <c r="AM28" s="217"/>
      <c r="AN28" s="217"/>
      <c r="AO28" s="217"/>
      <c r="AP28" s="217"/>
      <c r="AQ28" s="217"/>
      <c r="AR28" s="217"/>
      <c r="AS28" s="217"/>
      <c r="AT28" s="217"/>
      <c r="AU28" s="217"/>
      <c r="AV28" s="217"/>
      <c r="AW28" s="217"/>
      <c r="AX28" s="217"/>
      <c r="AY28" s="217"/>
      <c r="AZ28" s="217"/>
      <c r="BA28" s="217"/>
      <c r="BB28" s="217"/>
      <c r="BC28" s="217"/>
      <c r="BD28" s="217"/>
      <c r="BE28" s="217"/>
      <c r="BF28" s="217"/>
      <c r="BG28" s="217"/>
      <c r="BH28" s="217"/>
      <c r="BI28" s="217"/>
      <c r="BJ28" s="232"/>
      <c r="BK28" s="217"/>
      <c r="BL28" s="217"/>
      <c r="BM28" s="217"/>
      <c r="BN28" s="217"/>
      <c r="BO28" s="217"/>
      <c r="BP28" s="239"/>
      <c r="BQ28" s="217"/>
      <c r="BR28" s="217"/>
      <c r="BS28" s="217"/>
      <c r="BT28" s="217"/>
      <c r="BU28" s="217"/>
      <c r="BV28" s="217"/>
      <c r="BW28" s="217"/>
      <c r="BX28" s="217"/>
      <c r="BY28" s="217"/>
      <c r="BZ28" s="217"/>
      <c r="CA28" s="217"/>
      <c r="CB28" s="217"/>
      <c r="CC28" s="217"/>
      <c r="CD28" s="217"/>
      <c r="CE28" s="217"/>
      <c r="CF28" s="217"/>
      <c r="CG28" s="217"/>
      <c r="CH28" s="217"/>
      <c r="CI28" s="218"/>
      <c r="CJ28" s="217"/>
      <c r="CK28" s="217"/>
      <c r="CL28" s="217"/>
      <c r="CM28" s="217"/>
      <c r="CN28" s="217"/>
      <c r="CO28" s="217"/>
      <c r="CP28" s="217"/>
      <c r="CQ28" s="217"/>
      <c r="CR28" s="217"/>
      <c r="CS28" s="217"/>
      <c r="CT28" s="217"/>
      <c r="CU28" s="217"/>
      <c r="CV28" s="217"/>
      <c r="CW28" s="217"/>
      <c r="CX28" s="217"/>
      <c r="CY28" s="217"/>
      <c r="CZ28" s="217"/>
      <c r="DA28" s="217"/>
      <c r="DB28" s="217"/>
      <c r="DC28" s="173"/>
      <c r="DD28" s="174"/>
      <c r="DE28" s="174"/>
      <c r="DF28" s="174"/>
      <c r="DG28" s="174"/>
      <c r="DH28" s="174"/>
      <c r="DI28" s="174"/>
      <c r="DJ28" s="174"/>
      <c r="DK28" s="174"/>
      <c r="DL28" s="175"/>
      <c r="DM28" s="80"/>
    </row>
    <row r="29" spans="2:117">
      <c r="B29" s="64"/>
      <c r="C29" s="222"/>
      <c r="D29" s="223"/>
      <c r="E29" s="224"/>
      <c r="F29" s="232"/>
      <c r="G29" s="217"/>
      <c r="H29" s="238"/>
      <c r="I29" s="217"/>
      <c r="J29" s="217"/>
      <c r="K29" s="217"/>
      <c r="L29" s="238"/>
      <c r="M29" s="217"/>
      <c r="N29" s="217"/>
      <c r="O29" s="217"/>
      <c r="P29" s="217"/>
      <c r="Q29" s="217"/>
      <c r="R29" s="217"/>
      <c r="S29" s="217"/>
      <c r="T29" s="217"/>
      <c r="U29" s="218"/>
      <c r="V29" s="227"/>
      <c r="W29" s="217"/>
      <c r="X29" s="217"/>
      <c r="Y29" s="217"/>
      <c r="Z29" s="217"/>
      <c r="AA29" s="217"/>
      <c r="AB29" s="217"/>
      <c r="AC29" s="217"/>
      <c r="AD29" s="217"/>
      <c r="AE29" s="217"/>
      <c r="AF29" s="217"/>
      <c r="AG29" s="217"/>
      <c r="AH29" s="217"/>
      <c r="AI29" s="217"/>
      <c r="AJ29" s="217"/>
      <c r="AK29" s="217"/>
      <c r="AL29" s="217"/>
      <c r="AM29" s="217"/>
      <c r="AN29" s="217"/>
      <c r="AO29" s="217"/>
      <c r="AP29" s="217"/>
      <c r="AQ29" s="217"/>
      <c r="AR29" s="217"/>
      <c r="AS29" s="217"/>
      <c r="AT29" s="217"/>
      <c r="AU29" s="217"/>
      <c r="AV29" s="217"/>
      <c r="AW29" s="217"/>
      <c r="AX29" s="217"/>
      <c r="AY29" s="217"/>
      <c r="AZ29" s="217"/>
      <c r="BA29" s="217"/>
      <c r="BB29" s="217"/>
      <c r="BC29" s="217"/>
      <c r="BD29" s="217"/>
      <c r="BE29" s="217"/>
      <c r="BF29" s="217"/>
      <c r="BG29" s="217"/>
      <c r="BH29" s="217"/>
      <c r="BI29" s="217"/>
      <c r="BJ29" s="225"/>
      <c r="BK29" s="217"/>
      <c r="BL29" s="217"/>
      <c r="BM29" s="217"/>
      <c r="BN29" s="217"/>
      <c r="BO29" s="217"/>
      <c r="BP29" s="239"/>
      <c r="BQ29" s="217"/>
      <c r="BR29" s="217"/>
      <c r="BS29" s="217"/>
      <c r="BT29" s="217"/>
      <c r="BU29" s="217"/>
      <c r="BV29" s="217"/>
      <c r="BW29" s="217"/>
      <c r="BX29" s="217"/>
      <c r="BY29" s="217"/>
      <c r="BZ29" s="217"/>
      <c r="CA29" s="217"/>
      <c r="CB29" s="217"/>
      <c r="CC29" s="217"/>
      <c r="CD29" s="217"/>
      <c r="CE29" s="217"/>
      <c r="CF29" s="217"/>
      <c r="CG29" s="217"/>
      <c r="CH29" s="217"/>
      <c r="CI29" s="218"/>
      <c r="CJ29" s="217"/>
      <c r="CK29" s="217"/>
      <c r="CL29" s="217"/>
      <c r="CM29" s="217"/>
      <c r="CN29" s="217"/>
      <c r="CO29" s="217"/>
      <c r="CP29" s="217"/>
      <c r="CQ29" s="217"/>
      <c r="CR29" s="217"/>
      <c r="CS29" s="217"/>
      <c r="CT29" s="217"/>
      <c r="CU29" s="217"/>
      <c r="CV29" s="217"/>
      <c r="CW29" s="217"/>
      <c r="CX29" s="217"/>
      <c r="CY29" s="217"/>
      <c r="CZ29" s="217"/>
      <c r="DA29" s="217"/>
      <c r="DB29" s="217"/>
      <c r="DC29" s="173"/>
      <c r="DD29" s="174"/>
      <c r="DE29" s="174"/>
      <c r="DF29" s="174"/>
      <c r="DG29" s="174"/>
      <c r="DH29" s="174"/>
      <c r="DI29" s="174"/>
      <c r="DJ29" s="174"/>
      <c r="DK29" s="174"/>
      <c r="DL29" s="175"/>
      <c r="DM29" s="80"/>
    </row>
    <row r="30" spans="2:117">
      <c r="B30" s="64"/>
      <c r="C30" s="222"/>
      <c r="D30" s="223"/>
      <c r="E30" s="224"/>
      <c r="F30" s="232"/>
      <c r="G30" s="217"/>
      <c r="H30" s="238"/>
      <c r="I30" s="217"/>
      <c r="J30" s="217"/>
      <c r="K30" s="217"/>
      <c r="L30" s="217"/>
      <c r="M30" s="217"/>
      <c r="N30" s="217"/>
      <c r="O30" s="217"/>
      <c r="P30" s="217"/>
      <c r="Q30" s="217"/>
      <c r="R30" s="217"/>
      <c r="S30" s="217"/>
      <c r="T30" s="217"/>
      <c r="U30" s="218"/>
      <c r="V30" s="238"/>
      <c r="W30" s="217"/>
      <c r="X30" s="217"/>
      <c r="Y30" s="217"/>
      <c r="Z30" s="217"/>
      <c r="AA30" s="217"/>
      <c r="AB30" s="217"/>
      <c r="AC30" s="217"/>
      <c r="AD30" s="217"/>
      <c r="AE30" s="217"/>
      <c r="AF30" s="217"/>
      <c r="AG30" s="217"/>
      <c r="AH30" s="217"/>
      <c r="AI30" s="217"/>
      <c r="AJ30" s="217"/>
      <c r="AK30" s="217"/>
      <c r="AL30" s="217"/>
      <c r="AM30" s="217"/>
      <c r="AN30" s="217"/>
      <c r="AO30" s="217"/>
      <c r="AP30" s="217"/>
      <c r="AQ30" s="217"/>
      <c r="AR30" s="217"/>
      <c r="AS30" s="217"/>
      <c r="AT30" s="217"/>
      <c r="AU30" s="217"/>
      <c r="AV30" s="217"/>
      <c r="AW30" s="217"/>
      <c r="AX30" s="217"/>
      <c r="AY30" s="217"/>
      <c r="AZ30" s="217"/>
      <c r="BA30" s="217"/>
      <c r="BB30" s="217"/>
      <c r="BC30" s="217"/>
      <c r="BD30" s="217"/>
      <c r="BE30" s="217"/>
      <c r="BF30" s="217"/>
      <c r="BG30" s="217"/>
      <c r="BH30" s="217"/>
      <c r="BI30" s="217"/>
      <c r="BJ30" s="232"/>
      <c r="BK30" s="217"/>
      <c r="BL30" s="217"/>
      <c r="BM30" s="217"/>
      <c r="BN30" s="217"/>
      <c r="BO30" s="217"/>
      <c r="BP30" s="239"/>
      <c r="BQ30" s="217"/>
      <c r="BR30" s="217"/>
      <c r="BS30" s="217"/>
      <c r="BT30" s="217"/>
      <c r="BU30" s="217"/>
      <c r="BV30" s="217"/>
      <c r="BW30" s="217"/>
      <c r="BX30" s="217"/>
      <c r="BY30" s="217"/>
      <c r="BZ30" s="217"/>
      <c r="CA30" s="217"/>
      <c r="CB30" s="217"/>
      <c r="CC30" s="217"/>
      <c r="CD30" s="217"/>
      <c r="CE30" s="217"/>
      <c r="CF30" s="217"/>
      <c r="CG30" s="217"/>
      <c r="CH30" s="217"/>
      <c r="CI30" s="218"/>
      <c r="CJ30" s="217"/>
      <c r="CK30" s="217"/>
      <c r="CL30" s="217"/>
      <c r="CM30" s="217"/>
      <c r="CN30" s="217"/>
      <c r="CO30" s="217"/>
      <c r="CP30" s="217"/>
      <c r="CQ30" s="217"/>
      <c r="CR30" s="217"/>
      <c r="CS30" s="217"/>
      <c r="CT30" s="217"/>
      <c r="CU30" s="217"/>
      <c r="CV30" s="217"/>
      <c r="CW30" s="217"/>
      <c r="CX30" s="217"/>
      <c r="CY30" s="217"/>
      <c r="CZ30" s="217"/>
      <c r="DA30" s="217"/>
      <c r="DB30" s="217"/>
      <c r="DC30" s="221"/>
      <c r="DD30" s="174"/>
      <c r="DE30" s="174"/>
      <c r="DF30" s="174"/>
      <c r="DG30" s="174"/>
      <c r="DH30" s="174"/>
      <c r="DI30" s="174"/>
      <c r="DJ30" s="174"/>
      <c r="DK30" s="174"/>
      <c r="DL30" s="175"/>
      <c r="DM30" s="80"/>
    </row>
    <row r="31" spans="2:117">
      <c r="B31" s="64"/>
      <c r="C31" s="222"/>
      <c r="D31" s="223"/>
      <c r="E31" s="224"/>
      <c r="F31" s="232"/>
      <c r="G31" s="217"/>
      <c r="H31" s="217"/>
      <c r="I31" s="217"/>
      <c r="J31" s="217"/>
      <c r="K31" s="217"/>
      <c r="L31" s="217"/>
      <c r="M31" s="217"/>
      <c r="N31" s="217"/>
      <c r="O31" s="217"/>
      <c r="P31" s="217"/>
      <c r="Q31" s="217"/>
      <c r="R31" s="217"/>
      <c r="S31" s="217"/>
      <c r="T31" s="217"/>
      <c r="U31" s="218"/>
      <c r="V31" s="227"/>
      <c r="W31" s="217"/>
      <c r="X31" s="217"/>
      <c r="Y31" s="217"/>
      <c r="Z31" s="217"/>
      <c r="AA31" s="217"/>
      <c r="AB31" s="217"/>
      <c r="AC31" s="217"/>
      <c r="AD31" s="217"/>
      <c r="AE31" s="217"/>
      <c r="AF31" s="217"/>
      <c r="AG31" s="217"/>
      <c r="AH31" s="217"/>
      <c r="AI31" s="217"/>
      <c r="AJ31" s="217"/>
      <c r="AK31" s="217"/>
      <c r="AL31" s="217"/>
      <c r="AM31" s="217"/>
      <c r="AN31" s="217"/>
      <c r="AO31" s="217"/>
      <c r="AP31" s="217"/>
      <c r="AQ31" s="217"/>
      <c r="AR31" s="217"/>
      <c r="AS31" s="217"/>
      <c r="AT31" s="217"/>
      <c r="AU31" s="217"/>
      <c r="AV31" s="217"/>
      <c r="AW31" s="217"/>
      <c r="AX31" s="217"/>
      <c r="AY31" s="217"/>
      <c r="AZ31" s="217"/>
      <c r="BA31" s="217"/>
      <c r="BB31" s="217"/>
      <c r="BC31" s="217"/>
      <c r="BD31" s="217"/>
      <c r="BE31" s="217"/>
      <c r="BF31" s="217"/>
      <c r="BG31" s="217"/>
      <c r="BH31" s="217"/>
      <c r="BI31" s="217"/>
      <c r="BJ31" s="225"/>
      <c r="BK31" s="217"/>
      <c r="BL31" s="217"/>
      <c r="BM31" s="217"/>
      <c r="BN31" s="217"/>
      <c r="BO31" s="217"/>
      <c r="BP31" s="239"/>
      <c r="BQ31" s="217"/>
      <c r="BR31" s="217"/>
      <c r="BS31" s="217"/>
      <c r="BT31" s="217"/>
      <c r="BU31" s="217"/>
      <c r="BV31" s="217"/>
      <c r="BW31" s="217"/>
      <c r="BX31" s="217"/>
      <c r="BY31" s="217"/>
      <c r="BZ31" s="217"/>
      <c r="CA31" s="217"/>
      <c r="CB31" s="217"/>
      <c r="CC31" s="217"/>
      <c r="CD31" s="217"/>
      <c r="CE31" s="217"/>
      <c r="CF31" s="217"/>
      <c r="CG31" s="217"/>
      <c r="CH31" s="217"/>
      <c r="CI31" s="218"/>
      <c r="CJ31" s="217"/>
      <c r="CK31" s="217"/>
      <c r="CL31" s="217"/>
      <c r="CM31" s="217"/>
      <c r="CN31" s="217"/>
      <c r="CO31" s="217"/>
      <c r="CP31" s="217"/>
      <c r="CQ31" s="217"/>
      <c r="CR31" s="217"/>
      <c r="CS31" s="217"/>
      <c r="CT31" s="217"/>
      <c r="CU31" s="217"/>
      <c r="CV31" s="217"/>
      <c r="CW31" s="217"/>
      <c r="CX31" s="217"/>
      <c r="CY31" s="217"/>
      <c r="CZ31" s="217"/>
      <c r="DA31" s="217"/>
      <c r="DB31" s="217"/>
      <c r="DC31" s="221"/>
      <c r="DD31" s="174"/>
      <c r="DE31" s="174"/>
      <c r="DF31" s="174"/>
      <c r="DG31" s="174"/>
      <c r="DH31" s="174"/>
      <c r="DI31" s="174"/>
      <c r="DJ31" s="174"/>
      <c r="DK31" s="174"/>
      <c r="DL31" s="175"/>
      <c r="DM31" s="80"/>
    </row>
    <row r="32" spans="2:117">
      <c r="B32" s="64"/>
      <c r="C32" s="212"/>
      <c r="D32" s="213"/>
      <c r="E32" s="214"/>
      <c r="F32" s="232"/>
      <c r="G32" s="217"/>
      <c r="H32" s="217"/>
      <c r="I32" s="217"/>
      <c r="J32" s="217"/>
      <c r="K32" s="217"/>
      <c r="L32" s="217"/>
      <c r="M32" s="217"/>
      <c r="N32" s="217"/>
      <c r="O32" s="217"/>
      <c r="P32" s="217"/>
      <c r="Q32" s="217"/>
      <c r="R32" s="217"/>
      <c r="S32" s="217"/>
      <c r="T32" s="217"/>
      <c r="U32" s="218"/>
      <c r="V32" s="217"/>
      <c r="W32" s="217"/>
      <c r="X32" s="217"/>
      <c r="Y32" s="217"/>
      <c r="Z32" s="217"/>
      <c r="AA32" s="217"/>
      <c r="AB32" s="217"/>
      <c r="AC32" s="217"/>
      <c r="AD32" s="217"/>
      <c r="AE32" s="217"/>
      <c r="AF32" s="217"/>
      <c r="AG32" s="217"/>
      <c r="AH32" s="217"/>
      <c r="AI32" s="217"/>
      <c r="AJ32" s="217"/>
      <c r="AK32" s="217"/>
      <c r="AL32" s="217"/>
      <c r="AM32" s="217"/>
      <c r="AN32" s="217"/>
      <c r="AO32" s="217"/>
      <c r="AP32" s="217"/>
      <c r="AQ32" s="217"/>
      <c r="AR32" s="217"/>
      <c r="AS32" s="217"/>
      <c r="AT32" s="217"/>
      <c r="AU32" s="217"/>
      <c r="AV32" s="217"/>
      <c r="AW32" s="217"/>
      <c r="AX32" s="217"/>
      <c r="AY32" s="217"/>
      <c r="AZ32" s="217"/>
      <c r="BA32" s="217"/>
      <c r="BB32" s="217"/>
      <c r="BC32" s="217"/>
      <c r="BD32" s="217"/>
      <c r="BE32" s="217"/>
      <c r="BF32" s="217"/>
      <c r="BG32" s="217"/>
      <c r="BH32" s="217"/>
      <c r="BI32" s="217"/>
      <c r="BJ32" s="232"/>
      <c r="BK32" s="217"/>
      <c r="BL32" s="217"/>
      <c r="BM32" s="217"/>
      <c r="BN32" s="217"/>
      <c r="BO32" s="217"/>
      <c r="BP32" s="239"/>
      <c r="BQ32" s="217"/>
      <c r="BR32" s="217"/>
      <c r="BS32" s="217"/>
      <c r="BT32" s="217"/>
      <c r="BU32" s="217"/>
      <c r="BV32" s="217"/>
      <c r="BW32" s="217"/>
      <c r="BX32" s="217"/>
      <c r="BY32" s="217"/>
      <c r="BZ32" s="217"/>
      <c r="CA32" s="217"/>
      <c r="CB32" s="217"/>
      <c r="CC32" s="217"/>
      <c r="CD32" s="217"/>
      <c r="CE32" s="217"/>
      <c r="CF32" s="217"/>
      <c r="CG32" s="217"/>
      <c r="CH32" s="217"/>
      <c r="CI32" s="218"/>
      <c r="CJ32" s="217"/>
      <c r="CK32" s="217"/>
      <c r="CL32" s="217"/>
      <c r="CM32" s="217"/>
      <c r="CN32" s="217"/>
      <c r="CO32" s="217"/>
      <c r="CP32" s="217"/>
      <c r="CQ32" s="217"/>
      <c r="CR32" s="217"/>
      <c r="CS32" s="217"/>
      <c r="CT32" s="217"/>
      <c r="CU32" s="217"/>
      <c r="CV32" s="217"/>
      <c r="CW32" s="217"/>
      <c r="CX32" s="217"/>
      <c r="CY32" s="217"/>
      <c r="CZ32" s="217"/>
      <c r="DA32" s="217"/>
      <c r="DB32" s="217"/>
      <c r="DC32" s="173"/>
      <c r="DD32" s="174"/>
      <c r="DE32" s="174"/>
      <c r="DF32" s="174"/>
      <c r="DG32" s="174"/>
      <c r="DH32" s="174"/>
      <c r="DI32" s="174"/>
      <c r="DJ32" s="174"/>
      <c r="DK32" s="174"/>
      <c r="DL32" s="175"/>
      <c r="DM32" s="80"/>
    </row>
    <row r="33" spans="2:117">
      <c r="B33" s="64"/>
      <c r="C33" s="222"/>
      <c r="D33" s="223"/>
      <c r="E33" s="224"/>
      <c r="F33" s="232"/>
      <c r="G33" s="217"/>
      <c r="H33" s="217"/>
      <c r="I33" s="217"/>
      <c r="J33" s="217"/>
      <c r="K33" s="217"/>
      <c r="L33" s="217"/>
      <c r="M33" s="217"/>
      <c r="N33" s="217"/>
      <c r="O33" s="217"/>
      <c r="P33" s="217"/>
      <c r="Q33" s="217"/>
      <c r="R33" s="217"/>
      <c r="S33" s="217"/>
      <c r="T33" s="217"/>
      <c r="U33" s="218"/>
      <c r="V33" s="227"/>
      <c r="W33" s="217"/>
      <c r="X33" s="217"/>
      <c r="Y33" s="217"/>
      <c r="Z33" s="217"/>
      <c r="AA33" s="217"/>
      <c r="AB33" s="217"/>
      <c r="AC33" s="217"/>
      <c r="AD33" s="217"/>
      <c r="AE33" s="217"/>
      <c r="AF33" s="217"/>
      <c r="AG33" s="217"/>
      <c r="AH33" s="217"/>
      <c r="AI33" s="217"/>
      <c r="AJ33" s="217"/>
      <c r="AK33" s="217"/>
      <c r="AL33" s="217"/>
      <c r="AM33" s="217"/>
      <c r="AN33" s="217"/>
      <c r="AO33" s="217"/>
      <c r="AP33" s="217"/>
      <c r="AQ33" s="217"/>
      <c r="AR33" s="217"/>
      <c r="AS33" s="217"/>
      <c r="AT33" s="217"/>
      <c r="AU33" s="217"/>
      <c r="AV33" s="217"/>
      <c r="AW33" s="217"/>
      <c r="AX33" s="217"/>
      <c r="AY33" s="217"/>
      <c r="AZ33" s="217"/>
      <c r="BA33" s="217"/>
      <c r="BB33" s="217"/>
      <c r="BC33" s="217"/>
      <c r="BD33" s="217"/>
      <c r="BE33" s="217"/>
      <c r="BF33" s="217"/>
      <c r="BG33" s="217"/>
      <c r="BH33" s="217"/>
      <c r="BI33" s="217"/>
      <c r="BJ33" s="225"/>
      <c r="BK33" s="217"/>
      <c r="BL33" s="217"/>
      <c r="BM33" s="217"/>
      <c r="BN33" s="217"/>
      <c r="BO33" s="217"/>
      <c r="BP33" s="239"/>
      <c r="BQ33" s="217"/>
      <c r="BR33" s="217"/>
      <c r="BS33" s="217"/>
      <c r="BT33" s="217"/>
      <c r="BU33" s="217"/>
      <c r="BV33" s="217"/>
      <c r="BW33" s="217"/>
      <c r="BX33" s="217"/>
      <c r="BY33" s="217"/>
      <c r="BZ33" s="217"/>
      <c r="CA33" s="217"/>
      <c r="CB33" s="217"/>
      <c r="CC33" s="217"/>
      <c r="CD33" s="217"/>
      <c r="CE33" s="217"/>
      <c r="CF33" s="217"/>
      <c r="CG33" s="217"/>
      <c r="CH33" s="217"/>
      <c r="CI33" s="218"/>
      <c r="CJ33" s="217"/>
      <c r="CK33" s="217"/>
      <c r="CL33" s="217"/>
      <c r="CM33" s="217"/>
      <c r="CN33" s="217"/>
      <c r="CO33" s="217"/>
      <c r="CP33" s="217"/>
      <c r="CQ33" s="217"/>
      <c r="CR33" s="217"/>
      <c r="CS33" s="217"/>
      <c r="CT33" s="217"/>
      <c r="CU33" s="217"/>
      <c r="CV33" s="217"/>
      <c r="CW33" s="217"/>
      <c r="CX33" s="217"/>
      <c r="CY33" s="217"/>
      <c r="CZ33" s="217"/>
      <c r="DA33" s="217"/>
      <c r="DB33" s="217"/>
      <c r="DC33" s="221"/>
      <c r="DD33" s="174"/>
      <c r="DE33" s="174"/>
      <c r="DF33" s="174"/>
      <c r="DG33" s="174"/>
      <c r="DH33" s="174"/>
      <c r="DI33" s="174"/>
      <c r="DJ33" s="174"/>
      <c r="DK33" s="174"/>
      <c r="DL33" s="175"/>
      <c r="DM33" s="80"/>
    </row>
    <row r="34" spans="2:117">
      <c r="B34" s="64"/>
      <c r="C34" s="212"/>
      <c r="D34" s="213"/>
      <c r="E34" s="214"/>
      <c r="F34" s="232"/>
      <c r="G34" s="217"/>
      <c r="H34" s="238"/>
      <c r="I34" s="217"/>
      <c r="J34" s="217"/>
      <c r="K34" s="217"/>
      <c r="L34" s="217"/>
      <c r="M34" s="217"/>
      <c r="N34" s="217"/>
      <c r="O34" s="217"/>
      <c r="P34" s="217"/>
      <c r="Q34" s="217"/>
      <c r="R34" s="217"/>
      <c r="S34" s="217"/>
      <c r="T34" s="217"/>
      <c r="U34" s="218"/>
      <c r="V34" s="217"/>
      <c r="W34" s="217"/>
      <c r="X34" s="217"/>
      <c r="Y34" s="217"/>
      <c r="Z34" s="217"/>
      <c r="AA34" s="217"/>
      <c r="AB34" s="217"/>
      <c r="AC34" s="217"/>
      <c r="AD34" s="217"/>
      <c r="AE34" s="217"/>
      <c r="AF34" s="217"/>
      <c r="AG34" s="217"/>
      <c r="AH34" s="217"/>
      <c r="AI34" s="217"/>
      <c r="AJ34" s="217"/>
      <c r="AK34" s="217"/>
      <c r="AL34" s="217"/>
      <c r="AM34" s="217"/>
      <c r="AN34" s="217"/>
      <c r="AO34" s="217"/>
      <c r="AP34" s="217"/>
      <c r="AQ34" s="217"/>
      <c r="AR34" s="217"/>
      <c r="AS34" s="217"/>
      <c r="AT34" s="217"/>
      <c r="AU34" s="217"/>
      <c r="AV34" s="217"/>
      <c r="AW34" s="217"/>
      <c r="AX34" s="217"/>
      <c r="AY34" s="217"/>
      <c r="AZ34" s="217"/>
      <c r="BA34" s="217"/>
      <c r="BB34" s="217"/>
      <c r="BC34" s="217"/>
      <c r="BD34" s="217"/>
      <c r="BE34" s="217"/>
      <c r="BF34" s="217"/>
      <c r="BG34" s="217"/>
      <c r="BH34" s="217"/>
      <c r="BI34" s="217"/>
      <c r="BJ34" s="232"/>
      <c r="BK34" s="217"/>
      <c r="BL34" s="217"/>
      <c r="BM34" s="217"/>
      <c r="BN34" s="217"/>
      <c r="BO34" s="217"/>
      <c r="BP34" s="239"/>
      <c r="BQ34" s="217"/>
      <c r="BR34" s="217"/>
      <c r="BS34" s="217"/>
      <c r="BT34" s="217"/>
      <c r="BU34" s="217"/>
      <c r="BV34" s="217"/>
      <c r="BW34" s="217"/>
      <c r="BX34" s="217"/>
      <c r="BY34" s="217"/>
      <c r="BZ34" s="217"/>
      <c r="CA34" s="217"/>
      <c r="CB34" s="217"/>
      <c r="CC34" s="217"/>
      <c r="CD34" s="217"/>
      <c r="CE34" s="217"/>
      <c r="CF34" s="217"/>
      <c r="CG34" s="217"/>
      <c r="CH34" s="217"/>
      <c r="CI34" s="218"/>
      <c r="CJ34" s="217"/>
      <c r="CK34" s="217"/>
      <c r="CL34" s="217"/>
      <c r="CM34" s="217"/>
      <c r="CN34" s="217"/>
      <c r="CO34" s="217"/>
      <c r="CP34" s="217"/>
      <c r="CQ34" s="217"/>
      <c r="CR34" s="217"/>
      <c r="CS34" s="217"/>
      <c r="CT34" s="217"/>
      <c r="CU34" s="217"/>
      <c r="CV34" s="217"/>
      <c r="CW34" s="217"/>
      <c r="CX34" s="217"/>
      <c r="CY34" s="217"/>
      <c r="CZ34" s="217"/>
      <c r="DA34" s="217"/>
      <c r="DB34" s="217"/>
      <c r="DC34" s="173"/>
      <c r="DD34" s="174"/>
      <c r="DE34" s="174"/>
      <c r="DF34" s="174"/>
      <c r="DG34" s="174"/>
      <c r="DH34" s="174"/>
      <c r="DI34" s="174"/>
      <c r="DJ34" s="174"/>
      <c r="DK34" s="174"/>
      <c r="DL34" s="175"/>
      <c r="DM34" s="80"/>
    </row>
    <row r="35" spans="2:117">
      <c r="B35" s="64"/>
      <c r="C35" s="212"/>
      <c r="D35" s="213"/>
      <c r="E35" s="214"/>
      <c r="F35" s="232"/>
      <c r="G35" s="217"/>
      <c r="H35" s="217"/>
      <c r="I35" s="217"/>
      <c r="J35" s="217"/>
      <c r="K35" s="217"/>
      <c r="L35" s="238"/>
      <c r="M35" s="217"/>
      <c r="N35" s="217"/>
      <c r="O35" s="217"/>
      <c r="P35" s="217"/>
      <c r="Q35" s="217"/>
      <c r="R35" s="217"/>
      <c r="S35" s="217"/>
      <c r="T35" s="217"/>
      <c r="U35" s="218"/>
      <c r="V35" s="227"/>
      <c r="W35" s="217"/>
      <c r="X35" s="217"/>
      <c r="Y35" s="217"/>
      <c r="Z35" s="217"/>
      <c r="AA35" s="217"/>
      <c r="AB35" s="217"/>
      <c r="AC35" s="217"/>
      <c r="AD35" s="217"/>
      <c r="AE35" s="217"/>
      <c r="AF35" s="217"/>
      <c r="AG35" s="217"/>
      <c r="AH35" s="217"/>
      <c r="AI35" s="217"/>
      <c r="AJ35" s="217"/>
      <c r="AK35" s="217"/>
      <c r="AL35" s="217"/>
      <c r="AM35" s="217"/>
      <c r="AN35" s="217"/>
      <c r="AO35" s="217"/>
      <c r="AP35" s="217"/>
      <c r="AQ35" s="217"/>
      <c r="AR35" s="217"/>
      <c r="AS35" s="217"/>
      <c r="AT35" s="217"/>
      <c r="AU35" s="217"/>
      <c r="AV35" s="217"/>
      <c r="AW35" s="217"/>
      <c r="AX35" s="217"/>
      <c r="AY35" s="217"/>
      <c r="AZ35" s="217"/>
      <c r="BA35" s="217"/>
      <c r="BB35" s="217"/>
      <c r="BC35" s="217"/>
      <c r="BD35" s="217"/>
      <c r="BE35" s="217"/>
      <c r="BF35" s="217"/>
      <c r="BG35" s="217"/>
      <c r="BH35" s="217"/>
      <c r="BI35" s="217"/>
      <c r="BJ35" s="225"/>
      <c r="BK35" s="217"/>
      <c r="BL35" s="217"/>
      <c r="BM35" s="217"/>
      <c r="BN35" s="217"/>
      <c r="BO35" s="217"/>
      <c r="BP35" s="239"/>
      <c r="BQ35" s="217"/>
      <c r="BR35" s="217"/>
      <c r="BS35" s="217"/>
      <c r="BT35" s="217"/>
      <c r="BU35" s="217"/>
      <c r="BV35" s="217"/>
      <c r="BW35" s="217"/>
      <c r="BX35" s="217"/>
      <c r="BY35" s="217"/>
      <c r="BZ35" s="217"/>
      <c r="CA35" s="217"/>
      <c r="CB35" s="217"/>
      <c r="CC35" s="217"/>
      <c r="CD35" s="217"/>
      <c r="CE35" s="217"/>
      <c r="CF35" s="217"/>
      <c r="CG35" s="217"/>
      <c r="CH35" s="217"/>
      <c r="CI35" s="218"/>
      <c r="CJ35" s="217"/>
      <c r="CK35" s="217"/>
      <c r="CL35" s="217"/>
      <c r="CM35" s="217"/>
      <c r="CN35" s="217"/>
      <c r="CO35" s="217"/>
      <c r="CP35" s="217"/>
      <c r="CQ35" s="217"/>
      <c r="CR35" s="217"/>
      <c r="CS35" s="217"/>
      <c r="CT35" s="217"/>
      <c r="CU35" s="217"/>
      <c r="CV35" s="217"/>
      <c r="CW35" s="217"/>
      <c r="CX35" s="217"/>
      <c r="CY35" s="217"/>
      <c r="CZ35" s="217"/>
      <c r="DA35" s="217"/>
      <c r="DB35" s="217"/>
      <c r="DC35" s="221"/>
      <c r="DD35" s="174"/>
      <c r="DE35" s="174"/>
      <c r="DF35" s="174"/>
      <c r="DG35" s="174"/>
      <c r="DH35" s="174"/>
      <c r="DI35" s="174"/>
      <c r="DJ35" s="174"/>
      <c r="DK35" s="174"/>
      <c r="DL35" s="175"/>
      <c r="DM35" s="80"/>
    </row>
    <row r="36" spans="2:117">
      <c r="B36" s="64"/>
      <c r="C36" s="212"/>
      <c r="D36" s="213"/>
      <c r="E36" s="214"/>
      <c r="F36" s="232"/>
      <c r="G36" s="217"/>
      <c r="H36" s="217"/>
      <c r="I36" s="217"/>
      <c r="J36" s="217"/>
      <c r="K36" s="217"/>
      <c r="L36" s="238"/>
      <c r="M36" s="217"/>
      <c r="N36" s="217"/>
      <c r="O36" s="217"/>
      <c r="P36" s="217"/>
      <c r="Q36" s="217"/>
      <c r="R36" s="217"/>
      <c r="S36" s="217"/>
      <c r="T36" s="217"/>
      <c r="U36" s="218"/>
      <c r="V36" s="217"/>
      <c r="W36" s="217"/>
      <c r="X36" s="217"/>
      <c r="Y36" s="217"/>
      <c r="Z36" s="217"/>
      <c r="AA36" s="217"/>
      <c r="AB36" s="217"/>
      <c r="AC36" s="217"/>
      <c r="AD36" s="217"/>
      <c r="AE36" s="217"/>
      <c r="AF36" s="217"/>
      <c r="AG36" s="217"/>
      <c r="AH36" s="217"/>
      <c r="AI36" s="217"/>
      <c r="AJ36" s="217"/>
      <c r="AK36" s="217"/>
      <c r="AL36" s="217"/>
      <c r="AM36" s="217"/>
      <c r="AN36" s="217"/>
      <c r="AO36" s="217"/>
      <c r="AP36" s="217"/>
      <c r="AQ36" s="217"/>
      <c r="AR36" s="217"/>
      <c r="AS36" s="217"/>
      <c r="AT36" s="217"/>
      <c r="AU36" s="217"/>
      <c r="AV36" s="217"/>
      <c r="AW36" s="217"/>
      <c r="AX36" s="217"/>
      <c r="AY36" s="217"/>
      <c r="AZ36" s="217"/>
      <c r="BA36" s="217"/>
      <c r="BB36" s="217"/>
      <c r="BC36" s="217"/>
      <c r="BD36" s="217"/>
      <c r="BE36" s="217"/>
      <c r="BF36" s="217"/>
      <c r="BG36" s="217"/>
      <c r="BH36" s="217"/>
      <c r="BI36" s="217"/>
      <c r="BJ36" s="232"/>
      <c r="BK36" s="217"/>
      <c r="BL36" s="217"/>
      <c r="BM36" s="217"/>
      <c r="BN36" s="217"/>
      <c r="BO36" s="217"/>
      <c r="BP36" s="239"/>
      <c r="BQ36" s="217"/>
      <c r="BR36" s="217"/>
      <c r="BS36" s="217"/>
      <c r="BT36" s="217"/>
      <c r="BU36" s="217"/>
      <c r="BV36" s="217"/>
      <c r="BW36" s="217"/>
      <c r="BX36" s="217"/>
      <c r="BY36" s="217"/>
      <c r="BZ36" s="217"/>
      <c r="CA36" s="217"/>
      <c r="CB36" s="217"/>
      <c r="CC36" s="217"/>
      <c r="CD36" s="217"/>
      <c r="CE36" s="217"/>
      <c r="CF36" s="217"/>
      <c r="CG36" s="217"/>
      <c r="CH36" s="217"/>
      <c r="CI36" s="218"/>
      <c r="CJ36" s="217"/>
      <c r="CK36" s="217"/>
      <c r="CL36" s="217"/>
      <c r="CM36" s="217"/>
      <c r="CN36" s="217"/>
      <c r="CO36" s="217"/>
      <c r="CP36" s="217"/>
      <c r="CQ36" s="217"/>
      <c r="CR36" s="217"/>
      <c r="CS36" s="217"/>
      <c r="CT36" s="217"/>
      <c r="CU36" s="217"/>
      <c r="CV36" s="217"/>
      <c r="CW36" s="217"/>
      <c r="CX36" s="217"/>
      <c r="CY36" s="217"/>
      <c r="CZ36" s="217"/>
      <c r="DA36" s="217"/>
      <c r="DB36" s="217"/>
      <c r="DC36" s="173"/>
      <c r="DD36" s="174"/>
      <c r="DE36" s="174"/>
      <c r="DF36" s="174"/>
      <c r="DG36" s="174"/>
      <c r="DH36" s="174"/>
      <c r="DI36" s="174"/>
      <c r="DJ36" s="174"/>
      <c r="DK36" s="174"/>
      <c r="DL36" s="175"/>
      <c r="DM36" s="80"/>
    </row>
    <row r="37" spans="2:117">
      <c r="B37" s="64"/>
      <c r="C37" s="212"/>
      <c r="D37" s="213"/>
      <c r="E37" s="214"/>
      <c r="F37" s="232"/>
      <c r="G37" s="217"/>
      <c r="H37" s="238"/>
      <c r="I37" s="217"/>
      <c r="J37" s="217"/>
      <c r="K37" s="217"/>
      <c r="L37" s="238"/>
      <c r="M37" s="217"/>
      <c r="N37" s="217"/>
      <c r="O37" s="217"/>
      <c r="P37" s="217"/>
      <c r="Q37" s="217"/>
      <c r="R37" s="217"/>
      <c r="S37" s="217"/>
      <c r="T37" s="217"/>
      <c r="U37" s="218"/>
      <c r="V37" s="227"/>
      <c r="W37" s="217"/>
      <c r="X37" s="217"/>
      <c r="Y37" s="217"/>
      <c r="Z37" s="217"/>
      <c r="AA37" s="217"/>
      <c r="AB37" s="217"/>
      <c r="AC37" s="217"/>
      <c r="AD37" s="217"/>
      <c r="AE37" s="217"/>
      <c r="AF37" s="217"/>
      <c r="AG37" s="217"/>
      <c r="AH37" s="217"/>
      <c r="AI37" s="217"/>
      <c r="AJ37" s="217"/>
      <c r="AK37" s="217"/>
      <c r="AL37" s="217"/>
      <c r="AM37" s="217"/>
      <c r="AN37" s="217"/>
      <c r="AO37" s="217"/>
      <c r="AP37" s="217"/>
      <c r="AQ37" s="217"/>
      <c r="AR37" s="217"/>
      <c r="AS37" s="217"/>
      <c r="AT37" s="217"/>
      <c r="AU37" s="217"/>
      <c r="AV37" s="217"/>
      <c r="AW37" s="217"/>
      <c r="AX37" s="217"/>
      <c r="AY37" s="217"/>
      <c r="AZ37" s="217"/>
      <c r="BA37" s="217"/>
      <c r="BB37" s="217"/>
      <c r="BC37" s="217"/>
      <c r="BD37" s="217"/>
      <c r="BE37" s="217"/>
      <c r="BF37" s="217"/>
      <c r="BG37" s="217"/>
      <c r="BH37" s="217"/>
      <c r="BI37" s="217"/>
      <c r="BJ37" s="225"/>
      <c r="BK37" s="217"/>
      <c r="BL37" s="217"/>
      <c r="BM37" s="217"/>
      <c r="BN37" s="217"/>
      <c r="BO37" s="217"/>
      <c r="BP37" s="239"/>
      <c r="BQ37" s="217"/>
      <c r="BR37" s="217"/>
      <c r="BS37" s="217"/>
      <c r="BT37" s="217"/>
      <c r="BU37" s="217"/>
      <c r="BV37" s="217"/>
      <c r="BW37" s="217"/>
      <c r="BX37" s="217"/>
      <c r="BY37" s="217"/>
      <c r="BZ37" s="217"/>
      <c r="CA37" s="217"/>
      <c r="CB37" s="217"/>
      <c r="CC37" s="217"/>
      <c r="CD37" s="217"/>
      <c r="CE37" s="217"/>
      <c r="CF37" s="217"/>
      <c r="CG37" s="217"/>
      <c r="CH37" s="217"/>
      <c r="CI37" s="218"/>
      <c r="CJ37" s="217"/>
      <c r="CK37" s="217"/>
      <c r="CL37" s="217"/>
      <c r="CM37" s="217"/>
      <c r="CN37" s="217"/>
      <c r="CO37" s="217"/>
      <c r="CP37" s="217"/>
      <c r="CQ37" s="217"/>
      <c r="CR37" s="217"/>
      <c r="CS37" s="217"/>
      <c r="CT37" s="217"/>
      <c r="CU37" s="217"/>
      <c r="CV37" s="217"/>
      <c r="CW37" s="217"/>
      <c r="CX37" s="217"/>
      <c r="CY37" s="217"/>
      <c r="CZ37" s="217"/>
      <c r="DA37" s="217"/>
      <c r="DB37" s="217"/>
      <c r="DC37" s="173"/>
      <c r="DD37" s="174"/>
      <c r="DE37" s="174"/>
      <c r="DF37" s="174"/>
      <c r="DG37" s="174"/>
      <c r="DH37" s="174"/>
      <c r="DI37" s="174"/>
      <c r="DJ37" s="174"/>
      <c r="DK37" s="174"/>
      <c r="DL37" s="175"/>
      <c r="DM37" s="80"/>
    </row>
    <row r="38" spans="2:117">
      <c r="B38" s="64"/>
      <c r="C38" s="212"/>
      <c r="D38" s="213"/>
      <c r="E38" s="214"/>
      <c r="F38" s="232"/>
      <c r="G38" s="217"/>
      <c r="H38" s="238"/>
      <c r="I38" s="217"/>
      <c r="J38" s="217"/>
      <c r="K38" s="217"/>
      <c r="L38" s="217"/>
      <c r="M38" s="217"/>
      <c r="N38" s="217"/>
      <c r="O38" s="217"/>
      <c r="P38" s="217"/>
      <c r="Q38" s="217"/>
      <c r="R38" s="217"/>
      <c r="S38" s="217"/>
      <c r="T38" s="217"/>
      <c r="U38" s="218"/>
      <c r="V38" s="238"/>
      <c r="W38" s="217"/>
      <c r="X38" s="217"/>
      <c r="Y38" s="217"/>
      <c r="Z38" s="217"/>
      <c r="AA38" s="217"/>
      <c r="AB38" s="217"/>
      <c r="AC38" s="217"/>
      <c r="AD38" s="217"/>
      <c r="AE38" s="217"/>
      <c r="AF38" s="217"/>
      <c r="AG38" s="217"/>
      <c r="AH38" s="217"/>
      <c r="AI38" s="217"/>
      <c r="AJ38" s="217"/>
      <c r="AK38" s="217"/>
      <c r="AL38" s="217"/>
      <c r="AM38" s="217"/>
      <c r="AN38" s="217"/>
      <c r="AO38" s="217"/>
      <c r="AP38" s="217"/>
      <c r="AQ38" s="217"/>
      <c r="AR38" s="217"/>
      <c r="AS38" s="217"/>
      <c r="AT38" s="217"/>
      <c r="AU38" s="217"/>
      <c r="AV38" s="217"/>
      <c r="AW38" s="217"/>
      <c r="AX38" s="217"/>
      <c r="AY38" s="217"/>
      <c r="AZ38" s="217"/>
      <c r="BA38" s="217"/>
      <c r="BB38" s="217"/>
      <c r="BC38" s="217"/>
      <c r="BD38" s="217"/>
      <c r="BE38" s="217"/>
      <c r="BF38" s="217"/>
      <c r="BG38" s="217"/>
      <c r="BH38" s="217"/>
      <c r="BI38" s="217"/>
      <c r="BJ38" s="232"/>
      <c r="BK38" s="217"/>
      <c r="BL38" s="217"/>
      <c r="BM38" s="217"/>
      <c r="BN38" s="217"/>
      <c r="BO38" s="217"/>
      <c r="BP38" s="239"/>
      <c r="BQ38" s="217"/>
      <c r="BR38" s="217"/>
      <c r="BS38" s="217"/>
      <c r="BT38" s="217"/>
      <c r="BU38" s="217"/>
      <c r="BV38" s="217"/>
      <c r="BW38" s="217"/>
      <c r="BX38" s="217"/>
      <c r="BY38" s="217"/>
      <c r="BZ38" s="217"/>
      <c r="CA38" s="217"/>
      <c r="CB38" s="217"/>
      <c r="CC38" s="217"/>
      <c r="CD38" s="217"/>
      <c r="CE38" s="217"/>
      <c r="CF38" s="217"/>
      <c r="CG38" s="217"/>
      <c r="CH38" s="217"/>
      <c r="CI38" s="218"/>
      <c r="CJ38" s="217"/>
      <c r="CK38" s="217"/>
      <c r="CL38" s="217"/>
      <c r="CM38" s="217"/>
      <c r="CN38" s="217"/>
      <c r="CO38" s="217"/>
      <c r="CP38" s="217"/>
      <c r="CQ38" s="217"/>
      <c r="CR38" s="217"/>
      <c r="CS38" s="217"/>
      <c r="CT38" s="217"/>
      <c r="CU38" s="217"/>
      <c r="CV38" s="217"/>
      <c r="CW38" s="217"/>
      <c r="CX38" s="217"/>
      <c r="CY38" s="217"/>
      <c r="CZ38" s="217"/>
      <c r="DA38" s="217"/>
      <c r="DB38" s="217"/>
      <c r="DC38" s="173"/>
      <c r="DD38" s="174"/>
      <c r="DE38" s="174"/>
      <c r="DF38" s="174"/>
      <c r="DG38" s="174"/>
      <c r="DH38" s="174"/>
      <c r="DI38" s="174"/>
      <c r="DJ38" s="174"/>
      <c r="DK38" s="174"/>
      <c r="DL38" s="175"/>
      <c r="DM38" s="80"/>
    </row>
    <row r="39" spans="2:117">
      <c r="B39" s="64"/>
      <c r="C39" s="212"/>
      <c r="D39" s="213"/>
      <c r="E39" s="214"/>
      <c r="F39" s="232"/>
      <c r="G39" s="217"/>
      <c r="H39" s="217"/>
      <c r="I39" s="217"/>
      <c r="J39" s="217"/>
      <c r="K39" s="217"/>
      <c r="L39" s="217"/>
      <c r="M39" s="217"/>
      <c r="N39" s="217"/>
      <c r="O39" s="217"/>
      <c r="P39" s="217"/>
      <c r="Q39" s="217"/>
      <c r="R39" s="217"/>
      <c r="S39" s="217"/>
      <c r="T39" s="217"/>
      <c r="U39" s="218"/>
      <c r="V39" s="227"/>
      <c r="W39" s="217"/>
      <c r="X39" s="217"/>
      <c r="Y39" s="217"/>
      <c r="Z39" s="217"/>
      <c r="AA39" s="217"/>
      <c r="AB39" s="217"/>
      <c r="AC39" s="217"/>
      <c r="AD39" s="217"/>
      <c r="AE39" s="217"/>
      <c r="AF39" s="217"/>
      <c r="AG39" s="217"/>
      <c r="AH39" s="217"/>
      <c r="AI39" s="217"/>
      <c r="AJ39" s="217"/>
      <c r="AK39" s="217"/>
      <c r="AL39" s="217"/>
      <c r="AM39" s="217"/>
      <c r="AN39" s="217"/>
      <c r="AO39" s="217"/>
      <c r="AP39" s="217"/>
      <c r="AQ39" s="217"/>
      <c r="AR39" s="217"/>
      <c r="AS39" s="217"/>
      <c r="AT39" s="217"/>
      <c r="AU39" s="217"/>
      <c r="AV39" s="217"/>
      <c r="AW39" s="217"/>
      <c r="AX39" s="217"/>
      <c r="AY39" s="217"/>
      <c r="AZ39" s="217"/>
      <c r="BA39" s="217"/>
      <c r="BB39" s="217"/>
      <c r="BC39" s="217"/>
      <c r="BD39" s="217"/>
      <c r="BE39" s="217"/>
      <c r="BF39" s="217"/>
      <c r="BG39" s="217"/>
      <c r="BH39" s="217"/>
      <c r="BI39" s="217"/>
      <c r="BJ39" s="225"/>
      <c r="BK39" s="217"/>
      <c r="BL39" s="217"/>
      <c r="BM39" s="217"/>
      <c r="BN39" s="217"/>
      <c r="BO39" s="217"/>
      <c r="BP39" s="239"/>
      <c r="BQ39" s="217"/>
      <c r="BR39" s="217"/>
      <c r="BS39" s="217"/>
      <c r="BT39" s="217"/>
      <c r="BU39" s="217"/>
      <c r="BV39" s="217"/>
      <c r="BW39" s="217"/>
      <c r="BX39" s="217"/>
      <c r="BY39" s="217"/>
      <c r="BZ39" s="217"/>
      <c r="CA39" s="217"/>
      <c r="CB39" s="217"/>
      <c r="CC39" s="217"/>
      <c r="CD39" s="217"/>
      <c r="CE39" s="217"/>
      <c r="CF39" s="217"/>
      <c r="CG39" s="217"/>
      <c r="CH39" s="217"/>
      <c r="CI39" s="218"/>
      <c r="CJ39" s="217"/>
      <c r="CK39" s="217"/>
      <c r="CL39" s="217"/>
      <c r="CM39" s="217"/>
      <c r="CN39" s="217"/>
      <c r="CO39" s="217"/>
      <c r="CP39" s="217"/>
      <c r="CQ39" s="217"/>
      <c r="CR39" s="217"/>
      <c r="CS39" s="217"/>
      <c r="CT39" s="217"/>
      <c r="CU39" s="217"/>
      <c r="CV39" s="217"/>
      <c r="CW39" s="217"/>
      <c r="CX39" s="217"/>
      <c r="CY39" s="217"/>
      <c r="CZ39" s="217"/>
      <c r="DA39" s="217"/>
      <c r="DB39" s="217"/>
      <c r="DC39" s="173"/>
      <c r="DD39" s="174"/>
      <c r="DE39" s="174"/>
      <c r="DF39" s="174"/>
      <c r="DG39" s="174"/>
      <c r="DH39" s="174"/>
      <c r="DI39" s="174"/>
      <c r="DJ39" s="174"/>
      <c r="DK39" s="174"/>
      <c r="DL39" s="175"/>
      <c r="DM39" s="80"/>
    </row>
    <row r="40" spans="2:117">
      <c r="B40" s="64"/>
      <c r="C40" s="212"/>
      <c r="D40" s="213"/>
      <c r="E40" s="214"/>
      <c r="F40" s="232"/>
      <c r="G40" s="217"/>
      <c r="H40" s="238"/>
      <c r="I40" s="217"/>
      <c r="J40" s="217"/>
      <c r="K40" s="217"/>
      <c r="L40" s="217"/>
      <c r="M40" s="217"/>
      <c r="N40" s="217"/>
      <c r="O40" s="217"/>
      <c r="P40" s="217"/>
      <c r="Q40" s="217"/>
      <c r="R40" s="217"/>
      <c r="S40" s="217"/>
      <c r="T40" s="217"/>
      <c r="U40" s="218"/>
      <c r="V40" s="227"/>
      <c r="W40" s="217"/>
      <c r="X40" s="217"/>
      <c r="Y40" s="217"/>
      <c r="Z40" s="217"/>
      <c r="AA40" s="217"/>
      <c r="AB40" s="217"/>
      <c r="AC40" s="217"/>
      <c r="AD40" s="217"/>
      <c r="AE40" s="217"/>
      <c r="AF40" s="217"/>
      <c r="AG40" s="217"/>
      <c r="AH40" s="217"/>
      <c r="AI40" s="217"/>
      <c r="AJ40" s="217"/>
      <c r="AK40" s="217"/>
      <c r="AL40" s="217"/>
      <c r="AM40" s="217"/>
      <c r="AN40" s="217"/>
      <c r="AO40" s="217"/>
      <c r="AP40" s="217"/>
      <c r="AQ40" s="217"/>
      <c r="AR40" s="217"/>
      <c r="AS40" s="217"/>
      <c r="AT40" s="217"/>
      <c r="AU40" s="217"/>
      <c r="AV40" s="217"/>
      <c r="AW40" s="217"/>
      <c r="AX40" s="217"/>
      <c r="AY40" s="217"/>
      <c r="AZ40" s="217"/>
      <c r="BA40" s="217"/>
      <c r="BB40" s="217"/>
      <c r="BC40" s="217"/>
      <c r="BD40" s="217"/>
      <c r="BE40" s="217"/>
      <c r="BF40" s="217"/>
      <c r="BG40" s="217"/>
      <c r="BH40" s="217"/>
      <c r="BI40" s="217"/>
      <c r="BJ40" s="225"/>
      <c r="BK40" s="217"/>
      <c r="BL40" s="217"/>
      <c r="BM40" s="217"/>
      <c r="BN40" s="217"/>
      <c r="BO40" s="217"/>
      <c r="BP40" s="239"/>
      <c r="BQ40" s="217"/>
      <c r="BR40" s="217"/>
      <c r="BS40" s="217"/>
      <c r="BT40" s="217"/>
      <c r="BU40" s="217"/>
      <c r="BV40" s="217"/>
      <c r="BW40" s="217"/>
      <c r="BX40" s="217"/>
      <c r="BY40" s="217"/>
      <c r="BZ40" s="217"/>
      <c r="CA40" s="217"/>
      <c r="CB40" s="217"/>
      <c r="CC40" s="217"/>
      <c r="CD40" s="217"/>
      <c r="CE40" s="217"/>
      <c r="CF40" s="217"/>
      <c r="CG40" s="217"/>
      <c r="CH40" s="217"/>
      <c r="CI40" s="218"/>
      <c r="CJ40" s="217"/>
      <c r="CK40" s="217"/>
      <c r="CL40" s="217"/>
      <c r="CM40" s="217"/>
      <c r="CN40" s="217"/>
      <c r="CO40" s="217"/>
      <c r="CP40" s="217"/>
      <c r="CQ40" s="217"/>
      <c r="CR40" s="217"/>
      <c r="CS40" s="217"/>
      <c r="CT40" s="217"/>
      <c r="CU40" s="217"/>
      <c r="CV40" s="217"/>
      <c r="CW40" s="217"/>
      <c r="CX40" s="217"/>
      <c r="CY40" s="217"/>
      <c r="CZ40" s="217"/>
      <c r="DA40" s="217"/>
      <c r="DB40" s="217"/>
      <c r="DC40" s="221"/>
      <c r="DD40" s="174"/>
      <c r="DE40" s="174"/>
      <c r="DF40" s="174"/>
      <c r="DG40" s="174"/>
      <c r="DH40" s="174"/>
      <c r="DI40" s="174"/>
      <c r="DJ40" s="174"/>
      <c r="DK40" s="174"/>
      <c r="DL40" s="175"/>
      <c r="DM40" s="80"/>
    </row>
    <row r="41" spans="2:117">
      <c r="B41" s="64"/>
      <c r="C41" s="212"/>
      <c r="D41" s="213"/>
      <c r="E41" s="214"/>
      <c r="F41" s="232"/>
      <c r="G41" s="217"/>
      <c r="H41" s="238"/>
      <c r="I41" s="217"/>
      <c r="J41" s="217"/>
      <c r="K41" s="217"/>
      <c r="L41" s="217"/>
      <c r="M41" s="217"/>
      <c r="N41" s="217"/>
      <c r="O41" s="217"/>
      <c r="P41" s="217"/>
      <c r="Q41" s="217"/>
      <c r="R41" s="217"/>
      <c r="S41" s="217"/>
      <c r="T41" s="217"/>
      <c r="U41" s="218"/>
      <c r="V41" s="238"/>
      <c r="W41" s="217"/>
      <c r="X41" s="217"/>
      <c r="Y41" s="217"/>
      <c r="Z41" s="217"/>
      <c r="AA41" s="217"/>
      <c r="AB41" s="217"/>
      <c r="AC41" s="217"/>
      <c r="AD41" s="217"/>
      <c r="AE41" s="217"/>
      <c r="AF41" s="217"/>
      <c r="AG41" s="217"/>
      <c r="AH41" s="217"/>
      <c r="AI41" s="217"/>
      <c r="AJ41" s="217"/>
      <c r="AK41" s="217"/>
      <c r="AL41" s="217"/>
      <c r="AM41" s="217"/>
      <c r="AN41" s="217"/>
      <c r="AO41" s="217"/>
      <c r="AP41" s="217"/>
      <c r="AQ41" s="217"/>
      <c r="AR41" s="217"/>
      <c r="AS41" s="217"/>
      <c r="AT41" s="217"/>
      <c r="AU41" s="217"/>
      <c r="AV41" s="217"/>
      <c r="AW41" s="217"/>
      <c r="AX41" s="217"/>
      <c r="AY41" s="217"/>
      <c r="AZ41" s="217"/>
      <c r="BA41" s="217"/>
      <c r="BB41" s="217"/>
      <c r="BC41" s="217"/>
      <c r="BD41" s="217"/>
      <c r="BE41" s="217"/>
      <c r="BF41" s="217"/>
      <c r="BG41" s="217"/>
      <c r="BH41" s="217"/>
      <c r="BI41" s="217"/>
      <c r="BJ41" s="219"/>
      <c r="BK41" s="217"/>
      <c r="BL41" s="217"/>
      <c r="BM41" s="217"/>
      <c r="BN41" s="217"/>
      <c r="BO41" s="217"/>
      <c r="BP41" s="239"/>
      <c r="BQ41" s="217"/>
      <c r="BR41" s="217"/>
      <c r="BS41" s="217"/>
      <c r="BT41" s="217"/>
      <c r="BU41" s="217"/>
      <c r="BV41" s="217"/>
      <c r="BW41" s="217"/>
      <c r="BX41" s="217"/>
      <c r="BY41" s="217"/>
      <c r="BZ41" s="217"/>
      <c r="CA41" s="217"/>
      <c r="CB41" s="217"/>
      <c r="CC41" s="217"/>
      <c r="CD41" s="217"/>
      <c r="CE41" s="217"/>
      <c r="CF41" s="217"/>
      <c r="CG41" s="217"/>
      <c r="CH41" s="217"/>
      <c r="CI41" s="218"/>
      <c r="CJ41" s="217"/>
      <c r="CK41" s="217"/>
      <c r="CL41" s="217"/>
      <c r="CM41" s="217"/>
      <c r="CN41" s="217"/>
      <c r="CO41" s="217"/>
      <c r="CP41" s="217"/>
      <c r="CQ41" s="217"/>
      <c r="CR41" s="217"/>
      <c r="CS41" s="217"/>
      <c r="CT41" s="217"/>
      <c r="CU41" s="217"/>
      <c r="CV41" s="217"/>
      <c r="CW41" s="217"/>
      <c r="CX41" s="217"/>
      <c r="CY41" s="217"/>
      <c r="CZ41" s="217"/>
      <c r="DA41" s="217"/>
      <c r="DB41" s="217"/>
      <c r="DC41" s="221"/>
      <c r="DD41" s="174"/>
      <c r="DE41" s="174"/>
      <c r="DF41" s="174"/>
      <c r="DG41" s="174"/>
      <c r="DH41" s="174"/>
      <c r="DI41" s="174"/>
      <c r="DJ41" s="174"/>
      <c r="DK41" s="174"/>
      <c r="DL41" s="175"/>
      <c r="DM41" s="80"/>
    </row>
    <row r="42" spans="2:117" ht="14.25" thickBot="1">
      <c r="B42" s="198"/>
      <c r="C42" s="240"/>
      <c r="D42" s="240"/>
      <c r="E42" s="240"/>
      <c r="F42" s="240"/>
      <c r="G42" s="240"/>
      <c r="H42" s="240"/>
      <c r="I42" s="240"/>
      <c r="J42" s="240"/>
      <c r="K42" s="240"/>
      <c r="L42" s="240"/>
      <c r="M42" s="240"/>
      <c r="N42" s="240"/>
      <c r="O42" s="240"/>
      <c r="P42" s="240"/>
      <c r="Q42" s="240"/>
      <c r="R42" s="240"/>
      <c r="S42" s="240"/>
      <c r="T42" s="240"/>
      <c r="U42" s="240"/>
      <c r="V42" s="240"/>
      <c r="W42" s="240"/>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1"/>
      <c r="BK42" s="240"/>
      <c r="BL42" s="240"/>
      <c r="BM42" s="240"/>
      <c r="BN42" s="240"/>
      <c r="BO42" s="240"/>
      <c r="BP42" s="240"/>
      <c r="BQ42" s="240"/>
      <c r="BR42" s="240"/>
      <c r="BS42" s="240"/>
      <c r="BT42" s="240"/>
      <c r="BU42" s="240"/>
      <c r="BV42" s="240"/>
      <c r="BW42" s="240"/>
      <c r="BX42" s="240"/>
      <c r="BY42" s="240"/>
      <c r="BZ42" s="240"/>
      <c r="CA42" s="240"/>
      <c r="CB42" s="240"/>
      <c r="CC42" s="240"/>
      <c r="CD42" s="240"/>
      <c r="CE42" s="240"/>
      <c r="CF42" s="240"/>
      <c r="CG42" s="240"/>
      <c r="CH42" s="240"/>
      <c r="CI42" s="242"/>
      <c r="CJ42" s="240"/>
      <c r="CK42" s="240"/>
      <c r="CL42" s="240"/>
      <c r="CM42" s="240"/>
      <c r="CN42" s="240"/>
      <c r="CO42" s="240"/>
      <c r="CP42" s="240"/>
      <c r="CQ42" s="240"/>
      <c r="CR42" s="240"/>
      <c r="CS42" s="240"/>
      <c r="CT42" s="240"/>
      <c r="CU42" s="240"/>
      <c r="CV42" s="240"/>
      <c r="CW42" s="240"/>
      <c r="CX42" s="240"/>
      <c r="CY42" s="240"/>
      <c r="CZ42" s="240"/>
      <c r="DA42" s="199"/>
      <c r="DB42" s="199"/>
      <c r="DC42" s="199"/>
      <c r="DD42" s="199"/>
      <c r="DE42" s="199"/>
      <c r="DF42" s="199"/>
      <c r="DG42" s="199"/>
      <c r="DH42" s="199"/>
      <c r="DI42" s="199"/>
      <c r="DJ42" s="199"/>
      <c r="DK42" s="199"/>
      <c r="DL42" s="199"/>
      <c r="DM42" s="200"/>
    </row>
    <row r="43" spans="2:117">
      <c r="AK43" s="201"/>
      <c r="AL43" s="201"/>
      <c r="AM43" s="201"/>
      <c r="AN43" s="201"/>
      <c r="AO43" s="201"/>
      <c r="AP43" s="201"/>
    </row>
  </sheetData>
  <mergeCells count="219">
    <mergeCell ref="C41:E41"/>
    <mergeCell ref="DC41:DD41"/>
    <mergeCell ref="DE41:DF41"/>
    <mergeCell ref="DG41:DH41"/>
    <mergeCell ref="DI41:DJ41"/>
    <mergeCell ref="DK41:DL41"/>
    <mergeCell ref="C40:E40"/>
    <mergeCell ref="DC40:DD40"/>
    <mergeCell ref="DE40:DF40"/>
    <mergeCell ref="DG40:DH40"/>
    <mergeCell ref="DI40:DJ40"/>
    <mergeCell ref="DK40:DL40"/>
    <mergeCell ref="C39:E39"/>
    <mergeCell ref="DC39:DD39"/>
    <mergeCell ref="DE39:DF39"/>
    <mergeCell ref="DG39:DH39"/>
    <mergeCell ref="DI39:DJ39"/>
    <mergeCell ref="DK39:DL39"/>
    <mergeCell ref="C38:E38"/>
    <mergeCell ref="DC38:DD38"/>
    <mergeCell ref="DE38:DF38"/>
    <mergeCell ref="DG38:DH38"/>
    <mergeCell ref="DI38:DJ38"/>
    <mergeCell ref="DK38:DL38"/>
    <mergeCell ref="C37:E37"/>
    <mergeCell ref="DC37:DD37"/>
    <mergeCell ref="DE37:DF37"/>
    <mergeCell ref="DG37:DH37"/>
    <mergeCell ref="DI37:DJ37"/>
    <mergeCell ref="DK37:DL37"/>
    <mergeCell ref="C36:E36"/>
    <mergeCell ref="DC36:DD36"/>
    <mergeCell ref="DE36:DF36"/>
    <mergeCell ref="DG36:DH36"/>
    <mergeCell ref="DI36:DJ36"/>
    <mergeCell ref="DK36:DL36"/>
    <mergeCell ref="C35:E35"/>
    <mergeCell ref="DC35:DD35"/>
    <mergeCell ref="DE35:DF35"/>
    <mergeCell ref="DG35:DH35"/>
    <mergeCell ref="DI35:DJ35"/>
    <mergeCell ref="DK35:DL35"/>
    <mergeCell ref="C34:E34"/>
    <mergeCell ref="DC34:DD34"/>
    <mergeCell ref="DE34:DF34"/>
    <mergeCell ref="DG34:DH34"/>
    <mergeCell ref="DI34:DJ34"/>
    <mergeCell ref="DK34:DL34"/>
    <mergeCell ref="C33:E33"/>
    <mergeCell ref="DC33:DD33"/>
    <mergeCell ref="DE33:DF33"/>
    <mergeCell ref="DG33:DH33"/>
    <mergeCell ref="DI33:DJ33"/>
    <mergeCell ref="DK33:DL33"/>
    <mergeCell ref="C32:E32"/>
    <mergeCell ref="DC32:DD32"/>
    <mergeCell ref="DE32:DF32"/>
    <mergeCell ref="DG32:DH32"/>
    <mergeCell ref="DI32:DJ32"/>
    <mergeCell ref="DK32:DL32"/>
    <mergeCell ref="C31:E31"/>
    <mergeCell ref="DC31:DD31"/>
    <mergeCell ref="DE31:DF31"/>
    <mergeCell ref="DG31:DH31"/>
    <mergeCell ref="DI31:DJ31"/>
    <mergeCell ref="DK31:DL31"/>
    <mergeCell ref="C30:E30"/>
    <mergeCell ref="DC30:DD30"/>
    <mergeCell ref="DE30:DF30"/>
    <mergeCell ref="DG30:DH30"/>
    <mergeCell ref="DI30:DJ30"/>
    <mergeCell ref="DK30:DL30"/>
    <mergeCell ref="C29:E29"/>
    <mergeCell ref="DC29:DD29"/>
    <mergeCell ref="DE29:DF29"/>
    <mergeCell ref="DG29:DH29"/>
    <mergeCell ref="DI29:DJ29"/>
    <mergeCell ref="DK29:DL29"/>
    <mergeCell ref="C28:E28"/>
    <mergeCell ref="DC28:DD28"/>
    <mergeCell ref="DE28:DF28"/>
    <mergeCell ref="DG28:DH28"/>
    <mergeCell ref="DI28:DJ28"/>
    <mergeCell ref="DK28:DL28"/>
    <mergeCell ref="C27:E27"/>
    <mergeCell ref="DC27:DD27"/>
    <mergeCell ref="DE27:DF27"/>
    <mergeCell ref="DG27:DH27"/>
    <mergeCell ref="DI27:DJ27"/>
    <mergeCell ref="DK27:DL27"/>
    <mergeCell ref="C26:E26"/>
    <mergeCell ref="DC26:DD26"/>
    <mergeCell ref="DE26:DF26"/>
    <mergeCell ref="DG26:DH26"/>
    <mergeCell ref="DI26:DJ26"/>
    <mergeCell ref="DK26:DL26"/>
    <mergeCell ref="C25:E25"/>
    <mergeCell ref="DC25:DD25"/>
    <mergeCell ref="DE25:DF25"/>
    <mergeCell ref="DG25:DH25"/>
    <mergeCell ref="DI25:DJ25"/>
    <mergeCell ref="DK25:DL25"/>
    <mergeCell ref="C24:E24"/>
    <mergeCell ref="DC24:DD24"/>
    <mergeCell ref="DE24:DF24"/>
    <mergeCell ref="DG24:DH24"/>
    <mergeCell ref="DI24:DJ24"/>
    <mergeCell ref="DK24:DL24"/>
    <mergeCell ref="C23:E23"/>
    <mergeCell ref="DC23:DD23"/>
    <mergeCell ref="DE23:DF23"/>
    <mergeCell ref="DG23:DH23"/>
    <mergeCell ref="DI23:DJ23"/>
    <mergeCell ref="DK23:DL23"/>
    <mergeCell ref="C22:E22"/>
    <mergeCell ref="DC22:DD22"/>
    <mergeCell ref="DE22:DF22"/>
    <mergeCell ref="DG22:DH22"/>
    <mergeCell ref="DI22:DJ22"/>
    <mergeCell ref="DK22:DL22"/>
    <mergeCell ref="C21:E21"/>
    <mergeCell ref="DC21:DD21"/>
    <mergeCell ref="DE21:DF21"/>
    <mergeCell ref="DG21:DH21"/>
    <mergeCell ref="DI21:DJ21"/>
    <mergeCell ref="DK21:DL21"/>
    <mergeCell ref="C20:E20"/>
    <mergeCell ref="DC20:DD20"/>
    <mergeCell ref="DE20:DF20"/>
    <mergeCell ref="DG20:DH20"/>
    <mergeCell ref="DI20:DJ20"/>
    <mergeCell ref="DK20:DL20"/>
    <mergeCell ref="C19:E19"/>
    <mergeCell ref="DC19:DD19"/>
    <mergeCell ref="DE19:DF19"/>
    <mergeCell ref="DG19:DH19"/>
    <mergeCell ref="DI19:DJ19"/>
    <mergeCell ref="DK19:DL19"/>
    <mergeCell ref="C18:E18"/>
    <mergeCell ref="DC18:DD18"/>
    <mergeCell ref="DE18:DF18"/>
    <mergeCell ref="DG18:DH18"/>
    <mergeCell ref="DI18:DJ18"/>
    <mergeCell ref="DK18:DL18"/>
    <mergeCell ref="C17:E17"/>
    <mergeCell ref="DC17:DD17"/>
    <mergeCell ref="DE17:DF17"/>
    <mergeCell ref="DG17:DH17"/>
    <mergeCell ref="DI17:DJ17"/>
    <mergeCell ref="DK17:DL17"/>
    <mergeCell ref="C16:E16"/>
    <mergeCell ref="DC16:DD16"/>
    <mergeCell ref="DE16:DF16"/>
    <mergeCell ref="DG16:DH16"/>
    <mergeCell ref="DI16:DJ16"/>
    <mergeCell ref="DK16:DL16"/>
    <mergeCell ref="C15:E15"/>
    <mergeCell ref="DC15:DD15"/>
    <mergeCell ref="DE15:DF15"/>
    <mergeCell ref="DG15:DH15"/>
    <mergeCell ref="DI15:DJ15"/>
    <mergeCell ref="DK15:DL15"/>
    <mergeCell ref="C14:E14"/>
    <mergeCell ref="DC14:DD14"/>
    <mergeCell ref="DE14:DF14"/>
    <mergeCell ref="DG14:DH14"/>
    <mergeCell ref="DI14:DJ14"/>
    <mergeCell ref="DK14:DL14"/>
    <mergeCell ref="C13:E13"/>
    <mergeCell ref="DC13:DD13"/>
    <mergeCell ref="DE13:DF13"/>
    <mergeCell ref="DG13:DH13"/>
    <mergeCell ref="DI13:DJ13"/>
    <mergeCell ref="DK13:DL13"/>
    <mergeCell ref="C12:E12"/>
    <mergeCell ref="DC12:DD12"/>
    <mergeCell ref="DE12:DF12"/>
    <mergeCell ref="DG12:DH12"/>
    <mergeCell ref="DI12:DJ12"/>
    <mergeCell ref="DK12:DL12"/>
    <mergeCell ref="C11:E11"/>
    <mergeCell ref="DC11:DD11"/>
    <mergeCell ref="DE11:DF11"/>
    <mergeCell ref="DG11:DH11"/>
    <mergeCell ref="DI11:DJ11"/>
    <mergeCell ref="DK11:DL11"/>
    <mergeCell ref="C10:E10"/>
    <mergeCell ref="DC10:DD10"/>
    <mergeCell ref="DE10:DF10"/>
    <mergeCell ref="DG10:DH10"/>
    <mergeCell ref="DI10:DJ10"/>
    <mergeCell ref="DK10:DL10"/>
    <mergeCell ref="C9:E9"/>
    <mergeCell ref="DC9:DD9"/>
    <mergeCell ref="DE9:DF9"/>
    <mergeCell ref="DG9:DH9"/>
    <mergeCell ref="DI9:DJ9"/>
    <mergeCell ref="DK9:DL9"/>
    <mergeCell ref="CJ7:DB7"/>
    <mergeCell ref="DC7:DL7"/>
    <mergeCell ref="C8:E8"/>
    <mergeCell ref="DC8:DD8"/>
    <mergeCell ref="DE8:DF8"/>
    <mergeCell ref="DG8:DH8"/>
    <mergeCell ref="DI8:DJ8"/>
    <mergeCell ref="DK8:DL8"/>
    <mergeCell ref="BJ5:BL5"/>
    <mergeCell ref="BM5:CB6"/>
    <mergeCell ref="BJ6:BL6"/>
    <mergeCell ref="C7:E7"/>
    <mergeCell ref="F7:U7"/>
    <mergeCell ref="V7:BI7"/>
    <mergeCell ref="BJ7:CI7"/>
    <mergeCell ref="B2:S3"/>
    <mergeCell ref="T2:AH2"/>
    <mergeCell ref="T3:AH3"/>
    <mergeCell ref="C5:K6"/>
    <mergeCell ref="L5:AO6"/>
    <mergeCell ref="AP5:BI6"/>
  </mergeCells>
  <phoneticPr fontId="4"/>
  <pageMargins left="0.39370078740157483" right="0.31496062992125984" top="0.78740157480314965" bottom="0.39370078740157483" header="0.86614173228346458" footer="0.43307086614173229"/>
  <pageSetup paperSize="9" scale="86" orientation="landscape" horizontalDpi="4294967294" r:id="rId1"/>
  <headerFooter alignWithMargins="0">
    <oddHeader xml:space="preserve">&amp;R&amp;8
</oddHeader>
    <oddFooter>&amp;C&amp;P/&amp;N&amp;R&amp;8All Rights Reserved.Copyright 富士通株式会社　2007</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5</vt:i4>
      </vt:variant>
      <vt:variant>
        <vt:lpstr>名前付き一覧</vt:lpstr>
      </vt:variant>
      <vt:variant>
        <vt:i4>3</vt:i4>
      </vt:variant>
    </vt:vector>
  </HeadingPairs>
  <TitlesOfParts>
    <vt:vector size="8" baseType="lpstr">
      <vt:lpstr>手順書</vt:lpstr>
      <vt:lpstr>データ確認</vt:lpstr>
      <vt:lpstr>基本_オン_1</vt:lpstr>
      <vt:lpstr>画面(受注データ削除ツール)</vt:lpstr>
      <vt:lpstr>ﾁｪｯｸ(受注データ削除ツール)</vt:lpstr>
      <vt:lpstr>'ﾁｪｯｸ(受注データ削除ツール)'!Print_Area</vt:lpstr>
      <vt:lpstr>'画面(受注データ削除ツール)'!Print_Area</vt:lpstr>
      <vt:lpstr>手順書!Print_Area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2015-11-16T03:43:18Z</dcterms:created>
  <dcterms:modified xsi:type="dcterms:W3CDTF">2019-12-18T11:52:22Z</dcterms:modified>
</cp:coreProperties>
</file>