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7633D3F5-111A-4B81-96D2-931C8F003248}" xr6:coauthVersionLast="41" xr6:coauthVersionMax="41" xr10:uidLastSave="{00000000-0000-0000-0000-000000000000}"/>
  <bookViews>
    <workbookView xWindow="870" yWindow="450" windowWidth="12210" windowHeight="12870" activeTab="3" xr2:uid="{00000000-000D-0000-FFFF-FFFF00000000}"/>
  </bookViews>
  <sheets>
    <sheet name="手順書" sheetId="14" r:id="rId1"/>
    <sheet name="実行sql" sheetId="15" r:id="rId2"/>
    <sheet name="詳細" sheetId="17" r:id="rId3"/>
    <sheet name="基本_バッチ_1" sheetId="16" r:id="rId4"/>
  </sheets>
  <externalReferences>
    <externalReference r:id="rId5"/>
    <externalReference r:id="rId6"/>
    <externalReference r:id="rId7"/>
    <externalReference r:id="rId8"/>
    <externalReference r:id="rId9"/>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A" hidden="1">#REF!</definedName>
    <definedName name="AAA" hidden="1">{"'表紙'!$A$1:$W$39"}</definedName>
    <definedName name="B" hidden="1">#REF!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kkkk" localSheetId="2" hidden="1">[4]Sheet3!#REF!</definedName>
    <definedName name="kkkk" hidden="1">[5]Sheet3!#REF!</definedName>
    <definedName name="_xlnm.Print_Area" localSheetId="0">手順書!$A$1:$AG$54</definedName>
    <definedName name="あｓｄｆ" localSheetId="2" hidden="1">{"'表紙'!$A$1:$W$39"}</definedName>
    <definedName name="あｓｄｆ" hidden="1">{"'表紙'!$A$1:$W$39"}</definedName>
    <definedName name="スケジュール" localSheetId="2" hidden="1">{"'表紙'!$A$1:$W$39"}</definedName>
    <definedName name="スケジュール" hidden="1">{"'表紙'!$A$1:$W$39"}</definedName>
    <definedName name="帳票イメージ"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O339" i="17" l="1"/>
  <c r="BL339" i="17"/>
  <c r="AI339" i="17"/>
  <c r="CO338" i="17"/>
  <c r="BL338" i="17"/>
  <c r="AI338" i="17"/>
  <c r="CO283" i="17"/>
  <c r="BL283" i="17"/>
  <c r="AI283" i="17"/>
  <c r="CO282" i="17"/>
  <c r="BL282" i="17"/>
  <c r="AI282" i="17"/>
  <c r="CO227" i="17"/>
  <c r="BL227" i="17"/>
  <c r="AI227" i="17"/>
  <c r="CO226" i="17"/>
  <c r="BL226" i="17"/>
  <c r="AI226" i="17"/>
  <c r="CO171" i="17"/>
  <c r="BL171" i="17"/>
  <c r="AI171" i="17"/>
  <c r="CO170" i="17"/>
  <c r="BL170" i="17"/>
  <c r="AI170" i="17"/>
  <c r="CO115" i="17"/>
  <c r="BL115" i="17"/>
  <c r="AI115" i="17"/>
  <c r="CO114" i="17"/>
  <c r="BL114" i="17"/>
  <c r="AI114" i="17"/>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A10" i="16"/>
  <c r="EQ10" i="16"/>
  <c r="EI10" i="16"/>
  <c r="EA10" i="16"/>
  <c r="DS10" i="16"/>
  <c r="DK10" i="16"/>
  <c r="FC9" i="16"/>
  <c r="FC10" i="16" s="1"/>
  <c r="FB9" i="16"/>
  <c r="FB10" i="16" s="1"/>
  <c r="FA9" i="16"/>
  <c r="EZ9" i="16"/>
  <c r="EZ10" i="16" s="1"/>
  <c r="EY9" i="16"/>
  <c r="EY10" i="16" s="1"/>
  <c r="EX9" i="16"/>
  <c r="EX10" i="16" s="1"/>
  <c r="EW9" i="16"/>
  <c r="EW10" i="16" s="1"/>
  <c r="EV9" i="16"/>
  <c r="EV10" i="16" s="1"/>
  <c r="EU9" i="16"/>
  <c r="EU10" i="16" s="1"/>
  <c r="ET9" i="16"/>
  <c r="ET10" i="16" s="1"/>
  <c r="EQ9" i="16"/>
  <c r="EP9" i="16"/>
  <c r="EP10" i="16" s="1"/>
  <c r="EO9" i="16"/>
  <c r="EO10" i="16" s="1"/>
  <c r="EN9" i="16"/>
  <c r="EN10" i="16" s="1"/>
  <c r="EM9" i="16"/>
  <c r="EM10" i="16" s="1"/>
  <c r="EL9" i="16"/>
  <c r="EL10" i="16" s="1"/>
  <c r="EK9" i="16"/>
  <c r="EK10" i="16" s="1"/>
  <c r="EJ9" i="16"/>
  <c r="EJ10" i="16" s="1"/>
  <c r="EI9" i="16"/>
  <c r="EH9" i="16"/>
  <c r="EH10" i="16" s="1"/>
  <c r="EG9" i="16"/>
  <c r="EG10" i="16" s="1"/>
  <c r="EF9" i="16"/>
  <c r="EF10" i="16" s="1"/>
  <c r="EE9" i="16"/>
  <c r="EE10" i="16" s="1"/>
  <c r="ED9" i="16"/>
  <c r="ED10" i="16" s="1"/>
  <c r="EC9" i="16"/>
  <c r="EC10" i="16" s="1"/>
  <c r="EB9" i="16"/>
  <c r="EB10" i="16" s="1"/>
  <c r="EA9" i="16"/>
  <c r="DZ9" i="16"/>
  <c r="DZ10" i="16" s="1"/>
  <c r="DY9" i="16"/>
  <c r="DY10" i="16" s="1"/>
  <c r="DX9" i="16"/>
  <c r="DX10" i="16" s="1"/>
  <c r="DW9" i="16"/>
  <c r="DW10" i="16" s="1"/>
  <c r="DV9" i="16"/>
  <c r="DV10" i="16" s="1"/>
  <c r="DU9" i="16"/>
  <c r="DU10" i="16" s="1"/>
  <c r="DT9" i="16"/>
  <c r="DT10" i="16" s="1"/>
  <c r="DS9" i="16"/>
  <c r="DR9" i="16"/>
  <c r="DR10" i="16" s="1"/>
  <c r="DQ9" i="16"/>
  <c r="DQ10" i="16" s="1"/>
  <c r="DP9" i="16"/>
  <c r="DP10" i="16" s="1"/>
  <c r="DO9" i="16"/>
  <c r="DO10" i="16" s="1"/>
  <c r="DN9" i="16"/>
  <c r="DN10" i="16" s="1"/>
  <c r="DM9" i="16"/>
  <c r="DM10" i="16" s="1"/>
  <c r="DL9" i="16"/>
  <c r="DL10" i="16" s="1"/>
  <c r="DK9" i="16"/>
  <c r="DJ9" i="16"/>
  <c r="DJ10" i="16" s="1"/>
  <c r="DI9" i="16"/>
  <c r="DI10" i="16" s="1"/>
  <c r="DH9" i="16"/>
  <c r="DH10" i="16" s="1"/>
  <c r="DG9" i="16"/>
  <c r="DG10" i="16" s="1"/>
  <c r="DF9" i="16"/>
  <c r="DF10" i="16" s="1"/>
  <c r="DE9" i="16"/>
  <c r="DE10" i="16" s="1"/>
  <c r="DD9" i="16"/>
  <c r="DD10" i="16" s="1"/>
  <c r="CX6" i="16"/>
  <c r="CX2" i="16"/>
  <c r="CR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B9A861A8-434F-47C4-A09A-9286C2B55635}">
      <text>
        <r>
          <rPr>
            <sz val="9"/>
            <color indexed="81"/>
            <rFont val="ＭＳ Ｐゴシック"/>
            <family val="3"/>
            <charset val="128"/>
          </rPr>
          <t>テスト結果の○の数をカウントする。</t>
        </r>
      </text>
    </comment>
    <comment ref="D8" authorId="0" shapeId="0" xr:uid="{75E61A7E-F108-44A6-9232-956EEAAD238D}">
      <text>
        <r>
          <rPr>
            <sz val="11"/>
            <color indexed="81"/>
            <rFont val="Meiryo UI"/>
            <family val="3"/>
            <charset val="128"/>
          </rPr>
          <t>テストの大まかな概要を入れる。</t>
        </r>
      </text>
    </comment>
    <comment ref="BG8" authorId="0" shapeId="0" xr:uid="{7EC43CDA-F2E4-430E-ABEC-B474488A0DDF}">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<sst xmlns="http://schemas.openxmlformats.org/spreadsheetml/2006/main" count="4310" uniqueCount="805">
  <si>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</si>
  <si>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</si>
  <si>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</si>
  <si>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</si>
  <si>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</si>
  <si>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</si>
  <si>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作成日時：2019/10/25-16:11:09</t>
    <phoneticPr fontId="3"/>
  </si>
  <si>
    <t>C:\Users\Administrator\Desktop\動作確認手順\前受充当処理.winsnr</t>
    <phoneticPr fontId="3"/>
  </si>
  <si>
    <t>２．１．シナリオ：前受充当処理</t>
    <phoneticPr fontId="2"/>
  </si>
  <si>
    <t>結果</t>
    <rPh sb="0" eb="2">
      <t>ケッカ</t>
    </rPh>
    <phoneticPr fontId="3"/>
  </si>
  <si>
    <t>確認日</t>
    <rPh sb="0" eb="2">
      <t>カクニン</t>
    </rPh>
    <rPh sb="2" eb="3">
      <t>ビ</t>
    </rPh>
    <phoneticPr fontId="3"/>
  </si>
  <si>
    <t>２．１．１． 【事前準備】[CNT_USR1@CORCL - [OSqlEdit4 *]]ウィンドウ - [SQL実行]ボタン</t>
    <rPh sb="7" eb="13">
      <t>（ジゼンジュンビ）</t>
    </rPh>
    <phoneticPr fontId="3"/>
  </si>
  <si>
    <t>2</t>
  </si>
  <si>
    <t>UODET51</t>
  </si>
  <si>
    <t>20191025</t>
  </si>
  <si>
    <t>104623</t>
  </si>
  <si>
    <t>SE006</t>
  </si>
  <si>
    <t xml:space="preserve">981141  </t>
  </si>
  <si>
    <t xml:space="preserve">          </t>
  </si>
  <si>
    <t xml:space="preserve">K01745709 </t>
  </si>
  <si>
    <t>CPR</t>
  </si>
  <si>
    <t>0</t>
  </si>
  <si>
    <t xml:space="preserve">        </t>
  </si>
  <si>
    <t xml:space="preserve"> </t>
  </si>
  <si>
    <t xml:space="preserve">RAFK3M01            </t>
  </si>
  <si>
    <t xml:space="preserve">日本                          </t>
  </si>
  <si>
    <t xml:space="preserve">4  </t>
  </si>
  <si>
    <t xml:space="preserve">12015176-04            </t>
  </si>
  <si>
    <t>JPY</t>
  </si>
  <si>
    <t>P324</t>
  </si>
  <si>
    <t xml:space="preserve">551101         </t>
  </si>
  <si>
    <t xml:space="preserve">E  </t>
  </si>
  <si>
    <t>7</t>
  </si>
  <si>
    <t>20190729</t>
  </si>
  <si>
    <t>5</t>
  </si>
  <si>
    <t>3</t>
  </si>
  <si>
    <t>1</t>
  </si>
  <si>
    <t>00</t>
  </si>
  <si>
    <t>12</t>
  </si>
  <si>
    <t xml:space="preserve">      </t>
  </si>
  <si>
    <t>9</t>
  </si>
  <si>
    <t>1378</t>
  </si>
  <si>
    <t>8</t>
  </si>
  <si>
    <t xml:space="preserve">       </t>
  </si>
  <si>
    <t xml:space="preserve">                    </t>
  </si>
  <si>
    <t>73</t>
  </si>
  <si>
    <t>75</t>
  </si>
  <si>
    <t>23600</t>
  </si>
  <si>
    <t>9118</t>
  </si>
  <si>
    <t>17228</t>
  </si>
  <si>
    <t xml:space="preserve">PC  </t>
  </si>
  <si>
    <t>01</t>
  </si>
  <si>
    <t xml:space="preserve">圧着用中継端子台（Ｍ３ネジ、１００点）            </t>
  </si>
  <si>
    <t xml:space="preserve">EPD-100A                                          </t>
  </si>
  <si>
    <t xml:space="preserve">LRBR701   </t>
  </si>
  <si>
    <t>20190731</t>
  </si>
  <si>
    <t>101</t>
  </si>
  <si>
    <t xml:space="preserve">ﾀ5293     </t>
  </si>
  <si>
    <t>45117B</t>
  </si>
  <si>
    <t>B00117</t>
  </si>
  <si>
    <t xml:space="preserve">999999991 </t>
  </si>
  <si>
    <t>20190730</t>
  </si>
  <si>
    <t>20190727</t>
  </si>
  <si>
    <t>0003838444</t>
  </si>
  <si>
    <t>001</t>
  </si>
  <si>
    <t xml:space="preserve">RAFK3M    </t>
  </si>
  <si>
    <t>0004467160</t>
  </si>
  <si>
    <t>104410</t>
  </si>
  <si>
    <t xml:space="preserve">K01745708 </t>
  </si>
  <si>
    <t>APR</t>
  </si>
  <si>
    <t xml:space="preserve">RAFK3L03            </t>
  </si>
  <si>
    <t xml:space="preserve">3  </t>
  </si>
  <si>
    <t xml:space="preserve">12015176-03            </t>
  </si>
  <si>
    <t>759</t>
  </si>
  <si>
    <t>13000</t>
  </si>
  <si>
    <t>4840</t>
  </si>
  <si>
    <t>9490</t>
  </si>
  <si>
    <t xml:space="preserve">圧着用中継端子台                                  </t>
  </si>
  <si>
    <t xml:space="preserve">EPD-37A                                           </t>
  </si>
  <si>
    <t xml:space="preserve">LRBG112   </t>
  </si>
  <si>
    <t>0003838443</t>
  </si>
  <si>
    <t>003</t>
  </si>
  <si>
    <t xml:space="preserve">RAFK3L    </t>
  </si>
  <si>
    <t>0004467159</t>
  </si>
  <si>
    <t xml:space="preserve">K01745707 </t>
  </si>
  <si>
    <t>ALR</t>
  </si>
  <si>
    <t xml:space="preserve">RAFK3L02            </t>
  </si>
  <si>
    <t xml:space="preserve">2  </t>
  </si>
  <si>
    <t xml:space="preserve">12015176-02            </t>
  </si>
  <si>
    <t>P424</t>
  </si>
  <si>
    <t xml:space="preserve">890400         </t>
  </si>
  <si>
    <t>16</t>
  </si>
  <si>
    <t>3370</t>
  </si>
  <si>
    <t>57700</t>
  </si>
  <si>
    <t>14060</t>
  </si>
  <si>
    <t>42121</t>
  </si>
  <si>
    <t xml:space="preserve">モーションコントロールボード                      </t>
  </si>
  <si>
    <t xml:space="preserve">SMC-4DL-PE                                        </t>
  </si>
  <si>
    <t xml:space="preserve">LRBV803   </t>
  </si>
  <si>
    <t>0003838442</t>
  </si>
  <si>
    <t>002</t>
  </si>
  <si>
    <t xml:space="preserve">K01745706 </t>
  </si>
  <si>
    <t xml:space="preserve">RAFK3L01            </t>
  </si>
  <si>
    <t xml:space="preserve">1  </t>
  </si>
  <si>
    <t xml:space="preserve">12015176-01            </t>
  </si>
  <si>
    <t>P421</t>
  </si>
  <si>
    <t xml:space="preserve">890103         </t>
  </si>
  <si>
    <t>14</t>
  </si>
  <si>
    <t>1787</t>
  </si>
  <si>
    <t>30600</t>
  </si>
  <si>
    <t>5065</t>
  </si>
  <si>
    <t>22338</t>
  </si>
  <si>
    <t>絶縁型デジタル入出力ボード　ＰＣＩ　Ｅｘｐｒｅｓｓ</t>
  </si>
  <si>
    <t xml:space="preserve">DIO-1616L-PE                                      </t>
  </si>
  <si>
    <t xml:space="preserve">LRBQ904   </t>
  </si>
  <si>
    <t>0003838441</t>
  </si>
  <si>
    <t>UODET52</t>
  </si>
  <si>
    <t>103256</t>
  </si>
  <si>
    <t>0004467155</t>
  </si>
  <si>
    <t xml:space="preserve">K01745699 </t>
  </si>
  <si>
    <t xml:space="preserve">RAFK3H02            </t>
  </si>
  <si>
    <t xml:space="preserve">中国                          </t>
  </si>
  <si>
    <t xml:space="preserve">11964410-02            </t>
  </si>
  <si>
    <t>P322</t>
  </si>
  <si>
    <t xml:space="preserve">551104         </t>
  </si>
  <si>
    <t>13</t>
  </si>
  <si>
    <t>1131</t>
  </si>
  <si>
    <t xml:space="preserve">*08/F               </t>
  </si>
  <si>
    <t>66.1</t>
  </si>
  <si>
    <t>70</t>
  </si>
  <si>
    <t>10700</t>
  </si>
  <si>
    <t>3870</t>
  </si>
  <si>
    <t>1935</t>
  </si>
  <si>
    <t>14140</t>
  </si>
  <si>
    <t>7070</t>
  </si>
  <si>
    <t xml:space="preserve">ＣＯＭ－４ｃｈ（３７ピン）用分配ケーブル          </t>
  </si>
  <si>
    <t xml:space="preserve">PCE37/9PS                                         </t>
  </si>
  <si>
    <t xml:space="preserve">LRAD284   </t>
  </si>
  <si>
    <t>45115B</t>
  </si>
  <si>
    <t>B00115</t>
  </si>
  <si>
    <t>0003838434</t>
  </si>
  <si>
    <t xml:space="preserve">RAFK3H    </t>
  </si>
  <si>
    <t>0004467158</t>
  </si>
  <si>
    <t xml:space="preserve">K01745698 </t>
  </si>
  <si>
    <t xml:space="preserve">RAFK3H01            </t>
  </si>
  <si>
    <t xml:space="preserve">11964410-01            </t>
  </si>
  <si>
    <t>P1A1</t>
  </si>
  <si>
    <t xml:space="preserve">510301         </t>
  </si>
  <si>
    <t>5226</t>
  </si>
  <si>
    <t>71</t>
  </si>
  <si>
    <t>46000</t>
  </si>
  <si>
    <t>35190</t>
  </si>
  <si>
    <t>17595</t>
  </si>
  <si>
    <t>65320</t>
  </si>
  <si>
    <t>32660</t>
  </si>
  <si>
    <t xml:space="preserve">ＲＳ－４２２Ａ／４８５　４ｃｈシリアル通信ボード  </t>
  </si>
  <si>
    <t xml:space="preserve">COM-4PD(PCI)H                                     </t>
  </si>
  <si>
    <t xml:space="preserve">LRAH865   </t>
  </si>
  <si>
    <t>0003838433</t>
  </si>
  <si>
    <t>095612</t>
  </si>
  <si>
    <t>101700</t>
  </si>
  <si>
    <t xml:space="preserve">K01745705 </t>
  </si>
  <si>
    <t xml:space="preserve">RAFK3K05            </t>
  </si>
  <si>
    <t xml:space="preserve">6  </t>
  </si>
  <si>
    <t xml:space="preserve">12015168-06            </t>
  </si>
  <si>
    <t>2348</t>
  </si>
  <si>
    <t>20100</t>
  </si>
  <si>
    <t>14674</t>
  </si>
  <si>
    <t>7337</t>
  </si>
  <si>
    <t>29346</t>
  </si>
  <si>
    <t>14673</t>
  </si>
  <si>
    <t xml:space="preserve">両端１００ピンコネクタ付シールドケーブル　3m      </t>
  </si>
  <si>
    <t xml:space="preserve">PCB100PS-3                                        </t>
  </si>
  <si>
    <t xml:space="preserve">LRBR751   </t>
  </si>
  <si>
    <t>0003838440</t>
  </si>
  <si>
    <t>005</t>
  </si>
  <si>
    <t xml:space="preserve">RAFK3K    </t>
  </si>
  <si>
    <t>0004467157</t>
  </si>
  <si>
    <t xml:space="preserve">K01745704 </t>
  </si>
  <si>
    <t xml:space="preserve">RAFK3K04            </t>
  </si>
  <si>
    <t xml:space="preserve">5  </t>
  </si>
  <si>
    <t xml:space="preserve">12015168-05            </t>
  </si>
  <si>
    <t>923</t>
  </si>
  <si>
    <t>7900</t>
  </si>
  <si>
    <t>3152</t>
  </si>
  <si>
    <t>1576</t>
  </si>
  <si>
    <t>11534</t>
  </si>
  <si>
    <t>5767</t>
  </si>
  <si>
    <t xml:space="preserve">両端３７ピンＤ－ＳＵＢコネクタ付シ－ルドケーブル  </t>
  </si>
  <si>
    <t xml:space="preserve">PCB37PS-3P                                        </t>
  </si>
  <si>
    <t xml:space="preserve">LRAR443   </t>
  </si>
  <si>
    <t>0003838439</t>
  </si>
  <si>
    <t>004</t>
  </si>
  <si>
    <t xml:space="preserve">K01745703 </t>
  </si>
  <si>
    <t xml:space="preserve">RAFK3K03            </t>
  </si>
  <si>
    <t xml:space="preserve">12015168-04            </t>
  </si>
  <si>
    <t>2756</t>
  </si>
  <si>
    <t>18236</t>
  </si>
  <si>
    <t>34456</t>
  </si>
  <si>
    <t>0003838438</t>
  </si>
  <si>
    <t xml:space="preserve">K01745702 </t>
  </si>
  <si>
    <t xml:space="preserve">RAFK3K02            </t>
  </si>
  <si>
    <t xml:space="preserve">12015168-03            </t>
  </si>
  <si>
    <t>1518</t>
  </si>
  <si>
    <t>9680</t>
  </si>
  <si>
    <t>18980</t>
  </si>
  <si>
    <t>0003838437</t>
  </si>
  <si>
    <t xml:space="preserve">K01745701 </t>
  </si>
  <si>
    <t xml:space="preserve">RAFK3K01            </t>
  </si>
  <si>
    <t xml:space="preserve">12015168-02            </t>
  </si>
  <si>
    <t>6739</t>
  </si>
  <si>
    <t>28120</t>
  </si>
  <si>
    <t>84242</t>
  </si>
  <si>
    <t>0003838436</t>
  </si>
  <si>
    <t>101104</t>
  </si>
  <si>
    <t xml:space="preserve">K01745700 </t>
  </si>
  <si>
    <t xml:space="preserve">RAFK3J01            </t>
  </si>
  <si>
    <t xml:space="preserve">12015168-01            </t>
  </si>
  <si>
    <t>3574</t>
  </si>
  <si>
    <t>10130</t>
  </si>
  <si>
    <t>44676</t>
  </si>
  <si>
    <t>0003838435</t>
  </si>
  <si>
    <t xml:space="preserve">RAFK3J    </t>
  </si>
  <si>
    <t>0004467156</t>
  </si>
  <si>
    <t>DLFLG</t>
  </si>
  <si>
    <t>PGID</t>
  </si>
  <si>
    <t>UWRTDT</t>
  </si>
  <si>
    <t>UWRTTM</t>
  </si>
  <si>
    <t>UCLTID</t>
  </si>
  <si>
    <t>UOPEID</t>
  </si>
  <si>
    <t>WRTDT</t>
  </si>
  <si>
    <t>WRTTM</t>
  </si>
  <si>
    <t>CLTID</t>
  </si>
  <si>
    <t>OPEID</t>
  </si>
  <si>
    <t>WRTFSTDT</t>
  </si>
  <si>
    <t>WRTFSTTM</t>
  </si>
  <si>
    <t>FCLTID</t>
  </si>
  <si>
    <t>FOPEID</t>
  </si>
  <si>
    <t>MOTDATNO</t>
  </si>
  <si>
    <t>PUDLNO</t>
  </si>
  <si>
    <t>ZAIRNK</t>
  </si>
  <si>
    <t>TOKDNKB</t>
  </si>
  <si>
    <t>FRNMOVSU</t>
  </si>
  <si>
    <t>INVNO</t>
  </si>
  <si>
    <t>NYUKB</t>
  </si>
  <si>
    <t>FNYUKN</t>
  </si>
  <si>
    <t>NYUKN</t>
  </si>
  <si>
    <t>NYUDT</t>
  </si>
  <si>
    <t>URISIKKN</t>
  </si>
  <si>
    <t>FURIKN</t>
  </si>
  <si>
    <t>URIKN</t>
  </si>
  <si>
    <t>URISU</t>
  </si>
  <si>
    <t>UDNDT</t>
  </si>
  <si>
    <t>OTPSU</t>
  </si>
  <si>
    <t>ODNDT</t>
  </si>
  <si>
    <t>FRDSU</t>
  </si>
  <si>
    <t>FDNDT</t>
  </si>
  <si>
    <t>JDNDELDT</t>
  </si>
  <si>
    <t>SBNNO</t>
  </si>
  <si>
    <t>MAKNM</t>
  </si>
  <si>
    <t>TOKJDNED</t>
  </si>
  <si>
    <t>TOKJDNNO</t>
  </si>
  <si>
    <t>HSTJDNNO</t>
  </si>
  <si>
    <t>FRCTEITK</t>
  </si>
  <si>
    <t>FRCKN</t>
  </si>
  <si>
    <t>FRCTK</t>
  </si>
  <si>
    <t>RATERT</t>
  </si>
  <si>
    <t>TUKKB</t>
  </si>
  <si>
    <t>MNNHIKSU</t>
  </si>
  <si>
    <t>MNZHIKSU</t>
  </si>
  <si>
    <t>ATNHIKSU</t>
  </si>
  <si>
    <t>ATZHIKSU</t>
  </si>
  <si>
    <t>HINGRP</t>
  </si>
  <si>
    <t>CLMDL</t>
  </si>
  <si>
    <t>GNKCD</t>
  </si>
  <si>
    <t>TNKKB</t>
  </si>
  <si>
    <t>UDNYTDT</t>
  </si>
  <si>
    <t>ODNYTDT</t>
  </si>
  <si>
    <t>HINMSTKB</t>
  </si>
  <si>
    <t>TANMSTKB</t>
  </si>
  <si>
    <t>NHSMSTKB</t>
  </si>
  <si>
    <t>TOKMSTKB</t>
  </si>
  <si>
    <t>ORTDD</t>
  </si>
  <si>
    <t>HRTDD</t>
  </si>
  <si>
    <t>HINKB</t>
  </si>
  <si>
    <t>MAKCD</t>
  </si>
  <si>
    <t>HINNMMKB</t>
  </si>
  <si>
    <t>ZEIRNKKB</t>
  </si>
  <si>
    <t>UZEKN</t>
  </si>
  <si>
    <t>ZEIRT</t>
  </si>
  <si>
    <t>HINZEIKB</t>
  </si>
  <si>
    <t>LSTID</t>
  </si>
  <si>
    <t>LINCMB</t>
  </si>
  <si>
    <t>LINCMA</t>
  </si>
  <si>
    <t>ZAIKB</t>
  </si>
  <si>
    <t>KONSIKRT</t>
  </si>
  <si>
    <t>SIKRT</t>
  </si>
  <si>
    <t>TEIKATK</t>
  </si>
  <si>
    <t>SIKKN</t>
  </si>
  <si>
    <t>SIKTK</t>
  </si>
  <si>
    <t>UODKN</t>
  </si>
  <si>
    <t>UODTK</t>
  </si>
  <si>
    <t>UNTNM</t>
  </si>
  <si>
    <t>UNTCD</t>
  </si>
  <si>
    <t>UODSU</t>
  </si>
  <si>
    <t>HINNMB</t>
  </si>
  <si>
    <t>HINNMA</t>
  </si>
  <si>
    <t>HINCD</t>
  </si>
  <si>
    <t>SMADT</t>
  </si>
  <si>
    <t>ZKTKB</t>
  </si>
  <si>
    <t>SOUCD</t>
  </si>
  <si>
    <t>TOKSEICD</t>
  </si>
  <si>
    <t>BUMCD</t>
  </si>
  <si>
    <t>TANCD</t>
  </si>
  <si>
    <t>NHSCD</t>
  </si>
  <si>
    <t>TOKCD</t>
  </si>
  <si>
    <t>DEFNOKDT</t>
  </si>
  <si>
    <t>DENDT</t>
  </si>
  <si>
    <t>JDNDT</t>
  </si>
  <si>
    <t>JHDNO</t>
  </si>
  <si>
    <t>JDNKB</t>
  </si>
  <si>
    <t>RECNO</t>
  </si>
  <si>
    <t>LINNO</t>
  </si>
  <si>
    <t>JDNNO</t>
  </si>
  <si>
    <t>DENKB</t>
  </si>
  <si>
    <t>AKAKROKB</t>
  </si>
  <si>
    <t>DATKB</t>
  </si>
  <si>
    <t>DATNO</t>
  </si>
  <si>
    <t>実行後</t>
    <rPh sb="0" eb="2">
      <t>ジッコウ</t>
    </rPh>
    <rPh sb="2" eb="3">
      <t>ゴ</t>
    </rPh>
    <phoneticPr fontId="13"/>
  </si>
  <si>
    <t>実行前</t>
    <rPh sb="0" eb="2">
      <t>ジッコウ</t>
    </rPh>
    <rPh sb="2" eb="3">
      <t>マエ</t>
    </rPh>
    <phoneticPr fontId="13"/>
  </si>
  <si>
    <t>where WRTDT = '20191025'</t>
  </si>
  <si>
    <t>URKET51</t>
  </si>
  <si>
    <t>125544</t>
  </si>
  <si>
    <t>SE011</t>
  </si>
  <si>
    <t xml:space="preserve">CONTEC  </t>
  </si>
  <si>
    <t xml:space="preserve">  </t>
  </si>
  <si>
    <t xml:space="preserve">A040049   </t>
  </si>
  <si>
    <t xml:space="preserve">             </t>
  </si>
  <si>
    <t xml:space="preserve">                                                  </t>
  </si>
  <si>
    <t xml:space="preserve">テスト              </t>
  </si>
  <si>
    <t xml:space="preserve">               </t>
  </si>
  <si>
    <t>100</t>
  </si>
  <si>
    <t xml:space="preserve">    </t>
  </si>
  <si>
    <t xml:space="preserve">                       </t>
  </si>
  <si>
    <t xml:space="preserve">   </t>
  </si>
  <si>
    <t xml:space="preserve">ﾀ3422     </t>
  </si>
  <si>
    <t>20190815</t>
  </si>
  <si>
    <t xml:space="preserve">現金  </t>
  </si>
  <si>
    <t>050</t>
  </si>
  <si>
    <t>0003838445</t>
  </si>
  <si>
    <t>00117773</t>
  </si>
  <si>
    <t>0004467161</t>
  </si>
  <si>
    <t>ZKMUZEKN</t>
  </si>
  <si>
    <t>ZKMURIKN</t>
  </si>
  <si>
    <t>ZNKURIKN</t>
  </si>
  <si>
    <t>HINSIRCD</t>
  </si>
  <si>
    <t>HINJUNKB</t>
  </si>
  <si>
    <t>MRPKB</t>
  </si>
  <si>
    <t>DKBFLC</t>
  </si>
  <si>
    <t>DKBFLB</t>
  </si>
  <si>
    <t>DKBFLA</t>
  </si>
  <si>
    <t>DKBTEGFL</t>
  </si>
  <si>
    <t>DKBZAIFL</t>
  </si>
  <si>
    <t>DFLDKBCD</t>
  </si>
  <si>
    <t>UPDID</t>
  </si>
  <si>
    <t>TEGDT</t>
  </si>
  <si>
    <t>TEGNO</t>
  </si>
  <si>
    <t>BNKNM</t>
  </si>
  <si>
    <t>BNKCD</t>
  </si>
  <si>
    <t>OKRJONO</t>
  </si>
  <si>
    <t>EMGODNKB</t>
  </si>
  <si>
    <t>TNKID</t>
  </si>
  <si>
    <t>KESIKB</t>
  </si>
  <si>
    <t>FKESIKN</t>
  </si>
  <si>
    <t>JKESIKN</t>
  </si>
  <si>
    <t>GNKKN</t>
  </si>
  <si>
    <t>FURITK</t>
  </si>
  <si>
    <t>GNKTK</t>
  </si>
  <si>
    <t>URITK</t>
  </si>
  <si>
    <t>CASSU</t>
  </si>
  <si>
    <t>IRISU</t>
  </si>
  <si>
    <t>KESDT</t>
  </si>
  <si>
    <t>SSADT</t>
  </si>
  <si>
    <t>HENSTTCD</t>
  </si>
  <si>
    <t>HENRSNCD</t>
  </si>
  <si>
    <t>DKBNM</t>
  </si>
  <si>
    <t>DKBID</t>
  </si>
  <si>
    <t>DKBSB</t>
  </si>
  <si>
    <t>USDNO</t>
  </si>
  <si>
    <t>JDNLINNO</t>
  </si>
  <si>
    <t>ODNLINNO</t>
  </si>
  <si>
    <t>ODNNO</t>
  </si>
  <si>
    <t>UDNNO</t>
  </si>
  <si>
    <t>155206</t>
  </si>
  <si>
    <t>5292</t>
  </si>
  <si>
    <t>-100</t>
  </si>
  <si>
    <t>477</t>
  </si>
  <si>
    <t>4815</t>
  </si>
  <si>
    <t>20190831</t>
  </si>
  <si>
    <t xml:space="preserve">10205     </t>
  </si>
  <si>
    <t>SMANYUKN09</t>
  </si>
  <si>
    <t>SMANYUKN08</t>
  </si>
  <si>
    <t>SMANYUKN07</t>
  </si>
  <si>
    <t>SMANYUKN06</t>
  </si>
  <si>
    <t>SMANYUKN05</t>
  </si>
  <si>
    <t>SMANYUKN04</t>
  </si>
  <si>
    <t>SMANYUKN03</t>
  </si>
  <si>
    <t>SMANYUKN02</t>
  </si>
  <si>
    <t>SMANYUKN01</t>
  </si>
  <si>
    <t>SMANYUKN00</t>
  </si>
  <si>
    <t>SMAGNKKN09</t>
  </si>
  <si>
    <t>SMAGNKKN08</t>
  </si>
  <si>
    <t>SMAGNKKN07</t>
  </si>
  <si>
    <t>SMAGNKKN06</t>
  </si>
  <si>
    <t>SMAGNKKN05</t>
  </si>
  <si>
    <t>SMAGNKKN04</t>
  </si>
  <si>
    <t>SMAGNKKN03</t>
  </si>
  <si>
    <t>SMAGNKKN02</t>
  </si>
  <si>
    <t>SMAGNKKN01</t>
  </si>
  <si>
    <t>SMAGNKKN00</t>
  </si>
  <si>
    <t>SZBKZOKN02</t>
  </si>
  <si>
    <t>SZBKZOKN01</t>
  </si>
  <si>
    <t>SZBKZOKN00</t>
  </si>
  <si>
    <t>SZBKZIKN02</t>
  </si>
  <si>
    <t>SZBKZIKN01</t>
  </si>
  <si>
    <t>SZBKZIKN00</t>
  </si>
  <si>
    <t>SZAKZOKN02</t>
  </si>
  <si>
    <t>SZAKZOKN01</t>
  </si>
  <si>
    <t>SZAKZOKN00</t>
  </si>
  <si>
    <t>SZAKZIKN02</t>
  </si>
  <si>
    <t>SZAKZIKN01</t>
  </si>
  <si>
    <t>SZAKZIKN00</t>
  </si>
  <si>
    <t>SMAUZEKN</t>
  </si>
  <si>
    <t>SMAURIKN09</t>
  </si>
  <si>
    <t>SMAURIKN08</t>
  </si>
  <si>
    <t>SMAURIKN07</t>
  </si>
  <si>
    <t>SMAURIKN06</t>
  </si>
  <si>
    <t>SMAURIKN05</t>
  </si>
  <si>
    <t>SMAURIKN04</t>
  </si>
  <si>
    <t>SMAURIKN03</t>
  </si>
  <si>
    <t>SMAURIKN02</t>
  </si>
  <si>
    <t>SMAURIKN01</t>
  </si>
  <si>
    <t>SMAURIKN00</t>
  </si>
  <si>
    <t>データ無し</t>
    <rPh sb="3" eb="4">
      <t>ナ</t>
    </rPh>
    <phoneticPr fontId="13"/>
  </si>
  <si>
    <t>99999</t>
  </si>
  <si>
    <t>99999999</t>
  </si>
  <si>
    <t>KSKZANKN09</t>
  </si>
  <si>
    <t>KSKZANKN08</t>
  </si>
  <si>
    <t>KSKZANKN07</t>
  </si>
  <si>
    <t>KSKZANKN06</t>
  </si>
  <si>
    <t>KSKZANKN05</t>
  </si>
  <si>
    <t>KSKZANKN04</t>
  </si>
  <si>
    <t>KSKZANKN03</t>
  </si>
  <si>
    <t>KSKZANKN02</t>
  </si>
  <si>
    <t>KSKZANKN01</t>
  </si>
  <si>
    <t>KSKZANKN00</t>
  </si>
  <si>
    <t>KSKNYKKN09</t>
  </si>
  <si>
    <t>KSKNYKKN08</t>
  </si>
  <si>
    <t>KSKNYKKN07</t>
  </si>
  <si>
    <t>KSKNYKKN06</t>
  </si>
  <si>
    <t>KSKNYKKN05</t>
  </si>
  <si>
    <t>KSKNYKKN04</t>
  </si>
  <si>
    <t>KSKNYKKN03</t>
  </si>
  <si>
    <t>KSKNYKKN02</t>
  </si>
  <si>
    <t>KSKNYKKN01</t>
  </si>
  <si>
    <t>KSKNYKKN00</t>
  </si>
  <si>
    <t>SSANYUKN09</t>
  </si>
  <si>
    <t>SSANYUKN08</t>
  </si>
  <si>
    <t>SSANYUKN07</t>
  </si>
  <si>
    <t>SSANYUKN06</t>
  </si>
  <si>
    <t>SSANYUKN05</t>
  </si>
  <si>
    <t>SSANYUKN04</t>
  </si>
  <si>
    <t>SSANYUKN03</t>
  </si>
  <si>
    <t>SSANYUKN02</t>
  </si>
  <si>
    <t>SSANYUKN01</t>
  </si>
  <si>
    <t>SSANYUKN00</t>
  </si>
  <si>
    <t>-1</t>
  </si>
  <si>
    <t>-5292</t>
  </si>
  <si>
    <t>SSADENSU</t>
  </si>
  <si>
    <t>KSKZANKN</t>
  </si>
  <si>
    <t>KSKNYKKN</t>
  </si>
  <si>
    <t>SSAUZEKN</t>
  </si>
  <si>
    <t>SSAURIKN09</t>
  </si>
  <si>
    <t>SSAURIKN08</t>
  </si>
  <si>
    <t>SSAURIKN07</t>
  </si>
  <si>
    <t>SSAURIKN06</t>
  </si>
  <si>
    <t>SSAURIKN05</t>
  </si>
  <si>
    <t>SSAURIKN04</t>
  </si>
  <si>
    <t>SSAURIKN03</t>
  </si>
  <si>
    <t>SSAURIKN02</t>
  </si>
  <si>
    <t>SSAURIKN01</t>
  </si>
  <si>
    <t>SSAURIKN00</t>
  </si>
  <si>
    <t xml:space="preserve"> where WRTDT = '20191025' </t>
  </si>
  <si>
    <t>※where条件は実施日付に合わせて変更してください。</t>
    <rPh sb="6" eb="8">
      <t>ジョウケン</t>
    </rPh>
    <rPh sb="9" eb="11">
      <t>ジッシ</t>
    </rPh>
    <rPh sb="11" eb="13">
      <t>ヒヅケ</t>
    </rPh>
    <rPh sb="14" eb="15">
      <t>ア</t>
    </rPh>
    <rPh sb="18" eb="20">
      <t>ヘンコウ</t>
    </rPh>
    <phoneticPr fontId="13"/>
  </si>
  <si>
    <t>(抽出用sql)</t>
    <rPh sb="1" eb="4">
      <t>チュウシュツヨウ</t>
    </rPh>
    <phoneticPr fontId="13"/>
  </si>
  <si>
    <t>SELECT * FROM TOKSSB</t>
    <phoneticPr fontId="3"/>
  </si>
  <si>
    <t>TOKSSBの抽出SQL(別紙参照)を実行します。</t>
    <rPh sb="7" eb="9">
      <t>チュウシュツ</t>
    </rPh>
    <rPh sb="13" eb="17">
      <t>ベッシサンショウ</t>
    </rPh>
    <rPh sb="19" eb="21">
      <t>ジッコウ</t>
    </rPh>
    <phoneticPr fontId="3"/>
  </si>
  <si>
    <t>SELECT * FROM NKSSMB</t>
    <phoneticPr fontId="3"/>
  </si>
  <si>
    <t>NKSSMBの抽出SQL(別紙参照)を実行します。</t>
    <rPh sb="7" eb="9">
      <t>チュウシュツ</t>
    </rPh>
    <rPh sb="13" eb="17">
      <t>ベッシサンショウ</t>
    </rPh>
    <rPh sb="19" eb="21">
      <t>ジッコウ</t>
    </rPh>
    <phoneticPr fontId="3"/>
  </si>
  <si>
    <t>SELECT * FROM  TOKSMA</t>
    <phoneticPr fontId="3"/>
  </si>
  <si>
    <t xml:space="preserve"> TOKSMAの抽出SQL(別紙参照)を実行します。</t>
    <rPh sb="8" eb="10">
      <t>チュウシュツ</t>
    </rPh>
    <rPh sb="14" eb="18">
      <t>ベッシサンショウ</t>
    </rPh>
    <rPh sb="20" eb="22">
      <t>ジッコウ</t>
    </rPh>
    <phoneticPr fontId="3"/>
  </si>
  <si>
    <t>SELECT * FROM  UDNTRA</t>
    <phoneticPr fontId="3"/>
  </si>
  <si>
    <t>UDNTRAの抽出SQL(別紙参照)を実行します。</t>
    <rPh sb="7" eb="9">
      <t>チュウシュツ</t>
    </rPh>
    <rPh sb="13" eb="17">
      <t>ベッシサンショウ</t>
    </rPh>
    <rPh sb="19" eb="21">
      <t>ジッコウ</t>
    </rPh>
    <phoneticPr fontId="3"/>
  </si>
  <si>
    <t>SELECT * FROM  JDNTRA</t>
    <phoneticPr fontId="3"/>
  </si>
  <si>
    <t>JDNTRAの抽出SQL(別紙参照)を実行します。</t>
    <rPh sb="7" eb="9">
      <t>チュウシュツ</t>
    </rPh>
    <rPh sb="13" eb="17">
      <t>ベッシサンショウ</t>
    </rPh>
    <rPh sb="19" eb="21">
      <t>ジッコウ</t>
    </rPh>
    <phoneticPr fontId="3"/>
  </si>
  <si>
    <t>２．１．２．【事前準備】[CNT_USR1@CORCL - [OSqlEdit5 *]]ウィンドウ - [SQL実行]ボタン</t>
    <phoneticPr fontId="3"/>
  </si>
  <si>
    <t>２．１．３． 【事前準備】[CNT_USR1@CORCL - [OSqlEdit6 *]]ウィンドウ - [SQL実行]ボタン</t>
    <phoneticPr fontId="3"/>
  </si>
  <si>
    <t>２．１．５．【事前準備】 [CNT_USR1@CORCL - [OSqlEdit8 *]]ウィンドウ - [SQL実行]ボタン</t>
    <phoneticPr fontId="3"/>
  </si>
  <si>
    <t>２．１．４．【事前準備】 [CNT_USR1@CORCL - [OSqlEdit7 *]]ウィンドウ - [SQL実行]ボタン</t>
    <phoneticPr fontId="3"/>
  </si>
  <si>
    <t>２．１．６． [AMMDB54 - リモート デスクトップ接続]ウィンドウ - [Input Capture Window]ウィンドウ</t>
    <phoneticPr fontId="3"/>
  </si>
  <si>
    <t>AMMDB54にリモート接続し、C:\CNT\BAT\SEIFP62.batを右クリックし、「開く」ボタンをクリックします。</t>
    <rPh sb="12" eb="14">
      <t>セツゾク</t>
    </rPh>
    <rPh sb="39" eb="40">
      <t>ミギ</t>
    </rPh>
    <rPh sb="46" eb="50">
      <t>（ヒラク）</t>
    </rPh>
    <phoneticPr fontId="3"/>
  </si>
  <si>
    <t>２．１．７． [CNT_USR1@CORCL - [OSqlEdit4 *]]ウィンドウ - [SQL実行]ボタン</t>
    <phoneticPr fontId="3"/>
  </si>
  <si>
    <t>２．１．８． [CNT_USR1@CORCL - [OSqlEdit5 *]]ウィンドウ - [SQL実行]ボタン</t>
    <phoneticPr fontId="3"/>
  </si>
  <si>
    <t>２．１．９． [CNT_USR1@CORCL - [OSqlEdit6 *]]ウィンドウ - [SQL実行]ボタン</t>
    <phoneticPr fontId="3"/>
  </si>
  <si>
    <t>２．１．１０． [CNT_USR1@CORCL - [OSqlEdit7 *]]ウィンドウ - [SQL実行]ボタン</t>
    <phoneticPr fontId="3"/>
  </si>
  <si>
    <t>２．１．１１． [CNT_USR1@CORCL - [OSqlEdit8 *]]ウィンドウ - [SQL実行]ボタン</t>
    <phoneticPr fontId="3"/>
  </si>
  <si>
    <t>TOKSSBの抽出SQL(別紙参照)を実行します。　データが更新されていることを確認します。</t>
    <rPh sb="7" eb="9">
      <t>チュウシュツ</t>
    </rPh>
    <rPh sb="13" eb="17">
      <t>ベッシサンショウ</t>
    </rPh>
    <rPh sb="19" eb="21">
      <t>ジッコウ</t>
    </rPh>
    <rPh sb="30" eb="32">
      <t>コウシン</t>
    </rPh>
    <rPh sb="40" eb="42">
      <t>カクニン</t>
    </rPh>
    <phoneticPr fontId="3"/>
  </si>
  <si>
    <t>NKSSMBの抽出SQL(別紙参照)を実行します。データが更新されていることを確認します。</t>
    <rPh sb="7" eb="9">
      <t>チュウシュツ</t>
    </rPh>
    <rPh sb="13" eb="17">
      <t>ベッシサンショウ</t>
    </rPh>
    <rPh sb="19" eb="21">
      <t>ジッコウ</t>
    </rPh>
    <phoneticPr fontId="3"/>
  </si>
  <si>
    <t xml:space="preserve"> TOKSMAの抽出SQL(別紙参照)を実行します。データが更新されていることを確認します。</t>
    <rPh sb="8" eb="10">
      <t>チュウシュツ</t>
    </rPh>
    <rPh sb="14" eb="18">
      <t>ベッシサンショウ</t>
    </rPh>
    <rPh sb="20" eb="22">
      <t>ジッコウ</t>
    </rPh>
    <phoneticPr fontId="3"/>
  </si>
  <si>
    <t>UDNTRAの抽出SQL(別紙参照)を実行します。データが変わらないことを確認します。</t>
    <rPh sb="7" eb="9">
      <t>チュウシュツ</t>
    </rPh>
    <rPh sb="13" eb="17">
      <t>ベッシサンショウ</t>
    </rPh>
    <rPh sb="19" eb="21">
      <t>ジッコウ</t>
    </rPh>
    <rPh sb="29" eb="30">
      <t>カ</t>
    </rPh>
    <rPh sb="37" eb="39">
      <t>カクニン</t>
    </rPh>
    <phoneticPr fontId="3"/>
  </si>
  <si>
    <t>JDNTRAの抽出SQL(別紙参照)を実行します。データが変わらないことを確認します。</t>
    <rPh sb="7" eb="9">
      <t>チュウシュツ</t>
    </rPh>
    <rPh sb="13" eb="17">
      <t>ベッシサンショウ</t>
    </rPh>
    <rPh sb="19" eb="21">
      <t>ジッコウ</t>
    </rPh>
    <phoneticPr fontId="3"/>
  </si>
  <si>
    <t>基本機能テスト（バッチ）</t>
    <rPh sb="0" eb="2">
      <t>キホン</t>
    </rPh>
    <rPh sb="2" eb="4">
      <t>キノウ</t>
    </rPh>
    <phoneticPr fontId="16"/>
  </si>
  <si>
    <t>ＰＴ仕様書</t>
    <rPh sb="2" eb="5">
      <t>シヨウショ</t>
    </rPh>
    <phoneticPr fontId="16"/>
  </si>
  <si>
    <t>サブシステム名</t>
  </si>
  <si>
    <t>業務プロセス名</t>
  </si>
  <si>
    <t/>
  </si>
  <si>
    <t>テスト項目数</t>
    <rPh sb="3" eb="5">
      <t>コウモク</t>
    </rPh>
    <rPh sb="5" eb="6">
      <t>スウ</t>
    </rPh>
    <phoneticPr fontId="16"/>
  </si>
  <si>
    <t>テスト完了数</t>
    <phoneticPr fontId="16"/>
  </si>
  <si>
    <t>プロセス名</t>
  </si>
  <si>
    <t>フリー項目</t>
  </si>
  <si>
    <t>備考１</t>
  </si>
  <si>
    <t>備考２</t>
  </si>
  <si>
    <t>障害件数</t>
    <rPh sb="0" eb="2">
      <t>ショウガイ</t>
    </rPh>
    <rPh sb="2" eb="4">
      <t>ケンスウ</t>
    </rPh>
    <phoneticPr fontId="16"/>
  </si>
  <si>
    <t>※必須項目が未入力の場合、PWaaSに取り込まれない可能性があります。</t>
    <phoneticPr fontId="16"/>
  </si>
  <si>
    <t>No.</t>
    <phoneticPr fontId="16"/>
  </si>
  <si>
    <t>ﾌﾟﾛｸﾞﾗﾑID</t>
    <phoneticPr fontId="16"/>
  </si>
  <si>
    <t>集計対象</t>
    <rPh sb="0" eb="2">
      <t>シュウケイ</t>
    </rPh>
    <rPh sb="2" eb="4">
      <t>タイショウ</t>
    </rPh>
    <phoneticPr fontId="16"/>
  </si>
  <si>
    <t>テスト分類</t>
    <rPh sb="3" eb="5">
      <t>ブンルイ</t>
    </rPh>
    <phoneticPr fontId="16"/>
  </si>
  <si>
    <r>
      <t xml:space="preserve">テスト項目
</t>
    </r>
    <r>
      <rPr>
        <b/>
        <sz val="12"/>
        <color rgb="FFFF0000"/>
        <rFont val="Meiryo UI"/>
        <family val="3"/>
        <charset val="128"/>
      </rPr>
      <t>（必須）</t>
    </r>
    <rPh sb="3" eb="5">
      <t>コウモク</t>
    </rPh>
    <rPh sb="7" eb="9">
      <t>ヒッス</t>
    </rPh>
    <phoneticPr fontId="16"/>
  </si>
  <si>
    <t>無効行</t>
    <rPh sb="0" eb="2">
      <t>ムコウ</t>
    </rPh>
    <rPh sb="2" eb="3">
      <t>ギョウ</t>
    </rPh>
    <phoneticPr fontId="16"/>
  </si>
  <si>
    <t>正常/異常</t>
    <rPh sb="0" eb="2">
      <t>セイジョウ</t>
    </rPh>
    <rPh sb="3" eb="5">
      <t>イジョウ</t>
    </rPh>
    <phoneticPr fontId="16"/>
  </si>
  <si>
    <t>テスト条件</t>
    <rPh sb="3" eb="5">
      <t>ジョウケン</t>
    </rPh>
    <phoneticPr fontId="16"/>
  </si>
  <si>
    <t>予想結果</t>
    <rPh sb="0" eb="2">
      <t>ヨソウ</t>
    </rPh>
    <rPh sb="2" eb="4">
      <t>ケッカ</t>
    </rPh>
    <phoneticPr fontId="16"/>
  </si>
  <si>
    <t>確認方法</t>
    <phoneticPr fontId="16"/>
  </si>
  <si>
    <t>検証物件</t>
    <rPh sb="0" eb="2">
      <t>ケンショウ</t>
    </rPh>
    <rPh sb="2" eb="4">
      <t>ブッケン</t>
    </rPh>
    <phoneticPr fontId="16"/>
  </si>
  <si>
    <t>担当者</t>
    <phoneticPr fontId="16"/>
  </si>
  <si>
    <t>回</t>
    <rPh sb="0" eb="1">
      <t>カイ</t>
    </rPh>
    <phoneticPr fontId="16"/>
  </si>
  <si>
    <t>実施日</t>
    <rPh sb="0" eb="3">
      <t>ジッシビ</t>
    </rPh>
    <phoneticPr fontId="16"/>
  </si>
  <si>
    <t>テスト結果</t>
    <rPh sb="3" eb="5">
      <t>ケッカ</t>
    </rPh>
    <phoneticPr fontId="16"/>
  </si>
  <si>
    <t>原因
工程</t>
    <rPh sb="0" eb="2">
      <t>ゲンイン</t>
    </rPh>
    <rPh sb="3" eb="5">
      <t>コウテイ</t>
    </rPh>
    <phoneticPr fontId="16"/>
  </si>
  <si>
    <t>原因分類</t>
    <rPh sb="2" eb="4">
      <t>ブンルイ</t>
    </rPh>
    <phoneticPr fontId="16"/>
  </si>
  <si>
    <t>原因区分</t>
    <phoneticPr fontId="16"/>
  </si>
  <si>
    <t>原因区分詳細</t>
    <rPh sb="4" eb="6">
      <t>ショウサイ</t>
    </rPh>
    <phoneticPr fontId="16"/>
  </si>
  <si>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6"/>
  </si>
  <si>
    <t>フリー項目１</t>
    <rPh sb="3" eb="5">
      <t>コウモク</t>
    </rPh>
    <phoneticPr fontId="16"/>
  </si>
  <si>
    <t>フリー項目２</t>
    <rPh sb="3" eb="5">
      <t>コウモク</t>
    </rPh>
    <phoneticPr fontId="16"/>
  </si>
  <si>
    <t>フリー項目３</t>
    <rPh sb="3" eb="5">
      <t>コウモク</t>
    </rPh>
    <phoneticPr fontId="16"/>
  </si>
  <si>
    <t>備考</t>
    <phoneticPr fontId="16"/>
  </si>
  <si>
    <t>原因区分</t>
    <rPh sb="0" eb="2">
      <t>ゲンイン</t>
    </rPh>
    <rPh sb="2" eb="4">
      <t>クブン</t>
    </rPh>
    <phoneticPr fontId="16"/>
  </si>
  <si>
    <t>原因工程</t>
    <rPh sb="0" eb="2">
      <t>ゲンイン</t>
    </rPh>
    <rPh sb="2" eb="4">
      <t>コウテイ</t>
    </rPh>
    <phoneticPr fontId="16"/>
  </si>
  <si>
    <t>バッチ構造
　構成と順序</t>
  </si>
  <si>
    <t>処理の構成として「初期処理」→「主処理」→「終了処理」が実行されるか？</t>
  </si>
  <si>
    <t>「主処理」の繰り返し条件が仕様とおりか？</t>
  </si>
  <si>
    <t>「主処理」の分岐条件が仕様とおりか？</t>
  </si>
  <si>
    <t>バッチ制御
　条件</t>
  </si>
  <si>
    <t>起動パラメタがある場合、入力値チェックが行われているか？</t>
  </si>
  <si>
    <t>外部からパラメタを受け取る場合、正しく設定されているか？</t>
  </si>
  <si>
    <t>バッチ制御
　入出力ファイル</t>
  </si>
  <si>
    <t>入力ファイル名やパス情報は仕様とおりか？</t>
  </si>
  <si>
    <t>出力ファイル名やパス情報は仕様とおりか？</t>
  </si>
  <si>
    <t>中間ファイル名やパス情報は仕様とおりか？</t>
  </si>
  <si>
    <t>ログファイル名やパス情報は仕様とおりか？</t>
  </si>
  <si>
    <t>ログファイルへの出力内容は仕様とおりか？</t>
  </si>
  <si>
    <t>終了時（正常・異常）にファイルは全てクローズされたか？</t>
  </si>
  <si>
    <t>バッチ制御
　処理</t>
  </si>
  <si>
    <t>トランザクション制御は適切に行われているか？</t>
  </si>
  <si>
    <t>排他制御は適切に行われているか？</t>
  </si>
  <si>
    <t>バッチ制御
　メッセージ</t>
  </si>
  <si>
    <t>開始・終了メッセージは正しく表示・出力されているか？</t>
  </si>
  <si>
    <t>全てのエラーメッセージは正しく表示・出力されているか？</t>
  </si>
  <si>
    <t>入力件数は正しく表示・出力されているか？</t>
  </si>
  <si>
    <t>出力（追加・更新・削除）件数は正しく表示・出力されているか？</t>
  </si>
  <si>
    <t>正常終了した時の終了コードが正しく設定されているか？</t>
  </si>
  <si>
    <t>異常終了した時の終了コードが正しく設定されているか？</t>
  </si>
  <si>
    <t>バッチ機能
　ファイル入力</t>
  </si>
  <si>
    <t>入力ファイルの存在チェック、フォーマットチェックは行われているか？</t>
  </si>
  <si>
    <t>必須項目の空欄チェックは行われているか？</t>
    <rPh sb="0" eb="2">
      <t>ヒッス</t>
    </rPh>
    <rPh sb="2" eb="4">
      <t>コウモク</t>
    </rPh>
    <rPh sb="5" eb="7">
      <t>クウラン</t>
    </rPh>
    <rPh sb="12" eb="13">
      <t>オコナ</t>
    </rPh>
    <phoneticPr fontId="16"/>
  </si>
  <si>
    <t>入力ファイルが０件の場合の処理は正しいか？</t>
  </si>
  <si>
    <t>入力ファイルのデータ件数が上限を超えた場合の処理は正しいか？</t>
    <rPh sb="0" eb="2">
      <t>ニュウリョク</t>
    </rPh>
    <rPh sb="22" eb="24">
      <t>ショリ</t>
    </rPh>
    <rPh sb="25" eb="26">
      <t>タダ</t>
    </rPh>
    <phoneticPr fontId="16"/>
  </si>
  <si>
    <t>入力ファイルからの検索結果が０件の場合の処理は正しいか？</t>
  </si>
  <si>
    <t>入力ファイルからの検索結果は仕様とおりか？</t>
  </si>
  <si>
    <t>バッチ機能
　ファイル出力</t>
  </si>
  <si>
    <t>出力ファイルに対する追加・更新・削除結果が０件の場合の処理は正しいか？</t>
  </si>
  <si>
    <t>出力ファイルに対する追加・更新・削除結果は仕様とおりか？</t>
  </si>
  <si>
    <t>書き出すファイルのフォーマット（属性・桁数・文字コード・改行コードなど）は仕様とおりか？</t>
  </si>
  <si>
    <t>必要なデータ編集処理が行われているか？</t>
  </si>
  <si>
    <t>計算出力項目の計算結果は正しいか？</t>
  </si>
  <si>
    <t>ゼロ除算、計算結果が桁あふれの場合の動作は仕様通りか？</t>
    <rPh sb="2" eb="4">
      <t>ジョザン</t>
    </rPh>
    <rPh sb="5" eb="7">
      <t>ケイサン</t>
    </rPh>
    <rPh sb="7" eb="9">
      <t>ケッカ</t>
    </rPh>
    <rPh sb="10" eb="11">
      <t>ケタ</t>
    </rPh>
    <rPh sb="15" eb="17">
      <t>バアイ</t>
    </rPh>
    <rPh sb="18" eb="20">
      <t>ドウサ</t>
    </rPh>
    <rPh sb="21" eb="23">
      <t>シヨウ</t>
    </rPh>
    <rPh sb="23" eb="24">
      <t>トオ</t>
    </rPh>
    <phoneticPr fontId="16"/>
  </si>
  <si>
    <t>計算結果の四捨五入・切捨て・切り上げは仕様通りか？</t>
  </si>
  <si>
    <t>未入力項目には属性に応じた初期値（ZERO、又は空白）はセットされているか？</t>
  </si>
  <si>
    <t>ソートは正しく行われているか？</t>
  </si>
  <si>
    <t>追加・更新によって重複キーが発生した場合の処理は正しいか？</t>
  </si>
  <si>
    <t>データの削除方法（論理削除／物理削除）は仕様とおりか？</t>
  </si>
  <si>
    <t>バッチ機能
　エラー処理</t>
  </si>
  <si>
    <t>エラーが発生した場合に、仕様とおりの処理が行われているか？</t>
  </si>
  <si>
    <t>発生したエラー事象とエラーメッセージの内容から、対処すべき内容が明確になっているか？</t>
  </si>
  <si>
    <t>バッチ機能
　復旧処理</t>
  </si>
  <si>
    <t>リラン／リスタートの処理は正しいか？</t>
  </si>
  <si>
    <t>性能
　性能</t>
  </si>
  <si>
    <t>想定されたデータ件数の処理は想定時間内に終了しているか？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</si>
  <si>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7"/>
  </si>
  <si>
    <t>詳細説明</t>
  </si>
  <si>
    <t>ユーザ名：㈱コンテック殿</t>
    <phoneticPr fontId="16"/>
  </si>
  <si>
    <t>ｼｽﾃﾑ名：新総合情報システム</t>
    <rPh sb="4" eb="5">
      <t>メイ</t>
    </rPh>
    <rPh sb="6" eb="9">
      <t>シンソウゴウ</t>
    </rPh>
    <rPh sb="9" eb="11">
      <t>ジョウホウ</t>
    </rPh>
    <phoneticPr fontId="16"/>
  </si>
  <si>
    <t>ﾌﾟﾛｾｽID/名：販売システム</t>
    <rPh sb="8" eb="9">
      <t>メイ</t>
    </rPh>
    <rPh sb="10" eb="12">
      <t>ハンバイ</t>
    </rPh>
    <phoneticPr fontId="16"/>
  </si>
  <si>
    <t>作成日：２００９年０５月２６日</t>
  </si>
  <si>
    <t>ｼﾞｮﾌﾞID/名：SEI/請求処理</t>
  </si>
  <si>
    <t>ﾌﾟﾛｸﾞﾗﾑID/名：SEIFP62/前受充当処理</t>
    <rPh sb="10" eb="11">
      <t>メイ</t>
    </rPh>
    <phoneticPr fontId="16"/>
  </si>
  <si>
    <t>作成者：FKS) 中田</t>
    <phoneticPr fontId="16"/>
  </si>
  <si>
    <t>＜前提条件＞</t>
    <rPh sb="1" eb="3">
      <t>ゼンテイ</t>
    </rPh>
    <rPh sb="3" eb="5">
      <t>ジョウケン</t>
    </rPh>
    <phoneticPr fontId="16"/>
  </si>
  <si>
    <t>・</t>
    <phoneticPr fontId="16"/>
  </si>
  <si>
    <t>前受入金の自動充当は、「単品・修理・保守・貸出・その他」は明細行単位にて 「セットアップ・システム」は伝票単位にて処理を行なう。</t>
    <rPh sb="0" eb="2">
      <t>マエウケ</t>
    </rPh>
    <rPh sb="2" eb="4">
      <t>ニュウキン</t>
    </rPh>
    <rPh sb="5" eb="7">
      <t>ジドウ</t>
    </rPh>
    <rPh sb="7" eb="9">
      <t>ジュウトウ</t>
    </rPh>
    <rPh sb="12" eb="14">
      <t>タンピン</t>
    </rPh>
    <rPh sb="15" eb="17">
      <t>シュウリ</t>
    </rPh>
    <rPh sb="18" eb="20">
      <t>ホシュ</t>
    </rPh>
    <rPh sb="21" eb="23">
      <t>カシダシ</t>
    </rPh>
    <rPh sb="26" eb="27">
      <t>タ</t>
    </rPh>
    <rPh sb="29" eb="31">
      <t>メイサイ</t>
    </rPh>
    <rPh sb="31" eb="32">
      <t>ギョウ</t>
    </rPh>
    <rPh sb="32" eb="34">
      <t>タンイ</t>
    </rPh>
    <rPh sb="51" eb="53">
      <t>デンピョウ</t>
    </rPh>
    <rPh sb="53" eb="55">
      <t>タンイ</t>
    </rPh>
    <rPh sb="57" eb="59">
      <t>ショリ</t>
    </rPh>
    <rPh sb="60" eb="61">
      <t>オコ</t>
    </rPh>
    <phoneticPr fontId="16"/>
  </si>
  <si>
    <t>※</t>
    <phoneticPr fontId="16"/>
  </si>
  <si>
    <t>入金登録時に「受注番号＋受注行番号下2桁」を入力必須とする。</t>
    <rPh sb="0" eb="2">
      <t>ニュウキン</t>
    </rPh>
    <rPh sb="2" eb="4">
      <t>トウロク</t>
    </rPh>
    <rPh sb="4" eb="5">
      <t>ジ</t>
    </rPh>
    <rPh sb="7" eb="9">
      <t>ジュチュウ</t>
    </rPh>
    <rPh sb="9" eb="11">
      <t>バンゴウ</t>
    </rPh>
    <rPh sb="12" eb="14">
      <t>ジュチュウ</t>
    </rPh>
    <rPh sb="14" eb="17">
      <t>ギョウバンゴウ</t>
    </rPh>
    <rPh sb="17" eb="18">
      <t>シモ</t>
    </rPh>
    <rPh sb="19" eb="20">
      <t>ケタ</t>
    </rPh>
    <rPh sb="22" eb="24">
      <t>ニュウリョク</t>
    </rPh>
    <rPh sb="24" eb="26">
      <t>ヒッス</t>
    </rPh>
    <phoneticPr fontId="16"/>
  </si>
  <si>
    <t>「単品・修理・保守・貸出・その他」は、該当する受注行番号下2桁を入力する。</t>
    <rPh sb="19" eb="21">
      <t>ガイトウ</t>
    </rPh>
    <rPh sb="23" eb="25">
      <t>ジュチュウ</t>
    </rPh>
    <rPh sb="25" eb="28">
      <t>ギョウバンゴウ</t>
    </rPh>
    <rPh sb="28" eb="29">
      <t>シモ</t>
    </rPh>
    <rPh sb="30" eb="31">
      <t>ケタ</t>
    </rPh>
    <rPh sb="32" eb="34">
      <t>ニュウリョク</t>
    </rPh>
    <phoneticPr fontId="16"/>
  </si>
  <si>
    <t xml:space="preserve"> 「セットアップ・システム」は、「01」を入力する。</t>
    <rPh sb="21" eb="23">
      <t>ニュウリョク</t>
    </rPh>
    <phoneticPr fontId="16"/>
  </si>
  <si>
    <t>入金消込トランの作成は、通常消込処理と同じにするため、システム・セットアップであっても明細行単位にてレコードを作成する。</t>
    <rPh sb="0" eb="2">
      <t>ニュウキン</t>
    </rPh>
    <rPh sb="2" eb="3">
      <t>ケ</t>
    </rPh>
    <rPh sb="3" eb="4">
      <t>コ</t>
    </rPh>
    <rPh sb="8" eb="10">
      <t>サクセイ</t>
    </rPh>
    <rPh sb="12" eb="14">
      <t>ツウジョウ</t>
    </rPh>
    <rPh sb="14" eb="15">
      <t>ケ</t>
    </rPh>
    <rPh sb="15" eb="16">
      <t>コ</t>
    </rPh>
    <rPh sb="16" eb="18">
      <t>ショリ</t>
    </rPh>
    <rPh sb="19" eb="20">
      <t>オナ</t>
    </rPh>
    <rPh sb="43" eb="45">
      <t>メイサイ</t>
    </rPh>
    <rPh sb="45" eb="46">
      <t>ギョウ</t>
    </rPh>
    <rPh sb="46" eb="48">
      <t>タンイ</t>
    </rPh>
    <rPh sb="55" eb="57">
      <t>サクセイ</t>
    </rPh>
    <phoneticPr fontId="16"/>
  </si>
  <si>
    <t>入金登録にて登録された受注番号＋受注行番号は、売上トラン．送り状№に格納する。</t>
    <rPh sb="0" eb="2">
      <t>ニュウキン</t>
    </rPh>
    <rPh sb="2" eb="4">
      <t>トウロク</t>
    </rPh>
    <rPh sb="6" eb="8">
      <t>トウロク</t>
    </rPh>
    <rPh sb="11" eb="13">
      <t>ジュチュウ</t>
    </rPh>
    <rPh sb="13" eb="15">
      <t>バンゴウ</t>
    </rPh>
    <rPh sb="16" eb="18">
      <t>ジュチュウ</t>
    </rPh>
    <rPh sb="18" eb="21">
      <t>ギョウバンゴウ</t>
    </rPh>
    <rPh sb="23" eb="25">
      <t>ウリアゲ</t>
    </rPh>
    <rPh sb="29" eb="30">
      <t>オク</t>
    </rPh>
    <rPh sb="31" eb="32">
      <t>ジョウ</t>
    </rPh>
    <rPh sb="34" eb="36">
      <t>カクノウ</t>
    </rPh>
    <phoneticPr fontId="16"/>
  </si>
  <si>
    <t>「売上金額(売上トラン．売上金額　＋売上トラン．消費税額)」　＝　「入金額（売上トラン．入金額　かつ 売上見出しトラン．入金区分=２:前受）」の時、自動で充当を行なう。</t>
    <rPh sb="1" eb="3">
      <t>ウリアゲ</t>
    </rPh>
    <rPh sb="3" eb="5">
      <t>キンガク</t>
    </rPh>
    <rPh sb="6" eb="8">
      <t>ウリアゲ</t>
    </rPh>
    <rPh sb="12" eb="13">
      <t>ウ</t>
    </rPh>
    <rPh sb="13" eb="14">
      <t>ア</t>
    </rPh>
    <rPh sb="14" eb="16">
      <t>キンガク</t>
    </rPh>
    <rPh sb="18" eb="20">
      <t>ウリアゲ</t>
    </rPh>
    <rPh sb="24" eb="27">
      <t>ショウヒゼイ</t>
    </rPh>
    <rPh sb="27" eb="28">
      <t>ガク</t>
    </rPh>
    <rPh sb="34" eb="36">
      <t>ニュウキン</t>
    </rPh>
    <rPh sb="36" eb="37">
      <t>ガク</t>
    </rPh>
    <rPh sb="38" eb="40">
      <t>ウリアゲ</t>
    </rPh>
    <rPh sb="44" eb="46">
      <t>ニュウキン</t>
    </rPh>
    <rPh sb="46" eb="47">
      <t>ガク</t>
    </rPh>
    <rPh sb="51" eb="53">
      <t>ウリアゲ</t>
    </rPh>
    <rPh sb="53" eb="55">
      <t>ミダ</t>
    </rPh>
    <rPh sb="60" eb="62">
      <t>ニュウキン</t>
    </rPh>
    <rPh sb="62" eb="64">
      <t>クブン</t>
    </rPh>
    <rPh sb="67" eb="69">
      <t>マエウケ</t>
    </rPh>
    <rPh sb="72" eb="73">
      <t>トキ</t>
    </rPh>
    <rPh sb="74" eb="76">
      <t>ジドウ</t>
    </rPh>
    <rPh sb="77" eb="79">
      <t>ジュウトウ</t>
    </rPh>
    <rPh sb="80" eb="81">
      <t>オコ</t>
    </rPh>
    <phoneticPr fontId="16"/>
  </si>
  <si>
    <t>売上計上された当日の夜に充当処理を行なう。その際、分割売上であっても充当処理を行なう。</t>
    <rPh sb="0" eb="2">
      <t>ウリアゲ</t>
    </rPh>
    <rPh sb="2" eb="4">
      <t>ケイジョウ</t>
    </rPh>
    <rPh sb="7" eb="9">
      <t>トウジツ</t>
    </rPh>
    <rPh sb="10" eb="11">
      <t>ヨル</t>
    </rPh>
    <rPh sb="12" eb="14">
      <t>ジュウトウ</t>
    </rPh>
    <rPh sb="14" eb="16">
      <t>ショリ</t>
    </rPh>
    <rPh sb="17" eb="18">
      <t>オコ</t>
    </rPh>
    <rPh sb="23" eb="24">
      <t>サイ</t>
    </rPh>
    <rPh sb="25" eb="27">
      <t>ブンカツ</t>
    </rPh>
    <rPh sb="27" eb="29">
      <t>ウリアゲ</t>
    </rPh>
    <rPh sb="34" eb="36">
      <t>ジュウトウ</t>
    </rPh>
    <rPh sb="36" eb="38">
      <t>ショリ</t>
    </rPh>
    <rPh sb="39" eb="40">
      <t>オコ</t>
    </rPh>
    <phoneticPr fontId="16"/>
  </si>
  <si>
    <t>一部充当は行なわない。</t>
    <rPh sb="0" eb="2">
      <t>イチブ</t>
    </rPh>
    <rPh sb="2" eb="4">
      <t>ジュウトウ</t>
    </rPh>
    <rPh sb="5" eb="6">
      <t>オコ</t>
    </rPh>
    <phoneticPr fontId="16"/>
  </si>
  <si>
    <r>
      <t>前受充当処理は日々の夜間処理にて行なうものとし、</t>
    </r>
    <r>
      <rPr>
        <strike/>
        <sz val="8"/>
        <rFont val="ＭＳ Ｐゴシック"/>
        <family val="3"/>
        <charset val="128"/>
      </rPr>
      <t>充当日（入金消込日）は運用日テーブル(バッチ)．運用日付とする。</t>
    </r>
    <r>
      <rPr>
        <sz val="8"/>
        <color indexed="10"/>
        <rFont val="ＭＳ Ｐゴシック"/>
        <family val="3"/>
        <charset val="128"/>
      </rPr>
      <t>売上日と入金日を比較し、直近の日付を充当日（入金消込日）とする。</t>
    </r>
    <rPh sb="0" eb="2">
      <t>マエウケ</t>
    </rPh>
    <rPh sb="2" eb="4">
      <t>ジュウトウ</t>
    </rPh>
    <rPh sb="4" eb="6">
      <t>ショリ</t>
    </rPh>
    <rPh sb="7" eb="9">
      <t>ヒビ</t>
    </rPh>
    <rPh sb="10" eb="12">
      <t>ヤカン</t>
    </rPh>
    <rPh sb="12" eb="14">
      <t>ショリ</t>
    </rPh>
    <rPh sb="16" eb="17">
      <t>オコ</t>
    </rPh>
    <rPh sb="24" eb="26">
      <t>ジュウトウ</t>
    </rPh>
    <rPh sb="26" eb="27">
      <t>ビ</t>
    </rPh>
    <rPh sb="28" eb="30">
      <t>ニュウキン</t>
    </rPh>
    <rPh sb="30" eb="31">
      <t>ケ</t>
    </rPh>
    <rPh sb="31" eb="32">
      <t>コ</t>
    </rPh>
    <rPh sb="32" eb="33">
      <t>ビ</t>
    </rPh>
    <rPh sb="35" eb="37">
      <t>ウンヨウ</t>
    </rPh>
    <rPh sb="37" eb="38">
      <t>ビ</t>
    </rPh>
    <rPh sb="48" eb="50">
      <t>ウンヨウ</t>
    </rPh>
    <rPh sb="50" eb="52">
      <t>ヒヅケ</t>
    </rPh>
    <rPh sb="68" eb="70">
      <t>チョッキン</t>
    </rPh>
    <rPh sb="71" eb="73">
      <t>ヒヅケ</t>
    </rPh>
    <rPh sb="74" eb="76">
      <t>ジュウトウ</t>
    </rPh>
    <rPh sb="76" eb="77">
      <t>ビ</t>
    </rPh>
    <rPh sb="78" eb="80">
      <t>ニュウキン</t>
    </rPh>
    <rPh sb="80" eb="81">
      <t>ケ</t>
    </rPh>
    <rPh sb="81" eb="82">
      <t>コミ</t>
    </rPh>
    <rPh sb="82" eb="83">
      <t>ビ</t>
    </rPh>
    <phoneticPr fontId="16"/>
  </si>
  <si>
    <t>2013/11/12変更</t>
    <rPh sb="10" eb="12">
      <t>ヘンコウ</t>
    </rPh>
    <phoneticPr fontId="16"/>
  </si>
  <si>
    <t>※　入金登録画面にて「入金区分：前受」かつ「入金種別：振込仮」の場合、決済日を入力必須とする。</t>
    <rPh sb="2" eb="4">
      <t>ニュウキン</t>
    </rPh>
    <rPh sb="4" eb="6">
      <t>トウロク</t>
    </rPh>
    <rPh sb="6" eb="8">
      <t>ガメン</t>
    </rPh>
    <rPh sb="11" eb="13">
      <t>ニュウキン</t>
    </rPh>
    <rPh sb="13" eb="15">
      <t>クブン</t>
    </rPh>
    <rPh sb="16" eb="18">
      <t>マエウケ</t>
    </rPh>
    <rPh sb="22" eb="24">
      <t>ニュウキン</t>
    </rPh>
    <rPh sb="24" eb="26">
      <t>シュベツ</t>
    </rPh>
    <rPh sb="27" eb="29">
      <t>フリコ</t>
    </rPh>
    <rPh sb="29" eb="30">
      <t>カリ</t>
    </rPh>
    <rPh sb="32" eb="34">
      <t>バアイ</t>
    </rPh>
    <rPh sb="35" eb="38">
      <t>ケッサイビ</t>
    </rPh>
    <rPh sb="39" eb="41">
      <t>ニュウリョク</t>
    </rPh>
    <rPh sb="41" eb="43">
      <t>ヒッス</t>
    </rPh>
    <phoneticPr fontId="16"/>
  </si>
  <si>
    <t>充当日（入金消込日）≦今回経理確定締日の場合、充当日（入金消込日）＝運用日テーブル(バッチ)．運用日付とする。</t>
    <rPh sb="0" eb="2">
      <t>ジュウトウ</t>
    </rPh>
    <rPh sb="2" eb="3">
      <t>ビ</t>
    </rPh>
    <rPh sb="4" eb="6">
      <t>ニュウキン</t>
    </rPh>
    <rPh sb="6" eb="7">
      <t>ケ</t>
    </rPh>
    <rPh sb="7" eb="8">
      <t>コ</t>
    </rPh>
    <rPh sb="8" eb="9">
      <t>ビ</t>
    </rPh>
    <rPh sb="11" eb="13">
      <t>コンカイ</t>
    </rPh>
    <rPh sb="13" eb="15">
      <t>ケイリ</t>
    </rPh>
    <rPh sb="15" eb="17">
      <t>カクテイ</t>
    </rPh>
    <rPh sb="17" eb="18">
      <t>シメ</t>
    </rPh>
    <rPh sb="18" eb="19">
      <t>ビ</t>
    </rPh>
    <rPh sb="20" eb="22">
      <t>バアイ</t>
    </rPh>
    <rPh sb="23" eb="25">
      <t>ジュウトウ</t>
    </rPh>
    <rPh sb="25" eb="26">
      <t>ビ</t>
    </rPh>
    <rPh sb="27" eb="29">
      <t>ニュウキン</t>
    </rPh>
    <rPh sb="29" eb="30">
      <t>ケ</t>
    </rPh>
    <rPh sb="30" eb="31">
      <t>コ</t>
    </rPh>
    <rPh sb="31" eb="32">
      <t>ビ</t>
    </rPh>
    <phoneticPr fontId="16"/>
  </si>
  <si>
    <t>売上トラン．入金種別が「03(手形)」または 「08(振込仮)」の場合 、売上トラン．手形日付を「振込期日」とし、仮入金として充当処理を行なう。</t>
    <rPh sb="0" eb="2">
      <t>ウリアゲ</t>
    </rPh>
    <rPh sb="6" eb="8">
      <t>ニュウキン</t>
    </rPh>
    <rPh sb="8" eb="10">
      <t>シュベツ</t>
    </rPh>
    <rPh sb="33" eb="35">
      <t>バアイ</t>
    </rPh>
    <rPh sb="37" eb="39">
      <t>ウリアゲ</t>
    </rPh>
    <rPh sb="43" eb="45">
      <t>テガタ</t>
    </rPh>
    <rPh sb="45" eb="47">
      <t>ヒヅケ</t>
    </rPh>
    <rPh sb="49" eb="50">
      <t>フ</t>
    </rPh>
    <rPh sb="50" eb="51">
      <t>コ</t>
    </rPh>
    <rPh sb="51" eb="52">
      <t>キ</t>
    </rPh>
    <rPh sb="52" eb="53">
      <t>ジツ</t>
    </rPh>
    <rPh sb="57" eb="58">
      <t>カリ</t>
    </rPh>
    <rPh sb="58" eb="60">
      <t>ニュウキン</t>
    </rPh>
    <rPh sb="63" eb="65">
      <t>ジュウトウ</t>
    </rPh>
    <rPh sb="65" eb="67">
      <t>ショリ</t>
    </rPh>
    <rPh sb="68" eb="69">
      <t>オコ</t>
    </rPh>
    <phoneticPr fontId="16"/>
  </si>
  <si>
    <t>※　売掛サマリへの更新は「自動本入金振替」にて行なうため、期日が到来していても更新は行わない。</t>
    <rPh sb="2" eb="4">
      <t>ウリカケ</t>
    </rPh>
    <rPh sb="9" eb="11">
      <t>コウシン</t>
    </rPh>
    <rPh sb="13" eb="15">
      <t>ジドウ</t>
    </rPh>
    <rPh sb="15" eb="16">
      <t>ホン</t>
    </rPh>
    <rPh sb="16" eb="18">
      <t>ニュウキン</t>
    </rPh>
    <rPh sb="18" eb="20">
      <t>フリカエ</t>
    </rPh>
    <rPh sb="23" eb="24">
      <t>オコ</t>
    </rPh>
    <rPh sb="29" eb="31">
      <t>キジツ</t>
    </rPh>
    <rPh sb="32" eb="34">
      <t>トウライ</t>
    </rPh>
    <rPh sb="39" eb="41">
      <t>コウシン</t>
    </rPh>
    <rPh sb="42" eb="43">
      <t>オコナ</t>
    </rPh>
    <phoneticPr fontId="16"/>
  </si>
  <si>
    <t>期日が到来(当日含む)している入金にて充当処理を行なう場合、入金消込サマリ前受の現金欄(KSKNYUKN00)に対して更新を行う。</t>
    <rPh sb="0" eb="2">
      <t>キジツ</t>
    </rPh>
    <rPh sb="3" eb="5">
      <t>トウライ</t>
    </rPh>
    <rPh sb="6" eb="8">
      <t>トウジツ</t>
    </rPh>
    <rPh sb="8" eb="9">
      <t>フク</t>
    </rPh>
    <rPh sb="15" eb="17">
      <t>ニュウキン</t>
    </rPh>
    <rPh sb="19" eb="21">
      <t>ジュウトウ</t>
    </rPh>
    <rPh sb="21" eb="23">
      <t>ショリ</t>
    </rPh>
    <rPh sb="24" eb="25">
      <t>オコ</t>
    </rPh>
    <rPh sb="27" eb="29">
      <t>バアイ</t>
    </rPh>
    <rPh sb="30" eb="32">
      <t>ニュウキン</t>
    </rPh>
    <rPh sb="32" eb="33">
      <t>ケ</t>
    </rPh>
    <rPh sb="33" eb="34">
      <t>コ</t>
    </rPh>
    <rPh sb="37" eb="39">
      <t>マエウケ</t>
    </rPh>
    <rPh sb="40" eb="42">
      <t>ゲンキン</t>
    </rPh>
    <rPh sb="42" eb="43">
      <t>ラン</t>
    </rPh>
    <rPh sb="56" eb="57">
      <t>タイ</t>
    </rPh>
    <rPh sb="59" eb="61">
      <t>コウシン</t>
    </rPh>
    <rPh sb="62" eb="63">
      <t>オコナ</t>
    </rPh>
    <phoneticPr fontId="16"/>
  </si>
  <si>
    <t>入金消込トランの「取引区分コード」「更新用インデックス」(金種)は受注番号にて紐付いている売上トラン入金レコードと同じ内容で作成を行なう。</t>
    <rPh sb="0" eb="2">
      <t>ニュウキン</t>
    </rPh>
    <rPh sb="2" eb="3">
      <t>ケ</t>
    </rPh>
    <rPh sb="3" eb="4">
      <t>コ</t>
    </rPh>
    <rPh sb="9" eb="11">
      <t>トリヒキ</t>
    </rPh>
    <rPh sb="11" eb="13">
      <t>クブン</t>
    </rPh>
    <rPh sb="18" eb="20">
      <t>コウシン</t>
    </rPh>
    <rPh sb="20" eb="21">
      <t>ヨウ</t>
    </rPh>
    <rPh sb="29" eb="31">
      <t>キンシュ</t>
    </rPh>
    <rPh sb="33" eb="35">
      <t>ジュチュウ</t>
    </rPh>
    <rPh sb="35" eb="37">
      <t>バンゴウ</t>
    </rPh>
    <rPh sb="39" eb="40">
      <t>ヒモ</t>
    </rPh>
    <rPh sb="40" eb="41">
      <t>ヅ</t>
    </rPh>
    <rPh sb="45" eb="47">
      <t>ウリアゲ</t>
    </rPh>
    <rPh sb="50" eb="52">
      <t>ニュウキン</t>
    </rPh>
    <phoneticPr fontId="16"/>
  </si>
  <si>
    <t>※　本入金の場合は、充当処理の対象外とする。</t>
    <rPh sb="2" eb="3">
      <t>ホン</t>
    </rPh>
    <rPh sb="3" eb="5">
      <t>ニュウキン</t>
    </rPh>
    <rPh sb="6" eb="8">
      <t>バアイ</t>
    </rPh>
    <rPh sb="10" eb="12">
      <t>ジュウトウ</t>
    </rPh>
    <rPh sb="12" eb="14">
      <t>ショリ</t>
    </rPh>
    <rPh sb="15" eb="18">
      <t>タイショウガイ</t>
    </rPh>
    <phoneticPr fontId="16"/>
  </si>
  <si>
    <t>仮入金から本入金への振替は、「自動本入金振替」処理にて行なうため本処理では行なわない。</t>
    <rPh sb="0" eb="1">
      <t>カリ</t>
    </rPh>
    <rPh sb="1" eb="3">
      <t>ニュウキン</t>
    </rPh>
    <rPh sb="5" eb="6">
      <t>ホン</t>
    </rPh>
    <rPh sb="6" eb="8">
      <t>ニュウキン</t>
    </rPh>
    <rPh sb="10" eb="12">
      <t>フリカエ</t>
    </rPh>
    <rPh sb="23" eb="25">
      <t>ショリ</t>
    </rPh>
    <rPh sb="27" eb="28">
      <t>オコ</t>
    </rPh>
    <rPh sb="32" eb="33">
      <t>ホン</t>
    </rPh>
    <rPh sb="33" eb="35">
      <t>ショリ</t>
    </rPh>
    <rPh sb="37" eb="38">
      <t>オコ</t>
    </rPh>
    <phoneticPr fontId="16"/>
  </si>
  <si>
    <t>①相殺→②消費税→③手数料→④現金→⑤振込→⑥手形→⑦振込仮→⑧値引き→⑨他</t>
    <phoneticPr fontId="16"/>
  </si>
  <si>
    <t>金種別混在時、消込みの優先順位は以下の順番とする。</t>
    <phoneticPr fontId="16"/>
  </si>
  <si>
    <t>充当処理を行なう月度に該当する請求先の入金消込サマリ前受のレコードが存在しない場合、処理を行なわない。</t>
    <rPh sb="0" eb="2">
      <t>ジュウトウ</t>
    </rPh>
    <rPh sb="2" eb="4">
      <t>ショリ</t>
    </rPh>
    <rPh sb="5" eb="6">
      <t>オコ</t>
    </rPh>
    <rPh sb="8" eb="9">
      <t>ガツ</t>
    </rPh>
    <rPh sb="9" eb="10">
      <t>ド</t>
    </rPh>
    <rPh sb="11" eb="13">
      <t>ガイトウ</t>
    </rPh>
    <rPh sb="15" eb="17">
      <t>セイキュウ</t>
    </rPh>
    <rPh sb="17" eb="18">
      <t>サキ</t>
    </rPh>
    <rPh sb="19" eb="21">
      <t>ニュウキン</t>
    </rPh>
    <rPh sb="21" eb="22">
      <t>ケ</t>
    </rPh>
    <rPh sb="22" eb="23">
      <t>コ</t>
    </rPh>
    <rPh sb="26" eb="28">
      <t>マエウケ</t>
    </rPh>
    <rPh sb="34" eb="36">
      <t>ソンザイ</t>
    </rPh>
    <rPh sb="39" eb="41">
      <t>バアイ</t>
    </rPh>
    <rPh sb="42" eb="44">
      <t>ショリ</t>
    </rPh>
    <rPh sb="45" eb="46">
      <t>オコ</t>
    </rPh>
    <phoneticPr fontId="16"/>
  </si>
  <si>
    <t>前受入金が全額充当されている場合、売上トラン．消込区分に「１：完了」とする。</t>
    <rPh sb="0" eb="2">
      <t>マエウケ</t>
    </rPh>
    <rPh sb="2" eb="4">
      <t>ニュウキン</t>
    </rPh>
    <rPh sb="5" eb="7">
      <t>ゼンガク</t>
    </rPh>
    <rPh sb="7" eb="9">
      <t>ジュウトウ</t>
    </rPh>
    <rPh sb="14" eb="16">
      <t>バアイ</t>
    </rPh>
    <rPh sb="17" eb="19">
      <t>ウリアゲ</t>
    </rPh>
    <rPh sb="23" eb="24">
      <t>ケ</t>
    </rPh>
    <rPh sb="24" eb="25">
      <t>コ</t>
    </rPh>
    <rPh sb="25" eb="27">
      <t>クブン</t>
    </rPh>
    <rPh sb="31" eb="33">
      <t>カンリョウ</t>
    </rPh>
    <phoneticPr fontId="16"/>
  </si>
  <si>
    <t>未売上、又は分割売上の場合、売上トラン．消込区分は「９：未完了」となる。</t>
    <rPh sb="0" eb="1">
      <t>ミ</t>
    </rPh>
    <rPh sb="1" eb="3">
      <t>ウリアゲ</t>
    </rPh>
    <rPh sb="4" eb="5">
      <t>マタ</t>
    </rPh>
    <rPh sb="6" eb="8">
      <t>ブンカツ</t>
    </rPh>
    <rPh sb="8" eb="10">
      <t>ウリアゲ</t>
    </rPh>
    <rPh sb="11" eb="13">
      <t>バアイ</t>
    </rPh>
    <rPh sb="14" eb="16">
      <t>ウリアゲ</t>
    </rPh>
    <rPh sb="20" eb="21">
      <t>ケ</t>
    </rPh>
    <rPh sb="21" eb="22">
      <t>コ</t>
    </rPh>
    <rPh sb="22" eb="24">
      <t>クブン</t>
    </rPh>
    <rPh sb="28" eb="31">
      <t>ミカンリョウ</t>
    </rPh>
    <phoneticPr fontId="16"/>
  </si>
  <si>
    <t>※　充当戻しを行う際は、「前受充当戻し」画面にて処理を行なう。</t>
    <rPh sb="2" eb="4">
      <t>ジュウトウ</t>
    </rPh>
    <rPh sb="4" eb="5">
      <t>モド</t>
    </rPh>
    <rPh sb="7" eb="8">
      <t>オコナ</t>
    </rPh>
    <rPh sb="9" eb="10">
      <t>サイ</t>
    </rPh>
    <rPh sb="13" eb="15">
      <t>マエウケ</t>
    </rPh>
    <rPh sb="15" eb="17">
      <t>ジュウトウ</t>
    </rPh>
    <rPh sb="17" eb="18">
      <t>モド</t>
    </rPh>
    <rPh sb="20" eb="22">
      <t>ガメン</t>
    </rPh>
    <rPh sb="24" eb="26">
      <t>ショリ</t>
    </rPh>
    <rPh sb="27" eb="28">
      <t>オコ</t>
    </rPh>
    <phoneticPr fontId="16"/>
  </si>
  <si>
    <t>作成日：２００９年０６月０９日</t>
    <phoneticPr fontId="16"/>
  </si>
  <si>
    <t>作成者：FKS) 中島</t>
    <rPh sb="9" eb="11">
      <t>ナカジマ</t>
    </rPh>
    <phoneticPr fontId="16"/>
  </si>
  <si>
    <t>＜処理詳細＞</t>
    <rPh sb="1" eb="3">
      <t>ショリ</t>
    </rPh>
    <rPh sb="3" eb="5">
      <t>ショウサイ</t>
    </rPh>
    <phoneticPr fontId="16"/>
  </si>
  <si>
    <t>【初期処理】</t>
    <rPh sb="1" eb="3">
      <t>ショキ</t>
    </rPh>
    <rPh sb="3" eb="5">
      <t>ショリ</t>
    </rPh>
    <phoneticPr fontId="16"/>
  </si>
  <si>
    <t>１．運用日付を取得する。</t>
    <rPh sb="2" eb="4">
      <t>ウンヨウ</t>
    </rPh>
    <rPh sb="4" eb="6">
      <t>ヒヅケ</t>
    </rPh>
    <rPh sb="7" eb="9">
      <t>シュトク</t>
    </rPh>
    <phoneticPr fontId="16"/>
  </si>
  <si>
    <t>対象テーブル：運用日テーブル(バッチ)「UNYMTB」</t>
    <rPh sb="0" eb="2">
      <t>タイショウ</t>
    </rPh>
    <rPh sb="7" eb="9">
      <t>ウンヨウ</t>
    </rPh>
    <rPh sb="9" eb="10">
      <t>ヒ</t>
    </rPh>
    <phoneticPr fontId="16"/>
  </si>
  <si>
    <t>取得項目</t>
    <rPh sb="0" eb="2">
      <t>シュトク</t>
    </rPh>
    <rPh sb="2" eb="4">
      <t>コウモク</t>
    </rPh>
    <phoneticPr fontId="16"/>
  </si>
  <si>
    <t>項目名</t>
    <rPh sb="0" eb="2">
      <t>コウモク</t>
    </rPh>
    <rPh sb="2" eb="3">
      <t>メイ</t>
    </rPh>
    <phoneticPr fontId="16"/>
  </si>
  <si>
    <t>UNYDT</t>
    <phoneticPr fontId="16"/>
  </si>
  <si>
    <t>運用日付</t>
    <rPh sb="0" eb="2">
      <t>ウンヨウ</t>
    </rPh>
    <rPh sb="2" eb="4">
      <t>ヒヅケ</t>
    </rPh>
    <phoneticPr fontId="16"/>
  </si>
  <si>
    <t>２．経理確定締日を取得する</t>
    <rPh sb="2" eb="4">
      <t>ケイリ</t>
    </rPh>
    <rPh sb="4" eb="6">
      <t>カクテイ</t>
    </rPh>
    <rPh sb="6" eb="8">
      <t>シメビ</t>
    </rPh>
    <rPh sb="9" eb="11">
      <t>シュトク</t>
    </rPh>
    <phoneticPr fontId="16"/>
  </si>
  <si>
    <t>共通関数使用　（※「転送説明　補助」　参照）</t>
    <rPh sb="0" eb="2">
      <t>キョウツウ</t>
    </rPh>
    <rPh sb="2" eb="4">
      <t>カンスウ</t>
    </rPh>
    <rPh sb="4" eb="6">
      <t>シヨウ</t>
    </rPh>
    <rPh sb="10" eb="12">
      <t>テンソウ</t>
    </rPh>
    <rPh sb="12" eb="14">
      <t>セツメイ</t>
    </rPh>
    <rPh sb="15" eb="17">
      <t>ホジョ</t>
    </rPh>
    <rPh sb="19" eb="21">
      <t>サンショウ</t>
    </rPh>
    <phoneticPr fontId="16"/>
  </si>
  <si>
    <t>SSSWIN.GET_ACEDT　関数</t>
    <rPh sb="17" eb="19">
      <t>カンスウ</t>
    </rPh>
    <phoneticPr fontId="16"/>
  </si>
  <si>
    <t>第一パラメーター</t>
    <rPh sb="0" eb="2">
      <t>ダイイチ</t>
    </rPh>
    <phoneticPr fontId="16"/>
  </si>
  <si>
    <t>１より取得した運用日付</t>
    <phoneticPr fontId="16"/>
  </si>
  <si>
    <t>戻り値</t>
    <rPh sb="0" eb="1">
      <t>モド</t>
    </rPh>
    <rPh sb="2" eb="3">
      <t>チ</t>
    </rPh>
    <phoneticPr fontId="16"/>
  </si>
  <si>
    <t>経理確定日付</t>
    <rPh sb="0" eb="2">
      <t>ケイリ</t>
    </rPh>
    <rPh sb="2" eb="4">
      <t>カクテイ</t>
    </rPh>
    <rPh sb="4" eb="5">
      <t>ビ</t>
    </rPh>
    <rPh sb="5" eb="6">
      <t>ヅ</t>
    </rPh>
    <phoneticPr fontId="16"/>
  </si>
  <si>
    <t>※フォーマット⇒「YYYY/MM/DD」</t>
    <phoneticPr fontId="16"/>
  </si>
  <si>
    <t>【前受充当処理】</t>
    <rPh sb="1" eb="5">
      <t>マエウケジュウトウ</t>
    </rPh>
    <rPh sb="5" eb="7">
      <t>ショリ</t>
    </rPh>
    <phoneticPr fontId="16"/>
  </si>
  <si>
    <t>１．前受入金の検索</t>
    <rPh sb="2" eb="4">
      <t>マエウケ</t>
    </rPh>
    <rPh sb="4" eb="6">
      <t>ニュウキン</t>
    </rPh>
    <rPh sb="7" eb="9">
      <t>ケンサク</t>
    </rPh>
    <phoneticPr fontId="16"/>
  </si>
  <si>
    <t>対象テーブル：売上トラン「UDNTRA」、売上見出しトラン「UDNTHA」</t>
    <rPh sb="0" eb="2">
      <t>タイショウ</t>
    </rPh>
    <rPh sb="7" eb="9">
      <t>ウリアゲ</t>
    </rPh>
    <rPh sb="21" eb="23">
      <t>ウリアゲ</t>
    </rPh>
    <rPh sb="23" eb="25">
      <t>ミダ</t>
    </rPh>
    <phoneticPr fontId="16"/>
  </si>
  <si>
    <t>UDNTRA.OKRJONO</t>
    <phoneticPr fontId="16"/>
  </si>
  <si>
    <t>送り状№</t>
    <rPh sb="0" eb="1">
      <t>オク</t>
    </rPh>
    <rPh sb="2" eb="3">
      <t>ジョウ</t>
    </rPh>
    <phoneticPr fontId="16"/>
  </si>
  <si>
    <t>※グループ化対象項目</t>
    <rPh sb="5" eb="6">
      <t>カ</t>
    </rPh>
    <rPh sb="6" eb="8">
      <t>タイショウ</t>
    </rPh>
    <rPh sb="8" eb="10">
      <t>コウモク</t>
    </rPh>
    <phoneticPr fontId="16"/>
  </si>
  <si>
    <t>（送り状№は「受注番号＋行番号」にて値が格納されている。）</t>
    <rPh sb="1" eb="2">
      <t>オク</t>
    </rPh>
    <rPh sb="3" eb="4">
      <t>ジョウ</t>
    </rPh>
    <rPh sb="7" eb="9">
      <t>ジュチュウ</t>
    </rPh>
    <rPh sb="9" eb="11">
      <t>バンゴウ</t>
    </rPh>
    <rPh sb="12" eb="15">
      <t>ギョウバンゴウ</t>
    </rPh>
    <rPh sb="18" eb="19">
      <t>アタイ</t>
    </rPh>
    <rPh sb="20" eb="22">
      <t>カクノウ</t>
    </rPh>
    <phoneticPr fontId="16"/>
  </si>
  <si>
    <t>UDNTRA.NYUKN</t>
    <phoneticPr fontId="16"/>
  </si>
  <si>
    <t>入金額</t>
    <rPh sb="0" eb="2">
      <t>ニュウキン</t>
    </rPh>
    <rPh sb="2" eb="3">
      <t>ガク</t>
    </rPh>
    <phoneticPr fontId="16"/>
  </si>
  <si>
    <t>※合計値を計算する　（合計値がゼロになる場合は、取得しない）</t>
    <rPh sb="1" eb="4">
      <t>ゴウケイチ</t>
    </rPh>
    <rPh sb="5" eb="7">
      <t>ケイサン</t>
    </rPh>
    <rPh sb="11" eb="14">
      <t>ゴウケイチ</t>
    </rPh>
    <rPh sb="20" eb="22">
      <t>バアイ</t>
    </rPh>
    <rPh sb="24" eb="26">
      <t>シュトク</t>
    </rPh>
    <phoneticPr fontId="16"/>
  </si>
  <si>
    <t>UDNTRA.TOKSEICD」</t>
    <phoneticPr fontId="16"/>
  </si>
  <si>
    <t>請求先コード</t>
    <rPh sb="0" eb="2">
      <t>セイキュウ</t>
    </rPh>
    <rPh sb="2" eb="3">
      <t>サキ</t>
    </rPh>
    <phoneticPr fontId="16"/>
  </si>
  <si>
    <t>取得条件</t>
    <rPh sb="0" eb="2">
      <t>シュトク</t>
    </rPh>
    <rPh sb="2" eb="4">
      <t>ジョウケン</t>
    </rPh>
    <phoneticPr fontId="16"/>
  </si>
  <si>
    <t>項目</t>
    <rPh sb="0" eb="2">
      <t>コウモク</t>
    </rPh>
    <phoneticPr fontId="16"/>
  </si>
  <si>
    <t>条件</t>
    <rPh sb="0" eb="2">
      <t>ジョウケン</t>
    </rPh>
    <phoneticPr fontId="16"/>
  </si>
  <si>
    <t>売上トラン．伝票管理番号「DATNO」</t>
    <rPh sb="6" eb="8">
      <t>デンピョウ</t>
    </rPh>
    <rPh sb="8" eb="10">
      <t>カンリ</t>
    </rPh>
    <rPh sb="10" eb="12">
      <t>バンゴウ</t>
    </rPh>
    <phoneticPr fontId="16"/>
  </si>
  <si>
    <t>＝売上見出しトラン．伝票管理番号「DATNO」</t>
    <rPh sb="3" eb="5">
      <t>ミダ</t>
    </rPh>
    <phoneticPr fontId="16"/>
  </si>
  <si>
    <t>売上トラン．伝票削除区分「DATKB」</t>
    <rPh sb="6" eb="8">
      <t>デンピョウ</t>
    </rPh>
    <rPh sb="8" eb="10">
      <t>サクジョ</t>
    </rPh>
    <rPh sb="10" eb="12">
      <t>クブン</t>
    </rPh>
    <phoneticPr fontId="16"/>
  </si>
  <si>
    <t>＝１</t>
    <phoneticPr fontId="16"/>
  </si>
  <si>
    <t>売上トラン．伝票区分「DENKB」</t>
    <rPh sb="0" eb="2">
      <t>ウリアゲ</t>
    </rPh>
    <rPh sb="6" eb="8">
      <t>デンピョウ</t>
    </rPh>
    <rPh sb="8" eb="10">
      <t>クブン</t>
    </rPh>
    <phoneticPr fontId="16"/>
  </si>
  <si>
    <t>＝８　（入金伝票）</t>
    <rPh sb="4" eb="6">
      <t>ニュウキン</t>
    </rPh>
    <rPh sb="6" eb="8">
      <t>デンピョウ</t>
    </rPh>
    <phoneticPr fontId="16"/>
  </si>
  <si>
    <t>売上トラン．消込区分「KESIKB」</t>
    <rPh sb="6" eb="7">
      <t>ケ</t>
    </rPh>
    <rPh sb="7" eb="8">
      <t>コ</t>
    </rPh>
    <rPh sb="8" eb="10">
      <t>クブン</t>
    </rPh>
    <phoneticPr fontId="16"/>
  </si>
  <si>
    <t>＝９　（未消込）</t>
    <rPh sb="4" eb="5">
      <t>ミ</t>
    </rPh>
    <rPh sb="5" eb="6">
      <t>ケ</t>
    </rPh>
    <rPh sb="6" eb="7">
      <t>コ</t>
    </rPh>
    <phoneticPr fontId="16"/>
  </si>
  <si>
    <t>売上トラン．取引区分コード「DKBID」</t>
    <rPh sb="6" eb="8">
      <t>トリヒキ</t>
    </rPh>
    <rPh sb="8" eb="10">
      <t>クブン</t>
    </rPh>
    <phoneticPr fontId="16"/>
  </si>
  <si>
    <t>！＝０９</t>
    <phoneticPr fontId="16"/>
  </si>
  <si>
    <t>※本入金は対象外</t>
    <rPh sb="1" eb="2">
      <t>ホン</t>
    </rPh>
    <rPh sb="2" eb="4">
      <t>ニュウキン</t>
    </rPh>
    <rPh sb="5" eb="7">
      <t>タイショウ</t>
    </rPh>
    <rPh sb="7" eb="8">
      <t>ガイ</t>
    </rPh>
    <phoneticPr fontId="16"/>
  </si>
  <si>
    <t>売上見出しトラン．入金区分「NYUCD」</t>
    <rPh sb="2" eb="4">
      <t>ミダ</t>
    </rPh>
    <phoneticPr fontId="16"/>
  </si>
  <si>
    <t>＝２　（前受入金）</t>
    <rPh sb="4" eb="6">
      <t>マエウケ</t>
    </rPh>
    <rPh sb="6" eb="8">
      <t>ニュウキン</t>
    </rPh>
    <phoneticPr fontId="16"/>
  </si>
  <si>
    <t>売上見出しトラン．海外取引区分「FRNKB」</t>
    <rPh sb="2" eb="4">
      <t>ミダ</t>
    </rPh>
    <phoneticPr fontId="16"/>
  </si>
  <si>
    <t>２．請求サマリ前受の検索</t>
    <rPh sb="2" eb="4">
      <t>セイキュウ</t>
    </rPh>
    <rPh sb="7" eb="9">
      <t>マエウケ</t>
    </rPh>
    <rPh sb="10" eb="12">
      <t>ケンサク</t>
    </rPh>
    <phoneticPr fontId="16"/>
  </si>
  <si>
    <t>対象テーブル：請求サマリ前受「NKSSMB」</t>
    <rPh sb="7" eb="9">
      <t>セイキュウ</t>
    </rPh>
    <rPh sb="12" eb="14">
      <t>マエウケ</t>
    </rPh>
    <phoneticPr fontId="16"/>
  </si>
  <si>
    <t>取得項目：全項目</t>
    <rPh sb="0" eb="2">
      <t>シュトク</t>
    </rPh>
    <rPh sb="2" eb="4">
      <t>コウモク</t>
    </rPh>
    <rPh sb="5" eb="8">
      <t>ゼンコウモク</t>
    </rPh>
    <phoneticPr fontId="16"/>
  </si>
  <si>
    <t>TOKCD</t>
    <phoneticPr fontId="16"/>
  </si>
  <si>
    <t>１より取得した請求先コード</t>
    <rPh sb="3" eb="5">
      <t>シュトク</t>
    </rPh>
    <rPh sb="7" eb="9">
      <t>セイキュウ</t>
    </rPh>
    <rPh sb="9" eb="10">
      <t>サキ</t>
    </rPh>
    <phoneticPr fontId="16"/>
  </si>
  <si>
    <t>SMADT</t>
    <phoneticPr fontId="16"/>
  </si>
  <si>
    <t>初期処理にて取得した経理確定締日</t>
    <rPh sb="0" eb="2">
      <t>ショキ</t>
    </rPh>
    <rPh sb="2" eb="4">
      <t>ショリ</t>
    </rPh>
    <rPh sb="6" eb="8">
      <t>シュトク</t>
    </rPh>
    <rPh sb="10" eb="12">
      <t>ケイリ</t>
    </rPh>
    <rPh sb="12" eb="14">
      <t>カクテイ</t>
    </rPh>
    <rPh sb="14" eb="16">
      <t>シメビ</t>
    </rPh>
    <phoneticPr fontId="16"/>
  </si>
  <si>
    <t>レコードが存在しない場合、更新処理を行なわない。</t>
    <rPh sb="5" eb="7">
      <t>ソンザイ</t>
    </rPh>
    <rPh sb="10" eb="12">
      <t>バアイ</t>
    </rPh>
    <rPh sb="13" eb="15">
      <t>コウシン</t>
    </rPh>
    <rPh sb="15" eb="17">
      <t>ショリ</t>
    </rPh>
    <rPh sb="18" eb="19">
      <t>オコ</t>
    </rPh>
    <phoneticPr fontId="16"/>
  </si>
  <si>
    <t>※　１．にて取得した次レコードの処理を行なう。</t>
    <rPh sb="6" eb="8">
      <t>シュトク</t>
    </rPh>
    <rPh sb="10" eb="11">
      <t>ツギ</t>
    </rPh>
    <rPh sb="16" eb="18">
      <t>ショリ</t>
    </rPh>
    <rPh sb="19" eb="20">
      <t>オコ</t>
    </rPh>
    <phoneticPr fontId="16"/>
  </si>
  <si>
    <t>３．受注データの検索</t>
    <rPh sb="2" eb="4">
      <t>ジュチュウ</t>
    </rPh>
    <rPh sb="8" eb="10">
      <t>ケンサク</t>
    </rPh>
    <phoneticPr fontId="16"/>
  </si>
  <si>
    <t>対象テーブル：受注見出しトラン「JDNTHA」</t>
    <rPh sb="0" eb="2">
      <t>タイショウ</t>
    </rPh>
    <rPh sb="7" eb="9">
      <t>ジュチュウ</t>
    </rPh>
    <rPh sb="9" eb="11">
      <t>ミダ</t>
    </rPh>
    <phoneticPr fontId="16"/>
  </si>
  <si>
    <t>JDNTRKB</t>
    <phoneticPr fontId="16"/>
  </si>
  <si>
    <t>受注取引区分</t>
    <rPh sb="0" eb="2">
      <t>ジュチュウ</t>
    </rPh>
    <rPh sb="2" eb="4">
      <t>トリヒキ</t>
    </rPh>
    <rPh sb="4" eb="6">
      <t>クブン</t>
    </rPh>
    <phoneticPr fontId="16"/>
  </si>
  <si>
    <t>DATNO</t>
    <phoneticPr fontId="16"/>
  </si>
  <si>
    <t>伝票管理番号</t>
    <rPh sb="0" eb="2">
      <t>デンピョウ</t>
    </rPh>
    <rPh sb="2" eb="4">
      <t>カンリ</t>
    </rPh>
    <rPh sb="4" eb="6">
      <t>バンゴウ</t>
    </rPh>
    <phoneticPr fontId="16"/>
  </si>
  <si>
    <t>受注番号「JDNNO」</t>
    <rPh sb="0" eb="2">
      <t>ジュチュウ</t>
    </rPh>
    <rPh sb="2" eb="4">
      <t>バンゴウ</t>
    </rPh>
    <phoneticPr fontId="16"/>
  </si>
  <si>
    <t>１より取得した受注番号</t>
    <rPh sb="3" eb="5">
      <t>シュトク</t>
    </rPh>
    <rPh sb="7" eb="9">
      <t>ジュチュウ</t>
    </rPh>
    <rPh sb="9" eb="11">
      <t>バンゴウ</t>
    </rPh>
    <phoneticPr fontId="16"/>
  </si>
  <si>
    <t>※DATNOが最大値のデータを対象とする（最新データ）</t>
    <rPh sb="7" eb="10">
      <t>サイダイチ</t>
    </rPh>
    <rPh sb="15" eb="17">
      <t>タイショウ</t>
    </rPh>
    <rPh sb="21" eb="23">
      <t>サイシン</t>
    </rPh>
    <phoneticPr fontId="16"/>
  </si>
  <si>
    <t>３－１．システム受注の場合　（２より取得した受注取引区分が「２１」の場合）</t>
    <rPh sb="8" eb="10">
      <t>ジュチュウ</t>
    </rPh>
    <rPh sb="11" eb="13">
      <t>バアイ</t>
    </rPh>
    <rPh sb="18" eb="20">
      <t>シュトク</t>
    </rPh>
    <rPh sb="22" eb="24">
      <t>ジュチュウ</t>
    </rPh>
    <rPh sb="24" eb="26">
      <t>トリヒキ</t>
    </rPh>
    <rPh sb="26" eb="28">
      <t>クブン</t>
    </rPh>
    <rPh sb="34" eb="36">
      <t>バアイ</t>
    </rPh>
    <phoneticPr fontId="16"/>
  </si>
  <si>
    <t>売上金額チェックを行う</t>
    <rPh sb="0" eb="2">
      <t>ウリアゲ</t>
    </rPh>
    <rPh sb="2" eb="4">
      <t>キンガク</t>
    </rPh>
    <rPh sb="9" eb="10">
      <t>オコナ</t>
    </rPh>
    <phoneticPr fontId="16"/>
  </si>
  <si>
    <t>対象テーブル：売上トラン「UDNTRA」</t>
    <rPh sb="0" eb="2">
      <t>タイショウ</t>
    </rPh>
    <rPh sb="7" eb="9">
      <t>ウリアゲ</t>
    </rPh>
    <phoneticPr fontId="16"/>
  </si>
  <si>
    <t>URIKN+UZEKN</t>
    <phoneticPr fontId="16"/>
  </si>
  <si>
    <t>売上金額＋消費税額</t>
    <rPh sb="0" eb="2">
      <t>ウリアゲ</t>
    </rPh>
    <rPh sb="2" eb="4">
      <t>キンガク</t>
    </rPh>
    <rPh sb="5" eb="8">
      <t>ショウヒゼイ</t>
    </rPh>
    <rPh sb="8" eb="9">
      <t>ガク</t>
    </rPh>
    <phoneticPr fontId="16"/>
  </si>
  <si>
    <t>分割売上に対応するため金額チェックは行なわない</t>
    <rPh sb="0" eb="2">
      <t>ブンカツ</t>
    </rPh>
    <rPh sb="2" eb="4">
      <t>ウリアゲ</t>
    </rPh>
    <rPh sb="5" eb="7">
      <t>タイオウ</t>
    </rPh>
    <rPh sb="11" eb="13">
      <t>キンガク</t>
    </rPh>
    <rPh sb="18" eb="19">
      <t>オコ</t>
    </rPh>
    <phoneticPr fontId="16"/>
  </si>
  <si>
    <t>※初回登録日時が最大値のデータを対象とする（最新データ）</t>
    <rPh sb="1" eb="3">
      <t>ショカイ</t>
    </rPh>
    <rPh sb="3" eb="5">
      <t>トウロク</t>
    </rPh>
    <rPh sb="5" eb="7">
      <t>ニチジ</t>
    </rPh>
    <rPh sb="8" eb="11">
      <t>サイダイチ</t>
    </rPh>
    <rPh sb="16" eb="18">
      <t>タイショウ</t>
    </rPh>
    <rPh sb="22" eb="24">
      <t>サイシン</t>
    </rPh>
    <phoneticPr fontId="16"/>
  </si>
  <si>
    <t>入数「IRISU」</t>
    <rPh sb="0" eb="1">
      <t>イ</t>
    </rPh>
    <rPh sb="1" eb="2">
      <t>スウ</t>
    </rPh>
    <phoneticPr fontId="16"/>
  </si>
  <si>
    <t>！＝９（自返品除外）</t>
    <rPh sb="4" eb="5">
      <t>ジ</t>
    </rPh>
    <rPh sb="5" eb="7">
      <t>ヘンピン</t>
    </rPh>
    <rPh sb="7" eb="9">
      <t>ジョガイ</t>
    </rPh>
    <phoneticPr fontId="16"/>
  </si>
  <si>
    <t>２より取得した「入金額」　＝　上記で取得した「売上金額＋消費税額」　の場合のみ、４以降の処理を行う。</t>
    <rPh sb="3" eb="5">
      <t>シュトク</t>
    </rPh>
    <rPh sb="8" eb="10">
      <t>ニュウキン</t>
    </rPh>
    <rPh sb="10" eb="11">
      <t>ガク</t>
    </rPh>
    <rPh sb="15" eb="17">
      <t>ジョウキ</t>
    </rPh>
    <rPh sb="18" eb="20">
      <t>シュトク</t>
    </rPh>
    <rPh sb="35" eb="37">
      <t>バアイ</t>
    </rPh>
    <rPh sb="41" eb="43">
      <t>イコウ</t>
    </rPh>
    <rPh sb="44" eb="46">
      <t>ショリ</t>
    </rPh>
    <rPh sb="47" eb="48">
      <t>オコナ</t>
    </rPh>
    <phoneticPr fontId="16"/>
  </si>
  <si>
    <t>３－２．セットアップ受注の場合　（２より取得した受注取引区分が「１１」の場合）</t>
    <rPh sb="10" eb="12">
      <t>ジュチュウ</t>
    </rPh>
    <rPh sb="13" eb="15">
      <t>バアイ</t>
    </rPh>
    <rPh sb="20" eb="22">
      <t>シュトク</t>
    </rPh>
    <rPh sb="24" eb="26">
      <t>ジュチュウ</t>
    </rPh>
    <rPh sb="26" eb="28">
      <t>トリヒキ</t>
    </rPh>
    <rPh sb="28" eb="30">
      <t>クブン</t>
    </rPh>
    <rPh sb="36" eb="38">
      <t>バアイ</t>
    </rPh>
    <phoneticPr fontId="16"/>
  </si>
  <si>
    <t>1より取得した受注番号</t>
    <rPh sb="3" eb="5">
      <t>シュトク</t>
    </rPh>
    <rPh sb="7" eb="9">
      <t>ジュチュウ</t>
    </rPh>
    <rPh sb="9" eb="11">
      <t>バンゴウ</t>
    </rPh>
    <phoneticPr fontId="16"/>
  </si>
  <si>
    <t>受注行番号「JDNLINNO」</t>
    <rPh sb="0" eb="2">
      <t>ジュチュウ</t>
    </rPh>
    <rPh sb="2" eb="5">
      <t>ギョウバンゴウ</t>
    </rPh>
    <phoneticPr fontId="16"/>
  </si>
  <si>
    <t>「００１」</t>
    <phoneticPr fontId="16"/>
  </si>
  <si>
    <t>３－３．上記以外の場合</t>
    <rPh sb="4" eb="6">
      <t>ジョウキ</t>
    </rPh>
    <rPh sb="6" eb="8">
      <t>イガイ</t>
    </rPh>
    <rPh sb="9" eb="11">
      <t>バアイ</t>
    </rPh>
    <phoneticPr fontId="16"/>
  </si>
  <si>
    <t>1より取得した行番号</t>
    <rPh sb="3" eb="5">
      <t>シュトク</t>
    </rPh>
    <rPh sb="7" eb="8">
      <t>ギョウ</t>
    </rPh>
    <rPh sb="8" eb="10">
      <t>バンゴウ</t>
    </rPh>
    <phoneticPr fontId="16"/>
  </si>
  <si>
    <t>４．売上トランの検索</t>
    <rPh sb="2" eb="4">
      <t>ウリアゲ</t>
    </rPh>
    <rPh sb="8" eb="10">
      <t>ケンサク</t>
    </rPh>
    <phoneticPr fontId="16"/>
  </si>
  <si>
    <t>対象テーブル：売上トラン「UDNTRA」</t>
    <phoneticPr fontId="16"/>
  </si>
  <si>
    <t>売上金額＋税金</t>
    <rPh sb="0" eb="2">
      <t>ウリアゲ</t>
    </rPh>
    <rPh sb="2" eb="4">
      <t>キンガク</t>
    </rPh>
    <rPh sb="5" eb="7">
      <t>ゼイキン</t>
    </rPh>
    <phoneticPr fontId="16"/>
  </si>
  <si>
    <t>！＝消込金額</t>
    <rPh sb="2" eb="3">
      <t>ケ</t>
    </rPh>
    <rPh sb="3" eb="4">
      <t>コ</t>
    </rPh>
    <rPh sb="4" eb="6">
      <t>キンガク</t>
    </rPh>
    <phoneticPr fontId="16"/>
  </si>
  <si>
    <t>※未充当の売上を対象とする。</t>
    <rPh sb="1" eb="4">
      <t>ミジュウトウ</t>
    </rPh>
    <rPh sb="5" eb="7">
      <t>ウリアゲ</t>
    </rPh>
    <rPh sb="8" eb="10">
      <t>タイショウ</t>
    </rPh>
    <phoneticPr fontId="16"/>
  </si>
  <si>
    <t>売上金額「URIKN」</t>
    <rPh sb="0" eb="2">
      <t>ウリアゲ</t>
    </rPh>
    <rPh sb="2" eb="4">
      <t>キンガク</t>
    </rPh>
    <phoneticPr fontId="16"/>
  </si>
  <si>
    <t>&gt;=０　又は　&lt;　０</t>
    <rPh sb="4" eb="5">
      <t>マタ</t>
    </rPh>
    <phoneticPr fontId="16"/>
  </si>
  <si>
    <t>取引区分コード「DKBID」 AND 赤黒区分「AKAKROKB」</t>
    <rPh sb="0" eb="2">
      <t>トリヒキ</t>
    </rPh>
    <rPh sb="2" eb="4">
      <t>クブン</t>
    </rPh>
    <rPh sb="19" eb="20">
      <t>アカ</t>
    </rPh>
    <rPh sb="20" eb="21">
      <t>クロ</t>
    </rPh>
    <rPh sb="21" eb="23">
      <t>クブン</t>
    </rPh>
    <phoneticPr fontId="16"/>
  </si>
  <si>
    <t>「０１（売上）　かつ　１（黒伝票）」　</t>
    <rPh sb="4" eb="6">
      <t>ウリアゲ</t>
    </rPh>
    <rPh sb="13" eb="14">
      <t>クロ</t>
    </rPh>
    <rPh sb="14" eb="16">
      <t>デンピョウ</t>
    </rPh>
    <phoneticPr fontId="16"/>
  </si>
  <si>
    <t>又は　「０１以外（返品・自返品）　かつ　９(赤伝票)」</t>
  </si>
  <si>
    <t>５．売上見出しトランの検索</t>
    <rPh sb="2" eb="4">
      <t>ウリアゲ</t>
    </rPh>
    <rPh sb="4" eb="6">
      <t>ミダ</t>
    </rPh>
    <rPh sb="11" eb="13">
      <t>ケンサク</t>
    </rPh>
    <phoneticPr fontId="16"/>
  </si>
  <si>
    <t>対象テーブル：売上トラン「UDNTHA」</t>
    <phoneticPr fontId="16"/>
  </si>
  <si>
    <t>伝票管理番号「DATNO」</t>
    <rPh sb="0" eb="2">
      <t>デンピョウ</t>
    </rPh>
    <rPh sb="2" eb="4">
      <t>カンリ</t>
    </rPh>
    <rPh sb="4" eb="6">
      <t>バンゴウ</t>
    </rPh>
    <phoneticPr fontId="16"/>
  </si>
  <si>
    <t>４より取得した伝票管理番号</t>
    <rPh sb="3" eb="5">
      <t>シュトク</t>
    </rPh>
    <rPh sb="7" eb="9">
      <t>デンピョウ</t>
    </rPh>
    <rPh sb="9" eb="11">
      <t>カンリ</t>
    </rPh>
    <rPh sb="11" eb="13">
      <t>バンゴウ</t>
    </rPh>
    <phoneticPr fontId="16"/>
  </si>
  <si>
    <t>６．得意先マスタの検索</t>
    <rPh sb="2" eb="5">
      <t>トクイサキ</t>
    </rPh>
    <rPh sb="9" eb="11">
      <t>ケンサク</t>
    </rPh>
    <phoneticPr fontId="16"/>
  </si>
  <si>
    <t>対象テーブル：得意先マスタ「TOKMTA」</t>
    <rPh sb="7" eb="10">
      <t>トクイサキ</t>
    </rPh>
    <phoneticPr fontId="16"/>
  </si>
  <si>
    <t>得意先コード「TOKCD」</t>
    <rPh sb="0" eb="3">
      <t>トクイサキ</t>
    </rPh>
    <phoneticPr fontId="16"/>
  </si>
  <si>
    <t>４より取得した請求先番号</t>
    <rPh sb="3" eb="5">
      <t>シュトク</t>
    </rPh>
    <rPh sb="7" eb="9">
      <t>セイキュウ</t>
    </rPh>
    <rPh sb="9" eb="10">
      <t>サキ</t>
    </rPh>
    <rPh sb="10" eb="12">
      <t>バンゴウ</t>
    </rPh>
    <phoneticPr fontId="16"/>
  </si>
  <si>
    <t>７．入金消込トランの更新処理</t>
    <rPh sb="2" eb="4">
      <t>ニュウキン</t>
    </rPh>
    <rPh sb="4" eb="5">
      <t>ケ</t>
    </rPh>
    <rPh sb="5" eb="6">
      <t>コ</t>
    </rPh>
    <rPh sb="10" eb="12">
      <t>コウシン</t>
    </rPh>
    <rPh sb="12" eb="14">
      <t>ショリ</t>
    </rPh>
    <phoneticPr fontId="16"/>
  </si>
  <si>
    <t>前受入金の検索</t>
    <phoneticPr fontId="16"/>
  </si>
  <si>
    <t>NYUKN</t>
    <phoneticPr fontId="16"/>
  </si>
  <si>
    <t>※合計値を計算する</t>
    <rPh sb="1" eb="4">
      <t>ゴウケイチ</t>
    </rPh>
    <rPh sb="5" eb="7">
      <t>ケイサン</t>
    </rPh>
    <phoneticPr fontId="16"/>
  </si>
  <si>
    <t>DKBID</t>
    <phoneticPr fontId="16"/>
  </si>
  <si>
    <t>取引区分コード</t>
    <phoneticPr fontId="16"/>
  </si>
  <si>
    <t>UPDID</t>
    <phoneticPr fontId="16"/>
  </si>
  <si>
    <t>更新用ｲﾝﾃﾞｯｸｽ</t>
    <rPh sb="0" eb="3">
      <t>コウシンヨウ</t>
    </rPh>
    <phoneticPr fontId="16"/>
  </si>
  <si>
    <t>TEGDT</t>
    <phoneticPr fontId="16"/>
  </si>
  <si>
    <t>手形期日</t>
    <phoneticPr fontId="16"/>
  </si>
  <si>
    <t>※手形期日に値が入っているかつ最大の日付</t>
    <rPh sb="1" eb="3">
      <t>テガタ</t>
    </rPh>
    <rPh sb="3" eb="5">
      <t>キジツ</t>
    </rPh>
    <rPh sb="6" eb="7">
      <t>アタイ</t>
    </rPh>
    <rPh sb="8" eb="9">
      <t>ハイ</t>
    </rPh>
    <rPh sb="15" eb="17">
      <t>サイダイ</t>
    </rPh>
    <rPh sb="18" eb="20">
      <t>ヒヅケ</t>
    </rPh>
    <phoneticPr fontId="16"/>
  </si>
  <si>
    <t>SEQ</t>
    <phoneticPr fontId="16"/>
  </si>
  <si>
    <t>更新順序</t>
    <rPh sb="0" eb="2">
      <t>コウシン</t>
    </rPh>
    <rPh sb="2" eb="4">
      <t>ジュンジョ</t>
    </rPh>
    <phoneticPr fontId="16"/>
  </si>
  <si>
    <t>更新順序内訳</t>
    <rPh sb="0" eb="2">
      <t>コウシン</t>
    </rPh>
    <rPh sb="2" eb="4">
      <t>ジュンジョ</t>
    </rPh>
    <rPh sb="4" eb="6">
      <t>ウチワケ</t>
    </rPh>
    <phoneticPr fontId="16"/>
  </si>
  <si>
    <t>取引気分コード</t>
    <rPh sb="0" eb="2">
      <t>トリヒキ</t>
    </rPh>
    <rPh sb="2" eb="4">
      <t>キブン</t>
    </rPh>
    <phoneticPr fontId="16"/>
  </si>
  <si>
    <t>充当優先度</t>
    <rPh sb="0" eb="2">
      <t>ジュウトウ</t>
    </rPh>
    <rPh sb="2" eb="5">
      <t>ユウセンド</t>
    </rPh>
    <phoneticPr fontId="16"/>
  </si>
  <si>
    <t>０４：相殺</t>
    <phoneticPr fontId="16"/>
  </si>
  <si>
    <t>１</t>
    <phoneticPr fontId="16"/>
  </si>
  <si>
    <t>９９：消費税</t>
    <rPh sb="3" eb="6">
      <t>ショウヒゼイ</t>
    </rPh>
    <phoneticPr fontId="16"/>
  </si>
  <si>
    <t>２</t>
    <phoneticPr fontId="16"/>
  </si>
  <si>
    <t>０６：手数料</t>
    <rPh sb="3" eb="6">
      <t>テスウリョウ</t>
    </rPh>
    <phoneticPr fontId="16"/>
  </si>
  <si>
    <t>３</t>
  </si>
  <si>
    <t>０１：現金</t>
    <rPh sb="3" eb="5">
      <t>ゲンキン</t>
    </rPh>
    <phoneticPr fontId="16"/>
  </si>
  <si>
    <t>４</t>
  </si>
  <si>
    <t>０２：振込</t>
    <rPh sb="3" eb="5">
      <t>フリコ</t>
    </rPh>
    <phoneticPr fontId="16"/>
  </si>
  <si>
    <t>５</t>
  </si>
  <si>
    <t>０３手形</t>
    <rPh sb="2" eb="4">
      <t>テガタ</t>
    </rPh>
    <phoneticPr fontId="16"/>
  </si>
  <si>
    <t>６</t>
  </si>
  <si>
    <t>０８：振込仮</t>
    <rPh sb="3" eb="5">
      <t>フリコ</t>
    </rPh>
    <rPh sb="5" eb="6">
      <t>カリ</t>
    </rPh>
    <phoneticPr fontId="16"/>
  </si>
  <si>
    <t>７</t>
  </si>
  <si>
    <t>０５値引き</t>
    <rPh sb="2" eb="4">
      <t>ネビ</t>
    </rPh>
    <phoneticPr fontId="16"/>
  </si>
  <si>
    <t>８</t>
  </si>
  <si>
    <t>０７：他</t>
    <rPh sb="3" eb="4">
      <t>ホカ</t>
    </rPh>
    <phoneticPr fontId="16"/>
  </si>
  <si>
    <t>９</t>
  </si>
  <si>
    <t>売上トラン．赤黒区分「AKAKROKB」</t>
    <rPh sb="6" eb="7">
      <t>アカ</t>
    </rPh>
    <rPh sb="7" eb="8">
      <t>クロ</t>
    </rPh>
    <rPh sb="8" eb="10">
      <t>クブン</t>
    </rPh>
    <phoneticPr fontId="16"/>
  </si>
  <si>
    <t>＝１　（黒伝票）</t>
    <rPh sb="4" eb="5">
      <t>クロ</t>
    </rPh>
    <rPh sb="5" eb="7">
      <t>デンピョウ</t>
    </rPh>
    <phoneticPr fontId="16"/>
  </si>
  <si>
    <t>売上トラン．送り状No「OKRJONO」</t>
    <phoneticPr fontId="16"/>
  </si>
  <si>
    <t>１にて取得した送り状№</t>
    <rPh sb="3" eb="5">
      <t>シュトク</t>
    </rPh>
    <rPh sb="7" eb="8">
      <t>オク</t>
    </rPh>
    <rPh sb="9" eb="10">
      <t>ジョウ</t>
    </rPh>
    <phoneticPr fontId="16"/>
  </si>
  <si>
    <t>＝</t>
    <phoneticPr fontId="16"/>
  </si>
  <si>
    <t>売上トラン．伝票管理番号（最大値）</t>
    <rPh sb="0" eb="2">
      <t>ウリアゲ</t>
    </rPh>
    <rPh sb="6" eb="8">
      <t>デンピョウ</t>
    </rPh>
    <rPh sb="8" eb="10">
      <t>カンリ</t>
    </rPh>
    <rPh sb="10" eb="12">
      <t>バンゴウ</t>
    </rPh>
    <rPh sb="13" eb="15">
      <t>サイダイ</t>
    </rPh>
    <rPh sb="15" eb="16">
      <t>チ</t>
    </rPh>
    <phoneticPr fontId="16"/>
  </si>
  <si>
    <t>※売上トラン．伝票削除区分　=　１</t>
    <phoneticPr fontId="16"/>
  </si>
  <si>
    <t>売上トラン．伝票区分　=　８</t>
    <phoneticPr fontId="16"/>
  </si>
  <si>
    <t>売上トラン．取引区分コード　！=　０９</t>
    <rPh sb="6" eb="8">
      <t>トリヒキ</t>
    </rPh>
    <rPh sb="8" eb="10">
      <t>クブン</t>
    </rPh>
    <phoneticPr fontId="16"/>
  </si>
  <si>
    <t>売上トラン．送り状№　=　１にて取得した送り状№</t>
    <rPh sb="6" eb="7">
      <t>オク</t>
    </rPh>
    <rPh sb="8" eb="9">
      <t>ジョウ</t>
    </rPh>
    <phoneticPr fontId="16"/>
  </si>
  <si>
    <t>取得してきた更新順序に従い処理を行なう。</t>
    <rPh sb="0" eb="2">
      <t>シュトク</t>
    </rPh>
    <rPh sb="6" eb="8">
      <t>コウシン</t>
    </rPh>
    <rPh sb="8" eb="10">
      <t>ジュンジョ</t>
    </rPh>
    <rPh sb="11" eb="12">
      <t>シタガ</t>
    </rPh>
    <rPh sb="13" eb="15">
      <t>ショリ</t>
    </rPh>
    <rPh sb="16" eb="17">
      <t>オコ</t>
    </rPh>
    <phoneticPr fontId="16"/>
  </si>
  <si>
    <t>８．入金消込トランの更新処理</t>
    <rPh sb="2" eb="4">
      <t>ニュウキン</t>
    </rPh>
    <rPh sb="4" eb="5">
      <t>ケ</t>
    </rPh>
    <rPh sb="5" eb="6">
      <t>コ</t>
    </rPh>
    <rPh sb="10" eb="12">
      <t>コウシン</t>
    </rPh>
    <rPh sb="12" eb="14">
      <t>ショリ</t>
    </rPh>
    <phoneticPr fontId="16"/>
  </si>
  <si>
    <t>※「転送説明（O_入金消込トラン）」参照</t>
    <rPh sb="18" eb="20">
      <t>サンショウ</t>
    </rPh>
    <phoneticPr fontId="16"/>
  </si>
  <si>
    <t>９．売上トランの更新処理</t>
    <rPh sb="2" eb="4">
      <t>ウリアゲ</t>
    </rPh>
    <rPh sb="8" eb="10">
      <t>コウシン</t>
    </rPh>
    <rPh sb="10" eb="12">
      <t>ショリ</t>
    </rPh>
    <phoneticPr fontId="16"/>
  </si>
  <si>
    <t>※「転送説明（O_売上トラン）」参照</t>
    <rPh sb="9" eb="11">
      <t>ウリアゲ</t>
    </rPh>
    <rPh sb="16" eb="18">
      <t>サンショウ</t>
    </rPh>
    <phoneticPr fontId="16"/>
  </si>
  <si>
    <t>９．受注トランの更新処理</t>
    <rPh sb="2" eb="4">
      <t>ジュチュウ</t>
    </rPh>
    <rPh sb="8" eb="10">
      <t>コウシン</t>
    </rPh>
    <rPh sb="10" eb="12">
      <t>ショリ</t>
    </rPh>
    <phoneticPr fontId="16"/>
  </si>
  <si>
    <t>※「転送説明（O_受注トラン）」参照</t>
    <rPh sb="16" eb="18">
      <t>サンショウ</t>
    </rPh>
    <phoneticPr fontId="16"/>
  </si>
  <si>
    <t>１０．売上トラン（入金レコードDENKB=8）の更新処理</t>
    <rPh sb="3" eb="5">
      <t>ウリアゲ</t>
    </rPh>
    <rPh sb="9" eb="11">
      <t>ニュウキン</t>
    </rPh>
    <rPh sb="24" eb="26">
      <t>コウシン</t>
    </rPh>
    <rPh sb="26" eb="28">
      <t>ショリ</t>
    </rPh>
    <phoneticPr fontId="16"/>
  </si>
  <si>
    <t>※「転送説明（O_売上トラン）_入金伝票」参照</t>
    <rPh sb="21" eb="23">
      <t>サンショウ</t>
    </rPh>
    <phoneticPr fontId="16"/>
  </si>
  <si>
    <t>１１．請求サマリ前受の更新処理</t>
    <rPh sb="3" eb="5">
      <t>セイキュウ</t>
    </rPh>
    <rPh sb="8" eb="10">
      <t>マエウケ</t>
    </rPh>
    <rPh sb="11" eb="13">
      <t>コウシン</t>
    </rPh>
    <rPh sb="13" eb="15">
      <t>ショリ</t>
    </rPh>
    <phoneticPr fontId="16"/>
  </si>
  <si>
    <t>※「転送説明（O_請求サマリ前受）」参照</t>
    <rPh sb="18" eb="20">
      <t>サンショウ</t>
    </rPh>
    <phoneticPr fontId="16"/>
  </si>
  <si>
    <t>１２．入金消込サマリ前受の更新処理</t>
    <rPh sb="3" eb="5">
      <t>ニュウキン</t>
    </rPh>
    <rPh sb="5" eb="6">
      <t>ケ</t>
    </rPh>
    <rPh sb="6" eb="7">
      <t>コミ</t>
    </rPh>
    <rPh sb="10" eb="12">
      <t>マエウケ</t>
    </rPh>
    <rPh sb="13" eb="15">
      <t>コウシン</t>
    </rPh>
    <rPh sb="15" eb="17">
      <t>ショリ</t>
    </rPh>
    <phoneticPr fontId="16"/>
  </si>
  <si>
    <t>※「転送説明（O_入金消込サマリ前受）」参照</t>
    <rPh sb="20" eb="22">
      <t>サンショウ</t>
    </rPh>
    <phoneticPr fontId="16"/>
  </si>
  <si>
    <t>１３．売掛サマリの更新処理</t>
    <rPh sb="3" eb="5">
      <t>ウリカケ</t>
    </rPh>
    <rPh sb="9" eb="11">
      <t>コウシン</t>
    </rPh>
    <rPh sb="11" eb="13">
      <t>ショリ</t>
    </rPh>
    <phoneticPr fontId="16"/>
  </si>
  <si>
    <t>※「転送説明（O_売掛サマリ）」参照</t>
    <rPh sb="16" eb="18">
      <t>サンショウ</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</si>
</sst>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9"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1"/>
      <color theme="1"/>
      <name val="ＭＳ Ｐゴシック"/>
      <family val="2"/>
      <scheme val="minor"/>
    </font>
    <font>
      <sz val="9"/>
      <color theme="1"/>
      <name val="ＭＳ Ｐゴシック"/>
      <family val="2"/>
      <scheme val="minor"/>
    </font>
    <font>
      <sz val="6"/>
      <name val="ＭＳ Ｐゴシック"/>
      <family val="3"/>
      <charset val="128"/>
      <scheme val="minor"/>
    </font>
    <font>
      <sz val="9"/>
      <color theme="1"/>
      <name val="ＭＳ Ｐゴシック"/>
      <family val="3"/>
      <charset val="128"/>
      <scheme val="minor"/>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u/>
      <sz val="12"/>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4"/>
      <name val="ＭＳ Ｐゴシック"/>
      <family val="3"/>
      <charset val="128"/>
    </font>
    <font>
      <sz val="8"/>
      <name val="ＭＳ Ｐゴシック"/>
      <family val="3"/>
      <charset val="128"/>
    </font>
    <font>
      <sz val="7"/>
      <name val="ＭＳ Ｐゴシック"/>
      <family val="3"/>
      <charset val="128"/>
    </font>
    <font>
      <b/>
      <sz val="8"/>
      <name val="ＭＳ Ｐゴシック"/>
      <family val="3"/>
      <charset val="128"/>
    </font>
    <font>
      <strike/>
      <sz val="8"/>
      <name val="ＭＳ Ｐゴシック"/>
      <family val="3"/>
      <charset val="128"/>
    </font>
    <font>
      <sz val="8"/>
      <color indexed="10"/>
      <name val="ＭＳ Ｐゴシック"/>
      <family val="3"/>
      <charset val="128"/>
    </font>
    <font>
      <sz val="8"/>
      <color indexed="12"/>
      <name val="ＭＳ Ｐゴシック"/>
      <family val="3"/>
      <charset val="128"/>
    </font>
    <font>
      <strike/>
      <sz val="8"/>
      <color indexed="10"/>
      <name val="ＭＳ Ｐゴシック"/>
      <family val="3"/>
      <charset val="128"/>
    </font>
    <font>
      <b/>
      <strike/>
      <sz val="8"/>
      <name val="ＭＳ Ｐ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indexed="44"/>
        <bgColor indexed="64"/>
      </patternFill>
    </fill>
    <fill>
      <patternFill patternType="solid">
        <fgColor indexed="22"/>
        <bgColor indexed="64"/>
      </patternFill>
    </fill>
  </fills>
  <borders count="5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style="thin">
        <color auto="1"/>
      </left>
      <right style="thin">
        <color auto="1"/>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0" fontId="4" fillId="0" borderId="0"/>
    <xf numFmtId="0" fontId="2" fillId="0" borderId="0">
      <alignment vertical="center"/>
    </xf>
    <xf numFmtId="0" fontId="1" fillId="0" borderId="0">
      <alignment vertical="center"/>
    </xf>
    <xf numFmtId="0" fontId="11" fillId="0" borderId="0"/>
    <xf numFmtId="0" fontId="4" fillId="0" borderId="0"/>
    <xf numFmtId="6" fontId="4" fillId="0" borderId="0" applyFont="0" applyFill="0" applyBorder="0" applyAlignment="0" applyProtection="0"/>
    <xf numFmtId="0" fontId="4" fillId="0" borderId="0"/>
  </cellStyleXfs>
  <cellXfs count="381">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0" fontId="6" fillId="2" borderId="2" xfId="3" applyFont="1" applyFill="1" applyBorder="1">
      <alignment vertical="center"/>
    </xf>
    <xf numFmtId="0" fontId="6" fillId="2" borderId="8" xfId="3" applyFont="1" applyFill="1" applyBorder="1">
      <alignment vertical="center"/>
    </xf>
    <xf numFmtId="0" fontId="6" fillId="2" borderId="9" xfId="3" applyFont="1" applyFill="1" applyBorder="1">
      <alignment vertical="center"/>
    </xf>
    <xf numFmtId="0" fontId="6" fillId="2" borderId="9" xfId="3" applyFont="1" applyFill="1" applyBorder="1" applyAlignment="1">
      <alignment horizontal="center" vertical="center"/>
    </xf>
    <xf numFmtId="0" fontId="6" fillId="2" borderId="0" xfId="3" applyFont="1" applyFill="1" applyBorder="1">
      <alignment vertical="center"/>
    </xf>
    <xf numFmtId="0" fontId="11" fillId="0" borderId="0" xfId="4"/>
    <xf numFmtId="49" fontId="12" fillId="0" borderId="10" xfId="4" applyNumberFormat="1" applyFont="1" applyBorder="1"/>
    <xf numFmtId="49" fontId="12" fillId="4" borderId="10" xfId="4" applyNumberFormat="1" applyFont="1" applyFill="1" applyBorder="1"/>
    <xf numFmtId="49" fontId="11" fillId="0" borderId="0" xfId="4" applyNumberFormat="1" applyAlignment="1">
      <alignment vertical="top"/>
    </xf>
    <xf numFmtId="49" fontId="12" fillId="0" borderId="10" xfId="4" applyNumberFormat="1" applyFont="1" applyBorder="1" applyAlignment="1">
      <alignment vertical="top"/>
    </xf>
    <xf numFmtId="49" fontId="12" fillId="4" borderId="10" xfId="4" applyNumberFormat="1" applyFont="1" applyFill="1" applyBorder="1" applyAlignment="1">
      <alignment vertical="top"/>
    </xf>
    <xf numFmtId="49" fontId="14" fillId="0" borderId="0" xfId="4" applyNumberFormat="1" applyFont="1"/>
    <xf numFmtId="49" fontId="14" fillId="0" borderId="10" xfId="4" applyNumberFormat="1" applyFont="1" applyBorder="1"/>
    <xf numFmtId="49" fontId="12" fillId="0" borderId="0" xfId="4" applyNumberFormat="1" applyFont="1"/>
    <xf numFmtId="49" fontId="11" fillId="0" borderId="0" xfId="4" applyNumberFormat="1"/>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5" fillId="5" borderId="10" xfId="1" applyNumberFormat="1" applyFont="1" applyFill="1" applyBorder="1" applyAlignment="1">
      <alignment horizontal="center" vertical="center"/>
    </xf>
    <xf numFmtId="49" fontId="17" fillId="6" borderId="10" xfId="1" applyNumberFormat="1" applyFont="1" applyFill="1" applyBorder="1" applyAlignment="1">
      <alignment horizontal="center" vertical="center"/>
    </xf>
    <xf numFmtId="49" fontId="18" fillId="6" borderId="10" xfId="1" applyNumberFormat="1" applyFont="1" applyFill="1" applyBorder="1" applyAlignment="1">
      <alignment horizontal="center" vertical="center"/>
    </xf>
    <xf numFmtId="49" fontId="17" fillId="6" borderId="10" xfId="1" applyNumberFormat="1" applyFont="1" applyFill="1" applyBorder="1" applyAlignment="1">
      <alignment horizontal="center" vertical="top"/>
    </xf>
    <xf numFmtId="0" fontId="17" fillId="6" borderId="10" xfId="1" applyNumberFormat="1" applyFont="1" applyFill="1" applyBorder="1" applyAlignment="1">
      <alignment horizontal="center" vertical="top"/>
    </xf>
    <xf numFmtId="0" fontId="17" fillId="6" borderId="11" xfId="1" applyNumberFormat="1" applyFont="1" applyFill="1" applyBorder="1" applyAlignment="1">
      <alignment horizontal="center" vertical="top"/>
    </xf>
    <xf numFmtId="0" fontId="17" fillId="2" borderId="0" xfId="1" applyNumberFormat="1" applyFont="1" applyFill="1" applyBorder="1" applyAlignment="1">
      <alignment horizontal="center" vertical="top"/>
    </xf>
    <xf numFmtId="49" fontId="18" fillId="2" borderId="0" xfId="1" applyNumberFormat="1" applyFont="1" applyFill="1" applyAlignment="1">
      <alignment vertical="top"/>
    </xf>
    <xf numFmtId="0" fontId="18" fillId="7" borderId="10" xfId="1" applyNumberFormat="1" applyFont="1" applyFill="1" applyBorder="1" applyAlignment="1">
      <alignment horizontal="center" vertical="center"/>
    </xf>
    <xf numFmtId="0" fontId="18" fillId="2" borderId="0" xfId="1" applyNumberFormat="1" applyFont="1" applyFill="1" applyBorder="1" applyAlignment="1">
      <alignment horizontal="center" vertical="center"/>
    </xf>
    <xf numFmtId="49" fontId="9" fillId="6" borderId="12" xfId="1" applyNumberFormat="1" applyFont="1" applyFill="1" applyBorder="1" applyAlignment="1">
      <alignment horizontal="center" vertical="center"/>
    </xf>
    <xf numFmtId="49" fontId="9" fillId="6" borderId="6" xfId="1" applyNumberFormat="1" applyFont="1" applyFill="1" applyBorder="1" applyAlignment="1">
      <alignment horizontal="center" vertical="center"/>
    </xf>
    <xf numFmtId="49" fontId="9" fillId="6" borderId="11" xfId="1" applyNumberFormat="1" applyFont="1" applyFill="1" applyBorder="1" applyAlignment="1">
      <alignment horizontal="center" vertical="center"/>
    </xf>
    <xf numFmtId="176" fontId="18" fillId="7" borderId="12" xfId="1" applyNumberFormat="1" applyFont="1" applyFill="1" applyBorder="1" applyAlignment="1">
      <alignment vertical="center"/>
    </xf>
    <xf numFmtId="176" fontId="18" fillId="7" borderId="11" xfId="1" applyNumberFormat="1" applyFont="1" applyFill="1" applyBorder="1" applyAlignment="1">
      <alignment vertical="center"/>
    </xf>
    <xf numFmtId="49" fontId="7" fillId="2" borderId="0" xfId="1" applyNumberFormat="1" applyFont="1" applyFill="1" applyBorder="1" applyAlignment="1">
      <alignment vertical="top"/>
    </xf>
    <xf numFmtId="49" fontId="19" fillId="2" borderId="0" xfId="1" applyNumberFormat="1" applyFont="1" applyFill="1" applyBorder="1" applyAlignment="1">
      <alignment horizontal="center" vertical="top"/>
    </xf>
    <xf numFmtId="49" fontId="19" fillId="2" borderId="0" xfId="1" applyNumberFormat="1" applyFont="1" applyFill="1" applyBorder="1" applyAlignment="1">
      <alignment horizontal="center" vertical="top"/>
    </xf>
    <xf numFmtId="49" fontId="19" fillId="2" borderId="0" xfId="1" applyNumberFormat="1" applyFont="1" applyFill="1" applyBorder="1" applyAlignment="1">
      <alignment horizontal="center" vertical="center"/>
    </xf>
    <xf numFmtId="49" fontId="19"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6" borderId="6" xfId="1" applyNumberFormat="1" applyFont="1" applyFill="1" applyBorder="1" applyAlignment="1">
      <alignment horizontal="center" vertical="center"/>
    </xf>
    <xf numFmtId="0" fontId="9" fillId="6" borderId="11" xfId="1" applyNumberFormat="1" applyFont="1" applyFill="1" applyBorder="1" applyAlignment="1">
      <alignment horizontal="center" vertical="center"/>
    </xf>
    <xf numFmtId="0" fontId="20" fillId="7" borderId="12" xfId="1" applyNumberFormat="1" applyFont="1" applyFill="1" applyBorder="1" applyAlignment="1">
      <alignment horizontal="center" vertical="center"/>
    </xf>
    <xf numFmtId="0" fontId="20" fillId="7" borderId="6" xfId="1" applyNumberFormat="1" applyFont="1" applyFill="1" applyBorder="1" applyAlignment="1">
      <alignment horizontal="center" vertical="center"/>
    </xf>
    <xf numFmtId="0" fontId="20" fillId="7" borderId="11" xfId="1" applyNumberFormat="1" applyFont="1" applyFill="1" applyBorder="1" applyAlignment="1">
      <alignment horizontal="center" vertical="center"/>
    </xf>
    <xf numFmtId="0" fontId="9" fillId="6" borderId="12" xfId="1" applyNumberFormat="1" applyFont="1" applyFill="1" applyBorder="1" applyAlignment="1">
      <alignment horizontal="center" vertical="center"/>
    </xf>
    <xf numFmtId="49" fontId="20" fillId="2" borderId="12" xfId="1" applyNumberFormat="1" applyFont="1" applyFill="1" applyBorder="1" applyAlignment="1">
      <alignment horizontal="center" vertical="center"/>
    </xf>
    <xf numFmtId="49" fontId="20" fillId="2" borderId="6" xfId="1" applyNumberFormat="1" applyFont="1" applyFill="1" applyBorder="1" applyAlignment="1">
      <alignment horizontal="center" vertical="center"/>
    </xf>
    <xf numFmtId="49" fontId="20" fillId="2" borderId="11" xfId="1" applyNumberFormat="1" applyFont="1" applyFill="1" applyBorder="1" applyAlignment="1">
      <alignment horizontal="center" vertical="center"/>
    </xf>
    <xf numFmtId="0" fontId="20" fillId="2" borderId="12" xfId="1" applyNumberFormat="1" applyFont="1" applyFill="1" applyBorder="1" applyAlignment="1">
      <alignment horizontal="center" vertical="center"/>
    </xf>
    <xf numFmtId="0" fontId="20" fillId="2" borderId="6" xfId="1" applyNumberFormat="1" applyFont="1" applyFill="1" applyBorder="1" applyAlignment="1">
      <alignment horizontal="center" vertical="center"/>
    </xf>
    <xf numFmtId="0" fontId="20" fillId="2" borderId="11" xfId="1" applyNumberFormat="1" applyFont="1" applyFill="1" applyBorder="1" applyAlignment="1">
      <alignment horizontal="center" vertical="center"/>
    </xf>
    <xf numFmtId="49" fontId="20"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9" fillId="2" borderId="6" xfId="1" applyNumberFormat="1" applyFont="1" applyFill="1" applyBorder="1" applyAlignment="1">
      <alignment vertical="center"/>
    </xf>
    <xf numFmtId="0" fontId="21" fillId="2" borderId="6" xfId="1" applyNumberFormat="1" applyFont="1" applyFill="1" applyBorder="1" applyAlignment="1">
      <alignment vertical="center"/>
    </xf>
    <xf numFmtId="49" fontId="9" fillId="6" borderId="8" xfId="1" applyNumberFormat="1" applyFont="1" applyFill="1" applyBorder="1" applyAlignment="1">
      <alignment horizontal="center" vertical="center"/>
    </xf>
    <xf numFmtId="49" fontId="9" fillId="6" borderId="8" xfId="1" applyNumberFormat="1" applyFont="1" applyFill="1" applyBorder="1" applyAlignment="1">
      <alignment horizontal="center" vertical="center" textRotation="255"/>
    </xf>
    <xf numFmtId="49" fontId="9" fillId="6" borderId="13" xfId="1" applyNumberFormat="1" applyFont="1" applyFill="1" applyBorder="1" applyAlignment="1">
      <alignment horizontal="center" vertical="center"/>
    </xf>
    <xf numFmtId="49" fontId="9" fillId="6" borderId="14" xfId="1" applyNumberFormat="1" applyFont="1" applyFill="1" applyBorder="1" applyAlignment="1">
      <alignment horizontal="center" vertical="center"/>
    </xf>
    <xf numFmtId="49" fontId="9" fillId="6" borderId="13" xfId="1" applyNumberFormat="1" applyFont="1" applyFill="1" applyBorder="1" applyAlignment="1">
      <alignment horizontal="center" vertical="center" wrapText="1"/>
    </xf>
    <xf numFmtId="49" fontId="9" fillId="6" borderId="13" xfId="1" applyNumberFormat="1" applyFont="1" applyFill="1" applyBorder="1" applyAlignment="1">
      <alignment horizontal="center" vertical="center" textRotation="255"/>
    </xf>
    <xf numFmtId="49" fontId="9" fillId="6" borderId="15" xfId="1" applyNumberFormat="1" applyFont="1" applyFill="1" applyBorder="1" applyAlignment="1">
      <alignment horizontal="center" vertical="center" textRotation="255"/>
    </xf>
    <xf numFmtId="49" fontId="9" fillId="6" borderId="15" xfId="1" applyNumberFormat="1" applyFont="1" applyFill="1" applyBorder="1" applyAlignment="1">
      <alignment horizontal="center" vertical="center"/>
    </xf>
    <xf numFmtId="0" fontId="9" fillId="6" borderId="8" xfId="1" applyNumberFormat="1" applyFont="1" applyFill="1" applyBorder="1" applyAlignment="1">
      <alignment horizontal="center" vertical="center" wrapText="1"/>
    </xf>
    <xf numFmtId="0" fontId="9" fillId="6" borderId="13" xfId="1" applyNumberFormat="1" applyFont="1" applyFill="1" applyBorder="1" applyAlignment="1">
      <alignment horizontal="center" vertical="center" wrapText="1"/>
    </xf>
    <xf numFmtId="0" fontId="9" fillId="6" borderId="14" xfId="1" applyNumberFormat="1" applyFont="1" applyFill="1" applyBorder="1" applyAlignment="1">
      <alignment horizontal="center" vertical="center" wrapText="1"/>
    </xf>
    <xf numFmtId="0" fontId="9" fillId="6" borderId="15" xfId="1" applyNumberFormat="1" applyFont="1" applyFill="1" applyBorder="1" applyAlignment="1">
      <alignment horizontal="center" vertical="center" wrapText="1"/>
    </xf>
    <xf numFmtId="0" fontId="9" fillId="6" borderId="13" xfId="1" applyFont="1" applyFill="1" applyBorder="1" applyAlignment="1">
      <alignment horizontal="center" vertical="center" wrapText="1"/>
    </xf>
    <xf numFmtId="0" fontId="9" fillId="6" borderId="15" xfId="1" applyFont="1" applyFill="1" applyBorder="1" applyAlignment="1">
      <alignment horizontal="center" vertical="center" wrapText="1"/>
    </xf>
    <xf numFmtId="0" fontId="9" fillId="6" borderId="8" xfId="1" applyFont="1" applyFill="1" applyBorder="1" applyAlignment="1">
      <alignment horizontal="center" vertical="center" wrapText="1"/>
    </xf>
    <xf numFmtId="0" fontId="9" fillId="6" borderId="14" xfId="1" applyFont="1" applyFill="1" applyBorder="1" applyAlignment="1">
      <alignment horizontal="center" vertical="center" wrapText="1"/>
    </xf>
    <xf numFmtId="177" fontId="9" fillId="6" borderId="13" xfId="1" applyNumberFormat="1" applyFont="1" applyFill="1" applyBorder="1" applyAlignment="1">
      <alignment horizontal="center" vertical="center" wrapText="1"/>
    </xf>
    <xf numFmtId="177" fontId="9" fillId="6" borderId="14" xfId="1" applyNumberFormat="1" applyFont="1" applyFill="1" applyBorder="1" applyAlignment="1">
      <alignment horizontal="center" vertical="center" wrapText="1"/>
    </xf>
    <xf numFmtId="177" fontId="9" fillId="6"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9" fillId="2" borderId="0" xfId="1" applyNumberFormat="1" applyFont="1" applyFill="1" applyBorder="1" applyAlignment="1">
      <alignment vertical="top"/>
    </xf>
    <xf numFmtId="0" fontId="20" fillId="8" borderId="12" xfId="1" applyNumberFormat="1" applyFont="1" applyFill="1" applyBorder="1" applyAlignment="1">
      <alignment horizontal="center" vertical="top" wrapText="1"/>
    </xf>
    <xf numFmtId="0" fontId="20" fillId="8" borderId="6" xfId="1" applyNumberFormat="1" applyFont="1" applyFill="1" applyBorder="1" applyAlignment="1">
      <alignment horizontal="center" vertical="top" wrapText="1"/>
    </xf>
    <xf numFmtId="0" fontId="20" fillId="8"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20" fillId="8" borderId="12" xfId="1" applyNumberFormat="1" applyFont="1" applyFill="1" applyBorder="1" applyAlignment="1">
      <alignment horizontal="center" vertical="top" wrapText="1"/>
    </xf>
    <xf numFmtId="49" fontId="20" fillId="8" borderId="6" xfId="1" applyNumberFormat="1" applyFont="1" applyFill="1" applyBorder="1" applyAlignment="1">
      <alignment horizontal="center" vertical="top" wrapText="1"/>
    </xf>
    <xf numFmtId="49" fontId="20" fillId="8" borderId="11" xfId="1" applyNumberFormat="1" applyFont="1" applyFill="1" applyBorder="1" applyAlignment="1">
      <alignment horizontal="center" vertical="top" wrapText="1"/>
    </xf>
    <xf numFmtId="49" fontId="9" fillId="6" borderId="16" xfId="1" applyNumberFormat="1" applyFont="1" applyFill="1" applyBorder="1" applyAlignment="1">
      <alignment horizontal="center" vertical="center"/>
    </xf>
    <xf numFmtId="49" fontId="9" fillId="6" borderId="16" xfId="1" applyNumberFormat="1" applyFont="1" applyFill="1" applyBorder="1" applyAlignment="1">
      <alignment horizontal="center" vertical="center" textRotation="255"/>
    </xf>
    <xf numFmtId="49" fontId="9" fillId="6" borderId="17" xfId="1" applyNumberFormat="1" applyFont="1" applyFill="1" applyBorder="1" applyAlignment="1">
      <alignment horizontal="center" vertical="center"/>
    </xf>
    <xf numFmtId="49" fontId="9" fillId="6" borderId="0" xfId="1" applyNumberFormat="1" applyFont="1" applyFill="1" applyBorder="1" applyAlignment="1">
      <alignment horizontal="center" vertical="center"/>
    </xf>
    <xf numFmtId="49" fontId="9" fillId="6" borderId="17" xfId="1" applyNumberFormat="1" applyFont="1" applyFill="1" applyBorder="1" applyAlignment="1">
      <alignment horizontal="center" vertical="center" textRotation="255"/>
    </xf>
    <xf numFmtId="49" fontId="9" fillId="6" borderId="18" xfId="1" applyNumberFormat="1" applyFont="1" applyFill="1" applyBorder="1" applyAlignment="1">
      <alignment horizontal="center" vertical="center" textRotation="255"/>
    </xf>
    <xf numFmtId="49" fontId="9" fillId="6" borderId="18" xfId="1" applyNumberFormat="1" applyFont="1" applyFill="1" applyBorder="1" applyAlignment="1">
      <alignment horizontal="center" vertical="center"/>
    </xf>
    <xf numFmtId="0" fontId="9" fillId="6" borderId="16" xfId="1" applyNumberFormat="1" applyFont="1" applyFill="1" applyBorder="1" applyAlignment="1">
      <alignment horizontal="center" vertical="center" wrapText="1"/>
    </xf>
    <xf numFmtId="0" fontId="9" fillId="6" borderId="17" xfId="1" applyNumberFormat="1" applyFont="1" applyFill="1" applyBorder="1" applyAlignment="1">
      <alignment horizontal="center" vertical="center" wrapText="1"/>
    </xf>
    <xf numFmtId="0" fontId="9" fillId="6" borderId="0" xfId="1" applyNumberFormat="1" applyFont="1" applyFill="1" applyBorder="1" applyAlignment="1">
      <alignment horizontal="center" vertical="center" wrapText="1"/>
    </xf>
    <xf numFmtId="0" fontId="9" fillId="6" borderId="18" xfId="1" applyNumberFormat="1" applyFont="1" applyFill="1" applyBorder="1" applyAlignment="1">
      <alignment horizontal="center" vertical="center" wrapText="1"/>
    </xf>
    <xf numFmtId="0" fontId="9" fillId="6" borderId="17" xfId="1" applyFont="1" applyFill="1" applyBorder="1" applyAlignment="1">
      <alignment horizontal="center" vertical="center" wrapText="1"/>
    </xf>
    <xf numFmtId="0" fontId="9" fillId="6" borderId="18" xfId="1" applyFont="1" applyFill="1" applyBorder="1" applyAlignment="1">
      <alignment horizontal="center" vertical="center" wrapText="1"/>
    </xf>
    <xf numFmtId="0" fontId="9" fillId="6" borderId="16" xfId="1" applyFont="1" applyFill="1" applyBorder="1" applyAlignment="1">
      <alignment horizontal="center" vertical="center" wrapText="1"/>
    </xf>
    <xf numFmtId="0" fontId="9" fillId="6" borderId="0" xfId="1" applyFont="1" applyFill="1" applyBorder="1" applyAlignment="1">
      <alignment horizontal="center" vertical="center" wrapText="1"/>
    </xf>
    <xf numFmtId="177" fontId="9" fillId="6" borderId="17" xfId="1" applyNumberFormat="1" applyFont="1" applyFill="1" applyBorder="1" applyAlignment="1">
      <alignment horizontal="center" vertical="center" wrapText="1"/>
    </xf>
    <xf numFmtId="177" fontId="9" fillId="6" borderId="0" xfId="1" applyNumberFormat="1" applyFont="1" applyFill="1" applyBorder="1" applyAlignment="1">
      <alignment horizontal="center" vertical="center" wrapText="1"/>
    </xf>
    <xf numFmtId="177" fontId="9" fillId="6" borderId="18" xfId="1" applyNumberFormat="1" applyFont="1" applyFill="1" applyBorder="1" applyAlignment="1">
      <alignment horizontal="center" vertical="center" wrapText="1"/>
    </xf>
    <xf numFmtId="0" fontId="20" fillId="8" borderId="10" xfId="1" applyNumberFormat="1" applyFont="1" applyFill="1" applyBorder="1" applyAlignment="1">
      <alignment vertical="top" wrapText="1"/>
    </xf>
    <xf numFmtId="0" fontId="20" fillId="8" borderId="19" xfId="1" applyNumberFormat="1" applyFont="1" applyFill="1" applyBorder="1" applyAlignment="1">
      <alignment vertical="top" wrapText="1"/>
    </xf>
    <xf numFmtId="0" fontId="20" fillId="8" borderId="20" xfId="1" applyNumberFormat="1" applyFont="1" applyFill="1" applyBorder="1" applyAlignment="1">
      <alignment vertical="top" wrapText="1"/>
    </xf>
    <xf numFmtId="49" fontId="9" fillId="6" borderId="21" xfId="1" applyNumberFormat="1" applyFont="1" applyFill="1" applyBorder="1" applyAlignment="1">
      <alignment horizontal="center" vertical="center"/>
    </xf>
    <xf numFmtId="49" fontId="9" fillId="6" borderId="21" xfId="1" applyNumberFormat="1" applyFont="1" applyFill="1" applyBorder="1" applyAlignment="1">
      <alignment horizontal="center" vertical="center" textRotation="255"/>
    </xf>
    <xf numFmtId="49" fontId="9" fillId="6" borderId="22" xfId="1" applyNumberFormat="1" applyFont="1" applyFill="1" applyBorder="1" applyAlignment="1">
      <alignment horizontal="center" vertical="center"/>
    </xf>
    <xf numFmtId="49" fontId="9" fillId="6" borderId="9" xfId="1" applyNumberFormat="1" applyFont="1" applyFill="1" applyBorder="1" applyAlignment="1">
      <alignment horizontal="center" vertical="center"/>
    </xf>
    <xf numFmtId="49" fontId="9" fillId="6" borderId="22" xfId="1" applyNumberFormat="1" applyFont="1" applyFill="1" applyBorder="1" applyAlignment="1">
      <alignment horizontal="center" vertical="center" textRotation="255"/>
    </xf>
    <xf numFmtId="49" fontId="9" fillId="6" borderId="23" xfId="1" applyNumberFormat="1" applyFont="1" applyFill="1" applyBorder="1" applyAlignment="1">
      <alignment horizontal="center" vertical="center" textRotation="255"/>
    </xf>
    <xf numFmtId="49" fontId="9" fillId="6" borderId="23" xfId="1" applyNumberFormat="1" applyFont="1" applyFill="1" applyBorder="1" applyAlignment="1">
      <alignment horizontal="center" vertical="center"/>
    </xf>
    <xf numFmtId="0" fontId="9" fillId="6" borderId="21" xfId="1" applyNumberFormat="1" applyFont="1" applyFill="1" applyBorder="1" applyAlignment="1">
      <alignment horizontal="center" vertical="center" wrapText="1"/>
    </xf>
    <xf numFmtId="0" fontId="9" fillId="6" borderId="22" xfId="1" applyNumberFormat="1" applyFont="1" applyFill="1" applyBorder="1" applyAlignment="1">
      <alignment horizontal="center" vertical="center" wrapText="1"/>
    </xf>
    <xf numFmtId="0" fontId="9" fillId="6" borderId="9" xfId="1" applyNumberFormat="1" applyFont="1" applyFill="1" applyBorder="1" applyAlignment="1">
      <alignment horizontal="center" vertical="center" wrapText="1"/>
    </xf>
    <xf numFmtId="0" fontId="9" fillId="6" borderId="23" xfId="1" applyNumberFormat="1" applyFont="1" applyFill="1" applyBorder="1" applyAlignment="1">
      <alignment horizontal="center" vertical="center" wrapText="1"/>
    </xf>
    <xf numFmtId="0" fontId="9" fillId="6" borderId="22" xfId="1" applyFont="1" applyFill="1" applyBorder="1" applyAlignment="1">
      <alignment horizontal="center" vertical="center" wrapText="1"/>
    </xf>
    <xf numFmtId="0" fontId="9" fillId="6" borderId="23" xfId="1" applyFont="1" applyFill="1" applyBorder="1" applyAlignment="1">
      <alignment horizontal="center" vertical="center" wrapText="1"/>
    </xf>
    <xf numFmtId="0" fontId="9" fillId="6" borderId="21" xfId="1" applyFont="1" applyFill="1" applyBorder="1" applyAlignment="1">
      <alignment horizontal="center" vertical="center" wrapText="1"/>
    </xf>
    <xf numFmtId="0" fontId="9" fillId="6" borderId="9" xfId="1" applyFont="1" applyFill="1" applyBorder="1" applyAlignment="1">
      <alignment horizontal="center" vertical="center" wrapText="1"/>
    </xf>
    <xf numFmtId="177" fontId="9" fillId="6" borderId="22" xfId="1" applyNumberFormat="1" applyFont="1" applyFill="1" applyBorder="1" applyAlignment="1">
      <alignment horizontal="center" vertical="center" wrapText="1"/>
    </xf>
    <xf numFmtId="177" fontId="9" fillId="6" borderId="9" xfId="1" applyNumberFormat="1" applyFont="1" applyFill="1" applyBorder="1" applyAlignment="1">
      <alignment horizontal="center" vertical="center" wrapText="1"/>
    </xf>
    <xf numFmtId="177" fontId="9" fillId="6" borderId="23" xfId="1" applyNumberFormat="1" applyFont="1" applyFill="1" applyBorder="1" applyAlignment="1">
      <alignment horizontal="center" vertical="center" wrapText="1"/>
    </xf>
    <xf numFmtId="49" fontId="24" fillId="2" borderId="0" xfId="1" applyNumberFormat="1" applyFont="1" applyFill="1" applyAlignment="1">
      <alignment horizontal="center" vertical="center"/>
    </xf>
    <xf numFmtId="178" fontId="20" fillId="2" borderId="10" xfId="1" applyNumberFormat="1" applyFont="1" applyFill="1" applyBorder="1" applyAlignment="1">
      <alignment vertical="center"/>
    </xf>
    <xf numFmtId="0" fontId="20" fillId="6" borderId="8" xfId="1" applyNumberFormat="1" applyFont="1" applyFill="1" applyBorder="1" applyAlignment="1">
      <alignment horizontal="center" vertical="center"/>
    </xf>
    <xf numFmtId="0" fontId="20" fillId="2" borderId="16" xfId="1" applyFont="1" applyFill="1" applyBorder="1" applyAlignment="1">
      <alignment horizontal="center" vertical="center"/>
    </xf>
    <xf numFmtId="0" fontId="20" fillId="7" borderId="24" xfId="1" applyFont="1" applyFill="1" applyBorder="1" applyAlignment="1">
      <alignment horizontal="center" vertical="center"/>
    </xf>
    <xf numFmtId="0" fontId="20" fillId="2" borderId="13" xfId="5" applyFont="1" applyFill="1" applyBorder="1" applyAlignment="1">
      <alignment horizontal="left" vertical="top" wrapText="1"/>
    </xf>
    <xf numFmtId="0" fontId="20" fillId="2" borderId="14" xfId="5" applyFont="1" applyFill="1" applyBorder="1" applyAlignment="1">
      <alignment horizontal="left" vertical="top" wrapText="1"/>
    </xf>
    <xf numFmtId="0" fontId="20" fillId="2" borderId="13" xfId="1" applyFont="1" applyFill="1" applyBorder="1" applyAlignment="1">
      <alignment horizontal="left" vertical="top" wrapText="1"/>
    </xf>
    <xf numFmtId="0" fontId="20" fillId="2" borderId="14" xfId="1" applyFont="1" applyFill="1" applyBorder="1" applyAlignment="1">
      <alignment horizontal="left" vertical="top" wrapText="1"/>
    </xf>
    <xf numFmtId="0" fontId="20" fillId="9" borderId="13" xfId="1" applyFont="1" applyFill="1" applyBorder="1" applyAlignment="1">
      <alignment horizontal="center" vertical="center"/>
    </xf>
    <xf numFmtId="0" fontId="20" fillId="9" borderId="15" xfId="1" applyFont="1" applyFill="1" applyBorder="1" applyAlignment="1">
      <alignment horizontal="center" vertical="center"/>
    </xf>
    <xf numFmtId="0" fontId="20" fillId="2" borderId="15" xfId="1" applyFont="1" applyFill="1" applyBorder="1" applyAlignment="1">
      <alignment horizontal="left" vertical="top" wrapText="1"/>
    </xf>
    <xf numFmtId="0" fontId="20" fillId="2" borderId="13" xfId="1" applyFont="1" applyFill="1" applyBorder="1" applyAlignment="1">
      <alignment horizontal="left" vertical="top"/>
    </xf>
    <xf numFmtId="0" fontId="20" fillId="2" borderId="14" xfId="1" applyFont="1" applyFill="1" applyBorder="1" applyAlignment="1">
      <alignment horizontal="left" vertical="top"/>
    </xf>
    <xf numFmtId="0" fontId="20" fillId="2" borderId="15" xfId="1" applyFont="1" applyFill="1" applyBorder="1" applyAlignment="1">
      <alignment horizontal="left" vertical="top"/>
    </xf>
    <xf numFmtId="0" fontId="20" fillId="2" borderId="13" xfId="6" applyNumberFormat="1" applyFont="1" applyFill="1" applyBorder="1" applyAlignment="1">
      <alignment horizontal="center" vertical="top"/>
    </xf>
    <xf numFmtId="0" fontId="20" fillId="2" borderId="15" xfId="6" applyNumberFormat="1" applyFont="1" applyFill="1" applyBorder="1" applyAlignment="1">
      <alignment horizontal="center" vertical="top"/>
    </xf>
    <xf numFmtId="0" fontId="20" fillId="6" borderId="24" xfId="1" applyFont="1" applyFill="1" applyBorder="1" applyAlignment="1">
      <alignment horizontal="center" vertical="top"/>
    </xf>
    <xf numFmtId="177" fontId="20" fillId="2" borderId="25" xfId="1" applyNumberFormat="1" applyFont="1" applyFill="1" applyBorder="1" applyAlignment="1">
      <alignment horizontal="center" vertical="top"/>
    </xf>
    <xf numFmtId="177" fontId="20" fillId="2" borderId="1" xfId="1" applyNumberFormat="1" applyFont="1" applyFill="1" applyBorder="1" applyAlignment="1">
      <alignment horizontal="center" vertical="top"/>
    </xf>
    <xf numFmtId="177" fontId="20" fillId="2" borderId="26" xfId="1" applyNumberFormat="1" applyFont="1" applyFill="1" applyBorder="1" applyAlignment="1">
      <alignment horizontal="center" vertical="top"/>
    </xf>
    <xf numFmtId="0" fontId="9" fillId="9" borderId="25" xfId="1" applyFont="1" applyFill="1" applyBorder="1" applyAlignment="1">
      <alignment horizontal="center" vertical="center"/>
    </xf>
    <xf numFmtId="0" fontId="9" fillId="9" borderId="26" xfId="1" applyFont="1" applyFill="1" applyBorder="1" applyAlignment="1">
      <alignment horizontal="center" vertical="center"/>
    </xf>
    <xf numFmtId="0" fontId="20" fillId="9" borderId="24" xfId="1" applyFont="1" applyFill="1" applyBorder="1" applyAlignment="1">
      <alignment horizontal="center" vertical="center"/>
    </xf>
    <xf numFmtId="0" fontId="20" fillId="10" borderId="25" xfId="1" applyFont="1" applyFill="1" applyBorder="1" applyAlignment="1">
      <alignment horizontal="left" vertical="top"/>
    </xf>
    <xf numFmtId="0" fontId="20" fillId="10" borderId="1" xfId="1" applyFont="1" applyFill="1" applyBorder="1" applyAlignment="1">
      <alignment horizontal="left" vertical="top"/>
    </xf>
    <xf numFmtId="0" fontId="20" fillId="10" borderId="26" xfId="1" applyFont="1" applyFill="1" applyBorder="1" applyAlignment="1">
      <alignment horizontal="left" vertical="top"/>
    </xf>
    <xf numFmtId="0" fontId="20" fillId="2" borderId="22" xfId="1" applyFont="1" applyFill="1" applyBorder="1" applyAlignment="1">
      <alignment horizontal="left" vertical="top" wrapText="1"/>
    </xf>
    <xf numFmtId="0" fontId="20" fillId="2" borderId="9" xfId="1" applyFont="1" applyFill="1" applyBorder="1" applyAlignment="1">
      <alignment horizontal="left" vertical="top" wrapText="1"/>
    </xf>
    <xf numFmtId="0" fontId="20" fillId="2" borderId="23" xfId="1" applyFont="1" applyFill="1" applyBorder="1" applyAlignment="1">
      <alignment horizontal="left" vertical="top" wrapText="1"/>
    </xf>
    <xf numFmtId="0" fontId="20" fillId="2" borderId="12" xfId="1" applyFont="1" applyFill="1" applyBorder="1" applyAlignment="1">
      <alignment horizontal="left" vertical="top"/>
    </xf>
    <xf numFmtId="0" fontId="20" fillId="2" borderId="6" xfId="1" applyFont="1" applyFill="1" applyBorder="1" applyAlignment="1">
      <alignment horizontal="left" vertical="top"/>
    </xf>
    <xf numFmtId="0" fontId="20" fillId="2" borderId="11" xfId="1" applyFont="1" applyFill="1" applyBorder="1" applyAlignment="1">
      <alignment horizontal="left" vertical="top"/>
    </xf>
    <xf numFmtId="0" fontId="20" fillId="2" borderId="0" xfId="1" applyNumberFormat="1" applyFont="1" applyFill="1" applyAlignment="1">
      <alignment vertical="top"/>
    </xf>
    <xf numFmtId="0" fontId="20" fillId="6" borderId="16" xfId="1" applyNumberFormat="1" applyFont="1" applyFill="1" applyBorder="1" applyAlignment="1">
      <alignment horizontal="center" vertical="center"/>
    </xf>
    <xf numFmtId="0" fontId="20" fillId="7" borderId="27" xfId="1" applyFont="1" applyFill="1" applyBorder="1" applyAlignment="1">
      <alignment horizontal="center" vertical="center"/>
    </xf>
    <xf numFmtId="0" fontId="20" fillId="2" borderId="17" xfId="5" applyFont="1" applyFill="1" applyBorder="1" applyAlignment="1">
      <alignment horizontal="left" vertical="top" wrapText="1"/>
    </xf>
    <xf numFmtId="0" fontId="20" fillId="2" borderId="0" xfId="5" applyFont="1" applyFill="1" applyBorder="1" applyAlignment="1">
      <alignment horizontal="left" vertical="top" wrapText="1"/>
    </xf>
    <xf numFmtId="0" fontId="20" fillId="2" borderId="17" xfId="1" applyFont="1" applyFill="1" applyBorder="1" applyAlignment="1">
      <alignment horizontal="left" vertical="top" wrapText="1"/>
    </xf>
    <xf numFmtId="0" fontId="20" fillId="2" borderId="0" xfId="1" applyFont="1" applyFill="1" applyBorder="1" applyAlignment="1">
      <alignment horizontal="left" vertical="top" wrapText="1"/>
    </xf>
    <xf numFmtId="0" fontId="20" fillId="9" borderId="17" xfId="1" applyFont="1" applyFill="1" applyBorder="1" applyAlignment="1">
      <alignment horizontal="center" vertical="center"/>
    </xf>
    <xf numFmtId="0" fontId="20" fillId="9" borderId="18" xfId="1" applyFont="1" applyFill="1" applyBorder="1" applyAlignment="1">
      <alignment horizontal="center" vertical="center"/>
    </xf>
    <xf numFmtId="0" fontId="20" fillId="2" borderId="18" xfId="1" applyFont="1" applyFill="1" applyBorder="1" applyAlignment="1">
      <alignment horizontal="left" vertical="top" wrapText="1"/>
    </xf>
    <xf numFmtId="0" fontId="20" fillId="2" borderId="17" xfId="1" applyFont="1" applyFill="1" applyBorder="1" applyAlignment="1">
      <alignment horizontal="left" vertical="top"/>
    </xf>
    <xf numFmtId="0" fontId="20" fillId="2" borderId="0" xfId="1" applyFont="1" applyFill="1" applyBorder="1" applyAlignment="1">
      <alignment horizontal="left" vertical="top"/>
    </xf>
    <xf numFmtId="0" fontId="20" fillId="2" borderId="18" xfId="1" applyFont="1" applyFill="1" applyBorder="1" applyAlignment="1">
      <alignment horizontal="left" vertical="top"/>
    </xf>
    <xf numFmtId="0" fontId="20" fillId="2" borderId="17" xfId="6" applyNumberFormat="1" applyFont="1" applyFill="1" applyBorder="1" applyAlignment="1">
      <alignment horizontal="center" vertical="top"/>
    </xf>
    <xf numFmtId="0" fontId="20" fillId="2" borderId="18" xfId="6" applyNumberFormat="1" applyFont="1" applyFill="1" applyBorder="1" applyAlignment="1">
      <alignment horizontal="center" vertical="top"/>
    </xf>
    <xf numFmtId="0" fontId="20" fillId="6" borderId="27" xfId="1" applyFont="1" applyFill="1" applyBorder="1" applyAlignment="1">
      <alignment horizontal="center" vertical="top"/>
    </xf>
    <xf numFmtId="177" fontId="20" fillId="2" borderId="28" xfId="1" applyNumberFormat="1" applyFont="1" applyFill="1" applyBorder="1" applyAlignment="1">
      <alignment horizontal="center" vertical="top"/>
    </xf>
    <xf numFmtId="177" fontId="20" fillId="2" borderId="29" xfId="1" applyNumberFormat="1" applyFont="1" applyFill="1" applyBorder="1" applyAlignment="1">
      <alignment horizontal="center" vertical="top"/>
    </xf>
    <xf numFmtId="177" fontId="20" fillId="2" borderId="30" xfId="1" applyNumberFormat="1" applyFont="1" applyFill="1" applyBorder="1" applyAlignment="1">
      <alignment horizontal="center" vertical="top"/>
    </xf>
    <xf numFmtId="0" fontId="9" fillId="9" borderId="28" xfId="1" applyFont="1" applyFill="1" applyBorder="1" applyAlignment="1">
      <alignment horizontal="center" vertical="center"/>
    </xf>
    <xf numFmtId="0" fontId="9" fillId="9" borderId="30" xfId="1" applyFont="1" applyFill="1" applyBorder="1" applyAlignment="1">
      <alignment horizontal="center" vertical="center"/>
    </xf>
    <xf numFmtId="0" fontId="20" fillId="9" borderId="27" xfId="1" applyFont="1" applyFill="1" applyBorder="1" applyAlignment="1">
      <alignment horizontal="center" vertical="center"/>
    </xf>
    <xf numFmtId="0" fontId="20" fillId="10" borderId="28" xfId="1" applyFont="1" applyFill="1" applyBorder="1" applyAlignment="1">
      <alignment horizontal="left" vertical="top"/>
    </xf>
    <xf numFmtId="0" fontId="20" fillId="10" borderId="29" xfId="1" applyFont="1" applyFill="1" applyBorder="1" applyAlignment="1">
      <alignment horizontal="left" vertical="top"/>
    </xf>
    <xf numFmtId="0" fontId="20" fillId="10" borderId="30" xfId="1" applyFont="1" applyFill="1" applyBorder="1" applyAlignment="1">
      <alignment horizontal="left" vertical="top"/>
    </xf>
    <xf numFmtId="0" fontId="20" fillId="2" borderId="12" xfId="1" applyFont="1" applyFill="1" applyBorder="1" applyAlignment="1">
      <alignment horizontal="left" vertical="top" wrapText="1"/>
    </xf>
    <xf numFmtId="0" fontId="20" fillId="2" borderId="6" xfId="1" applyFont="1" applyFill="1" applyBorder="1" applyAlignment="1">
      <alignment horizontal="left" vertical="top" wrapText="1"/>
    </xf>
    <xf numFmtId="0" fontId="20" fillId="2" borderId="11" xfId="1" applyFont="1" applyFill="1" applyBorder="1" applyAlignment="1">
      <alignment horizontal="left" vertical="top" wrapText="1"/>
    </xf>
    <xf numFmtId="0" fontId="20" fillId="6" borderId="21" xfId="1" applyNumberFormat="1" applyFont="1" applyFill="1" applyBorder="1" applyAlignment="1">
      <alignment horizontal="center" vertical="center"/>
    </xf>
    <xf numFmtId="0" fontId="20" fillId="2" borderId="21" xfId="1" applyFont="1" applyFill="1" applyBorder="1" applyAlignment="1">
      <alignment horizontal="center" vertical="center"/>
    </xf>
    <xf numFmtId="0" fontId="20" fillId="7" borderId="31" xfId="1" applyFont="1" applyFill="1" applyBorder="1" applyAlignment="1">
      <alignment horizontal="center" vertical="center"/>
    </xf>
    <xf numFmtId="0" fontId="20" fillId="2" borderId="22" xfId="5" applyFont="1" applyFill="1" applyBorder="1" applyAlignment="1">
      <alignment horizontal="left" vertical="top" wrapText="1"/>
    </xf>
    <xf numFmtId="0" fontId="20" fillId="2" borderId="9" xfId="5" applyFont="1" applyFill="1" applyBorder="1" applyAlignment="1">
      <alignment horizontal="left" vertical="top" wrapText="1"/>
    </xf>
    <xf numFmtId="0" fontId="20" fillId="9" borderId="22" xfId="1" applyFont="1" applyFill="1" applyBorder="1" applyAlignment="1">
      <alignment horizontal="center" vertical="center"/>
    </xf>
    <xf numFmtId="0" fontId="20" fillId="9" borderId="23" xfId="1" applyFont="1" applyFill="1" applyBorder="1" applyAlignment="1">
      <alignment horizontal="center" vertical="center"/>
    </xf>
    <xf numFmtId="0" fontId="20" fillId="2" borderId="22" xfId="1" applyFont="1" applyFill="1" applyBorder="1" applyAlignment="1">
      <alignment horizontal="left" vertical="top"/>
    </xf>
    <xf numFmtId="0" fontId="20" fillId="2" borderId="9" xfId="1" applyFont="1" applyFill="1" applyBorder="1" applyAlignment="1">
      <alignment horizontal="left" vertical="top"/>
    </xf>
    <xf numFmtId="0" fontId="20" fillId="2" borderId="23" xfId="1" applyFont="1" applyFill="1" applyBorder="1" applyAlignment="1">
      <alignment horizontal="left" vertical="top"/>
    </xf>
    <xf numFmtId="0" fontId="20" fillId="2" borderId="22" xfId="6" applyNumberFormat="1" applyFont="1" applyFill="1" applyBorder="1" applyAlignment="1">
      <alignment horizontal="center" vertical="top"/>
    </xf>
    <xf numFmtId="0" fontId="20" fillId="2" borderId="23" xfId="6" applyNumberFormat="1" applyFont="1" applyFill="1" applyBorder="1" applyAlignment="1">
      <alignment horizontal="center" vertical="top"/>
    </xf>
    <xf numFmtId="0" fontId="20" fillId="6" borderId="32" xfId="1" applyFont="1" applyFill="1" applyBorder="1" applyAlignment="1">
      <alignment horizontal="center" vertical="top"/>
    </xf>
    <xf numFmtId="177" fontId="20" fillId="2" borderId="33" xfId="1" applyNumberFormat="1" applyFont="1" applyFill="1" applyBorder="1" applyAlignment="1">
      <alignment horizontal="center" vertical="top"/>
    </xf>
    <xf numFmtId="177" fontId="20" fillId="2" borderId="34" xfId="1" applyNumberFormat="1" applyFont="1" applyFill="1" applyBorder="1" applyAlignment="1">
      <alignment horizontal="center" vertical="top"/>
    </xf>
    <xf numFmtId="177" fontId="20" fillId="2" borderId="35" xfId="1" applyNumberFormat="1" applyFont="1" applyFill="1" applyBorder="1" applyAlignment="1">
      <alignment horizontal="center" vertical="top"/>
    </xf>
    <xf numFmtId="0" fontId="9" fillId="9" borderId="33" xfId="1" applyFont="1" applyFill="1" applyBorder="1" applyAlignment="1">
      <alignment horizontal="center" vertical="center"/>
    </xf>
    <xf numFmtId="0" fontId="9" fillId="9" borderId="35" xfId="1" applyFont="1" applyFill="1" applyBorder="1" applyAlignment="1">
      <alignment horizontal="center" vertical="center"/>
    </xf>
    <xf numFmtId="0" fontId="20" fillId="9" borderId="31" xfId="1" applyFont="1" applyFill="1" applyBorder="1" applyAlignment="1">
      <alignment horizontal="center" vertical="center"/>
    </xf>
    <xf numFmtId="0" fontId="20" fillId="10" borderId="36" xfId="1" applyFont="1" applyFill="1" applyBorder="1" applyAlignment="1">
      <alignment horizontal="left" vertical="top"/>
    </xf>
    <xf numFmtId="0" fontId="20" fillId="10" borderId="2" xfId="1" applyFont="1" applyFill="1" applyBorder="1" applyAlignment="1">
      <alignment horizontal="left" vertical="top"/>
    </xf>
    <xf numFmtId="0" fontId="20" fillId="10" borderId="37" xfId="1" applyFont="1" applyFill="1" applyBorder="1" applyAlignment="1">
      <alignment horizontal="left" vertical="top"/>
    </xf>
    <xf numFmtId="0" fontId="25" fillId="2" borderId="13" xfId="1" applyFont="1" applyFill="1" applyBorder="1" applyAlignment="1">
      <alignment horizontal="left" vertical="top" wrapText="1"/>
    </xf>
    <xf numFmtId="0" fontId="25" fillId="2" borderId="14" xfId="1" applyFont="1" applyFill="1" applyBorder="1" applyAlignment="1">
      <alignment horizontal="left" vertical="top" wrapText="1"/>
    </xf>
    <xf numFmtId="0" fontId="25" fillId="2" borderId="17" xfId="1" applyFont="1" applyFill="1" applyBorder="1" applyAlignment="1">
      <alignment horizontal="left" vertical="top" wrapText="1"/>
    </xf>
    <xf numFmtId="0" fontId="25" fillId="2" borderId="0" xfId="1" applyFont="1" applyFill="1" applyBorder="1" applyAlignment="1">
      <alignment horizontal="left" vertical="top" wrapText="1"/>
    </xf>
    <xf numFmtId="0" fontId="25" fillId="2" borderId="22" xfId="1" applyFont="1" applyFill="1" applyBorder="1" applyAlignment="1">
      <alignment horizontal="left" vertical="top" wrapText="1"/>
    </xf>
    <xf numFmtId="0" fontId="25" fillId="2" borderId="9" xfId="1" applyFont="1" applyFill="1" applyBorder="1" applyAlignment="1">
      <alignment horizontal="left" vertical="top" wrapText="1"/>
    </xf>
    <xf numFmtId="49" fontId="26" fillId="11" borderId="12" xfId="1" applyNumberFormat="1" applyFont="1" applyFill="1" applyBorder="1" applyAlignment="1">
      <alignment vertical="center"/>
    </xf>
    <xf numFmtId="49" fontId="7" fillId="11" borderId="6" xfId="1" applyNumberFormat="1" applyFont="1" applyFill="1" applyBorder="1" applyAlignment="1">
      <alignment horizontal="center" vertical="top"/>
    </xf>
    <xf numFmtId="49" fontId="7" fillId="11" borderId="6" xfId="1" applyNumberFormat="1" applyFont="1" applyFill="1" applyBorder="1" applyAlignment="1">
      <alignment vertical="top"/>
    </xf>
    <xf numFmtId="49" fontId="7" fillId="11" borderId="11" xfId="1" applyNumberFormat="1" applyFont="1" applyFill="1" applyBorder="1" applyAlignment="1">
      <alignment vertical="top"/>
    </xf>
    <xf numFmtId="49" fontId="7" fillId="2" borderId="0" xfId="1" applyNumberFormat="1" applyFont="1" applyFill="1" applyAlignment="1">
      <alignment horizontal="center" vertical="top"/>
    </xf>
    <xf numFmtId="0" fontId="4" fillId="0" borderId="0" xfId="7" applyFont="1"/>
    <xf numFmtId="0" fontId="30" fillId="12" borderId="38" xfId="7" applyFont="1" applyFill="1" applyBorder="1" applyAlignment="1">
      <alignment horizontal="center" vertical="center"/>
    </xf>
    <xf numFmtId="0" fontId="30" fillId="12" borderId="39" xfId="7" applyFont="1" applyFill="1" applyBorder="1" applyAlignment="1">
      <alignment horizontal="center" vertical="center"/>
    </xf>
    <xf numFmtId="0" fontId="30" fillId="12" borderId="40" xfId="7" applyFont="1" applyFill="1" applyBorder="1" applyAlignment="1">
      <alignment horizontal="center" vertical="center"/>
    </xf>
    <xf numFmtId="0" fontId="31" fillId="0" borderId="41" xfId="7" applyFont="1" applyBorder="1" applyAlignment="1">
      <alignment horizontal="left" vertical="center"/>
    </xf>
    <xf numFmtId="0" fontId="31" fillId="0" borderId="42" xfId="7" applyFont="1" applyBorder="1" applyAlignment="1">
      <alignment horizontal="left" vertical="center"/>
    </xf>
    <xf numFmtId="0" fontId="31" fillId="0" borderId="43" xfId="7" applyFont="1" applyBorder="1" applyAlignment="1">
      <alignment horizontal="left" vertical="center"/>
    </xf>
    <xf numFmtId="0" fontId="31" fillId="0" borderId="44" xfId="7" applyFont="1" applyBorder="1" applyAlignment="1">
      <alignment vertical="center"/>
    </xf>
    <xf numFmtId="0" fontId="32" fillId="0" borderId="42" xfId="7" applyFont="1" applyBorder="1" applyAlignment="1">
      <alignment vertical="center"/>
    </xf>
    <xf numFmtId="0" fontId="32" fillId="0" borderId="42" xfId="7" applyFont="1" applyBorder="1" applyAlignment="1">
      <alignment horizontal="left" vertical="center"/>
    </xf>
    <xf numFmtId="0" fontId="32" fillId="0" borderId="43" xfId="7" applyFont="1" applyBorder="1" applyAlignment="1">
      <alignment vertical="center"/>
    </xf>
    <xf numFmtId="0" fontId="4" fillId="0" borderId="42" xfId="7" applyFont="1" applyBorder="1" applyAlignment="1">
      <alignment vertical="center"/>
    </xf>
    <xf numFmtId="0" fontId="4" fillId="0" borderId="42" xfId="7" applyFont="1" applyBorder="1"/>
    <xf numFmtId="0" fontId="31" fillId="0" borderId="42" xfId="7" applyFont="1" applyBorder="1" applyAlignment="1">
      <alignment vertical="center"/>
    </xf>
    <xf numFmtId="0" fontId="31" fillId="0" borderId="45" xfId="7" applyFont="1" applyBorder="1" applyAlignment="1">
      <alignment horizontal="right"/>
    </xf>
    <xf numFmtId="0" fontId="31" fillId="0" borderId="39" xfId="7" applyFont="1" applyBorder="1" applyAlignment="1">
      <alignment horizontal="right"/>
    </xf>
    <xf numFmtId="0" fontId="31" fillId="0" borderId="40" xfId="7" applyFont="1" applyBorder="1" applyAlignment="1">
      <alignment horizontal="right"/>
    </xf>
    <xf numFmtId="0" fontId="31" fillId="0" borderId="46" xfId="7" applyFont="1" applyBorder="1"/>
    <xf numFmtId="0" fontId="30" fillId="12" borderId="47" xfId="7" applyFont="1" applyFill="1" applyBorder="1" applyAlignment="1">
      <alignment horizontal="center" vertical="center"/>
    </xf>
    <xf numFmtId="0" fontId="30" fillId="12" borderId="48" xfId="7" applyFont="1" applyFill="1" applyBorder="1" applyAlignment="1">
      <alignment horizontal="center" vertical="center"/>
    </xf>
    <xf numFmtId="0" fontId="30" fillId="12" borderId="49" xfId="7" applyFont="1" applyFill="1" applyBorder="1" applyAlignment="1">
      <alignment horizontal="center" vertical="center"/>
    </xf>
    <xf numFmtId="0" fontId="31" fillId="0" borderId="47" xfId="7" applyFont="1" applyBorder="1" applyAlignment="1">
      <alignment horizontal="center" vertical="center"/>
    </xf>
    <xf numFmtId="0" fontId="31" fillId="0" borderId="48" xfId="7" applyFont="1" applyBorder="1" applyAlignment="1">
      <alignment horizontal="center" vertical="center"/>
    </xf>
    <xf numFmtId="0" fontId="31" fillId="0" borderId="50" xfId="7" applyFont="1" applyBorder="1" applyAlignment="1">
      <alignment horizontal="center" vertical="center"/>
    </xf>
    <xf numFmtId="0" fontId="31" fillId="0" borderId="51" xfId="7" applyFont="1" applyBorder="1" applyAlignment="1">
      <alignment vertical="center"/>
    </xf>
    <xf numFmtId="0" fontId="32" fillId="0" borderId="48" xfId="7" applyFont="1" applyBorder="1" applyAlignment="1">
      <alignment vertical="center"/>
    </xf>
    <xf numFmtId="0" fontId="32" fillId="0" borderId="48" xfId="7" applyFont="1" applyBorder="1" applyAlignment="1">
      <alignment horizontal="left" vertical="center"/>
    </xf>
    <xf numFmtId="0" fontId="32" fillId="0" borderId="50" xfId="7" applyFont="1" applyBorder="1" applyAlignment="1">
      <alignment vertical="center"/>
    </xf>
    <xf numFmtId="0" fontId="31" fillId="0" borderId="0" xfId="7" applyFont="1" applyBorder="1" applyAlignment="1">
      <alignment vertical="center"/>
    </xf>
    <xf numFmtId="0" fontId="4" fillId="0" borderId="0" xfId="7" applyFont="1" applyBorder="1" applyAlignment="1">
      <alignment vertical="center"/>
    </xf>
    <xf numFmtId="0" fontId="31" fillId="0" borderId="17" xfId="7" applyFont="1" applyBorder="1" applyAlignment="1">
      <alignment horizontal="right"/>
    </xf>
    <xf numFmtId="0" fontId="31" fillId="0" borderId="0" xfId="7" applyFont="1" applyBorder="1" applyAlignment="1">
      <alignment horizontal="right"/>
    </xf>
    <xf numFmtId="0" fontId="31" fillId="0" borderId="52" xfId="7" applyFont="1" applyBorder="1" applyAlignment="1">
      <alignment horizontal="right"/>
    </xf>
    <xf numFmtId="49" fontId="31" fillId="0" borderId="38" xfId="7" applyNumberFormat="1" applyFont="1" applyBorder="1" applyAlignment="1">
      <alignment vertical="center"/>
    </xf>
    <xf numFmtId="49" fontId="31" fillId="0" borderId="39" xfId="7" applyNumberFormat="1" applyFont="1" applyBorder="1" applyAlignment="1">
      <alignment vertical="center"/>
    </xf>
    <xf numFmtId="49" fontId="31" fillId="0" borderId="0" xfId="7" applyNumberFormat="1" applyFont="1"/>
    <xf numFmtId="49" fontId="31" fillId="0" borderId="40" xfId="7" applyNumberFormat="1" applyFont="1" applyBorder="1" applyAlignment="1">
      <alignment vertical="center"/>
    </xf>
    <xf numFmtId="0" fontId="31" fillId="0" borderId="0" xfId="7" applyFont="1" applyBorder="1"/>
    <xf numFmtId="0" fontId="31" fillId="0" borderId="0" xfId="7" applyFont="1"/>
    <xf numFmtId="49" fontId="31" fillId="0" borderId="46" xfId="7" applyNumberFormat="1" applyFont="1" applyBorder="1" applyAlignment="1">
      <alignment vertical="center"/>
    </xf>
    <xf numFmtId="49" fontId="31" fillId="0" borderId="0" xfId="7" applyNumberFormat="1" applyFont="1" applyBorder="1" applyAlignment="1">
      <alignment vertical="center"/>
    </xf>
    <xf numFmtId="49" fontId="31" fillId="0" borderId="0" xfId="7" applyNumberFormat="1" applyFont="1" applyAlignment="1">
      <alignment vertical="center"/>
    </xf>
    <xf numFmtId="49" fontId="31" fillId="0" borderId="0" xfId="7" applyNumberFormat="1" applyFont="1" applyFill="1" applyBorder="1" applyAlignment="1">
      <alignment vertical="center"/>
    </xf>
    <xf numFmtId="49" fontId="31" fillId="0" borderId="52" xfId="7" applyNumberFormat="1" applyFont="1" applyBorder="1" applyAlignment="1">
      <alignment vertical="center"/>
    </xf>
    <xf numFmtId="49" fontId="33" fillId="0" borderId="0" xfId="7" applyNumberFormat="1" applyFont="1" applyAlignment="1">
      <alignment vertical="center"/>
    </xf>
    <xf numFmtId="49" fontId="31" fillId="0" borderId="0" xfId="7" applyNumberFormat="1" applyFont="1" applyAlignment="1">
      <alignment horizontal="left" vertical="center"/>
    </xf>
    <xf numFmtId="49" fontId="31" fillId="0" borderId="0" xfId="7" applyNumberFormat="1" applyFont="1" applyAlignment="1">
      <alignment horizontal="left"/>
    </xf>
    <xf numFmtId="49" fontId="31" fillId="0" borderId="0" xfId="7" applyNumberFormat="1" applyFont="1" applyFill="1" applyBorder="1"/>
    <xf numFmtId="49" fontId="31" fillId="0" borderId="0" xfId="7" applyNumberFormat="1" applyFont="1" applyBorder="1" applyAlignment="1">
      <alignment horizontal="center"/>
    </xf>
    <xf numFmtId="49" fontId="31" fillId="0" borderId="0" xfId="7" applyNumberFormat="1" applyFont="1" applyAlignment="1">
      <alignment horizontal="center"/>
    </xf>
    <xf numFmtId="49" fontId="31" fillId="0" borderId="0" xfId="7" applyNumberFormat="1" applyFont="1" applyFill="1" applyBorder="1" applyAlignment="1">
      <alignment horizontal="center"/>
    </xf>
    <xf numFmtId="56" fontId="31" fillId="0" borderId="0" xfId="7" applyNumberFormat="1" applyFont="1"/>
    <xf numFmtId="0" fontId="31" fillId="0" borderId="0" xfId="7" applyFont="1" applyFill="1" applyBorder="1" applyAlignment="1">
      <alignment horizontal="center"/>
    </xf>
    <xf numFmtId="0" fontId="31" fillId="0" borderId="0" xfId="7" applyFont="1" applyFill="1" applyBorder="1"/>
    <xf numFmtId="49" fontId="31" fillId="0" borderId="0" xfId="7" applyNumberFormat="1" applyFont="1" applyFill="1"/>
    <xf numFmtId="0" fontId="31" fillId="0" borderId="0" xfId="7" applyFont="1" applyFill="1"/>
    <xf numFmtId="49" fontId="31" fillId="0" borderId="0" xfId="7" applyNumberFormat="1" applyFont="1" applyFill="1" applyAlignment="1">
      <alignment vertical="center"/>
    </xf>
    <xf numFmtId="49" fontId="34" fillId="0" borderId="0" xfId="7" applyNumberFormat="1" applyFont="1"/>
    <xf numFmtId="49" fontId="31" fillId="0" borderId="52" xfId="7" applyNumberFormat="1" applyFont="1" applyBorder="1" applyAlignment="1">
      <alignment horizontal="right" vertical="center"/>
    </xf>
    <xf numFmtId="0" fontId="35" fillId="0" borderId="0" xfId="7" applyFont="1" applyFill="1"/>
    <xf numFmtId="49" fontId="35" fillId="0" borderId="0" xfId="7" applyNumberFormat="1" applyFont="1" applyFill="1"/>
    <xf numFmtId="49" fontId="31" fillId="0" borderId="46" xfId="7" applyNumberFormat="1" applyFont="1" applyFill="1" applyBorder="1" applyAlignment="1">
      <alignment vertical="center"/>
    </xf>
    <xf numFmtId="49" fontId="31" fillId="0" borderId="52" xfId="7" applyNumberFormat="1" applyFont="1" applyFill="1" applyBorder="1" applyAlignment="1">
      <alignment vertical="center"/>
    </xf>
    <xf numFmtId="0" fontId="36" fillId="0" borderId="0" xfId="7" applyFont="1"/>
    <xf numFmtId="49" fontId="35" fillId="0" borderId="0" xfId="7" applyNumberFormat="1" applyFont="1"/>
    <xf numFmtId="49" fontId="31" fillId="0" borderId="47" xfId="7" applyNumberFormat="1" applyFont="1" applyBorder="1" applyAlignment="1">
      <alignment vertical="center"/>
    </xf>
    <xf numFmtId="49" fontId="31" fillId="0" borderId="48" xfId="7" applyNumberFormat="1" applyFont="1" applyBorder="1" applyAlignment="1">
      <alignment vertical="center"/>
    </xf>
    <xf numFmtId="49" fontId="31" fillId="0" borderId="49" xfId="7" applyNumberFormat="1" applyFont="1" applyBorder="1" applyAlignment="1">
      <alignment vertical="center"/>
    </xf>
    <xf numFmtId="0" fontId="31" fillId="0" borderId="53" xfId="7" applyFont="1" applyBorder="1" applyAlignment="1">
      <alignment horizontal="center" vertical="center"/>
    </xf>
    <xf numFmtId="0" fontId="31" fillId="0" borderId="54" xfId="7" applyFont="1" applyBorder="1" applyAlignment="1">
      <alignment horizontal="center" vertical="center"/>
    </xf>
    <xf numFmtId="0" fontId="31" fillId="0" borderId="55" xfId="7" applyFont="1" applyBorder="1" applyAlignment="1">
      <alignment horizontal="center" vertical="center"/>
    </xf>
    <xf numFmtId="0" fontId="31" fillId="0" borderId="51" xfId="7" applyFont="1" applyBorder="1" applyAlignment="1">
      <alignment horizontal="right"/>
    </xf>
    <xf numFmtId="0" fontId="31" fillId="0" borderId="48" xfId="7" applyFont="1" applyBorder="1" applyAlignment="1">
      <alignment horizontal="right"/>
    </xf>
    <xf numFmtId="0" fontId="31" fillId="0" borderId="49" xfId="7" applyFont="1" applyBorder="1" applyAlignment="1">
      <alignment horizontal="right"/>
    </xf>
    <xf numFmtId="49" fontId="33" fillId="0" borderId="0" xfId="7" applyNumberFormat="1" applyFont="1"/>
    <xf numFmtId="0" fontId="37" fillId="0" borderId="0" xfId="7" applyFont="1"/>
    <xf numFmtId="49" fontId="37" fillId="0" borderId="0" xfId="7" applyNumberFormat="1" applyFont="1"/>
    <xf numFmtId="0" fontId="31" fillId="13" borderId="12" xfId="7" applyFont="1" applyFill="1" applyBorder="1"/>
    <xf numFmtId="49" fontId="37" fillId="13" borderId="6" xfId="7" applyNumberFormat="1" applyFont="1" applyFill="1" applyBorder="1"/>
    <xf numFmtId="0" fontId="37" fillId="13" borderId="6" xfId="7" applyFont="1" applyFill="1" applyBorder="1"/>
    <xf numFmtId="0" fontId="37" fillId="13" borderId="11" xfId="7" applyFont="1" applyFill="1" applyBorder="1"/>
    <xf numFmtId="0" fontId="31" fillId="0" borderId="12" xfId="7" applyFont="1" applyBorder="1"/>
    <xf numFmtId="0" fontId="37" fillId="0" borderId="6" xfId="7" applyFont="1" applyBorder="1"/>
    <xf numFmtId="0" fontId="37" fillId="0" borderId="6" xfId="7" applyFont="1" applyBorder="1" applyAlignment="1"/>
    <xf numFmtId="0" fontId="37" fillId="0" borderId="11" xfId="7" applyFont="1" applyBorder="1"/>
    <xf numFmtId="49" fontId="37" fillId="0" borderId="6" xfId="7" applyNumberFormat="1" applyFont="1" applyBorder="1" applyAlignment="1">
      <alignment horizontal="center"/>
    </xf>
    <xf numFmtId="49" fontId="37" fillId="0" borderId="6" xfId="7" applyNumberFormat="1" applyFont="1" applyBorder="1"/>
    <xf numFmtId="0" fontId="33" fillId="0" borderId="0" xfId="7" applyFont="1"/>
    <xf numFmtId="0" fontId="31" fillId="13" borderId="11" xfId="7" applyFont="1" applyFill="1" applyBorder="1"/>
    <xf numFmtId="0" fontId="37" fillId="0" borderId="6" xfId="7" applyFont="1" applyFill="1" applyBorder="1"/>
    <xf numFmtId="49" fontId="37" fillId="0" borderId="6" xfId="7" applyNumberFormat="1" applyFont="1" applyFill="1" applyBorder="1" applyAlignment="1">
      <alignment horizontal="center"/>
    </xf>
    <xf numFmtId="49" fontId="37" fillId="0" borderId="6" xfId="7" applyNumberFormat="1" applyFont="1" applyFill="1" applyBorder="1"/>
    <xf numFmtId="0" fontId="37" fillId="0" borderId="11" xfId="7" applyFont="1" applyFill="1" applyBorder="1"/>
    <xf numFmtId="0" fontId="31" fillId="13" borderId="6" xfId="7" applyFont="1" applyFill="1" applyBorder="1"/>
    <xf numFmtId="0" fontId="31" fillId="0" borderId="6" xfId="7" applyFont="1" applyBorder="1"/>
    <xf numFmtId="0" fontId="31" fillId="0" borderId="11" xfId="7" applyFont="1" applyBorder="1"/>
    <xf numFmtId="0" fontId="31" fillId="0" borderId="12" xfId="7" quotePrefix="1" applyFont="1" applyBorder="1"/>
    <xf numFmtId="0" fontId="31" fillId="0" borderId="11" xfId="7" applyFont="1" applyFill="1" applyBorder="1"/>
    <xf numFmtId="0" fontId="31" fillId="0" borderId="6" xfId="7" applyFont="1" applyFill="1" applyBorder="1"/>
    <xf numFmtId="49" fontId="31" fillId="0" borderId="11" xfId="7" applyNumberFormat="1" applyFont="1" applyFill="1" applyBorder="1"/>
    <xf numFmtId="0" fontId="33" fillId="0" borderId="0" xfId="7" applyFont="1" applyFill="1" applyBorder="1"/>
    <xf numFmtId="49" fontId="31" fillId="0" borderId="6" xfId="7" applyNumberFormat="1" applyFont="1" applyFill="1" applyBorder="1"/>
    <xf numFmtId="49" fontId="31" fillId="0" borderId="0" xfId="7" applyNumberFormat="1" applyFont="1" applyBorder="1"/>
    <xf numFmtId="0" fontId="34" fillId="0" borderId="0" xfId="7" applyFont="1"/>
    <xf numFmtId="0" fontId="34" fillId="13" borderId="12" xfId="7" applyFont="1" applyFill="1" applyBorder="1"/>
    <xf numFmtId="0" fontId="34" fillId="13" borderId="6" xfId="7" applyFont="1" applyFill="1" applyBorder="1"/>
    <xf numFmtId="0" fontId="34" fillId="13" borderId="11" xfId="7" applyFont="1" applyFill="1" applyBorder="1"/>
    <xf numFmtId="0" fontId="34" fillId="0" borderId="12" xfId="7" applyFont="1" applyBorder="1"/>
    <xf numFmtId="0" fontId="34" fillId="0" borderId="6" xfId="7" applyFont="1" applyBorder="1"/>
    <xf numFmtId="0" fontId="34" fillId="0" borderId="11" xfId="7" applyFont="1" applyBorder="1"/>
    <xf numFmtId="0" fontId="38" fillId="0" borderId="0" xfId="7" applyFont="1"/>
    <xf numFmtId="49" fontId="31" fillId="0" borderId="0" xfId="7" quotePrefix="1" applyNumberFormat="1" applyFont="1" applyBorder="1"/>
    <xf numFmtId="0" fontId="34" fillId="0" borderId="11" xfId="7" applyFont="1" applyFill="1" applyBorder="1"/>
    <xf numFmtId="0" fontId="31" fillId="0" borderId="0" xfId="7" applyFont="1" applyAlignment="1"/>
    <xf numFmtId="49" fontId="31" fillId="13" borderId="6" xfId="7" applyNumberFormat="1" applyFont="1" applyFill="1" applyBorder="1"/>
    <xf numFmtId="49" fontId="31" fillId="0" borderId="6" xfId="7" applyNumberFormat="1" applyFont="1" applyBorder="1"/>
    <xf numFmtId="0" fontId="31" fillId="0" borderId="13" xfId="7" applyFont="1" applyBorder="1"/>
    <xf numFmtId="0" fontId="31" fillId="0" borderId="14" xfId="7" applyFont="1" applyBorder="1"/>
    <xf numFmtId="0" fontId="31" fillId="0" borderId="15" xfId="7" applyFont="1" applyBorder="1"/>
    <xf numFmtId="49" fontId="31" fillId="0" borderId="22" xfId="7" applyNumberFormat="1" applyFont="1" applyBorder="1"/>
    <xf numFmtId="49" fontId="31" fillId="0" borderId="9" xfId="7" applyNumberFormat="1" applyFont="1" applyBorder="1"/>
    <xf numFmtId="0" fontId="31" fillId="0" borderId="9" xfId="7" applyFont="1" applyBorder="1"/>
    <xf numFmtId="0" fontId="31" fillId="0" borderId="23" xfId="7" applyFont="1" applyBorder="1"/>
    <xf numFmtId="0" fontId="37" fillId="0" borderId="0" xfId="7" applyFont="1" applyFill="1" applyBorder="1"/>
    <xf numFmtId="0" fontId="31" fillId="0" borderId="0" xfId="7" applyFont="1" applyFill="1" applyAlignment="1"/>
    <xf numFmtId="49" fontId="31" fillId="13" borderId="11" xfId="7" applyNumberFormat="1" applyFont="1" applyFill="1" applyBorder="1"/>
    <xf numFmtId="49" fontId="31" fillId="0" borderId="11" xfId="7" applyNumberFormat="1" applyFont="1" applyBorder="1"/>
    <xf numFmtId="0" fontId="37" fillId="0" borderId="14" xfId="7" applyFont="1" applyBorder="1"/>
    <xf numFmtId="0" fontId="37" fillId="0" borderId="14" xfId="7" applyFont="1" applyBorder="1" applyAlignment="1"/>
    <xf numFmtId="49" fontId="37" fillId="0" borderId="14" xfId="7" applyNumberFormat="1" applyFont="1" applyBorder="1" applyAlignment="1">
      <alignment horizontal="center"/>
    </xf>
    <xf numFmtId="49" fontId="37" fillId="0" borderId="14" xfId="7" applyNumberFormat="1" applyFont="1" applyBorder="1"/>
    <xf numFmtId="0" fontId="37" fillId="0" borderId="0" xfId="7" applyFont="1" applyBorder="1"/>
    <xf numFmtId="0" fontId="37" fillId="0" borderId="0" xfId="7" applyFont="1" applyBorder="1" applyAlignment="1"/>
    <xf numFmtId="49" fontId="37" fillId="0" borderId="0" xfId="7" applyNumberFormat="1" applyFont="1" applyBorder="1" applyAlignment="1">
      <alignment horizontal="center"/>
    </xf>
    <xf numFmtId="49" fontId="37" fillId="0" borderId="0" xfId="7" applyNumberFormat="1" applyFont="1" applyBorder="1"/>
    <xf numFmtId="0" fontId="31" fillId="0" borderId="0" xfId="7" applyFont="1" applyFill="1" applyBorder="1" applyAlignment="1"/>
    <xf numFmtId="0" fontId="31" fillId="0" borderId="13" xfId="7" quotePrefix="1" applyFont="1" applyBorder="1"/>
    <xf numFmtId="0" fontId="37" fillId="0" borderId="14" xfId="7" applyFont="1" applyFill="1" applyBorder="1"/>
    <xf numFmtId="0" fontId="31" fillId="0" borderId="14" xfId="7" applyFont="1" applyFill="1" applyBorder="1"/>
    <xf numFmtId="0" fontId="31" fillId="0" borderId="15" xfId="7" applyFont="1" applyFill="1" applyBorder="1"/>
    <xf numFmtId="0" fontId="31" fillId="0" borderId="17" xfId="7" applyFont="1" applyBorder="1"/>
    <xf numFmtId="0" fontId="31" fillId="0" borderId="17" xfId="7" applyFont="1" applyFill="1" applyBorder="1"/>
    <xf numFmtId="0" fontId="31" fillId="0" borderId="18" xfId="7" applyFont="1" applyFill="1" applyBorder="1"/>
    <xf numFmtId="0" fontId="31" fillId="0" borderId="22" xfId="7" applyFont="1" applyFill="1" applyBorder="1"/>
    <xf numFmtId="0" fontId="31" fillId="0" borderId="9" xfId="7" applyFont="1" applyFill="1" applyBorder="1"/>
    <xf numFmtId="0" fontId="31" fillId="0" borderId="23" xfId="7" applyFont="1" applyFill="1" applyBorder="1"/>
  </cellXfs>
  <cellStyles count="8">
    <cellStyle name="通貨 2" xfId="6" xr:uid="{F64D5736-9C9C-4857-A7B0-6CB441B8F1E7}"/>
    <cellStyle name="標準" xfId="0" builtinId="0"/>
    <cellStyle name="標準 2" xfId="1" xr:uid="{00000000-0005-0000-0000-000001000000}"/>
    <cellStyle name="標準 3" xfId="2" xr:uid="{00000000-0005-0000-0000-000002000000}"/>
    <cellStyle name="標準 3 2" xfId="3" xr:uid="{00000000-0005-0000-0000-000003000000}"/>
    <cellStyle name="標準 4" xfId="4" xr:uid="{00000000-0005-0000-0000-000004000000}"/>
    <cellStyle name="標準_URKETxx-前受充当処理" xfId="7" xr:uid="{3888B446-3176-41EB-A3F1-777A5910A2D2}"/>
    <cellStyle name="標準_画面項目定義_単体テスト仕様書兼成績書標準版サンプル修正" xfId="5" xr:uid="{C02061B9-5AD2-45E5-A6F3-B0ADEA9451DA}"/>
  </cellStyles>
  <dxfs count="18">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11</xdr:col>
      <xdr:colOff>58254</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7076" y="5483225"/>
          <a:ext cx="6662253" cy="4889500"/>
        </a:xfrm>
        <a:prstGeom prst="rect">
          <a:avLst/>
        </a:prstGeom>
      </xdr:spPr>
    </xdr:pic>
    <xdr:clientData/>
  </xdr:twoCellAnchor>
  <xdr:twoCellAnchor>
    <xdr:from>
      <xdr:col>5</xdr:col>
      <xdr:colOff>9619</xdr:colOff>
      <xdr:row>11</xdr:row>
      <xdr:rowOff>397390</xdr:rowOff>
    </xdr:from>
    <xdr:to>
      <xdr:col>5</xdr:col>
      <xdr:colOff>104428</xdr:colOff>
      <xdr:row>11</xdr:row>
      <xdr:rowOff>488077</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2895694" y="5817115"/>
          <a:ext cx="94809" cy="906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11</xdr:col>
      <xdr:colOff>58254</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7076" y="11102975"/>
          <a:ext cx="6662253" cy="4889500"/>
        </a:xfrm>
        <a:prstGeom prst="rect">
          <a:avLst/>
        </a:prstGeom>
      </xdr:spPr>
    </xdr:pic>
    <xdr:clientData/>
  </xdr:twoCellAnchor>
  <xdr:twoCellAnchor>
    <xdr:from>
      <xdr:col>5</xdr:col>
      <xdr:colOff>9619</xdr:colOff>
      <xdr:row>15</xdr:row>
      <xdr:rowOff>397390</xdr:rowOff>
    </xdr:from>
    <xdr:to>
      <xdr:col>5</xdr:col>
      <xdr:colOff>104428</xdr:colOff>
      <xdr:row>15</xdr:row>
      <xdr:rowOff>488077</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2895694" y="11436865"/>
          <a:ext cx="94809" cy="906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11</xdr:col>
      <xdr:colOff>58254</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7076" y="16722725"/>
          <a:ext cx="6662253" cy="4889500"/>
        </a:xfrm>
        <a:prstGeom prst="rect">
          <a:avLst/>
        </a:prstGeom>
      </xdr:spPr>
    </xdr:pic>
    <xdr:clientData/>
  </xdr:twoCellAnchor>
  <xdr:twoCellAnchor>
    <xdr:from>
      <xdr:col>5</xdr:col>
      <xdr:colOff>9619</xdr:colOff>
      <xdr:row>19</xdr:row>
      <xdr:rowOff>397391</xdr:rowOff>
    </xdr:from>
    <xdr:to>
      <xdr:col>5</xdr:col>
      <xdr:colOff>104428</xdr:colOff>
      <xdr:row>19</xdr:row>
      <xdr:rowOff>488077</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2895694" y="17056616"/>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11</xdr:col>
      <xdr:colOff>58254</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97076" y="22342475"/>
          <a:ext cx="6662253" cy="4889500"/>
        </a:xfrm>
        <a:prstGeom prst="rect">
          <a:avLst/>
        </a:prstGeom>
      </xdr:spPr>
    </xdr:pic>
    <xdr:clientData/>
  </xdr:twoCellAnchor>
  <xdr:twoCellAnchor>
    <xdr:from>
      <xdr:col>5</xdr:col>
      <xdr:colOff>9619</xdr:colOff>
      <xdr:row>23</xdr:row>
      <xdr:rowOff>397391</xdr:rowOff>
    </xdr:from>
    <xdr:to>
      <xdr:col>5</xdr:col>
      <xdr:colOff>104428</xdr:colOff>
      <xdr:row>23</xdr:row>
      <xdr:rowOff>488077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895694" y="22676366"/>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27</xdr:row>
      <xdr:rowOff>63500</xdr:rowOff>
    </xdr:from>
    <xdr:to>
      <xdr:col>11</xdr:col>
      <xdr:colOff>58254</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97076" y="27962225"/>
          <a:ext cx="6662253" cy="4889500"/>
        </a:xfrm>
        <a:prstGeom prst="rect">
          <a:avLst/>
        </a:prstGeom>
      </xdr:spPr>
    </xdr:pic>
    <xdr:clientData/>
  </xdr:twoCellAnchor>
  <xdr:twoCellAnchor>
    <xdr:from>
      <xdr:col>5</xdr:col>
      <xdr:colOff>9619</xdr:colOff>
      <xdr:row>27</xdr:row>
      <xdr:rowOff>397390</xdr:rowOff>
    </xdr:from>
    <xdr:to>
      <xdr:col>5</xdr:col>
      <xdr:colOff>104428</xdr:colOff>
      <xdr:row>27</xdr:row>
      <xdr:rowOff>488076</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2895694" y="2829611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10</xdr:col>
      <xdr:colOff>735434</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97075" y="33581975"/>
          <a:ext cx="6386934" cy="4889500"/>
        </a:xfrm>
        <a:prstGeom prst="rect">
          <a:avLst/>
        </a:prstGeom>
      </xdr:spPr>
    </xdr:pic>
    <xdr:clientData/>
  </xdr:twoCellAnchor>
  <xdr:twoCellAnchor>
    <xdr:from>
      <xdr:col>4</xdr:col>
      <xdr:colOff>95271</xdr:colOff>
      <xdr:row>31</xdr:row>
      <xdr:rowOff>186615</xdr:rowOff>
    </xdr:from>
    <xdr:to>
      <xdr:col>10</xdr:col>
      <xdr:colOff>734543</xdr:colOff>
      <xdr:row>31</xdr:row>
      <xdr:rowOff>4952318</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2028846" y="33705090"/>
          <a:ext cx="6354272" cy="476570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35</xdr:row>
      <xdr:rowOff>63500</xdr:rowOff>
    </xdr:from>
    <xdr:to>
      <xdr:col>11</xdr:col>
      <xdr:colOff>58254</xdr:colOff>
      <xdr:row>35</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97076" y="50441225"/>
          <a:ext cx="6662253" cy="4889500"/>
        </a:xfrm>
        <a:prstGeom prst="rect">
          <a:avLst/>
        </a:prstGeom>
      </xdr:spPr>
    </xdr:pic>
    <xdr:clientData/>
  </xdr:twoCellAnchor>
  <xdr:twoCellAnchor>
    <xdr:from>
      <xdr:col>5</xdr:col>
      <xdr:colOff>9619</xdr:colOff>
      <xdr:row>35</xdr:row>
      <xdr:rowOff>397390</xdr:rowOff>
    </xdr:from>
    <xdr:to>
      <xdr:col>5</xdr:col>
      <xdr:colOff>104428</xdr:colOff>
      <xdr:row>35</xdr:row>
      <xdr:rowOff>488076</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2895694" y="5077511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39</xdr:row>
      <xdr:rowOff>63500</xdr:rowOff>
    </xdr:from>
    <xdr:to>
      <xdr:col>11</xdr:col>
      <xdr:colOff>58254</xdr:colOff>
      <xdr:row>39</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97076" y="56060975"/>
          <a:ext cx="6662253" cy="4889500"/>
        </a:xfrm>
        <a:prstGeom prst="rect">
          <a:avLst/>
        </a:prstGeom>
      </xdr:spPr>
    </xdr:pic>
    <xdr:clientData/>
  </xdr:twoCellAnchor>
  <xdr:twoCellAnchor>
    <xdr:from>
      <xdr:col>5</xdr:col>
      <xdr:colOff>9619</xdr:colOff>
      <xdr:row>39</xdr:row>
      <xdr:rowOff>397390</xdr:rowOff>
    </xdr:from>
    <xdr:to>
      <xdr:col>5</xdr:col>
      <xdr:colOff>104428</xdr:colOff>
      <xdr:row>39</xdr:row>
      <xdr:rowOff>488076</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895694" y="5639486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43</xdr:row>
      <xdr:rowOff>63500</xdr:rowOff>
    </xdr:from>
    <xdr:to>
      <xdr:col>11</xdr:col>
      <xdr:colOff>58254</xdr:colOff>
      <xdr:row>43</xdr:row>
      <xdr:rowOff>4953000</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97076" y="61680725"/>
          <a:ext cx="6662253" cy="4889500"/>
        </a:xfrm>
        <a:prstGeom prst="rect">
          <a:avLst/>
        </a:prstGeom>
      </xdr:spPr>
    </xdr:pic>
    <xdr:clientData/>
  </xdr:twoCellAnchor>
  <xdr:twoCellAnchor>
    <xdr:from>
      <xdr:col>5</xdr:col>
      <xdr:colOff>9619</xdr:colOff>
      <xdr:row>43</xdr:row>
      <xdr:rowOff>397390</xdr:rowOff>
    </xdr:from>
    <xdr:to>
      <xdr:col>5</xdr:col>
      <xdr:colOff>104428</xdr:colOff>
      <xdr:row>43</xdr:row>
      <xdr:rowOff>488076</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895694" y="6201461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47</xdr:row>
      <xdr:rowOff>63500</xdr:rowOff>
    </xdr:from>
    <xdr:to>
      <xdr:col>11</xdr:col>
      <xdr:colOff>58254</xdr:colOff>
      <xdr:row>47</xdr:row>
      <xdr:rowOff>4953000</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97076" y="67300475"/>
          <a:ext cx="6662253" cy="4889500"/>
        </a:xfrm>
        <a:prstGeom prst="rect">
          <a:avLst/>
        </a:prstGeom>
      </xdr:spPr>
    </xdr:pic>
    <xdr:clientData/>
  </xdr:twoCellAnchor>
  <xdr:twoCellAnchor>
    <xdr:from>
      <xdr:col>5</xdr:col>
      <xdr:colOff>9619</xdr:colOff>
      <xdr:row>47</xdr:row>
      <xdr:rowOff>397390</xdr:rowOff>
    </xdr:from>
    <xdr:to>
      <xdr:col>5</xdr:col>
      <xdr:colOff>104428</xdr:colOff>
      <xdr:row>47</xdr:row>
      <xdr:rowOff>488076</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895694" y="6763436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51</xdr:row>
      <xdr:rowOff>63500</xdr:rowOff>
    </xdr:from>
    <xdr:to>
      <xdr:col>11</xdr:col>
      <xdr:colOff>58254</xdr:colOff>
      <xdr:row>51</xdr:row>
      <xdr:rowOff>4953000</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97076" y="72920225"/>
          <a:ext cx="6662253" cy="4889500"/>
        </a:xfrm>
        <a:prstGeom prst="rect">
          <a:avLst/>
        </a:prstGeom>
      </xdr:spPr>
    </xdr:pic>
    <xdr:clientData/>
  </xdr:twoCellAnchor>
  <xdr:twoCellAnchor>
    <xdr:from>
      <xdr:col>5</xdr:col>
      <xdr:colOff>9619</xdr:colOff>
      <xdr:row>51</xdr:row>
      <xdr:rowOff>397390</xdr:rowOff>
    </xdr:from>
    <xdr:to>
      <xdr:col>5</xdr:col>
      <xdr:colOff>104428</xdr:colOff>
      <xdr:row>51</xdr:row>
      <xdr:rowOff>488076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2895694" y="7325411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9619</xdr:colOff>
      <xdr:row>39</xdr:row>
      <xdr:rowOff>397390</xdr:rowOff>
    </xdr:from>
    <xdr:to>
      <xdr:col>5</xdr:col>
      <xdr:colOff>104428</xdr:colOff>
      <xdr:row>39</xdr:row>
      <xdr:rowOff>488077</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2895694" y="8388865"/>
          <a:ext cx="94809" cy="906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9619</xdr:colOff>
      <xdr:row>43</xdr:row>
      <xdr:rowOff>397391</xdr:rowOff>
    </xdr:from>
    <xdr:to>
      <xdr:col>5</xdr:col>
      <xdr:colOff>104428</xdr:colOff>
      <xdr:row>43</xdr:row>
      <xdr:rowOff>488077</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2895694" y="14008616"/>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63501</xdr:colOff>
      <xdr:row>47</xdr:row>
      <xdr:rowOff>63500</xdr:rowOff>
    </xdr:from>
    <xdr:ext cx="6662253" cy="4889500"/>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97076" y="19294475"/>
          <a:ext cx="6662253" cy="4889500"/>
        </a:xfrm>
        <a:prstGeom prst="rect">
          <a:avLst/>
        </a:prstGeom>
      </xdr:spPr>
    </xdr:pic>
    <xdr:clientData/>
  </xdr:oneCellAnchor>
  <xdr:twoCellAnchor>
    <xdr:from>
      <xdr:col>5</xdr:col>
      <xdr:colOff>9619</xdr:colOff>
      <xdr:row>47</xdr:row>
      <xdr:rowOff>397391</xdr:rowOff>
    </xdr:from>
    <xdr:to>
      <xdr:col>5</xdr:col>
      <xdr:colOff>104428</xdr:colOff>
      <xdr:row>47</xdr:row>
      <xdr:rowOff>488077</xdr:rowOff>
    </xdr:to>
    <xdr:sp macro="" textlink="">
      <xdr:nvSpPr>
        <xdr:cNvPr id="33" name="正方形/長方形 32">
          <a:extLst>
            <a:ext uri="{FF2B5EF4-FFF2-40B4-BE49-F238E27FC236}">
              <a16:creationId xmlns:a16="http://schemas.microsoft.com/office/drawing/2014/main" id="{00000000-0008-0000-0000-000021000000}"/>
            </a:ext>
          </a:extLst>
        </xdr:cNvPr>
        <xdr:cNvSpPr/>
      </xdr:nvSpPr>
      <xdr:spPr>
        <a:xfrm>
          <a:off x="2895694" y="19628366"/>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9619</xdr:colOff>
      <xdr:row>51</xdr:row>
      <xdr:rowOff>397390</xdr:rowOff>
    </xdr:from>
    <xdr:to>
      <xdr:col>5</xdr:col>
      <xdr:colOff>104428</xdr:colOff>
      <xdr:row>51</xdr:row>
      <xdr:rowOff>488076</xdr:rowOff>
    </xdr:to>
    <xdr:sp macro="" textlink="">
      <xdr:nvSpPr>
        <xdr:cNvPr id="35" name="正方形/長方形 34">
          <a:extLst>
            <a:ext uri="{FF2B5EF4-FFF2-40B4-BE49-F238E27FC236}">
              <a16:creationId xmlns:a16="http://schemas.microsoft.com/office/drawing/2014/main" id="{00000000-0008-0000-0000-000023000000}"/>
            </a:ext>
          </a:extLst>
        </xdr:cNvPr>
        <xdr:cNvSpPr/>
      </xdr:nvSpPr>
      <xdr:spPr>
        <a:xfrm>
          <a:off x="2895694" y="25248115"/>
          <a:ext cx="94809" cy="9068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28575</xdr:colOff>
      <xdr:row>296</xdr:row>
      <xdr:rowOff>47625</xdr:rowOff>
    </xdr:from>
    <xdr:to>
      <xdr:col>38</xdr:col>
      <xdr:colOff>19050</xdr:colOff>
      <xdr:row>300</xdr:row>
      <xdr:rowOff>19050</xdr:rowOff>
    </xdr:to>
    <xdr:sp macro="" textlink="">
      <xdr:nvSpPr>
        <xdr:cNvPr id="2" name="Line 61">
          <a:extLst>
            <a:ext uri="{FF2B5EF4-FFF2-40B4-BE49-F238E27FC236}">
              <a16:creationId xmlns:a16="http://schemas.microsoft.com/office/drawing/2014/main" id="{F25CC01C-D742-4777-BA5F-41655F4A6F7D}"/>
            </a:ext>
          </a:extLst>
        </xdr:cNvPr>
        <xdr:cNvSpPr>
          <a:spLocks noChangeShapeType="1"/>
        </xdr:cNvSpPr>
      </xdr:nvSpPr>
      <xdr:spPr bwMode="auto">
        <a:xfrm>
          <a:off x="3171825" y="36661725"/>
          <a:ext cx="466725" cy="466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70</xdr:col>
      <xdr:colOff>38100</xdr:colOff>
      <xdr:row>144</xdr:row>
      <xdr:rowOff>0</xdr:rowOff>
    </xdr:from>
    <xdr:to>
      <xdr:col>73</xdr:col>
      <xdr:colOff>28575</xdr:colOff>
      <xdr:row>158</xdr:row>
      <xdr:rowOff>85725</xdr:rowOff>
    </xdr:to>
    <xdr:sp macro="" textlink="">
      <xdr:nvSpPr>
        <xdr:cNvPr id="3" name="AutoShape 62">
          <a:extLst>
            <a:ext uri="{FF2B5EF4-FFF2-40B4-BE49-F238E27FC236}">
              <a16:creationId xmlns:a16="http://schemas.microsoft.com/office/drawing/2014/main" id="{E289A221-4BDB-4E11-945C-6A2FD469F529}"/>
            </a:ext>
          </a:extLst>
        </xdr:cNvPr>
        <xdr:cNvSpPr>
          <a:spLocks/>
        </xdr:cNvSpPr>
      </xdr:nvSpPr>
      <xdr:spPr bwMode="auto">
        <a:xfrm>
          <a:off x="6705600" y="17811750"/>
          <a:ext cx="276225" cy="1819275"/>
        </a:xfrm>
        <a:prstGeom prst="rightBrace">
          <a:avLst>
            <a:gd name="adj1" fmla="val 54885"/>
            <a:gd name="adj2" fmla="val 5078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71</xdr:col>
      <xdr:colOff>19050</xdr:colOff>
      <xdr:row>173</xdr:row>
      <xdr:rowOff>0</xdr:rowOff>
    </xdr:from>
    <xdr:to>
      <xdr:col>74</xdr:col>
      <xdr:colOff>9525</xdr:colOff>
      <xdr:row>205</xdr:row>
      <xdr:rowOff>57150</xdr:rowOff>
    </xdr:to>
    <xdr:sp macro="" textlink="">
      <xdr:nvSpPr>
        <xdr:cNvPr id="4" name="AutoShape 63">
          <a:extLst>
            <a:ext uri="{FF2B5EF4-FFF2-40B4-BE49-F238E27FC236}">
              <a16:creationId xmlns:a16="http://schemas.microsoft.com/office/drawing/2014/main" id="{F41C8571-9ABC-44C5-B424-2B2BB57AFD6B}"/>
            </a:ext>
          </a:extLst>
        </xdr:cNvPr>
        <xdr:cNvSpPr>
          <a:spLocks/>
        </xdr:cNvSpPr>
      </xdr:nvSpPr>
      <xdr:spPr bwMode="auto">
        <a:xfrm>
          <a:off x="6781800" y="21393150"/>
          <a:ext cx="276225" cy="4019550"/>
        </a:xfrm>
        <a:prstGeom prst="rightBrace">
          <a:avLst>
            <a:gd name="adj1" fmla="val 121264"/>
            <a:gd name="adj2" fmla="val 5078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1.1\c$\Documents%20and%20Settings\cd552508\&#12487;&#12473;&#12463;&#12488;&#12483;&#12503;\FTS_&#40778;&#34276;\C)%20CONTEC\&#22522;&#26412;&#35373;&#35336;&#26360;\&#29289;&#27969;&#27231;&#33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icensesv\d$\Documents%20and%20Settings\cd552508\&#12487;&#12473;&#12463;&#12488;&#12483;&#12503;\FTS_&#40778;&#34276;\C)%20CONTEC\&#22522;&#26412;&#35373;&#35336;&#26360;\&#29289;&#27969;&#27231;&#330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1.1\c$\Documents%20and%20Settings\t_tohjo\My%20Documents\ttt.xls\aa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G54"/>
  <sheetViews>
    <sheetView view="pageBreakPreview" zoomScaleNormal="100" zoomScaleSheetLayoutView="100" workbookViewId="0">
      <selection activeCell="G55" sqref="G55"/>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4" width="1.5" style="2" customWidth="1"/>
    <col min="15" max="16384" width="9.33203125" style="2"/>
  </cols>
  <sheetData>
    <row r="1" spans="1:33" ht="21" x14ac:dyDescent="0.25">
      <c r="A1" s="3" t="s">
        <v>1</v>
      </c>
      <c r="B1" s="3"/>
      <c r="C1" s="4"/>
      <c r="D1" s="4"/>
      <c r="E1" s="4"/>
      <c r="F1" s="4"/>
      <c r="G1" s="4"/>
      <c r="H1" s="4"/>
      <c r="I1" s="4"/>
      <c r="J1" s="4"/>
      <c r="K1" s="4"/>
      <c r="L1" s="4"/>
      <c r="M1" s="1" t="s">
        <v>6</v>
      </c>
    </row>
    <row r="2" spans="1:33" ht="19.5" x14ac:dyDescent="0.15">
      <c r="A2" s="4"/>
      <c r="B2" s="4"/>
      <c r="C2" s="5"/>
      <c r="D2" s="4"/>
      <c r="E2" s="4"/>
      <c r="F2" s="4"/>
      <c r="G2" s="4"/>
      <c r="H2" s="4"/>
      <c r="I2" s="4"/>
      <c r="J2" s="4"/>
      <c r="K2" s="4"/>
      <c r="L2" s="4"/>
      <c r="M2" s="4"/>
    </row>
    <row r="3" spans="1:33" ht="16.5" x14ac:dyDescent="0.25">
      <c r="A3" s="4"/>
      <c r="B3" s="6" t="s">
        <v>2</v>
      </c>
      <c r="C3" s="4"/>
      <c r="D3" s="7"/>
      <c r="E3" s="7"/>
      <c r="F3" s="7"/>
      <c r="G3" s="7"/>
      <c r="H3" s="7"/>
      <c r="I3" s="7"/>
      <c r="J3" s="7"/>
      <c r="K3" s="7"/>
      <c r="L3" s="7"/>
      <c r="M3" s="7"/>
    </row>
    <row r="4" spans="1:33" ht="16.5" x14ac:dyDescent="0.25">
      <c r="A4" s="4"/>
      <c r="B4" s="6"/>
      <c r="C4" s="4"/>
      <c r="D4" s="7"/>
      <c r="E4" s="7"/>
      <c r="F4" s="7"/>
      <c r="G4" s="7"/>
      <c r="H4" s="7"/>
      <c r="I4" s="7"/>
      <c r="J4" s="7"/>
      <c r="K4" s="7"/>
      <c r="L4" s="7"/>
      <c r="M4" s="7"/>
    </row>
    <row r="5" spans="1:33" x14ac:dyDescent="0.25">
      <c r="A5" s="4"/>
      <c r="B5" s="4"/>
      <c r="C5" s="4"/>
      <c r="D5" s="8" t="s">
        <v>3</v>
      </c>
      <c r="E5" s="29" t="s">
        <v>7</v>
      </c>
      <c r="F5" s="30"/>
      <c r="G5" s="30"/>
      <c r="H5" s="30"/>
      <c r="I5" s="30"/>
      <c r="J5" s="30"/>
      <c r="K5" s="30"/>
      <c r="L5" s="30"/>
      <c r="M5" s="30"/>
    </row>
    <row r="6" spans="1:33" x14ac:dyDescent="0.15">
      <c r="A6" s="4"/>
      <c r="B6" s="4"/>
      <c r="C6" s="4"/>
      <c r="D6" s="4"/>
      <c r="E6" s="4"/>
      <c r="F6" s="4"/>
      <c r="G6" s="4"/>
      <c r="H6" s="4"/>
      <c r="I6" s="4"/>
      <c r="J6" s="4"/>
      <c r="K6" s="4"/>
      <c r="L6" s="4"/>
      <c r="M6" s="4"/>
    </row>
    <row r="7" spans="1:33" x14ac:dyDescent="0.15">
      <c r="A7" s="4"/>
      <c r="B7" s="4"/>
      <c r="C7" s="4"/>
      <c r="D7" s="4"/>
      <c r="E7" s="4"/>
      <c r="F7" s="4"/>
      <c r="G7" s="4"/>
      <c r="H7" s="4"/>
      <c r="I7" s="4"/>
      <c r="J7" s="4"/>
      <c r="K7" s="4"/>
      <c r="L7" s="4"/>
      <c r="M7" s="4"/>
    </row>
    <row r="8" spans="1:33" ht="16.5" x14ac:dyDescent="0.25">
      <c r="A8" s="4"/>
      <c r="B8" s="6" t="s">
        <v>4</v>
      </c>
      <c r="C8" s="4"/>
      <c r="D8" s="7"/>
      <c r="E8" s="7"/>
      <c r="F8" s="7"/>
      <c r="G8" s="7"/>
      <c r="H8" s="7"/>
      <c r="I8" s="7"/>
      <c r="J8" s="7"/>
      <c r="K8" s="7"/>
      <c r="L8" s="7"/>
      <c r="M8" s="7"/>
    </row>
    <row r="9" spans="1:33" ht="16.5" x14ac:dyDescent="0.25">
      <c r="A9" s="4"/>
      <c r="B9" s="6"/>
      <c r="C9" s="4"/>
      <c r="D9" s="7"/>
      <c r="E9" s="7"/>
      <c r="F9" s="7"/>
      <c r="G9" s="7"/>
      <c r="H9" s="7"/>
      <c r="I9" s="7"/>
      <c r="J9" s="7"/>
      <c r="K9" s="7"/>
      <c r="L9" s="7"/>
      <c r="M9" s="7"/>
    </row>
    <row r="10" spans="1:33" ht="16.5" x14ac:dyDescent="0.25">
      <c r="A10" s="4"/>
      <c r="B10" s="4"/>
      <c r="C10" s="9" t="s">
        <v>8</v>
      </c>
      <c r="D10" s="10"/>
      <c r="E10" s="10"/>
      <c r="F10" s="10"/>
      <c r="G10" s="10"/>
      <c r="H10" s="10"/>
      <c r="I10" s="10"/>
      <c r="J10" s="10"/>
      <c r="K10" s="10"/>
      <c r="L10" s="10"/>
      <c r="M10" s="10"/>
    </row>
    <row r="11" spans="1:33" ht="16.5" x14ac:dyDescent="0.25">
      <c r="A11" s="4"/>
      <c r="B11" s="4"/>
      <c r="C11" s="4"/>
      <c r="D11" s="9" t="s">
        <v>11</v>
      </c>
      <c r="E11" s="4"/>
      <c r="F11" s="4"/>
      <c r="G11" s="4"/>
      <c r="H11" s="4"/>
      <c r="I11" s="4"/>
      <c r="J11" s="4"/>
      <c r="K11" s="4"/>
      <c r="L11" s="4"/>
      <c r="M11" s="4"/>
      <c r="N11" s="15"/>
      <c r="O11" s="16" t="s">
        <v>10</v>
      </c>
      <c r="P11" s="16" t="s">
        <v>9</v>
      </c>
      <c r="Q11" s="15"/>
      <c r="R11" s="15"/>
      <c r="S11" s="15"/>
      <c r="T11" s="15"/>
      <c r="U11" s="15"/>
      <c r="V11" s="15"/>
      <c r="W11" s="15"/>
      <c r="X11" s="15"/>
      <c r="Y11" s="15"/>
      <c r="Z11" s="15"/>
      <c r="AA11" s="15"/>
      <c r="AB11" s="15"/>
      <c r="AC11" s="15"/>
      <c r="AD11" s="15"/>
      <c r="AE11" s="15"/>
      <c r="AF11" s="15"/>
      <c r="AG11" s="17"/>
    </row>
    <row r="12" spans="1:33" ht="395.1" customHeight="1" x14ac:dyDescent="0.15">
      <c r="A12" s="4"/>
      <c r="B12" s="4"/>
      <c r="C12" s="4"/>
      <c r="D12" s="11" t="s">
        <v>5</v>
      </c>
      <c r="E12" s="31"/>
      <c r="F12" s="32"/>
      <c r="G12" s="32"/>
      <c r="H12" s="32"/>
      <c r="I12" s="32"/>
      <c r="J12" s="32"/>
      <c r="K12" s="32"/>
      <c r="L12" s="32"/>
      <c r="M12" s="32"/>
      <c r="O12" s="14"/>
      <c r="P12" s="14"/>
      <c r="Q12" s="28"/>
      <c r="R12" s="28"/>
      <c r="S12" s="28"/>
      <c r="T12" s="28"/>
      <c r="U12" s="28"/>
      <c r="V12" s="28"/>
      <c r="W12" s="28"/>
      <c r="X12" s="28"/>
      <c r="Y12" s="28"/>
      <c r="Z12" s="28"/>
      <c r="AA12" s="28"/>
      <c r="AB12" s="28"/>
      <c r="AC12" s="28"/>
      <c r="AD12" s="28"/>
      <c r="AE12" s="28"/>
      <c r="AF12" s="28"/>
      <c r="AG12" s="17"/>
    </row>
    <row r="13" spans="1:33" ht="15.75" customHeight="1" x14ac:dyDescent="0.25">
      <c r="A13" s="4"/>
      <c r="B13" s="4"/>
      <c r="C13" s="4"/>
      <c r="D13" s="12" t="s">
        <v>0</v>
      </c>
      <c r="E13" s="33" t="s">
        <v>496</v>
      </c>
      <c r="F13" s="34"/>
      <c r="G13" s="34"/>
      <c r="H13" s="34"/>
      <c r="I13" s="34"/>
      <c r="J13" s="34"/>
      <c r="K13" s="34"/>
      <c r="L13" s="34"/>
      <c r="M13" s="34"/>
      <c r="N13" s="13"/>
      <c r="O13" s="13"/>
      <c r="P13" s="13"/>
      <c r="Q13" s="13"/>
      <c r="R13" s="13"/>
      <c r="S13" s="13"/>
      <c r="T13" s="13"/>
      <c r="U13" s="13"/>
      <c r="V13" s="13"/>
      <c r="W13" s="13"/>
      <c r="X13" s="13"/>
      <c r="Y13" s="13"/>
      <c r="Z13" s="13"/>
      <c r="AA13" s="13"/>
      <c r="AB13" s="13"/>
      <c r="AC13" s="13"/>
      <c r="AD13" s="13"/>
      <c r="AE13" s="13"/>
      <c r="AF13" s="13"/>
      <c r="AG13" s="17"/>
    </row>
    <row r="14" spans="1:33" x14ac:dyDescent="0.15">
      <c r="A14" s="4"/>
      <c r="B14" s="4"/>
      <c r="C14" s="4"/>
      <c r="D14" s="4"/>
      <c r="E14" s="4"/>
      <c r="F14" s="4"/>
      <c r="G14" s="4"/>
      <c r="H14" s="4"/>
      <c r="I14" s="4"/>
      <c r="J14" s="4"/>
      <c r="K14" s="4"/>
      <c r="L14" s="4"/>
      <c r="M14" s="4"/>
    </row>
    <row r="15" spans="1:33" ht="16.5" x14ac:dyDescent="0.25">
      <c r="A15" s="4"/>
      <c r="B15" s="4"/>
      <c r="C15" s="4"/>
      <c r="D15" s="9" t="s">
        <v>505</v>
      </c>
      <c r="E15" s="4"/>
      <c r="F15" s="4"/>
      <c r="G15" s="4"/>
      <c r="H15" s="4"/>
      <c r="I15" s="4"/>
      <c r="J15" s="4"/>
      <c r="K15" s="4"/>
      <c r="L15" s="4"/>
      <c r="M15" s="4"/>
      <c r="N15" s="15"/>
      <c r="O15" s="16" t="s">
        <v>10</v>
      </c>
      <c r="P15" s="16" t="s">
        <v>9</v>
      </c>
      <c r="Q15" s="15"/>
      <c r="R15" s="15"/>
      <c r="S15" s="15"/>
      <c r="T15" s="15"/>
      <c r="U15" s="15"/>
      <c r="V15" s="15"/>
      <c r="W15" s="15"/>
      <c r="X15" s="15"/>
      <c r="Y15" s="15"/>
      <c r="Z15" s="15"/>
      <c r="AA15" s="15"/>
      <c r="AB15" s="15"/>
      <c r="AC15" s="15"/>
      <c r="AD15" s="15"/>
      <c r="AE15" s="15"/>
      <c r="AF15" s="15"/>
      <c r="AG15" s="17"/>
    </row>
    <row r="16" spans="1:33" ht="395.1" customHeight="1" x14ac:dyDescent="0.15">
      <c r="A16" s="4"/>
      <c r="B16" s="4"/>
      <c r="C16" s="4"/>
      <c r="D16" s="11" t="s">
        <v>5</v>
      </c>
      <c r="E16" s="31"/>
      <c r="F16" s="32"/>
      <c r="G16" s="32"/>
      <c r="H16" s="32"/>
      <c r="I16" s="32"/>
      <c r="J16" s="32"/>
      <c r="K16" s="32"/>
      <c r="L16" s="32"/>
      <c r="M16" s="32"/>
      <c r="O16" s="14"/>
      <c r="P16" s="14"/>
      <c r="Q16" s="28"/>
      <c r="R16" s="28"/>
      <c r="S16" s="28"/>
      <c r="T16" s="28"/>
      <c r="U16" s="28"/>
      <c r="V16" s="28"/>
      <c r="W16" s="28"/>
      <c r="X16" s="28"/>
      <c r="Y16" s="28"/>
      <c r="Z16" s="28"/>
      <c r="AA16" s="28"/>
      <c r="AB16" s="28"/>
      <c r="AC16" s="28"/>
      <c r="AD16" s="28"/>
      <c r="AE16" s="28"/>
      <c r="AF16" s="28"/>
      <c r="AG16" s="17"/>
    </row>
    <row r="17" spans="1:33" ht="15.75" customHeight="1" x14ac:dyDescent="0.25">
      <c r="A17" s="4"/>
      <c r="B17" s="4"/>
      <c r="C17" s="4"/>
      <c r="D17" s="12" t="s">
        <v>0</v>
      </c>
      <c r="E17" s="33" t="s">
        <v>498</v>
      </c>
      <c r="F17" s="34"/>
      <c r="G17" s="34"/>
      <c r="H17" s="34"/>
      <c r="I17" s="34"/>
      <c r="J17" s="34"/>
      <c r="K17" s="34"/>
      <c r="L17" s="34"/>
      <c r="M17" s="34"/>
      <c r="N17" s="13"/>
      <c r="O17" s="13"/>
      <c r="P17" s="13"/>
      <c r="Q17" s="13"/>
      <c r="R17" s="13"/>
      <c r="S17" s="13"/>
      <c r="T17" s="13"/>
      <c r="U17" s="13"/>
      <c r="V17" s="13"/>
      <c r="W17" s="13"/>
      <c r="X17" s="13"/>
      <c r="Y17" s="13"/>
      <c r="Z17" s="13"/>
      <c r="AA17" s="13"/>
      <c r="AB17" s="13"/>
      <c r="AC17" s="13"/>
      <c r="AD17" s="13"/>
      <c r="AE17" s="13"/>
      <c r="AF17" s="13"/>
      <c r="AG17" s="17"/>
    </row>
    <row r="18" spans="1:33" x14ac:dyDescent="0.15">
      <c r="A18" s="4"/>
      <c r="B18" s="4"/>
      <c r="C18" s="4"/>
      <c r="D18" s="4"/>
      <c r="E18" s="4"/>
      <c r="F18" s="4"/>
      <c r="G18" s="4"/>
      <c r="H18" s="4"/>
      <c r="I18" s="4"/>
      <c r="J18" s="4"/>
      <c r="K18" s="4"/>
      <c r="L18" s="4"/>
      <c r="M18" s="4"/>
    </row>
    <row r="19" spans="1:33" ht="16.5" x14ac:dyDescent="0.25">
      <c r="A19" s="4"/>
      <c r="B19" s="4"/>
      <c r="C19" s="4"/>
      <c r="D19" s="9" t="s">
        <v>506</v>
      </c>
      <c r="E19" s="4"/>
      <c r="F19" s="4"/>
      <c r="G19" s="4"/>
      <c r="H19" s="4"/>
      <c r="I19" s="4"/>
      <c r="J19" s="4"/>
      <c r="K19" s="4"/>
      <c r="L19" s="4"/>
      <c r="M19" s="4"/>
      <c r="N19" s="15"/>
      <c r="O19" s="16" t="s">
        <v>10</v>
      </c>
      <c r="P19" s="16" t="s">
        <v>9</v>
      </c>
      <c r="Q19" s="15"/>
      <c r="R19" s="15"/>
      <c r="S19" s="15"/>
      <c r="T19" s="15"/>
      <c r="U19" s="15"/>
      <c r="V19" s="15"/>
      <c r="W19" s="15"/>
      <c r="X19" s="15"/>
      <c r="Y19" s="15"/>
      <c r="Z19" s="15"/>
      <c r="AA19" s="15"/>
      <c r="AB19" s="15"/>
      <c r="AC19" s="15"/>
      <c r="AD19" s="15"/>
      <c r="AE19" s="15"/>
      <c r="AF19" s="15"/>
      <c r="AG19" s="17"/>
    </row>
    <row r="20" spans="1:33" ht="395.1" customHeight="1" x14ac:dyDescent="0.15">
      <c r="A20" s="4"/>
      <c r="B20" s="4"/>
      <c r="C20" s="4"/>
      <c r="D20" s="11" t="s">
        <v>5</v>
      </c>
      <c r="E20" s="31"/>
      <c r="F20" s="32"/>
      <c r="G20" s="32"/>
      <c r="H20" s="32"/>
      <c r="I20" s="32"/>
      <c r="J20" s="32"/>
      <c r="K20" s="32"/>
      <c r="L20" s="32"/>
      <c r="M20" s="32"/>
      <c r="O20" s="14"/>
      <c r="P20" s="14"/>
      <c r="Q20" s="28"/>
      <c r="R20" s="28"/>
      <c r="S20" s="28"/>
      <c r="T20" s="28"/>
      <c r="U20" s="28"/>
      <c r="V20" s="28"/>
      <c r="W20" s="28"/>
      <c r="X20" s="28"/>
      <c r="Y20" s="28"/>
      <c r="Z20" s="28"/>
      <c r="AA20" s="28"/>
      <c r="AB20" s="28"/>
      <c r="AC20" s="28"/>
      <c r="AD20" s="28"/>
      <c r="AE20" s="28"/>
      <c r="AF20" s="28"/>
      <c r="AG20" s="17"/>
    </row>
    <row r="21" spans="1:33" ht="15.75" customHeight="1" x14ac:dyDescent="0.25">
      <c r="A21" s="4"/>
      <c r="B21" s="4"/>
      <c r="C21" s="4"/>
      <c r="D21" s="12" t="s">
        <v>0</v>
      </c>
      <c r="E21" s="33" t="s">
        <v>500</v>
      </c>
      <c r="F21" s="34"/>
      <c r="G21" s="34"/>
      <c r="H21" s="34"/>
      <c r="I21" s="34"/>
      <c r="J21" s="34"/>
      <c r="K21" s="34"/>
      <c r="L21" s="34"/>
      <c r="M21" s="34"/>
      <c r="N21" s="13"/>
      <c r="O21" s="13"/>
      <c r="P21" s="13"/>
      <c r="Q21" s="13"/>
      <c r="R21" s="13"/>
      <c r="S21" s="13"/>
      <c r="T21" s="13"/>
      <c r="U21" s="13"/>
      <c r="V21" s="13"/>
      <c r="W21" s="13"/>
      <c r="X21" s="13"/>
      <c r="Y21" s="13"/>
      <c r="Z21" s="13"/>
      <c r="AA21" s="13"/>
      <c r="AB21" s="13"/>
      <c r="AC21" s="13"/>
      <c r="AD21" s="13"/>
      <c r="AE21" s="13"/>
      <c r="AF21" s="13"/>
      <c r="AG21" s="17"/>
    </row>
    <row r="22" spans="1:33" x14ac:dyDescent="0.15">
      <c r="A22" s="4"/>
      <c r="B22" s="4"/>
      <c r="C22" s="4"/>
      <c r="D22" s="4"/>
      <c r="E22" s="4"/>
      <c r="F22" s="4"/>
      <c r="G22" s="4"/>
      <c r="H22" s="4"/>
      <c r="I22" s="4"/>
      <c r="J22" s="4"/>
      <c r="K22" s="4"/>
      <c r="L22" s="4"/>
      <c r="M22" s="4"/>
    </row>
    <row r="23" spans="1:33" ht="16.5" x14ac:dyDescent="0.25">
      <c r="A23" s="4"/>
      <c r="B23" s="4"/>
      <c r="C23" s="4"/>
      <c r="D23" s="9" t="s">
        <v>508</v>
      </c>
      <c r="E23" s="4"/>
      <c r="F23" s="4"/>
      <c r="G23" s="4"/>
      <c r="H23" s="4"/>
      <c r="I23" s="4"/>
      <c r="J23" s="4"/>
      <c r="K23" s="4"/>
      <c r="L23" s="4"/>
      <c r="M23" s="4"/>
      <c r="N23" s="15"/>
      <c r="O23" s="16" t="s">
        <v>10</v>
      </c>
      <c r="P23" s="16" t="s">
        <v>9</v>
      </c>
      <c r="Q23" s="15"/>
      <c r="R23" s="15"/>
      <c r="S23" s="15"/>
      <c r="T23" s="15"/>
      <c r="U23" s="15"/>
      <c r="V23" s="15"/>
      <c r="W23" s="15"/>
      <c r="X23" s="15"/>
      <c r="Y23" s="15"/>
      <c r="Z23" s="15"/>
      <c r="AA23" s="15"/>
      <c r="AB23" s="15"/>
      <c r="AC23" s="15"/>
      <c r="AD23" s="15"/>
      <c r="AE23" s="15"/>
      <c r="AF23" s="15"/>
      <c r="AG23" s="17"/>
    </row>
    <row r="24" spans="1:33" ht="395.1" customHeight="1" x14ac:dyDescent="0.15">
      <c r="A24" s="4"/>
      <c r="B24" s="4"/>
      <c r="C24" s="4"/>
      <c r="D24" s="11" t="s">
        <v>5</v>
      </c>
      <c r="E24" s="31"/>
      <c r="F24" s="32"/>
      <c r="G24" s="32"/>
      <c r="H24" s="32"/>
      <c r="I24" s="32"/>
      <c r="J24" s="32"/>
      <c r="K24" s="32"/>
      <c r="L24" s="32"/>
      <c r="M24" s="32"/>
      <c r="O24" s="14"/>
      <c r="P24" s="14"/>
      <c r="Q24" s="28"/>
      <c r="R24" s="28"/>
      <c r="S24" s="28"/>
      <c r="T24" s="28"/>
      <c r="U24" s="28"/>
      <c r="V24" s="28"/>
      <c r="W24" s="28"/>
      <c r="X24" s="28"/>
      <c r="Y24" s="28"/>
      <c r="Z24" s="28"/>
      <c r="AA24" s="28"/>
      <c r="AB24" s="28"/>
      <c r="AC24" s="28"/>
      <c r="AD24" s="28"/>
      <c r="AE24" s="28"/>
      <c r="AF24" s="28"/>
      <c r="AG24" s="17"/>
    </row>
    <row r="25" spans="1:33" ht="15.75" customHeight="1" x14ac:dyDescent="0.25">
      <c r="A25" s="4"/>
      <c r="B25" s="4"/>
      <c r="C25" s="4"/>
      <c r="D25" s="12" t="s">
        <v>0</v>
      </c>
      <c r="E25" s="33" t="s">
        <v>502</v>
      </c>
      <c r="F25" s="34"/>
      <c r="G25" s="34"/>
      <c r="H25" s="34"/>
      <c r="I25" s="34"/>
      <c r="J25" s="34"/>
      <c r="K25" s="34"/>
      <c r="L25" s="34"/>
      <c r="M25" s="34"/>
      <c r="N25" s="13"/>
      <c r="O25" s="13"/>
      <c r="P25" s="13"/>
      <c r="Q25" s="13"/>
      <c r="R25" s="13"/>
      <c r="S25" s="13"/>
      <c r="T25" s="13"/>
      <c r="U25" s="13"/>
      <c r="V25" s="13"/>
      <c r="W25" s="13"/>
      <c r="X25" s="13"/>
      <c r="Y25" s="13"/>
      <c r="Z25" s="13"/>
      <c r="AA25" s="13"/>
      <c r="AB25" s="13"/>
      <c r="AC25" s="13"/>
      <c r="AD25" s="13"/>
      <c r="AE25" s="13"/>
      <c r="AF25" s="13"/>
      <c r="AG25" s="17"/>
    </row>
    <row r="26" spans="1:33" x14ac:dyDescent="0.15">
      <c r="A26" s="4"/>
      <c r="B26" s="4"/>
      <c r="C26" s="4"/>
      <c r="D26" s="4"/>
      <c r="E26" s="4"/>
      <c r="F26" s="4"/>
      <c r="G26" s="4"/>
      <c r="H26" s="4"/>
      <c r="I26" s="4"/>
      <c r="J26" s="4"/>
      <c r="K26" s="4"/>
      <c r="L26" s="4"/>
      <c r="M26" s="4"/>
    </row>
    <row r="27" spans="1:33" ht="16.5" x14ac:dyDescent="0.25">
      <c r="A27" s="4"/>
      <c r="B27" s="4"/>
      <c r="C27" s="4"/>
      <c r="D27" s="9" t="s">
        <v>507</v>
      </c>
      <c r="E27" s="4"/>
      <c r="F27" s="4"/>
      <c r="G27" s="4"/>
      <c r="H27" s="4"/>
      <c r="I27" s="4"/>
      <c r="J27" s="4"/>
      <c r="K27" s="4"/>
      <c r="L27" s="4"/>
      <c r="M27" s="4"/>
      <c r="N27" s="15"/>
      <c r="O27" s="16" t="s">
        <v>10</v>
      </c>
      <c r="P27" s="16" t="s">
        <v>9</v>
      </c>
      <c r="Q27" s="15"/>
      <c r="R27" s="15"/>
      <c r="S27" s="15"/>
      <c r="T27" s="15"/>
      <c r="U27" s="15"/>
      <c r="V27" s="15"/>
      <c r="W27" s="15"/>
      <c r="X27" s="15"/>
      <c r="Y27" s="15"/>
      <c r="Z27" s="15"/>
      <c r="AA27" s="15"/>
      <c r="AB27" s="15"/>
      <c r="AC27" s="15"/>
      <c r="AD27" s="15"/>
      <c r="AE27" s="15"/>
      <c r="AF27" s="15"/>
      <c r="AG27" s="17"/>
    </row>
    <row r="28" spans="1:33" ht="395.1" customHeight="1" x14ac:dyDescent="0.15">
      <c r="A28" s="4"/>
      <c r="B28" s="4"/>
      <c r="C28" s="4"/>
      <c r="D28" s="11" t="s">
        <v>5</v>
      </c>
      <c r="E28" s="31"/>
      <c r="F28" s="32"/>
      <c r="G28" s="32"/>
      <c r="H28" s="32"/>
      <c r="I28" s="32"/>
      <c r="J28" s="32"/>
      <c r="K28" s="32"/>
      <c r="L28" s="32"/>
      <c r="M28" s="32"/>
      <c r="O28" s="14"/>
      <c r="P28" s="14"/>
      <c r="Q28" s="28"/>
      <c r="R28" s="28"/>
      <c r="S28" s="28"/>
      <c r="T28" s="28"/>
      <c r="U28" s="28"/>
      <c r="V28" s="28"/>
      <c r="W28" s="28"/>
      <c r="X28" s="28"/>
      <c r="Y28" s="28"/>
      <c r="Z28" s="28"/>
      <c r="AA28" s="28"/>
      <c r="AB28" s="28"/>
      <c r="AC28" s="28"/>
      <c r="AD28" s="28"/>
      <c r="AE28" s="28"/>
      <c r="AF28" s="28"/>
      <c r="AG28" s="17"/>
    </row>
    <row r="29" spans="1:33" ht="15.75" customHeight="1" x14ac:dyDescent="0.25">
      <c r="A29" s="4"/>
      <c r="B29" s="4"/>
      <c r="C29" s="4"/>
      <c r="D29" s="12" t="s">
        <v>0</v>
      </c>
      <c r="E29" s="33" t="s">
        <v>504</v>
      </c>
      <c r="F29" s="34"/>
      <c r="G29" s="34"/>
      <c r="H29" s="34"/>
      <c r="I29" s="34"/>
      <c r="J29" s="34"/>
      <c r="K29" s="34"/>
      <c r="L29" s="34"/>
      <c r="M29" s="34"/>
      <c r="N29" s="13"/>
      <c r="O29" s="13"/>
      <c r="P29" s="13"/>
      <c r="Q29" s="13"/>
      <c r="R29" s="13"/>
      <c r="S29" s="13"/>
      <c r="T29" s="13"/>
      <c r="U29" s="13"/>
      <c r="V29" s="13"/>
      <c r="W29" s="13"/>
      <c r="X29" s="13"/>
      <c r="Y29" s="13"/>
      <c r="Z29" s="13"/>
      <c r="AA29" s="13"/>
      <c r="AB29" s="13"/>
      <c r="AC29" s="13"/>
      <c r="AD29" s="13"/>
      <c r="AE29" s="13"/>
      <c r="AF29" s="13"/>
      <c r="AG29" s="17"/>
    </row>
    <row r="30" spans="1:33" x14ac:dyDescent="0.15">
      <c r="A30" s="4"/>
      <c r="B30" s="4"/>
      <c r="C30" s="4"/>
      <c r="D30" s="4"/>
      <c r="E30" s="4"/>
      <c r="F30" s="4"/>
      <c r="G30" s="4"/>
      <c r="H30" s="4"/>
      <c r="I30" s="4"/>
      <c r="J30" s="4"/>
      <c r="K30" s="4"/>
      <c r="L30" s="4"/>
      <c r="M30" s="4"/>
    </row>
    <row r="31" spans="1:33" ht="16.5" x14ac:dyDescent="0.25">
      <c r="A31" s="4"/>
      <c r="B31" s="4"/>
      <c r="C31" s="4"/>
      <c r="D31" s="9" t="s">
        <v>509</v>
      </c>
      <c r="E31" s="4"/>
      <c r="F31" s="4"/>
      <c r="G31" s="4"/>
      <c r="H31" s="4"/>
      <c r="I31" s="4"/>
      <c r="J31" s="4"/>
      <c r="K31" s="4"/>
      <c r="L31" s="4"/>
      <c r="M31" s="4"/>
      <c r="N31" s="15"/>
      <c r="O31" s="16" t="s">
        <v>10</v>
      </c>
      <c r="P31" s="16" t="s">
        <v>9</v>
      </c>
      <c r="Q31" s="15"/>
      <c r="R31" s="15"/>
      <c r="S31" s="15"/>
      <c r="T31" s="15"/>
      <c r="U31" s="15"/>
      <c r="V31" s="15"/>
      <c r="W31" s="15"/>
      <c r="X31" s="15"/>
      <c r="Y31" s="15"/>
      <c r="Z31" s="15"/>
      <c r="AA31" s="15"/>
      <c r="AB31" s="15"/>
      <c r="AC31" s="15"/>
      <c r="AD31" s="15"/>
      <c r="AE31" s="15"/>
      <c r="AF31" s="15"/>
      <c r="AG31" s="17"/>
    </row>
    <row r="32" spans="1:33" ht="395.1" customHeight="1" x14ac:dyDescent="0.15">
      <c r="A32" s="4"/>
      <c r="B32" s="4"/>
      <c r="C32" s="4"/>
      <c r="D32" s="11" t="s">
        <v>5</v>
      </c>
      <c r="E32" s="31"/>
      <c r="F32" s="32"/>
      <c r="G32" s="32"/>
      <c r="H32" s="32"/>
      <c r="I32" s="32"/>
      <c r="J32" s="32"/>
      <c r="K32" s="32"/>
      <c r="L32" s="32"/>
      <c r="M32" s="32"/>
      <c r="O32" s="14"/>
      <c r="P32" s="14"/>
      <c r="Q32" s="28"/>
      <c r="R32" s="28"/>
      <c r="S32" s="28"/>
      <c r="T32" s="28"/>
      <c r="U32" s="28"/>
      <c r="V32" s="28"/>
      <c r="W32" s="28"/>
      <c r="X32" s="28"/>
      <c r="Y32" s="28"/>
      <c r="Z32" s="28"/>
      <c r="AA32" s="28"/>
      <c r="AB32" s="28"/>
      <c r="AC32" s="28"/>
      <c r="AD32" s="28"/>
      <c r="AE32" s="28"/>
      <c r="AF32" s="28"/>
      <c r="AG32" s="17"/>
    </row>
    <row r="33" spans="1:33" ht="15.75" customHeight="1" x14ac:dyDescent="0.25">
      <c r="A33" s="4"/>
      <c r="B33" s="4"/>
      <c r="C33" s="4"/>
      <c r="D33" s="12" t="s">
        <v>0</v>
      </c>
      <c r="E33" s="33" t="s">
        <v>510</v>
      </c>
      <c r="F33" s="34"/>
      <c r="G33" s="34"/>
      <c r="H33" s="34"/>
      <c r="I33" s="34"/>
      <c r="J33" s="34"/>
      <c r="K33" s="34"/>
      <c r="L33" s="34"/>
      <c r="M33" s="34"/>
      <c r="N33" s="13"/>
      <c r="O33" s="13"/>
      <c r="P33" s="13"/>
      <c r="Q33" s="13"/>
      <c r="R33" s="13"/>
      <c r="S33" s="13"/>
      <c r="T33" s="13"/>
      <c r="U33" s="13"/>
      <c r="V33" s="13"/>
      <c r="W33" s="13"/>
      <c r="X33" s="13"/>
      <c r="Y33" s="13"/>
      <c r="Z33" s="13"/>
      <c r="AA33" s="13"/>
      <c r="AB33" s="13"/>
      <c r="AC33" s="13"/>
      <c r="AD33" s="13"/>
      <c r="AE33" s="13"/>
      <c r="AF33" s="13"/>
      <c r="AG33" s="17"/>
    </row>
    <row r="34" spans="1:33" x14ac:dyDescent="0.15">
      <c r="A34" s="4"/>
      <c r="B34" s="4"/>
      <c r="C34" s="4"/>
      <c r="D34" s="4"/>
      <c r="E34" s="4"/>
      <c r="F34" s="4"/>
      <c r="G34" s="4"/>
      <c r="H34" s="4"/>
      <c r="I34" s="4"/>
      <c r="J34" s="4"/>
      <c r="K34" s="4"/>
      <c r="L34" s="4"/>
      <c r="M34" s="4"/>
    </row>
    <row r="35" spans="1:33" ht="16.5" x14ac:dyDescent="0.25">
      <c r="A35" s="4"/>
      <c r="B35" s="4"/>
      <c r="C35" s="4"/>
      <c r="D35" s="9" t="s">
        <v>511</v>
      </c>
      <c r="E35" s="4"/>
      <c r="F35" s="4"/>
      <c r="G35" s="4"/>
      <c r="H35" s="4"/>
      <c r="I35" s="4"/>
      <c r="J35" s="4"/>
      <c r="K35" s="4"/>
      <c r="L35" s="4"/>
      <c r="M35" s="4"/>
      <c r="N35" s="15"/>
      <c r="O35" s="16" t="s">
        <v>10</v>
      </c>
      <c r="P35" s="16" t="s">
        <v>9</v>
      </c>
      <c r="Q35" s="15"/>
      <c r="R35" s="15"/>
      <c r="S35" s="15"/>
      <c r="T35" s="15"/>
      <c r="U35" s="15"/>
      <c r="V35" s="15"/>
      <c r="W35" s="15"/>
      <c r="X35" s="15"/>
      <c r="Y35" s="15"/>
      <c r="Z35" s="15"/>
      <c r="AA35" s="15"/>
      <c r="AB35" s="15"/>
      <c r="AC35" s="15"/>
      <c r="AD35" s="15"/>
      <c r="AE35" s="15"/>
      <c r="AF35" s="15"/>
      <c r="AG35" s="17"/>
    </row>
    <row r="36" spans="1:33" ht="395.1" customHeight="1" x14ac:dyDescent="0.15">
      <c r="A36" s="4"/>
      <c r="B36" s="4"/>
      <c r="C36" s="4"/>
      <c r="D36" s="11" t="s">
        <v>5</v>
      </c>
      <c r="E36" s="31"/>
      <c r="F36" s="32"/>
      <c r="G36" s="32"/>
      <c r="H36" s="32"/>
      <c r="I36" s="32"/>
      <c r="J36" s="32"/>
      <c r="K36" s="32"/>
      <c r="L36" s="32"/>
      <c r="M36" s="32"/>
      <c r="O36" s="14"/>
      <c r="P36" s="14"/>
      <c r="Q36" s="28"/>
      <c r="R36" s="28"/>
      <c r="S36" s="28"/>
      <c r="T36" s="28"/>
      <c r="U36" s="28"/>
      <c r="V36" s="28"/>
      <c r="W36" s="28"/>
      <c r="X36" s="28"/>
      <c r="Y36" s="28"/>
      <c r="Z36" s="28"/>
      <c r="AA36" s="28"/>
      <c r="AB36" s="28"/>
      <c r="AC36" s="28"/>
      <c r="AD36" s="28"/>
      <c r="AE36" s="28"/>
      <c r="AF36" s="28"/>
      <c r="AG36" s="17"/>
    </row>
    <row r="37" spans="1:33" ht="15.75" customHeight="1" x14ac:dyDescent="0.25">
      <c r="A37" s="4"/>
      <c r="B37" s="4"/>
      <c r="C37" s="4"/>
      <c r="D37" s="12" t="s">
        <v>0</v>
      </c>
      <c r="E37" s="33" t="s">
        <v>516</v>
      </c>
      <c r="F37" s="34"/>
      <c r="G37" s="34"/>
      <c r="H37" s="34"/>
      <c r="I37" s="34"/>
      <c r="J37" s="34"/>
      <c r="K37" s="34"/>
      <c r="L37" s="34"/>
      <c r="M37" s="34"/>
      <c r="N37" s="13"/>
      <c r="O37" s="13"/>
      <c r="P37" s="13"/>
      <c r="Q37" s="13"/>
      <c r="R37" s="13"/>
      <c r="S37" s="13"/>
      <c r="T37" s="13"/>
      <c r="U37" s="13"/>
      <c r="V37" s="13"/>
      <c r="W37" s="13"/>
      <c r="X37" s="13"/>
      <c r="Y37" s="13"/>
      <c r="Z37" s="13"/>
      <c r="AA37" s="13"/>
      <c r="AB37" s="13"/>
      <c r="AC37" s="13"/>
      <c r="AD37" s="13"/>
      <c r="AE37" s="13"/>
      <c r="AF37" s="13"/>
      <c r="AG37" s="17"/>
    </row>
    <row r="38" spans="1:33" x14ac:dyDescent="0.15">
      <c r="A38" s="4"/>
      <c r="B38" s="4"/>
      <c r="C38" s="4"/>
      <c r="D38" s="4"/>
      <c r="E38" s="4"/>
      <c r="F38" s="4"/>
      <c r="G38" s="4"/>
      <c r="H38" s="4"/>
      <c r="I38" s="4"/>
      <c r="J38" s="4"/>
      <c r="K38" s="4"/>
      <c r="L38" s="4"/>
      <c r="M38" s="4"/>
    </row>
    <row r="39" spans="1:33" ht="16.5" x14ac:dyDescent="0.25">
      <c r="A39" s="4"/>
      <c r="B39" s="4"/>
      <c r="C39" s="4"/>
      <c r="D39" s="9" t="s">
        <v>512</v>
      </c>
      <c r="E39" s="4"/>
      <c r="F39" s="4"/>
      <c r="G39" s="4"/>
      <c r="H39" s="4"/>
      <c r="I39" s="4"/>
      <c r="J39" s="4"/>
      <c r="K39" s="4"/>
      <c r="L39" s="4"/>
      <c r="M39" s="4"/>
      <c r="N39" s="15"/>
      <c r="O39" s="16" t="s">
        <v>10</v>
      </c>
      <c r="P39" s="16" t="s">
        <v>9</v>
      </c>
      <c r="Q39" s="15"/>
      <c r="R39" s="15"/>
      <c r="S39" s="15"/>
      <c r="T39" s="15"/>
      <c r="U39" s="15"/>
      <c r="V39" s="15"/>
      <c r="W39" s="15"/>
      <c r="X39" s="15"/>
      <c r="Y39" s="15"/>
      <c r="Z39" s="15"/>
      <c r="AA39" s="15"/>
      <c r="AB39" s="15"/>
      <c r="AC39" s="15"/>
      <c r="AD39" s="15"/>
      <c r="AE39" s="15"/>
      <c r="AF39" s="15"/>
      <c r="AG39" s="17"/>
    </row>
    <row r="40" spans="1:33" ht="395.1" customHeight="1" x14ac:dyDescent="0.15">
      <c r="A40" s="4"/>
      <c r="B40" s="4"/>
      <c r="C40" s="4"/>
      <c r="D40" s="11" t="s">
        <v>5</v>
      </c>
      <c r="E40" s="31"/>
      <c r="F40" s="32"/>
      <c r="G40" s="32"/>
      <c r="H40" s="32"/>
      <c r="I40" s="32"/>
      <c r="J40" s="32"/>
      <c r="K40" s="32"/>
      <c r="L40" s="32"/>
      <c r="M40" s="32"/>
      <c r="O40" s="14"/>
      <c r="P40" s="14"/>
      <c r="Q40" s="28"/>
      <c r="R40" s="28"/>
      <c r="S40" s="28"/>
      <c r="T40" s="28"/>
      <c r="U40" s="28"/>
      <c r="V40" s="28"/>
      <c r="W40" s="28"/>
      <c r="X40" s="28"/>
      <c r="Y40" s="28"/>
      <c r="Z40" s="28"/>
      <c r="AA40" s="28"/>
      <c r="AB40" s="28"/>
      <c r="AC40" s="28"/>
      <c r="AD40" s="28"/>
      <c r="AE40" s="28"/>
      <c r="AF40" s="28"/>
      <c r="AG40" s="17"/>
    </row>
    <row r="41" spans="1:33" ht="15.75" customHeight="1" x14ac:dyDescent="0.25">
      <c r="A41" s="4"/>
      <c r="B41" s="4"/>
      <c r="C41" s="4"/>
      <c r="D41" s="12" t="s">
        <v>0</v>
      </c>
      <c r="E41" s="33" t="s">
        <v>517</v>
      </c>
      <c r="F41" s="34"/>
      <c r="G41" s="34"/>
      <c r="H41" s="34"/>
      <c r="I41" s="34"/>
      <c r="J41" s="34"/>
      <c r="K41" s="34"/>
      <c r="L41" s="34"/>
      <c r="M41" s="34"/>
      <c r="N41" s="13"/>
      <c r="O41" s="13"/>
      <c r="P41" s="13"/>
      <c r="Q41" s="13"/>
      <c r="R41" s="13"/>
      <c r="S41" s="13"/>
      <c r="T41" s="13"/>
      <c r="U41" s="13"/>
      <c r="V41" s="13"/>
      <c r="W41" s="13"/>
      <c r="X41" s="13"/>
      <c r="Y41" s="13"/>
      <c r="Z41" s="13"/>
      <c r="AA41" s="13"/>
      <c r="AB41" s="13"/>
      <c r="AC41" s="13"/>
      <c r="AD41" s="13"/>
      <c r="AE41" s="13"/>
      <c r="AF41" s="13"/>
      <c r="AG41" s="17"/>
    </row>
    <row r="42" spans="1:33" x14ac:dyDescent="0.15">
      <c r="A42" s="4"/>
      <c r="B42" s="4"/>
      <c r="C42" s="4"/>
      <c r="D42" s="4"/>
      <c r="E42" s="4"/>
      <c r="F42" s="4"/>
      <c r="G42" s="4"/>
      <c r="H42" s="4"/>
      <c r="I42" s="4"/>
      <c r="J42" s="4"/>
      <c r="K42" s="4"/>
      <c r="L42" s="4"/>
      <c r="M42" s="4"/>
    </row>
    <row r="43" spans="1:33" ht="16.5" x14ac:dyDescent="0.25">
      <c r="A43" s="4"/>
      <c r="B43" s="4"/>
      <c r="C43" s="4"/>
      <c r="D43" s="9" t="s">
        <v>513</v>
      </c>
      <c r="E43" s="4"/>
      <c r="F43" s="4"/>
      <c r="G43" s="4"/>
      <c r="H43" s="4"/>
      <c r="I43" s="4"/>
      <c r="J43" s="4"/>
      <c r="K43" s="4"/>
      <c r="L43" s="4"/>
      <c r="M43" s="4"/>
      <c r="N43" s="15"/>
      <c r="O43" s="16" t="s">
        <v>10</v>
      </c>
      <c r="P43" s="16" t="s">
        <v>9</v>
      </c>
      <c r="Q43" s="15"/>
      <c r="R43" s="15"/>
      <c r="S43" s="15"/>
      <c r="T43" s="15"/>
      <c r="U43" s="15"/>
      <c r="V43" s="15"/>
      <c r="W43" s="15"/>
      <c r="X43" s="15"/>
      <c r="Y43" s="15"/>
      <c r="Z43" s="15"/>
      <c r="AA43" s="15"/>
      <c r="AB43" s="15"/>
      <c r="AC43" s="15"/>
      <c r="AD43" s="15"/>
      <c r="AE43" s="15"/>
      <c r="AF43" s="15"/>
      <c r="AG43" s="17"/>
    </row>
    <row r="44" spans="1:33" ht="395.1" customHeight="1" x14ac:dyDescent="0.15">
      <c r="A44" s="4"/>
      <c r="B44" s="4"/>
      <c r="C44" s="4"/>
      <c r="D44" s="11" t="s">
        <v>5</v>
      </c>
      <c r="E44" s="31"/>
      <c r="F44" s="32"/>
      <c r="G44" s="32"/>
      <c r="H44" s="32"/>
      <c r="I44" s="32"/>
      <c r="J44" s="32"/>
      <c r="K44" s="32"/>
      <c r="L44" s="32"/>
      <c r="M44" s="32"/>
      <c r="O44" s="14"/>
      <c r="P44" s="14"/>
      <c r="Q44" s="28"/>
      <c r="R44" s="28"/>
      <c r="S44" s="28"/>
      <c r="T44" s="28"/>
      <c r="U44" s="28"/>
      <c r="V44" s="28"/>
      <c r="W44" s="28"/>
      <c r="X44" s="28"/>
      <c r="Y44" s="28"/>
      <c r="Z44" s="28"/>
      <c r="AA44" s="28"/>
      <c r="AB44" s="28"/>
      <c r="AC44" s="28"/>
      <c r="AD44" s="28"/>
      <c r="AE44" s="28"/>
      <c r="AF44" s="28"/>
      <c r="AG44" s="17"/>
    </row>
    <row r="45" spans="1:33" ht="15.75" customHeight="1" x14ac:dyDescent="0.25">
      <c r="A45" s="4"/>
      <c r="B45" s="4"/>
      <c r="C45" s="4"/>
      <c r="D45" s="12" t="s">
        <v>0</v>
      </c>
      <c r="E45" s="33" t="s">
        <v>518</v>
      </c>
      <c r="F45" s="34"/>
      <c r="G45" s="34"/>
      <c r="H45" s="34"/>
      <c r="I45" s="34"/>
      <c r="J45" s="34"/>
      <c r="K45" s="34"/>
      <c r="L45" s="34"/>
      <c r="M45" s="34"/>
      <c r="N45" s="13"/>
      <c r="O45" s="13"/>
      <c r="P45" s="13"/>
      <c r="Q45" s="13"/>
      <c r="R45" s="13"/>
      <c r="S45" s="13"/>
      <c r="T45" s="13"/>
      <c r="U45" s="13"/>
      <c r="V45" s="13"/>
      <c r="W45" s="13"/>
      <c r="X45" s="13"/>
      <c r="Y45" s="13"/>
      <c r="Z45" s="13"/>
      <c r="AA45" s="13"/>
      <c r="AB45" s="13"/>
      <c r="AC45" s="13"/>
      <c r="AD45" s="13"/>
      <c r="AE45" s="13"/>
      <c r="AF45" s="13"/>
      <c r="AG45" s="17"/>
    </row>
    <row r="46" spans="1:33" x14ac:dyDescent="0.15">
      <c r="A46" s="4"/>
      <c r="B46" s="4"/>
      <c r="C46" s="4"/>
      <c r="D46" s="4"/>
      <c r="E46" s="4"/>
      <c r="F46" s="4"/>
      <c r="G46" s="4"/>
      <c r="H46" s="4"/>
      <c r="I46" s="4"/>
      <c r="J46" s="4"/>
      <c r="K46" s="4"/>
      <c r="L46" s="4"/>
      <c r="M46" s="4"/>
    </row>
    <row r="47" spans="1:33" ht="16.5" x14ac:dyDescent="0.25">
      <c r="A47" s="4"/>
      <c r="B47" s="4"/>
      <c r="C47" s="4"/>
      <c r="D47" s="9" t="s">
        <v>514</v>
      </c>
      <c r="E47" s="4"/>
      <c r="F47" s="4"/>
      <c r="G47" s="4"/>
      <c r="H47" s="4"/>
      <c r="I47" s="4"/>
      <c r="J47" s="4"/>
      <c r="K47" s="4"/>
      <c r="L47" s="4"/>
      <c r="M47" s="4"/>
      <c r="N47" s="15"/>
      <c r="O47" s="16" t="s">
        <v>10</v>
      </c>
      <c r="P47" s="16" t="s">
        <v>9</v>
      </c>
      <c r="Q47" s="15"/>
      <c r="R47" s="15"/>
      <c r="S47" s="15"/>
      <c r="T47" s="15"/>
      <c r="U47" s="15"/>
      <c r="V47" s="15"/>
      <c r="W47" s="15"/>
      <c r="X47" s="15"/>
      <c r="Y47" s="15"/>
      <c r="Z47" s="15"/>
      <c r="AA47" s="15"/>
      <c r="AB47" s="15"/>
      <c r="AC47" s="15"/>
      <c r="AD47" s="15"/>
      <c r="AE47" s="15"/>
      <c r="AF47" s="15"/>
      <c r="AG47" s="17"/>
    </row>
    <row r="48" spans="1:33" ht="395.1" customHeight="1" x14ac:dyDescent="0.15">
      <c r="A48" s="4"/>
      <c r="B48" s="4"/>
      <c r="C48" s="4"/>
      <c r="D48" s="11" t="s">
        <v>5</v>
      </c>
      <c r="E48" s="31"/>
      <c r="F48" s="32"/>
      <c r="G48" s="32"/>
      <c r="H48" s="32"/>
      <c r="I48" s="32"/>
      <c r="J48" s="32"/>
      <c r="K48" s="32"/>
      <c r="L48" s="32"/>
      <c r="M48" s="32"/>
      <c r="O48" s="14"/>
      <c r="P48" s="14"/>
      <c r="Q48" s="28"/>
      <c r="R48" s="28"/>
      <c r="S48" s="28"/>
      <c r="T48" s="28"/>
      <c r="U48" s="28"/>
      <c r="V48" s="28"/>
      <c r="W48" s="28"/>
      <c r="X48" s="28"/>
      <c r="Y48" s="28"/>
      <c r="Z48" s="28"/>
      <c r="AA48" s="28"/>
      <c r="AB48" s="28"/>
      <c r="AC48" s="28"/>
      <c r="AD48" s="28"/>
      <c r="AE48" s="28"/>
      <c r="AF48" s="28"/>
      <c r="AG48" s="17"/>
    </row>
    <row r="49" spans="1:33" ht="15.75" customHeight="1" x14ac:dyDescent="0.25">
      <c r="A49" s="4"/>
      <c r="B49" s="4"/>
      <c r="C49" s="4"/>
      <c r="D49" s="12" t="s">
        <v>0</v>
      </c>
      <c r="E49" s="33" t="s">
        <v>519</v>
      </c>
      <c r="F49" s="34"/>
      <c r="G49" s="34"/>
      <c r="H49" s="34"/>
      <c r="I49" s="34"/>
      <c r="J49" s="34"/>
      <c r="K49" s="34"/>
      <c r="L49" s="34"/>
      <c r="M49" s="34"/>
      <c r="N49" s="13"/>
      <c r="O49" s="13"/>
      <c r="P49" s="13"/>
      <c r="Q49" s="13"/>
      <c r="R49" s="13"/>
      <c r="S49" s="13"/>
      <c r="T49" s="13"/>
      <c r="U49" s="13"/>
      <c r="V49" s="13"/>
      <c r="W49" s="13"/>
      <c r="X49" s="13"/>
      <c r="Y49" s="13"/>
      <c r="Z49" s="13"/>
      <c r="AA49" s="13"/>
      <c r="AB49" s="13"/>
      <c r="AC49" s="13"/>
      <c r="AD49" s="13"/>
      <c r="AE49" s="13"/>
      <c r="AF49" s="13"/>
      <c r="AG49" s="17"/>
    </row>
    <row r="50" spans="1:33" x14ac:dyDescent="0.15">
      <c r="A50" s="4"/>
      <c r="B50" s="4"/>
      <c r="C50" s="4"/>
      <c r="D50" s="4"/>
      <c r="E50" s="4"/>
      <c r="F50" s="4"/>
      <c r="G50" s="4"/>
      <c r="H50" s="4"/>
      <c r="I50" s="4"/>
      <c r="J50" s="4"/>
      <c r="K50" s="4"/>
      <c r="L50" s="4"/>
      <c r="M50" s="4"/>
    </row>
    <row r="51" spans="1:33" ht="16.5" x14ac:dyDescent="0.25">
      <c r="A51" s="4"/>
      <c r="B51" s="4"/>
      <c r="C51" s="4"/>
      <c r="D51" s="9" t="s">
        <v>515</v>
      </c>
      <c r="E51" s="4"/>
      <c r="F51" s="4"/>
      <c r="G51" s="4"/>
      <c r="H51" s="4"/>
      <c r="I51" s="4"/>
      <c r="J51" s="4"/>
      <c r="K51" s="4"/>
      <c r="L51" s="4"/>
      <c r="M51" s="4"/>
      <c r="N51" s="15"/>
      <c r="O51" s="16" t="s">
        <v>10</v>
      </c>
      <c r="P51" s="16" t="s">
        <v>9</v>
      </c>
      <c r="Q51" s="15"/>
      <c r="R51" s="15"/>
      <c r="S51" s="15"/>
      <c r="T51" s="15"/>
      <c r="U51" s="15"/>
      <c r="V51" s="15"/>
      <c r="W51" s="15"/>
      <c r="X51" s="15"/>
      <c r="Y51" s="15"/>
      <c r="Z51" s="15"/>
      <c r="AA51" s="15"/>
      <c r="AB51" s="15"/>
      <c r="AC51" s="15"/>
      <c r="AD51" s="15"/>
      <c r="AE51" s="15"/>
      <c r="AF51" s="15"/>
      <c r="AG51" s="17"/>
    </row>
    <row r="52" spans="1:33" ht="395.1" customHeight="1" x14ac:dyDescent="0.15">
      <c r="A52" s="4"/>
      <c r="B52" s="4"/>
      <c r="C52" s="4"/>
      <c r="D52" s="11" t="s">
        <v>5</v>
      </c>
      <c r="E52" s="31"/>
      <c r="F52" s="32"/>
      <c r="G52" s="32"/>
      <c r="H52" s="32"/>
      <c r="I52" s="32"/>
      <c r="J52" s="32"/>
      <c r="K52" s="32"/>
      <c r="L52" s="32"/>
      <c r="M52" s="32"/>
      <c r="O52" s="14"/>
      <c r="P52" s="14"/>
      <c r="Q52" s="28"/>
      <c r="R52" s="28"/>
      <c r="S52" s="28"/>
      <c r="T52" s="28"/>
      <c r="U52" s="28"/>
      <c r="V52" s="28"/>
      <c r="W52" s="28"/>
      <c r="X52" s="28"/>
      <c r="Y52" s="28"/>
      <c r="Z52" s="28"/>
      <c r="AA52" s="28"/>
      <c r="AB52" s="28"/>
      <c r="AC52" s="28"/>
      <c r="AD52" s="28"/>
      <c r="AE52" s="28"/>
      <c r="AF52" s="28"/>
      <c r="AG52" s="17"/>
    </row>
    <row r="53" spans="1:33" ht="15.75" customHeight="1" x14ac:dyDescent="0.25">
      <c r="A53" s="4"/>
      <c r="B53" s="4"/>
      <c r="C53" s="4"/>
      <c r="D53" s="12" t="s">
        <v>0</v>
      </c>
      <c r="E53" s="33" t="s">
        <v>520</v>
      </c>
      <c r="F53" s="34"/>
      <c r="G53" s="34"/>
      <c r="H53" s="34"/>
      <c r="I53" s="34"/>
      <c r="J53" s="34"/>
      <c r="K53" s="34"/>
      <c r="L53" s="34"/>
      <c r="M53" s="34"/>
      <c r="N53" s="13"/>
      <c r="O53" s="13"/>
      <c r="P53" s="13"/>
      <c r="Q53" s="13"/>
      <c r="R53" s="13"/>
      <c r="S53" s="13"/>
      <c r="T53" s="13"/>
      <c r="U53" s="13"/>
      <c r="V53" s="13"/>
      <c r="W53" s="13"/>
      <c r="X53" s="13"/>
      <c r="Y53" s="13"/>
      <c r="Z53" s="13"/>
      <c r="AA53" s="13"/>
      <c r="AB53" s="13"/>
      <c r="AC53" s="13"/>
      <c r="AD53" s="13"/>
      <c r="AE53" s="13"/>
      <c r="AF53" s="13"/>
      <c r="AG53" s="17"/>
    </row>
    <row r="54" spans="1:33" x14ac:dyDescent="0.15">
      <c r="A54" s="4"/>
      <c r="B54" s="4"/>
      <c r="C54" s="4"/>
      <c r="D54" s="4"/>
      <c r="E54" s="4"/>
      <c r="F54" s="4"/>
      <c r="G54" s="4"/>
      <c r="H54" s="4"/>
      <c r="I54" s="4"/>
      <c r="J54" s="4"/>
      <c r="K54" s="4"/>
      <c r="L54" s="4"/>
      <c r="M54" s="4"/>
    </row>
  </sheetData>
  <mergeCells count="34">
    <mergeCell ref="E53:M53"/>
    <mergeCell ref="E44:M44"/>
    <mergeCell ref="E45:M45"/>
    <mergeCell ref="E41:M41"/>
    <mergeCell ref="E36:M36"/>
    <mergeCell ref="E48:M48"/>
    <mergeCell ref="E49:M49"/>
    <mergeCell ref="E52:M52"/>
    <mergeCell ref="E29:M29"/>
    <mergeCell ref="E32:M32"/>
    <mergeCell ref="E33:M33"/>
    <mergeCell ref="E37:M37"/>
    <mergeCell ref="E40:M40"/>
    <mergeCell ref="E5:M5"/>
    <mergeCell ref="E12:M12"/>
    <mergeCell ref="E13:M13"/>
    <mergeCell ref="Q48:AF48"/>
    <mergeCell ref="Q12:AF12"/>
    <mergeCell ref="Q16:AF16"/>
    <mergeCell ref="Q20:AF20"/>
    <mergeCell ref="Q24:AF24"/>
    <mergeCell ref="Q28:AF28"/>
    <mergeCell ref="E16:M16"/>
    <mergeCell ref="E17:M17"/>
    <mergeCell ref="E20:M20"/>
    <mergeCell ref="E21:M21"/>
    <mergeCell ref="E24:M24"/>
    <mergeCell ref="E25:M25"/>
    <mergeCell ref="E28:M28"/>
    <mergeCell ref="Q44:AF44"/>
    <mergeCell ref="Q52:AF52"/>
    <mergeCell ref="Q32:AF32"/>
    <mergeCell ref="Q36:AF36"/>
    <mergeCell ref="Q40:AF40"/>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74"/>
  <sheetViews>
    <sheetView workbookViewId="0">
      <selection activeCell="A40" sqref="A40"/>
    </sheetView>
  </sheetViews>
  <sheetFormatPr defaultRowHeight="13.5" x14ac:dyDescent="0.15"/>
  <cols>
    <col min="1" max="16384" width="9.33203125" style="18"/>
  </cols>
  <sheetData>
    <row r="1" spans="1:42" x14ac:dyDescent="0.15">
      <c r="A1" s="18" t="s">
        <v>494</v>
      </c>
      <c r="C1" s="18" t="s">
        <v>493</v>
      </c>
    </row>
    <row r="3" spans="1:42" x14ac:dyDescent="0.15">
      <c r="A3" s="18" t="s">
        <v>495</v>
      </c>
    </row>
    <row r="4" spans="1:42" x14ac:dyDescent="0.15">
      <c r="A4" s="18" t="s">
        <v>492</v>
      </c>
    </row>
    <row r="5" spans="1:42" x14ac:dyDescent="0.15">
      <c r="A5" s="18" t="s">
        <v>329</v>
      </c>
      <c r="B5" s="18" t="s">
        <v>443</v>
      </c>
    </row>
    <row r="6" spans="1:42" x14ac:dyDescent="0.15">
      <c r="A6" s="18" t="s">
        <v>328</v>
      </c>
    </row>
    <row r="7" spans="1:42" s="27" customFormat="1" x14ac:dyDescent="0.15">
      <c r="A7" s="20" t="s">
        <v>315</v>
      </c>
      <c r="B7" s="20" t="s">
        <v>382</v>
      </c>
      <c r="C7" s="20" t="s">
        <v>381</v>
      </c>
      <c r="D7" s="20" t="s">
        <v>491</v>
      </c>
      <c r="E7" s="20" t="s">
        <v>490</v>
      </c>
      <c r="F7" s="20" t="s">
        <v>489</v>
      </c>
      <c r="G7" s="20" t="s">
        <v>488</v>
      </c>
      <c r="H7" s="20" t="s">
        <v>487</v>
      </c>
      <c r="I7" s="20" t="s">
        <v>486</v>
      </c>
      <c r="J7" s="20" t="s">
        <v>485</v>
      </c>
      <c r="K7" s="20" t="s">
        <v>484</v>
      </c>
      <c r="L7" s="20" t="s">
        <v>483</v>
      </c>
      <c r="M7" s="20" t="s">
        <v>482</v>
      </c>
      <c r="N7" s="20" t="s">
        <v>481</v>
      </c>
      <c r="O7" s="20" t="s">
        <v>431</v>
      </c>
      <c r="P7" s="20" t="s">
        <v>430</v>
      </c>
      <c r="Q7" s="20" t="s">
        <v>429</v>
      </c>
      <c r="R7" s="20" t="s">
        <v>428</v>
      </c>
      <c r="S7" s="20" t="s">
        <v>427</v>
      </c>
      <c r="T7" s="20" t="s">
        <v>426</v>
      </c>
      <c r="U7" s="20" t="s">
        <v>425</v>
      </c>
      <c r="V7" s="20" t="s">
        <v>424</v>
      </c>
      <c r="W7" s="20" t="s">
        <v>423</v>
      </c>
      <c r="X7" s="20" t="s">
        <v>422</v>
      </c>
      <c r="Y7" s="20" t="s">
        <v>421</v>
      </c>
      <c r="Z7" s="20" t="s">
        <v>420</v>
      </c>
      <c r="AA7" s="20" t="s">
        <v>475</v>
      </c>
      <c r="AB7" s="20" t="s">
        <v>474</v>
      </c>
      <c r="AC7" s="20" t="s">
        <v>473</v>
      </c>
      <c r="AD7" s="20" t="s">
        <v>472</v>
      </c>
      <c r="AE7" s="20" t="s">
        <v>471</v>
      </c>
      <c r="AF7" s="20" t="s">
        <v>470</v>
      </c>
      <c r="AG7" s="20" t="s">
        <v>469</v>
      </c>
      <c r="AH7" s="20" t="s">
        <v>468</v>
      </c>
      <c r="AI7" s="20" t="s">
        <v>467</v>
      </c>
      <c r="AJ7" s="20" t="s">
        <v>466</v>
      </c>
      <c r="AK7" s="20" t="s">
        <v>480</v>
      </c>
      <c r="AL7" s="20" t="s">
        <v>479</v>
      </c>
      <c r="AM7" s="20" t="s">
        <v>478</v>
      </c>
      <c r="AN7" s="20" t="s">
        <v>327</v>
      </c>
      <c r="AO7" s="20" t="s">
        <v>231</v>
      </c>
      <c r="AP7" s="20" t="s">
        <v>230</v>
      </c>
    </row>
    <row r="8" spans="1:42" s="27" customFormat="1" x14ac:dyDescent="0.15">
      <c r="A8" s="19" t="s">
        <v>399</v>
      </c>
      <c r="B8" s="19" t="s">
        <v>398</v>
      </c>
      <c r="C8" s="19" t="s">
        <v>14</v>
      </c>
      <c r="D8" s="19" t="s">
        <v>397</v>
      </c>
      <c r="E8" s="19" t="s">
        <v>21</v>
      </c>
      <c r="F8" s="19" t="s">
        <v>21</v>
      </c>
      <c r="G8" s="19" t="s">
        <v>21</v>
      </c>
      <c r="H8" s="19" t="s">
        <v>21</v>
      </c>
      <c r="I8" s="19" t="s">
        <v>21</v>
      </c>
      <c r="J8" s="19" t="s">
        <v>21</v>
      </c>
      <c r="K8" s="19" t="s">
        <v>21</v>
      </c>
      <c r="L8" s="19" t="s">
        <v>21</v>
      </c>
      <c r="M8" s="19" t="s">
        <v>21</v>
      </c>
      <c r="N8" s="19" t="s">
        <v>396</v>
      </c>
      <c r="O8" s="19" t="s">
        <v>21</v>
      </c>
      <c r="P8" s="19" t="s">
        <v>21</v>
      </c>
      <c r="Q8" s="19" t="s">
        <v>21</v>
      </c>
      <c r="R8" s="19" t="s">
        <v>395</v>
      </c>
      <c r="S8" s="19" t="s">
        <v>21</v>
      </c>
      <c r="T8" s="19" t="s">
        <v>21</v>
      </c>
      <c r="U8" s="19" t="s">
        <v>21</v>
      </c>
      <c r="V8" s="19" t="s">
        <v>21</v>
      </c>
      <c r="W8" s="19" t="s">
        <v>21</v>
      </c>
      <c r="X8" s="19" t="s">
        <v>21</v>
      </c>
      <c r="Y8" s="19" t="s">
        <v>21</v>
      </c>
      <c r="Z8" s="19" t="s">
        <v>21</v>
      </c>
      <c r="AA8" s="19" t="s">
        <v>21</v>
      </c>
      <c r="AB8" s="19" t="s">
        <v>21</v>
      </c>
      <c r="AC8" s="19" t="s">
        <v>21</v>
      </c>
      <c r="AD8" s="19" t="s">
        <v>21</v>
      </c>
      <c r="AE8" s="19" t="s">
        <v>21</v>
      </c>
      <c r="AF8" s="19" t="s">
        <v>21</v>
      </c>
      <c r="AG8" s="19" t="s">
        <v>21</v>
      </c>
      <c r="AH8" s="19" t="s">
        <v>21</v>
      </c>
      <c r="AI8" s="19" t="s">
        <v>21</v>
      </c>
      <c r="AJ8" s="19" t="s">
        <v>21</v>
      </c>
      <c r="AK8" s="19" t="s">
        <v>394</v>
      </c>
      <c r="AL8" s="19" t="s">
        <v>477</v>
      </c>
      <c r="AM8" s="19" t="s">
        <v>476</v>
      </c>
      <c r="AN8" s="19" t="s">
        <v>18</v>
      </c>
      <c r="AO8" s="19" t="s">
        <v>393</v>
      </c>
      <c r="AP8" s="19" t="s">
        <v>14</v>
      </c>
    </row>
    <row r="12" spans="1:42" x14ac:dyDescent="0.15">
      <c r="A12" s="18" t="s">
        <v>497</v>
      </c>
    </row>
    <row r="13" spans="1:42" x14ac:dyDescent="0.15">
      <c r="A13" s="18" t="s">
        <v>330</v>
      </c>
    </row>
    <row r="14" spans="1:42" x14ac:dyDescent="0.15">
      <c r="A14" s="18" t="s">
        <v>329</v>
      </c>
      <c r="B14" s="18" t="s">
        <v>443</v>
      </c>
    </row>
    <row r="15" spans="1:42" x14ac:dyDescent="0.15">
      <c r="A15" s="18" t="s">
        <v>328</v>
      </c>
    </row>
    <row r="16" spans="1:42" s="26" customFormat="1" ht="11.25" x14ac:dyDescent="0.15">
      <c r="A16" s="20" t="s">
        <v>315</v>
      </c>
      <c r="B16" s="20" t="s">
        <v>308</v>
      </c>
      <c r="C16" s="20" t="s">
        <v>475</v>
      </c>
      <c r="D16" s="20" t="s">
        <v>474</v>
      </c>
      <c r="E16" s="20" t="s">
        <v>473</v>
      </c>
      <c r="F16" s="20" t="s">
        <v>472</v>
      </c>
      <c r="G16" s="20" t="s">
        <v>471</v>
      </c>
      <c r="H16" s="20" t="s">
        <v>470</v>
      </c>
      <c r="I16" s="20" t="s">
        <v>469</v>
      </c>
      <c r="J16" s="20" t="s">
        <v>468</v>
      </c>
      <c r="K16" s="20" t="s">
        <v>467</v>
      </c>
      <c r="L16" s="20" t="s">
        <v>466</v>
      </c>
      <c r="M16" s="20" t="s">
        <v>465</v>
      </c>
      <c r="N16" s="20" t="s">
        <v>464</v>
      </c>
      <c r="O16" s="20" t="s">
        <v>463</v>
      </c>
      <c r="P16" s="20" t="s">
        <v>462</v>
      </c>
      <c r="Q16" s="20" t="s">
        <v>461</v>
      </c>
      <c r="R16" s="20" t="s">
        <v>460</v>
      </c>
      <c r="S16" s="20" t="s">
        <v>459</v>
      </c>
      <c r="T16" s="20" t="s">
        <v>458</v>
      </c>
      <c r="U16" s="20" t="s">
        <v>457</v>
      </c>
      <c r="V16" s="20" t="s">
        <v>456</v>
      </c>
      <c r="W16" s="20" t="s">
        <v>455</v>
      </c>
      <c r="X16" s="20" t="s">
        <v>454</v>
      </c>
      <c r="Y16" s="20" t="s">
        <v>453</v>
      </c>
      <c r="Z16" s="20" t="s">
        <v>452</v>
      </c>
      <c r="AA16" s="20" t="s">
        <v>451</v>
      </c>
      <c r="AB16" s="20" t="s">
        <v>450</v>
      </c>
      <c r="AC16" s="20" t="s">
        <v>449</v>
      </c>
      <c r="AD16" s="20" t="s">
        <v>448</v>
      </c>
      <c r="AE16" s="20" t="s">
        <v>447</v>
      </c>
      <c r="AF16" s="20" t="s">
        <v>446</v>
      </c>
      <c r="AG16" s="20" t="s">
        <v>233</v>
      </c>
      <c r="AH16" s="20" t="s">
        <v>232</v>
      </c>
      <c r="AI16" s="20" t="s">
        <v>231</v>
      </c>
      <c r="AJ16" s="20" t="s">
        <v>230</v>
      </c>
    </row>
    <row r="17" spans="1:107" s="26" customFormat="1" ht="11.25" x14ac:dyDescent="0.15">
      <c r="A17" s="19" t="s">
        <v>399</v>
      </c>
      <c r="B17" s="19" t="s">
        <v>398</v>
      </c>
      <c r="C17" s="19" t="s">
        <v>21</v>
      </c>
      <c r="D17" s="19" t="s">
        <v>21</v>
      </c>
      <c r="E17" s="19" t="s">
        <v>21</v>
      </c>
      <c r="F17" s="19" t="s">
        <v>21</v>
      </c>
      <c r="G17" s="19" t="s">
        <v>21</v>
      </c>
      <c r="H17" s="19" t="s">
        <v>21</v>
      </c>
      <c r="I17" s="19" t="s">
        <v>21</v>
      </c>
      <c r="J17" s="19" t="s">
        <v>21</v>
      </c>
      <c r="K17" s="19" t="s">
        <v>21</v>
      </c>
      <c r="L17" s="19" t="s">
        <v>21</v>
      </c>
      <c r="M17" s="19" t="s">
        <v>21</v>
      </c>
      <c r="N17" s="19" t="s">
        <v>394</v>
      </c>
      <c r="O17" s="19" t="s">
        <v>21</v>
      </c>
      <c r="P17" s="19" t="s">
        <v>21</v>
      </c>
      <c r="Q17" s="19" t="s">
        <v>21</v>
      </c>
      <c r="R17" s="19" t="s">
        <v>21</v>
      </c>
      <c r="S17" s="19" t="s">
        <v>21</v>
      </c>
      <c r="T17" s="19" t="s">
        <v>21</v>
      </c>
      <c r="U17" s="19" t="s">
        <v>21</v>
      </c>
      <c r="V17" s="19" t="s">
        <v>21</v>
      </c>
      <c r="W17" s="19" t="s">
        <v>21</v>
      </c>
      <c r="X17" s="19" t="s">
        <v>21</v>
      </c>
      <c r="Y17" s="19" t="s">
        <v>21</v>
      </c>
      <c r="Z17" s="19" t="s">
        <v>21</v>
      </c>
      <c r="AA17" s="19" t="s">
        <v>21</v>
      </c>
      <c r="AB17" s="19" t="s">
        <v>21</v>
      </c>
      <c r="AC17" s="19" t="s">
        <v>21</v>
      </c>
      <c r="AD17" s="19" t="s">
        <v>21</v>
      </c>
      <c r="AE17" s="19" t="s">
        <v>21</v>
      </c>
      <c r="AF17" s="19" t="s">
        <v>21</v>
      </c>
      <c r="AG17" s="19" t="s">
        <v>445</v>
      </c>
      <c r="AH17" s="19" t="s">
        <v>444</v>
      </c>
      <c r="AI17" s="19" t="s">
        <v>393</v>
      </c>
      <c r="AJ17" s="19" t="s">
        <v>14</v>
      </c>
    </row>
    <row r="20" spans="1:107" x14ac:dyDescent="0.15">
      <c r="A20" s="18" t="s">
        <v>499</v>
      </c>
    </row>
    <row r="21" spans="1:107" x14ac:dyDescent="0.15">
      <c r="A21" s="18" t="s">
        <v>330</v>
      </c>
    </row>
    <row r="22" spans="1:107" x14ac:dyDescent="0.15">
      <c r="A22" s="18" t="s">
        <v>329</v>
      </c>
      <c r="B22" s="18" t="s">
        <v>443</v>
      </c>
    </row>
    <row r="23" spans="1:107" x14ac:dyDescent="0.15">
      <c r="A23" s="18" t="s">
        <v>328</v>
      </c>
    </row>
    <row r="24" spans="1:107" x14ac:dyDescent="0.15">
      <c r="A24" s="20" t="s">
        <v>315</v>
      </c>
      <c r="B24" s="20" t="s">
        <v>308</v>
      </c>
      <c r="C24" s="20" t="s">
        <v>442</v>
      </c>
      <c r="D24" s="20" t="s">
        <v>441</v>
      </c>
      <c r="E24" s="20" t="s">
        <v>440</v>
      </c>
      <c r="F24" s="20" t="s">
        <v>439</v>
      </c>
      <c r="G24" s="20" t="s">
        <v>438</v>
      </c>
      <c r="H24" s="20" t="s">
        <v>437</v>
      </c>
      <c r="I24" s="20" t="s">
        <v>436</v>
      </c>
      <c r="J24" s="20" t="s">
        <v>435</v>
      </c>
      <c r="K24" s="20" t="s">
        <v>434</v>
      </c>
      <c r="L24" s="20" t="s">
        <v>433</v>
      </c>
      <c r="M24" s="20" t="s">
        <v>432</v>
      </c>
      <c r="N24" s="20" t="s">
        <v>431</v>
      </c>
      <c r="O24" s="20" t="s">
        <v>430</v>
      </c>
      <c r="P24" s="20" t="s">
        <v>429</v>
      </c>
      <c r="Q24" s="20" t="s">
        <v>428</v>
      </c>
      <c r="R24" s="20" t="s">
        <v>427</v>
      </c>
      <c r="S24" s="20" t="s">
        <v>426</v>
      </c>
      <c r="T24" s="20" t="s">
        <v>425</v>
      </c>
      <c r="U24" s="20" t="s">
        <v>424</v>
      </c>
      <c r="V24" s="20" t="s">
        <v>423</v>
      </c>
      <c r="W24" s="20" t="s">
        <v>422</v>
      </c>
      <c r="X24" s="20" t="s">
        <v>421</v>
      </c>
      <c r="Y24" s="20" t="s">
        <v>420</v>
      </c>
      <c r="Z24" s="20" t="s">
        <v>419</v>
      </c>
      <c r="AA24" s="20" t="s">
        <v>418</v>
      </c>
      <c r="AB24" s="20" t="s">
        <v>417</v>
      </c>
      <c r="AC24" s="20" t="s">
        <v>416</v>
      </c>
      <c r="AD24" s="20" t="s">
        <v>415</v>
      </c>
      <c r="AE24" s="20" t="s">
        <v>414</v>
      </c>
      <c r="AF24" s="20" t="s">
        <v>413</v>
      </c>
      <c r="AG24" s="20" t="s">
        <v>412</v>
      </c>
      <c r="AH24" s="20" t="s">
        <v>411</v>
      </c>
      <c r="AI24" s="20" t="s">
        <v>410</v>
      </c>
      <c r="AJ24" s="20" t="s">
        <v>409</v>
      </c>
      <c r="AK24" s="20" t="s">
        <v>408</v>
      </c>
      <c r="AL24" s="20" t="s">
        <v>407</v>
      </c>
      <c r="AM24" s="20" t="s">
        <v>406</v>
      </c>
      <c r="AN24" s="20" t="s">
        <v>405</v>
      </c>
      <c r="AO24" s="20" t="s">
        <v>404</v>
      </c>
      <c r="AP24" s="20" t="s">
        <v>403</v>
      </c>
      <c r="AQ24" s="20" t="s">
        <v>402</v>
      </c>
      <c r="AR24" s="20" t="s">
        <v>401</v>
      </c>
      <c r="AS24" s="20" t="s">
        <v>400</v>
      </c>
      <c r="AT24" s="20" t="s">
        <v>327</v>
      </c>
      <c r="AU24" s="20" t="s">
        <v>231</v>
      </c>
      <c r="AV24" s="20" t="s">
        <v>230</v>
      </c>
    </row>
    <row r="25" spans="1:107" x14ac:dyDescent="0.15">
      <c r="A25" s="19" t="s">
        <v>399</v>
      </c>
      <c r="B25" s="19" t="s">
        <v>398</v>
      </c>
      <c r="C25" s="19" t="s">
        <v>397</v>
      </c>
      <c r="D25" s="19" t="s">
        <v>21</v>
      </c>
      <c r="E25" s="19" t="s">
        <v>21</v>
      </c>
      <c r="F25" s="19" t="s">
        <v>21</v>
      </c>
      <c r="G25" s="19" t="s">
        <v>21</v>
      </c>
      <c r="H25" s="19" t="s">
        <v>21</v>
      </c>
      <c r="I25" s="19" t="s">
        <v>21</v>
      </c>
      <c r="J25" s="19" t="s">
        <v>21</v>
      </c>
      <c r="K25" s="19" t="s">
        <v>21</v>
      </c>
      <c r="L25" s="19" t="s">
        <v>21</v>
      </c>
      <c r="M25" s="19" t="s">
        <v>396</v>
      </c>
      <c r="N25" s="19" t="s">
        <v>21</v>
      </c>
      <c r="O25" s="19" t="s">
        <v>21</v>
      </c>
      <c r="P25" s="19" t="s">
        <v>21</v>
      </c>
      <c r="Q25" s="19" t="s">
        <v>395</v>
      </c>
      <c r="R25" s="19" t="s">
        <v>21</v>
      </c>
      <c r="S25" s="19" t="s">
        <v>21</v>
      </c>
      <c r="T25" s="19" t="s">
        <v>21</v>
      </c>
      <c r="U25" s="19" t="s">
        <v>21</v>
      </c>
      <c r="V25" s="19" t="s">
        <v>21</v>
      </c>
      <c r="W25" s="19" t="s">
        <v>21</v>
      </c>
      <c r="X25" s="19" t="s">
        <v>21</v>
      </c>
      <c r="Y25" s="19" t="s">
        <v>21</v>
      </c>
      <c r="Z25" s="19" t="s">
        <v>21</v>
      </c>
      <c r="AA25" s="19" t="s">
        <v>21</v>
      </c>
      <c r="AB25" s="19" t="s">
        <v>21</v>
      </c>
      <c r="AC25" s="19" t="s">
        <v>21</v>
      </c>
      <c r="AD25" s="19" t="s">
        <v>21</v>
      </c>
      <c r="AE25" s="19" t="s">
        <v>21</v>
      </c>
      <c r="AF25" s="19" t="s">
        <v>21</v>
      </c>
      <c r="AG25" s="19" t="s">
        <v>21</v>
      </c>
      <c r="AH25" s="19" t="s">
        <v>21</v>
      </c>
      <c r="AI25" s="19" t="s">
        <v>21</v>
      </c>
      <c r="AJ25" s="19" t="s">
        <v>394</v>
      </c>
      <c r="AK25" s="19" t="s">
        <v>21</v>
      </c>
      <c r="AL25" s="19" t="s">
        <v>21</v>
      </c>
      <c r="AM25" s="19" t="s">
        <v>21</v>
      </c>
      <c r="AN25" s="19" t="s">
        <v>21</v>
      </c>
      <c r="AO25" s="19" t="s">
        <v>21</v>
      </c>
      <c r="AP25" s="19" t="s">
        <v>21</v>
      </c>
      <c r="AQ25" s="19" t="s">
        <v>21</v>
      </c>
      <c r="AR25" s="19" t="s">
        <v>21</v>
      </c>
      <c r="AS25" s="19" t="s">
        <v>21</v>
      </c>
      <c r="AT25" s="19" t="s">
        <v>18</v>
      </c>
      <c r="AU25" s="19" t="s">
        <v>393</v>
      </c>
      <c r="AV25" s="19" t="s">
        <v>14</v>
      </c>
    </row>
    <row r="29" spans="1:107" x14ac:dyDescent="0.15">
      <c r="A29" s="18" t="s">
        <v>501</v>
      </c>
    </row>
    <row r="30" spans="1:107" x14ac:dyDescent="0.15">
      <c r="A30" s="18" t="s">
        <v>330</v>
      </c>
    </row>
    <row r="31" spans="1:107" x14ac:dyDescent="0.15">
      <c r="A31" s="18" t="s">
        <v>329</v>
      </c>
    </row>
    <row r="32" spans="1:107" s="24" customFormat="1" ht="11.25" x14ac:dyDescent="0.15">
      <c r="A32" s="20" t="s">
        <v>327</v>
      </c>
      <c r="B32" s="20" t="s">
        <v>326</v>
      </c>
      <c r="C32" s="20" t="s">
        <v>325</v>
      </c>
      <c r="D32" s="20" t="s">
        <v>324</v>
      </c>
      <c r="E32" s="20" t="s">
        <v>392</v>
      </c>
      <c r="F32" s="20" t="s">
        <v>322</v>
      </c>
      <c r="G32" s="20" t="s">
        <v>309</v>
      </c>
      <c r="H32" s="20" t="s">
        <v>391</v>
      </c>
      <c r="I32" s="20" t="s">
        <v>390</v>
      </c>
      <c r="J32" s="20" t="s">
        <v>323</v>
      </c>
      <c r="K32" s="20" t="s">
        <v>389</v>
      </c>
      <c r="L32" s="20" t="s">
        <v>321</v>
      </c>
      <c r="M32" s="20" t="s">
        <v>388</v>
      </c>
      <c r="N32" s="20" t="s">
        <v>252</v>
      </c>
      <c r="O32" s="20" t="s">
        <v>387</v>
      </c>
      <c r="P32" s="20" t="s">
        <v>386</v>
      </c>
      <c r="Q32" s="20" t="s">
        <v>385</v>
      </c>
      <c r="R32" s="20" t="s">
        <v>384</v>
      </c>
      <c r="S32" s="20" t="s">
        <v>383</v>
      </c>
      <c r="T32" s="20" t="s">
        <v>308</v>
      </c>
      <c r="U32" s="20" t="s">
        <v>382</v>
      </c>
      <c r="V32" s="20" t="s">
        <v>381</v>
      </c>
      <c r="W32" s="20" t="s">
        <v>315</v>
      </c>
      <c r="X32" s="20" t="s">
        <v>313</v>
      </c>
      <c r="Y32" s="20" t="s">
        <v>314</v>
      </c>
      <c r="Z32" s="20" t="s">
        <v>311</v>
      </c>
      <c r="AA32" s="20" t="s">
        <v>310</v>
      </c>
      <c r="AB32" s="20" t="s">
        <v>258</v>
      </c>
      <c r="AC32" s="20" t="s">
        <v>307</v>
      </c>
      <c r="AD32" s="20" t="s">
        <v>261</v>
      </c>
      <c r="AE32" s="20" t="s">
        <v>306</v>
      </c>
      <c r="AF32" s="20" t="s">
        <v>305</v>
      </c>
      <c r="AG32" s="20" t="s">
        <v>303</v>
      </c>
      <c r="AH32" s="20" t="s">
        <v>302</v>
      </c>
      <c r="AI32" s="20" t="s">
        <v>380</v>
      </c>
      <c r="AJ32" s="20" t="s">
        <v>379</v>
      </c>
      <c r="AK32" s="20" t="s">
        <v>251</v>
      </c>
      <c r="AL32" s="20" t="s">
        <v>378</v>
      </c>
      <c r="AM32" s="20" t="s">
        <v>377</v>
      </c>
      <c r="AN32" s="20" t="s">
        <v>299</v>
      </c>
      <c r="AO32" s="20" t="s">
        <v>376</v>
      </c>
      <c r="AP32" s="20" t="s">
        <v>250</v>
      </c>
      <c r="AQ32" s="20" t="s">
        <v>249</v>
      </c>
      <c r="AR32" s="20" t="s">
        <v>298</v>
      </c>
      <c r="AS32" s="20" t="s">
        <v>288</v>
      </c>
      <c r="AT32" s="20" t="s">
        <v>247</v>
      </c>
      <c r="AU32" s="20" t="s">
        <v>246</v>
      </c>
      <c r="AV32" s="20" t="s">
        <v>245</v>
      </c>
      <c r="AW32" s="20" t="s">
        <v>375</v>
      </c>
      <c r="AX32" s="20" t="s">
        <v>374</v>
      </c>
      <c r="AY32" s="20" t="s">
        <v>373</v>
      </c>
      <c r="AZ32" s="20" t="s">
        <v>372</v>
      </c>
      <c r="BA32" s="20" t="s">
        <v>244</v>
      </c>
      <c r="BB32" s="20" t="s">
        <v>371</v>
      </c>
      <c r="BC32" s="20" t="s">
        <v>267</v>
      </c>
      <c r="BD32" s="20" t="s">
        <v>266</v>
      </c>
      <c r="BE32" s="20" t="s">
        <v>370</v>
      </c>
      <c r="BF32" s="20" t="s">
        <v>369</v>
      </c>
      <c r="BG32" s="20" t="s">
        <v>243</v>
      </c>
      <c r="BH32" s="20" t="s">
        <v>293</v>
      </c>
      <c r="BI32" s="20" t="s">
        <v>292</v>
      </c>
      <c r="BJ32" s="20" t="s">
        <v>368</v>
      </c>
      <c r="BK32" s="20" t="s">
        <v>367</v>
      </c>
      <c r="BL32" s="20" t="s">
        <v>366</v>
      </c>
      <c r="BM32" s="20" t="s">
        <v>365</v>
      </c>
      <c r="BN32" s="20" t="s">
        <v>364</v>
      </c>
      <c r="BO32" s="20" t="s">
        <v>363</v>
      </c>
      <c r="BP32" s="20" t="s">
        <v>362</v>
      </c>
      <c r="BQ32" s="20" t="s">
        <v>361</v>
      </c>
      <c r="BR32" s="20" t="s">
        <v>360</v>
      </c>
      <c r="BS32" s="20" t="s">
        <v>359</v>
      </c>
      <c r="BT32" s="20" t="s">
        <v>358</v>
      </c>
      <c r="BU32" s="20" t="s">
        <v>291</v>
      </c>
      <c r="BV32" s="20" t="s">
        <v>290</v>
      </c>
      <c r="BW32" s="20" t="s">
        <v>278</v>
      </c>
      <c r="BX32" s="20" t="s">
        <v>281</v>
      </c>
      <c r="BY32" s="20" t="s">
        <v>280</v>
      </c>
      <c r="BZ32" s="20" t="s">
        <v>279</v>
      </c>
      <c r="CA32" s="20" t="s">
        <v>287</v>
      </c>
      <c r="CB32" s="20" t="s">
        <v>284</v>
      </c>
      <c r="CC32" s="20" t="s">
        <v>289</v>
      </c>
      <c r="CD32" s="20" t="s">
        <v>294</v>
      </c>
      <c r="CE32" s="20" t="s">
        <v>357</v>
      </c>
      <c r="CF32" s="20" t="s">
        <v>356</v>
      </c>
      <c r="CG32" s="20" t="s">
        <v>285</v>
      </c>
      <c r="CH32" s="20" t="s">
        <v>355</v>
      </c>
      <c r="CI32" s="20" t="s">
        <v>286</v>
      </c>
      <c r="CJ32" s="20" t="s">
        <v>283</v>
      </c>
      <c r="CK32" s="20" t="s">
        <v>282</v>
      </c>
      <c r="CL32" s="20" t="s">
        <v>354</v>
      </c>
      <c r="CM32" s="20" t="s">
        <v>353</v>
      </c>
      <c r="CN32" s="20" t="s">
        <v>352</v>
      </c>
      <c r="CO32" s="20" t="s">
        <v>238</v>
      </c>
      <c r="CP32" s="20" t="s">
        <v>237</v>
      </c>
      <c r="CQ32" s="20" t="s">
        <v>236</v>
      </c>
      <c r="CR32" s="20" t="s">
        <v>235</v>
      </c>
      <c r="CS32" s="20" t="s">
        <v>234</v>
      </c>
      <c r="CT32" s="20" t="s">
        <v>233</v>
      </c>
      <c r="CU32" s="20" t="s">
        <v>232</v>
      </c>
      <c r="CV32" s="20" t="s">
        <v>231</v>
      </c>
      <c r="CW32" s="20" t="s">
        <v>230</v>
      </c>
      <c r="CX32" s="20" t="s">
        <v>229</v>
      </c>
      <c r="CY32" s="20" t="s">
        <v>228</v>
      </c>
      <c r="CZ32" s="20" t="s">
        <v>227</v>
      </c>
      <c r="DA32" s="20" t="s">
        <v>226</v>
      </c>
      <c r="DB32" s="20" t="s">
        <v>225</v>
      </c>
      <c r="DC32" s="20" t="s">
        <v>224</v>
      </c>
    </row>
    <row r="33" spans="1:107" s="24" customFormat="1" ht="11.25" x14ac:dyDescent="0.15">
      <c r="A33" s="25" t="s">
        <v>351</v>
      </c>
      <c r="B33" s="25" t="s">
        <v>36</v>
      </c>
      <c r="C33" s="25" t="s">
        <v>36</v>
      </c>
      <c r="D33" s="25" t="s">
        <v>42</v>
      </c>
      <c r="E33" s="25" t="s">
        <v>350</v>
      </c>
      <c r="F33" s="25" t="s">
        <v>64</v>
      </c>
      <c r="G33" s="25" t="s">
        <v>23</v>
      </c>
      <c r="H33" s="25" t="s">
        <v>22</v>
      </c>
      <c r="I33" s="25" t="s">
        <v>344</v>
      </c>
      <c r="J33" s="25" t="s">
        <v>18</v>
      </c>
      <c r="K33" s="25" t="s">
        <v>344</v>
      </c>
      <c r="L33" s="25" t="s">
        <v>349</v>
      </c>
      <c r="M33" s="25" t="s">
        <v>22</v>
      </c>
      <c r="N33" s="25" t="s">
        <v>62</v>
      </c>
      <c r="O33" s="25" t="s">
        <v>348</v>
      </c>
      <c r="P33" s="25" t="s">
        <v>51</v>
      </c>
      <c r="Q33" s="25" t="s">
        <v>347</v>
      </c>
      <c r="R33" s="25" t="s">
        <v>335</v>
      </c>
      <c r="S33" s="25" t="s">
        <v>335</v>
      </c>
      <c r="T33" s="25" t="s">
        <v>55</v>
      </c>
      <c r="U33" s="25" t="s">
        <v>55</v>
      </c>
      <c r="V33" s="25" t="s">
        <v>346</v>
      </c>
      <c r="W33" s="25" t="s">
        <v>345</v>
      </c>
      <c r="X33" s="25" t="s">
        <v>39</v>
      </c>
      <c r="Y33" s="25" t="s">
        <v>18</v>
      </c>
      <c r="Z33" s="25" t="s">
        <v>345</v>
      </c>
      <c r="AA33" s="25" t="s">
        <v>344</v>
      </c>
      <c r="AB33" s="25" t="s">
        <v>44</v>
      </c>
      <c r="AC33" s="25" t="s">
        <v>18</v>
      </c>
      <c r="AD33" s="25" t="s">
        <v>343</v>
      </c>
      <c r="AE33" s="25" t="s">
        <v>338</v>
      </c>
      <c r="AF33" s="25" t="s">
        <v>338</v>
      </c>
      <c r="AG33" s="25" t="s">
        <v>335</v>
      </c>
      <c r="AH33" s="25" t="s">
        <v>342</v>
      </c>
      <c r="AI33" s="25" t="s">
        <v>21</v>
      </c>
      <c r="AJ33" s="25" t="s">
        <v>21</v>
      </c>
      <c r="AK33" s="25" t="s">
        <v>21</v>
      </c>
      <c r="AL33" s="25" t="s">
        <v>21</v>
      </c>
      <c r="AM33" s="25" t="s">
        <v>21</v>
      </c>
      <c r="AN33" s="25" t="s">
        <v>21</v>
      </c>
      <c r="AO33" s="25" t="s">
        <v>21</v>
      </c>
      <c r="AP33" s="25" t="s">
        <v>21</v>
      </c>
      <c r="AQ33" s="25" t="s">
        <v>21</v>
      </c>
      <c r="AR33" s="25" t="s">
        <v>21</v>
      </c>
      <c r="AS33" s="25" t="s">
        <v>21</v>
      </c>
      <c r="AT33" s="25" t="s">
        <v>22</v>
      </c>
      <c r="AU33" s="25" t="s">
        <v>341</v>
      </c>
      <c r="AV33" s="25" t="s">
        <v>21</v>
      </c>
      <c r="AW33" s="25" t="s">
        <v>21</v>
      </c>
      <c r="AX33" s="25" t="s">
        <v>21</v>
      </c>
      <c r="AY33" s="25" t="s">
        <v>21</v>
      </c>
      <c r="AZ33" s="25" t="s">
        <v>40</v>
      </c>
      <c r="BA33" s="25" t="s">
        <v>36</v>
      </c>
      <c r="BB33" s="25" t="s">
        <v>335</v>
      </c>
      <c r="BC33" s="25" t="s">
        <v>28</v>
      </c>
      <c r="BD33" s="25" t="s">
        <v>36</v>
      </c>
      <c r="BE33" s="25" t="s">
        <v>23</v>
      </c>
      <c r="BF33" s="25" t="s">
        <v>340</v>
      </c>
      <c r="BG33" s="25" t="s">
        <v>22</v>
      </c>
      <c r="BH33" s="25" t="s">
        <v>339</v>
      </c>
      <c r="BI33" s="25" t="s">
        <v>44</v>
      </c>
      <c r="BJ33" s="25" t="s">
        <v>43</v>
      </c>
      <c r="BK33" s="25" t="s">
        <v>338</v>
      </c>
      <c r="BL33" s="25" t="s">
        <v>18</v>
      </c>
      <c r="BM33" s="25" t="s">
        <v>22</v>
      </c>
      <c r="BN33" s="25" t="s">
        <v>37</v>
      </c>
      <c r="BO33" s="25" t="s">
        <v>337</v>
      </c>
      <c r="BP33" s="25" t="s">
        <v>23</v>
      </c>
      <c r="BQ33" s="25" t="s">
        <v>23</v>
      </c>
      <c r="BR33" s="25" t="s">
        <v>23</v>
      </c>
      <c r="BS33" s="25" t="s">
        <v>23</v>
      </c>
      <c r="BT33" s="25" t="s">
        <v>23</v>
      </c>
      <c r="BU33" s="25" t="s">
        <v>43</v>
      </c>
      <c r="BV33" s="25" t="s">
        <v>23</v>
      </c>
      <c r="BW33" s="25" t="s">
        <v>23</v>
      </c>
      <c r="BX33" s="25" t="s">
        <v>23</v>
      </c>
      <c r="BY33" s="25" t="s">
        <v>23</v>
      </c>
      <c r="BZ33" s="25" t="s">
        <v>23</v>
      </c>
      <c r="CA33" s="25" t="s">
        <v>23</v>
      </c>
      <c r="CB33" s="25" t="s">
        <v>23</v>
      </c>
      <c r="CC33" s="25" t="s">
        <v>21</v>
      </c>
      <c r="CD33" s="25" t="s">
        <v>23</v>
      </c>
      <c r="CE33" s="25" t="s">
        <v>23</v>
      </c>
      <c r="CF33" s="25" t="s">
        <v>23</v>
      </c>
      <c r="CG33" s="25" t="s">
        <v>39</v>
      </c>
      <c r="CH33" s="25" t="s">
        <v>336</v>
      </c>
      <c r="CI33" s="25" t="s">
        <v>23</v>
      </c>
      <c r="CJ33" s="25" t="s">
        <v>335</v>
      </c>
      <c r="CK33" s="25" t="s">
        <v>335</v>
      </c>
      <c r="CL33" s="25" t="s">
        <v>21</v>
      </c>
      <c r="CM33" s="25" t="s">
        <v>21</v>
      </c>
      <c r="CN33" s="25" t="s">
        <v>21</v>
      </c>
      <c r="CO33" s="25" t="s">
        <v>18</v>
      </c>
      <c r="CP33" s="25" t="s">
        <v>334</v>
      </c>
      <c r="CQ33" s="25" t="s">
        <v>333</v>
      </c>
      <c r="CR33" s="25" t="s">
        <v>332</v>
      </c>
      <c r="CS33" s="25" t="s">
        <v>14</v>
      </c>
      <c r="CT33" s="25" t="s">
        <v>334</v>
      </c>
      <c r="CU33" s="25" t="s">
        <v>333</v>
      </c>
      <c r="CV33" s="25" t="s">
        <v>332</v>
      </c>
      <c r="CW33" s="25" t="s">
        <v>14</v>
      </c>
      <c r="CX33" s="25" t="s">
        <v>334</v>
      </c>
      <c r="CY33" s="25" t="s">
        <v>333</v>
      </c>
      <c r="CZ33" s="25" t="s">
        <v>332</v>
      </c>
      <c r="DA33" s="25" t="s">
        <v>14</v>
      </c>
      <c r="DB33" s="25" t="s">
        <v>331</v>
      </c>
      <c r="DC33" s="25" t="s">
        <v>12</v>
      </c>
    </row>
    <row r="34" spans="1:107" x14ac:dyDescent="0.15">
      <c r="A34" s="18" t="s">
        <v>328</v>
      </c>
    </row>
    <row r="35" spans="1:107" x14ac:dyDescent="0.15">
      <c r="A35" s="20" t="s">
        <v>327</v>
      </c>
      <c r="B35" s="20" t="s">
        <v>326</v>
      </c>
      <c r="C35" s="20" t="s">
        <v>325</v>
      </c>
      <c r="D35" s="20" t="s">
        <v>324</v>
      </c>
      <c r="E35" s="20" t="s">
        <v>392</v>
      </c>
      <c r="F35" s="20" t="s">
        <v>322</v>
      </c>
      <c r="G35" s="20" t="s">
        <v>309</v>
      </c>
      <c r="H35" s="20" t="s">
        <v>391</v>
      </c>
      <c r="I35" s="20" t="s">
        <v>390</v>
      </c>
      <c r="J35" s="20" t="s">
        <v>323</v>
      </c>
      <c r="K35" s="20" t="s">
        <v>389</v>
      </c>
      <c r="L35" s="20" t="s">
        <v>321</v>
      </c>
      <c r="M35" s="20" t="s">
        <v>388</v>
      </c>
      <c r="N35" s="20" t="s">
        <v>252</v>
      </c>
      <c r="O35" s="20" t="s">
        <v>387</v>
      </c>
      <c r="P35" s="20" t="s">
        <v>386</v>
      </c>
      <c r="Q35" s="20" t="s">
        <v>385</v>
      </c>
      <c r="R35" s="20" t="s">
        <v>384</v>
      </c>
      <c r="S35" s="20" t="s">
        <v>383</v>
      </c>
      <c r="T35" s="20" t="s">
        <v>308</v>
      </c>
      <c r="U35" s="20" t="s">
        <v>382</v>
      </c>
      <c r="V35" s="20" t="s">
        <v>381</v>
      </c>
      <c r="W35" s="20" t="s">
        <v>315</v>
      </c>
      <c r="X35" s="20" t="s">
        <v>313</v>
      </c>
      <c r="Y35" s="20" t="s">
        <v>314</v>
      </c>
      <c r="Z35" s="20" t="s">
        <v>311</v>
      </c>
      <c r="AA35" s="20" t="s">
        <v>310</v>
      </c>
      <c r="AB35" s="20" t="s">
        <v>258</v>
      </c>
      <c r="AC35" s="20" t="s">
        <v>307</v>
      </c>
      <c r="AD35" s="20" t="s">
        <v>261</v>
      </c>
      <c r="AE35" s="20" t="s">
        <v>306</v>
      </c>
      <c r="AF35" s="20" t="s">
        <v>305</v>
      </c>
      <c r="AG35" s="20" t="s">
        <v>303</v>
      </c>
      <c r="AH35" s="20" t="s">
        <v>302</v>
      </c>
      <c r="AI35" s="20" t="s">
        <v>380</v>
      </c>
      <c r="AJ35" s="20" t="s">
        <v>379</v>
      </c>
      <c r="AK35" s="20" t="s">
        <v>251</v>
      </c>
      <c r="AL35" s="20" t="s">
        <v>378</v>
      </c>
      <c r="AM35" s="20" t="s">
        <v>377</v>
      </c>
      <c r="AN35" s="20" t="s">
        <v>299</v>
      </c>
      <c r="AO35" s="20" t="s">
        <v>376</v>
      </c>
      <c r="AP35" s="20" t="s">
        <v>250</v>
      </c>
      <c r="AQ35" s="20" t="s">
        <v>249</v>
      </c>
      <c r="AR35" s="20" t="s">
        <v>298</v>
      </c>
      <c r="AS35" s="20" t="s">
        <v>288</v>
      </c>
      <c r="AT35" s="20" t="s">
        <v>247</v>
      </c>
      <c r="AU35" s="20" t="s">
        <v>246</v>
      </c>
      <c r="AV35" s="20" t="s">
        <v>245</v>
      </c>
      <c r="AW35" s="20" t="s">
        <v>375</v>
      </c>
      <c r="AX35" s="20" t="s">
        <v>374</v>
      </c>
      <c r="AY35" s="20" t="s">
        <v>373</v>
      </c>
      <c r="AZ35" s="20" t="s">
        <v>372</v>
      </c>
      <c r="BA35" s="20" t="s">
        <v>244</v>
      </c>
      <c r="BB35" s="20" t="s">
        <v>371</v>
      </c>
      <c r="BC35" s="20" t="s">
        <v>267</v>
      </c>
      <c r="BD35" s="20" t="s">
        <v>266</v>
      </c>
      <c r="BE35" s="20" t="s">
        <v>370</v>
      </c>
      <c r="BF35" s="20" t="s">
        <v>369</v>
      </c>
      <c r="BG35" s="20" t="s">
        <v>243</v>
      </c>
      <c r="BH35" s="20" t="s">
        <v>293</v>
      </c>
      <c r="BI35" s="20" t="s">
        <v>292</v>
      </c>
      <c r="BJ35" s="20" t="s">
        <v>368</v>
      </c>
      <c r="BK35" s="20" t="s">
        <v>367</v>
      </c>
      <c r="BL35" s="20" t="s">
        <v>366</v>
      </c>
      <c r="BM35" s="20" t="s">
        <v>365</v>
      </c>
      <c r="BN35" s="20" t="s">
        <v>364</v>
      </c>
      <c r="BO35" s="20" t="s">
        <v>363</v>
      </c>
      <c r="BP35" s="20" t="s">
        <v>362</v>
      </c>
      <c r="BQ35" s="20" t="s">
        <v>361</v>
      </c>
      <c r="BR35" s="20" t="s">
        <v>360</v>
      </c>
      <c r="BS35" s="20" t="s">
        <v>359</v>
      </c>
      <c r="BT35" s="20" t="s">
        <v>358</v>
      </c>
      <c r="BU35" s="20" t="s">
        <v>291</v>
      </c>
      <c r="BV35" s="20" t="s">
        <v>290</v>
      </c>
      <c r="BW35" s="20" t="s">
        <v>278</v>
      </c>
      <c r="BX35" s="20" t="s">
        <v>281</v>
      </c>
      <c r="BY35" s="20" t="s">
        <v>280</v>
      </c>
      <c r="BZ35" s="20" t="s">
        <v>279</v>
      </c>
      <c r="CA35" s="20" t="s">
        <v>287</v>
      </c>
      <c r="CB35" s="20" t="s">
        <v>284</v>
      </c>
      <c r="CC35" s="20" t="s">
        <v>289</v>
      </c>
      <c r="CD35" s="20" t="s">
        <v>294</v>
      </c>
      <c r="CE35" s="20" t="s">
        <v>357</v>
      </c>
      <c r="CF35" s="20" t="s">
        <v>356</v>
      </c>
      <c r="CG35" s="20" t="s">
        <v>285</v>
      </c>
      <c r="CH35" s="20" t="s">
        <v>355</v>
      </c>
      <c r="CI35" s="20" t="s">
        <v>286</v>
      </c>
      <c r="CJ35" s="20" t="s">
        <v>283</v>
      </c>
      <c r="CK35" s="20" t="s">
        <v>282</v>
      </c>
      <c r="CL35" s="20" t="s">
        <v>354</v>
      </c>
      <c r="CM35" s="20" t="s">
        <v>353</v>
      </c>
      <c r="CN35" s="20" t="s">
        <v>352</v>
      </c>
      <c r="CO35" s="20" t="s">
        <v>238</v>
      </c>
      <c r="CP35" s="20" t="s">
        <v>237</v>
      </c>
      <c r="CQ35" s="20" t="s">
        <v>236</v>
      </c>
      <c r="CR35" s="20" t="s">
        <v>235</v>
      </c>
      <c r="CS35" s="20" t="s">
        <v>234</v>
      </c>
      <c r="CT35" s="20" t="s">
        <v>233</v>
      </c>
      <c r="CU35" s="20" t="s">
        <v>232</v>
      </c>
      <c r="CV35" s="20" t="s">
        <v>231</v>
      </c>
      <c r="CW35" s="20" t="s">
        <v>230</v>
      </c>
      <c r="CX35" s="20" t="s">
        <v>229</v>
      </c>
      <c r="CY35" s="20" t="s">
        <v>228</v>
      </c>
      <c r="CZ35" s="20" t="s">
        <v>227</v>
      </c>
      <c r="DA35" s="20" t="s">
        <v>226</v>
      </c>
      <c r="DB35" s="20" t="s">
        <v>225</v>
      </c>
      <c r="DC35" s="20" t="s">
        <v>224</v>
      </c>
    </row>
    <row r="36" spans="1:107" x14ac:dyDescent="0.15">
      <c r="A36" s="19" t="s">
        <v>351</v>
      </c>
      <c r="B36" s="19" t="s">
        <v>36</v>
      </c>
      <c r="C36" s="19" t="s">
        <v>36</v>
      </c>
      <c r="D36" s="19" t="s">
        <v>42</v>
      </c>
      <c r="E36" s="19" t="s">
        <v>350</v>
      </c>
      <c r="F36" s="19" t="s">
        <v>64</v>
      </c>
      <c r="G36" s="19" t="s">
        <v>23</v>
      </c>
      <c r="H36" s="19" t="s">
        <v>22</v>
      </c>
      <c r="I36" s="19" t="s">
        <v>344</v>
      </c>
      <c r="J36" s="19" t="s">
        <v>18</v>
      </c>
      <c r="K36" s="19" t="s">
        <v>344</v>
      </c>
      <c r="L36" s="19" t="s">
        <v>349</v>
      </c>
      <c r="M36" s="19" t="s">
        <v>22</v>
      </c>
      <c r="N36" s="19" t="s">
        <v>62</v>
      </c>
      <c r="O36" s="19" t="s">
        <v>348</v>
      </c>
      <c r="P36" s="19" t="s">
        <v>51</v>
      </c>
      <c r="Q36" s="19" t="s">
        <v>347</v>
      </c>
      <c r="R36" s="19" t="s">
        <v>335</v>
      </c>
      <c r="S36" s="19" t="s">
        <v>335</v>
      </c>
      <c r="T36" s="19" t="s">
        <v>55</v>
      </c>
      <c r="U36" s="19" t="s">
        <v>55</v>
      </c>
      <c r="V36" s="19" t="s">
        <v>346</v>
      </c>
      <c r="W36" s="19" t="s">
        <v>345</v>
      </c>
      <c r="X36" s="19" t="s">
        <v>39</v>
      </c>
      <c r="Y36" s="19" t="s">
        <v>18</v>
      </c>
      <c r="Z36" s="19" t="s">
        <v>345</v>
      </c>
      <c r="AA36" s="19" t="s">
        <v>344</v>
      </c>
      <c r="AB36" s="19" t="s">
        <v>44</v>
      </c>
      <c r="AC36" s="19" t="s">
        <v>18</v>
      </c>
      <c r="AD36" s="19" t="s">
        <v>343</v>
      </c>
      <c r="AE36" s="19" t="s">
        <v>338</v>
      </c>
      <c r="AF36" s="19" t="s">
        <v>338</v>
      </c>
      <c r="AG36" s="19" t="s">
        <v>335</v>
      </c>
      <c r="AH36" s="19" t="s">
        <v>342</v>
      </c>
      <c r="AI36" s="19" t="s">
        <v>21</v>
      </c>
      <c r="AJ36" s="19" t="s">
        <v>21</v>
      </c>
      <c r="AK36" s="19" t="s">
        <v>21</v>
      </c>
      <c r="AL36" s="19" t="s">
        <v>21</v>
      </c>
      <c r="AM36" s="19" t="s">
        <v>21</v>
      </c>
      <c r="AN36" s="19" t="s">
        <v>21</v>
      </c>
      <c r="AO36" s="19" t="s">
        <v>21</v>
      </c>
      <c r="AP36" s="19" t="s">
        <v>21</v>
      </c>
      <c r="AQ36" s="19" t="s">
        <v>21</v>
      </c>
      <c r="AR36" s="19" t="s">
        <v>21</v>
      </c>
      <c r="AS36" s="19" t="s">
        <v>21</v>
      </c>
      <c r="AT36" s="19" t="s">
        <v>22</v>
      </c>
      <c r="AU36" s="19" t="s">
        <v>341</v>
      </c>
      <c r="AV36" s="19" t="s">
        <v>21</v>
      </c>
      <c r="AW36" s="19" t="s">
        <v>21</v>
      </c>
      <c r="AX36" s="19" t="s">
        <v>21</v>
      </c>
      <c r="AY36" s="19" t="s">
        <v>21</v>
      </c>
      <c r="AZ36" s="19" t="s">
        <v>40</v>
      </c>
      <c r="BA36" s="19" t="s">
        <v>36</v>
      </c>
      <c r="BB36" s="19" t="s">
        <v>335</v>
      </c>
      <c r="BC36" s="19" t="s">
        <v>28</v>
      </c>
      <c r="BD36" s="19" t="s">
        <v>36</v>
      </c>
      <c r="BE36" s="19" t="s">
        <v>23</v>
      </c>
      <c r="BF36" s="19" t="s">
        <v>340</v>
      </c>
      <c r="BG36" s="19" t="s">
        <v>22</v>
      </c>
      <c r="BH36" s="19" t="s">
        <v>339</v>
      </c>
      <c r="BI36" s="19" t="s">
        <v>44</v>
      </c>
      <c r="BJ36" s="19" t="s">
        <v>43</v>
      </c>
      <c r="BK36" s="19" t="s">
        <v>338</v>
      </c>
      <c r="BL36" s="19" t="s">
        <v>18</v>
      </c>
      <c r="BM36" s="19" t="s">
        <v>22</v>
      </c>
      <c r="BN36" s="19" t="s">
        <v>37</v>
      </c>
      <c r="BO36" s="19" t="s">
        <v>337</v>
      </c>
      <c r="BP36" s="19" t="s">
        <v>23</v>
      </c>
      <c r="BQ36" s="19" t="s">
        <v>23</v>
      </c>
      <c r="BR36" s="19" t="s">
        <v>23</v>
      </c>
      <c r="BS36" s="19" t="s">
        <v>23</v>
      </c>
      <c r="BT36" s="19" t="s">
        <v>23</v>
      </c>
      <c r="BU36" s="19" t="s">
        <v>43</v>
      </c>
      <c r="BV36" s="19" t="s">
        <v>23</v>
      </c>
      <c r="BW36" s="19" t="s">
        <v>23</v>
      </c>
      <c r="BX36" s="19" t="s">
        <v>23</v>
      </c>
      <c r="BY36" s="19" t="s">
        <v>23</v>
      </c>
      <c r="BZ36" s="19" t="s">
        <v>23</v>
      </c>
      <c r="CA36" s="19" t="s">
        <v>23</v>
      </c>
      <c r="CB36" s="19" t="s">
        <v>23</v>
      </c>
      <c r="CC36" s="19" t="s">
        <v>21</v>
      </c>
      <c r="CD36" s="19" t="s">
        <v>23</v>
      </c>
      <c r="CE36" s="19" t="s">
        <v>23</v>
      </c>
      <c r="CF36" s="19" t="s">
        <v>23</v>
      </c>
      <c r="CG36" s="19" t="s">
        <v>39</v>
      </c>
      <c r="CH36" s="19" t="s">
        <v>336</v>
      </c>
      <c r="CI36" s="19" t="s">
        <v>23</v>
      </c>
      <c r="CJ36" s="19" t="s">
        <v>335</v>
      </c>
      <c r="CK36" s="19" t="s">
        <v>335</v>
      </c>
      <c r="CL36" s="19" t="s">
        <v>21</v>
      </c>
      <c r="CM36" s="19" t="s">
        <v>21</v>
      </c>
      <c r="CN36" s="19" t="s">
        <v>21</v>
      </c>
      <c r="CO36" s="19" t="s">
        <v>18</v>
      </c>
      <c r="CP36" s="19" t="s">
        <v>334</v>
      </c>
      <c r="CQ36" s="19" t="s">
        <v>333</v>
      </c>
      <c r="CR36" s="19" t="s">
        <v>332</v>
      </c>
      <c r="CS36" s="19" t="s">
        <v>14</v>
      </c>
      <c r="CT36" s="19" t="s">
        <v>334</v>
      </c>
      <c r="CU36" s="19" t="s">
        <v>333</v>
      </c>
      <c r="CV36" s="19" t="s">
        <v>332</v>
      </c>
      <c r="CW36" s="19" t="s">
        <v>14</v>
      </c>
      <c r="CX36" s="19" t="s">
        <v>334</v>
      </c>
      <c r="CY36" s="19" t="s">
        <v>333</v>
      </c>
      <c r="CZ36" s="19" t="s">
        <v>332</v>
      </c>
      <c r="DA36" s="19" t="s">
        <v>14</v>
      </c>
      <c r="DB36" s="19" t="s">
        <v>331</v>
      </c>
      <c r="DC36" s="19" t="s">
        <v>12</v>
      </c>
    </row>
    <row r="40" spans="1:107" x14ac:dyDescent="0.15">
      <c r="A40" s="18" t="s">
        <v>503</v>
      </c>
    </row>
    <row r="41" spans="1:107" x14ac:dyDescent="0.15">
      <c r="A41" s="18" t="s">
        <v>330</v>
      </c>
    </row>
    <row r="42" spans="1:107" x14ac:dyDescent="0.15">
      <c r="A42" s="18" t="s">
        <v>329</v>
      </c>
    </row>
    <row r="43" spans="1:107" s="21" customFormat="1" x14ac:dyDescent="0.15">
      <c r="A43" s="23" t="s">
        <v>327</v>
      </c>
      <c r="B43" s="23" t="s">
        <v>326</v>
      </c>
      <c r="C43" s="23" t="s">
        <v>325</v>
      </c>
      <c r="D43" s="23" t="s">
        <v>324</v>
      </c>
      <c r="E43" s="23" t="s">
        <v>323</v>
      </c>
      <c r="F43" s="23" t="s">
        <v>322</v>
      </c>
      <c r="G43" s="23" t="s">
        <v>321</v>
      </c>
      <c r="H43" s="23" t="s">
        <v>320</v>
      </c>
      <c r="I43" s="23" t="s">
        <v>319</v>
      </c>
      <c r="J43" s="23" t="s">
        <v>318</v>
      </c>
      <c r="K43" s="23" t="s">
        <v>317</v>
      </c>
      <c r="L43" s="23" t="s">
        <v>316</v>
      </c>
      <c r="M43" s="23" t="s">
        <v>315</v>
      </c>
      <c r="N43" s="23" t="s">
        <v>314</v>
      </c>
      <c r="O43" s="23" t="s">
        <v>313</v>
      </c>
      <c r="P43" s="23" t="s">
        <v>312</v>
      </c>
      <c r="Q43" s="23" t="s">
        <v>311</v>
      </c>
      <c r="R43" s="23" t="s">
        <v>310</v>
      </c>
      <c r="S43" s="23" t="s">
        <v>309</v>
      </c>
      <c r="T43" s="23" t="s">
        <v>308</v>
      </c>
      <c r="U43" s="23" t="s">
        <v>307</v>
      </c>
      <c r="V43" s="23" t="s">
        <v>306</v>
      </c>
      <c r="W43" s="23" t="s">
        <v>305</v>
      </c>
      <c r="X43" s="23" t="s">
        <v>304</v>
      </c>
      <c r="Y43" s="23" t="s">
        <v>303</v>
      </c>
      <c r="Z43" s="23" t="s">
        <v>302</v>
      </c>
      <c r="AA43" s="23" t="s">
        <v>301</v>
      </c>
      <c r="AB43" s="23" t="s">
        <v>300</v>
      </c>
      <c r="AC43" s="23" t="s">
        <v>299</v>
      </c>
      <c r="AD43" s="23" t="s">
        <v>298</v>
      </c>
      <c r="AE43" s="23" t="s">
        <v>297</v>
      </c>
      <c r="AF43" s="23" t="s">
        <v>296</v>
      </c>
      <c r="AG43" s="23" t="s">
        <v>295</v>
      </c>
      <c r="AH43" s="23" t="s">
        <v>294</v>
      </c>
      <c r="AI43" s="23" t="s">
        <v>293</v>
      </c>
      <c r="AJ43" s="23" t="s">
        <v>292</v>
      </c>
      <c r="AK43" s="23" t="s">
        <v>291</v>
      </c>
      <c r="AL43" s="23" t="s">
        <v>290</v>
      </c>
      <c r="AM43" s="23" t="s">
        <v>289</v>
      </c>
      <c r="AN43" s="23" t="s">
        <v>288</v>
      </c>
      <c r="AO43" s="23" t="s">
        <v>287</v>
      </c>
      <c r="AP43" s="23" t="s">
        <v>286</v>
      </c>
      <c r="AQ43" s="23" t="s">
        <v>285</v>
      </c>
      <c r="AR43" s="23" t="s">
        <v>284</v>
      </c>
      <c r="AS43" s="23" t="s">
        <v>283</v>
      </c>
      <c r="AT43" s="23" t="s">
        <v>282</v>
      </c>
      <c r="AU43" s="23" t="s">
        <v>281</v>
      </c>
      <c r="AV43" s="23" t="s">
        <v>280</v>
      </c>
      <c r="AW43" s="23" t="s">
        <v>279</v>
      </c>
      <c r="AX43" s="23" t="s">
        <v>278</v>
      </c>
      <c r="AY43" s="23" t="s">
        <v>277</v>
      </c>
      <c r="AZ43" s="23" t="s">
        <v>276</v>
      </c>
      <c r="BA43" s="23" t="s">
        <v>275</v>
      </c>
      <c r="BB43" s="23" t="s">
        <v>274</v>
      </c>
      <c r="BC43" s="23" t="s">
        <v>273</v>
      </c>
      <c r="BD43" s="23" t="s">
        <v>272</v>
      </c>
      <c r="BE43" s="23" t="s">
        <v>271</v>
      </c>
      <c r="BF43" s="23" t="s">
        <v>270</v>
      </c>
      <c r="BG43" s="23" t="s">
        <v>269</v>
      </c>
      <c r="BH43" s="23" t="s">
        <v>268</v>
      </c>
      <c r="BI43" s="23" t="s">
        <v>267</v>
      </c>
      <c r="BJ43" s="23" t="s">
        <v>266</v>
      </c>
      <c r="BK43" s="23" t="s">
        <v>265</v>
      </c>
      <c r="BL43" s="23" t="s">
        <v>264</v>
      </c>
      <c r="BM43" s="23" t="s">
        <v>263</v>
      </c>
      <c r="BN43" s="23" t="s">
        <v>262</v>
      </c>
      <c r="BO43" s="23" t="s">
        <v>261</v>
      </c>
      <c r="BP43" s="23" t="s">
        <v>260</v>
      </c>
      <c r="BQ43" s="23" t="s">
        <v>259</v>
      </c>
      <c r="BR43" s="23" t="s">
        <v>258</v>
      </c>
      <c r="BS43" s="23" t="s">
        <v>257</v>
      </c>
      <c r="BT43" s="23" t="s">
        <v>256</v>
      </c>
      <c r="BU43" s="23" t="s">
        <v>255</v>
      </c>
      <c r="BV43" s="23" t="s">
        <v>254</v>
      </c>
      <c r="BW43" s="23" t="s">
        <v>253</v>
      </c>
      <c r="BX43" s="23" t="s">
        <v>252</v>
      </c>
      <c r="BY43" s="23" t="s">
        <v>251</v>
      </c>
      <c r="BZ43" s="23" t="s">
        <v>250</v>
      </c>
      <c r="CA43" s="23" t="s">
        <v>249</v>
      </c>
      <c r="CB43" s="23" t="s">
        <v>248</v>
      </c>
      <c r="CC43" s="23" t="s">
        <v>247</v>
      </c>
      <c r="CD43" s="23" t="s">
        <v>246</v>
      </c>
      <c r="CE43" s="23" t="s">
        <v>245</v>
      </c>
      <c r="CF43" s="23" t="s">
        <v>244</v>
      </c>
      <c r="CG43" s="23" t="s">
        <v>243</v>
      </c>
      <c r="CH43" s="23" t="s">
        <v>242</v>
      </c>
      <c r="CI43" s="23" t="s">
        <v>241</v>
      </c>
      <c r="CJ43" s="23" t="s">
        <v>240</v>
      </c>
      <c r="CK43" s="23" t="s">
        <v>239</v>
      </c>
      <c r="CL43" s="23" t="s">
        <v>238</v>
      </c>
      <c r="CM43" s="23" t="s">
        <v>237</v>
      </c>
      <c r="CN43" s="23" t="s">
        <v>236</v>
      </c>
      <c r="CO43" s="23" t="s">
        <v>235</v>
      </c>
      <c r="CP43" s="23" t="s">
        <v>234</v>
      </c>
      <c r="CQ43" s="23" t="s">
        <v>233</v>
      </c>
      <c r="CR43" s="23" t="s">
        <v>232</v>
      </c>
      <c r="CS43" s="23" t="s">
        <v>231</v>
      </c>
      <c r="CT43" s="23" t="s">
        <v>230</v>
      </c>
      <c r="CU43" s="23" t="s">
        <v>229</v>
      </c>
      <c r="CV43" s="23" t="s">
        <v>228</v>
      </c>
      <c r="CW43" s="23" t="s">
        <v>227</v>
      </c>
      <c r="CX43" s="23" t="s">
        <v>226</v>
      </c>
      <c r="CY43" s="23" t="s">
        <v>225</v>
      </c>
      <c r="CZ43" s="23" t="s">
        <v>224</v>
      </c>
    </row>
    <row r="44" spans="1:107" s="21" customFormat="1" x14ac:dyDescent="0.15">
      <c r="A44" s="22" t="s">
        <v>223</v>
      </c>
      <c r="B44" s="22" t="s">
        <v>36</v>
      </c>
      <c r="C44" s="22" t="s">
        <v>36</v>
      </c>
      <c r="D44" s="22" t="s">
        <v>36</v>
      </c>
      <c r="E44" s="22" t="s">
        <v>222</v>
      </c>
      <c r="F44" s="22" t="s">
        <v>64</v>
      </c>
      <c r="G44" s="22" t="s">
        <v>221</v>
      </c>
      <c r="H44" s="22" t="s">
        <v>36</v>
      </c>
      <c r="I44" s="22" t="s">
        <v>18</v>
      </c>
      <c r="J44" s="22" t="s">
        <v>62</v>
      </c>
      <c r="K44" s="22" t="s">
        <v>62</v>
      </c>
      <c r="L44" s="22" t="s">
        <v>61</v>
      </c>
      <c r="M44" s="22" t="s">
        <v>57</v>
      </c>
      <c r="N44" s="22" t="s">
        <v>60</v>
      </c>
      <c r="O44" s="22" t="s">
        <v>59</v>
      </c>
      <c r="P44" s="22" t="s">
        <v>58</v>
      </c>
      <c r="Q44" s="22" t="s">
        <v>57</v>
      </c>
      <c r="R44" s="22" t="s">
        <v>56</v>
      </c>
      <c r="S44" s="22" t="s">
        <v>12</v>
      </c>
      <c r="T44" s="22" t="s">
        <v>55</v>
      </c>
      <c r="U44" s="22" t="s">
        <v>114</v>
      </c>
      <c r="V44" s="22" t="s">
        <v>113</v>
      </c>
      <c r="W44" s="22" t="s">
        <v>112</v>
      </c>
      <c r="X44" s="22" t="s">
        <v>12</v>
      </c>
      <c r="Y44" s="22" t="s">
        <v>51</v>
      </c>
      <c r="Z44" s="22" t="s">
        <v>50</v>
      </c>
      <c r="AA44" s="22" t="s">
        <v>111</v>
      </c>
      <c r="AB44" s="22" t="s">
        <v>220</v>
      </c>
      <c r="AC44" s="22" t="s">
        <v>110</v>
      </c>
      <c r="AD44" s="22" t="s">
        <v>219</v>
      </c>
      <c r="AE44" s="22" t="s">
        <v>109</v>
      </c>
      <c r="AF44" s="22" t="s">
        <v>46</v>
      </c>
      <c r="AG44" s="22" t="s">
        <v>45</v>
      </c>
      <c r="AH44" s="22" t="s">
        <v>36</v>
      </c>
      <c r="AI44" s="22" t="s">
        <v>44</v>
      </c>
      <c r="AJ44" s="22" t="s">
        <v>44</v>
      </c>
      <c r="AK44" s="22" t="s">
        <v>43</v>
      </c>
      <c r="AL44" s="22" t="s">
        <v>21</v>
      </c>
      <c r="AM44" s="22" t="s">
        <v>42</v>
      </c>
      <c r="AN44" s="22" t="s">
        <v>218</v>
      </c>
      <c r="AO44" s="22" t="s">
        <v>36</v>
      </c>
      <c r="AP44" s="22" t="s">
        <v>40</v>
      </c>
      <c r="AQ44" s="22" t="s">
        <v>39</v>
      </c>
      <c r="AR44" s="22" t="s">
        <v>36</v>
      </c>
      <c r="AS44" s="22" t="s">
        <v>107</v>
      </c>
      <c r="AT44" s="22" t="s">
        <v>37</v>
      </c>
      <c r="AU44" s="22" t="s">
        <v>36</v>
      </c>
      <c r="AV44" s="22" t="s">
        <v>12</v>
      </c>
      <c r="AW44" s="22" t="s">
        <v>35</v>
      </c>
      <c r="AX44" s="22" t="s">
        <v>34</v>
      </c>
      <c r="AY44" s="22" t="s">
        <v>33</v>
      </c>
      <c r="AZ44" s="22" t="s">
        <v>33</v>
      </c>
      <c r="BA44" s="22" t="s">
        <v>36</v>
      </c>
      <c r="BB44" s="22" t="s">
        <v>31</v>
      </c>
      <c r="BC44" s="22" t="s">
        <v>106</v>
      </c>
      <c r="BD44" s="22" t="s">
        <v>105</v>
      </c>
      <c r="BE44" s="22" t="s">
        <v>21</v>
      </c>
      <c r="BF44" s="22" t="s">
        <v>21</v>
      </c>
      <c r="BG44" s="22" t="s">
        <v>21</v>
      </c>
      <c r="BH44" s="22" t="s">
        <v>21</v>
      </c>
      <c r="BI44" s="22" t="s">
        <v>28</v>
      </c>
      <c r="BJ44" s="22" t="s">
        <v>21</v>
      </c>
      <c r="BK44" s="22" t="s">
        <v>21</v>
      </c>
      <c r="BL44" s="22" t="s">
        <v>21</v>
      </c>
      <c r="BM44" s="22" t="s">
        <v>21</v>
      </c>
      <c r="BN44" s="22" t="s">
        <v>18</v>
      </c>
      <c r="BO44" s="22" t="s">
        <v>217</v>
      </c>
      <c r="BP44" s="22" t="s">
        <v>103</v>
      </c>
      <c r="BQ44" s="22" t="s">
        <v>25</v>
      </c>
      <c r="BR44" s="22" t="s">
        <v>216</v>
      </c>
      <c r="BS44" s="22" t="s">
        <v>22</v>
      </c>
      <c r="BT44" s="22" t="s">
        <v>22</v>
      </c>
      <c r="BU44" s="22" t="s">
        <v>21</v>
      </c>
      <c r="BV44" s="22" t="s">
        <v>22</v>
      </c>
      <c r="BW44" s="22" t="s">
        <v>21</v>
      </c>
      <c r="BX44" s="22" t="s">
        <v>22</v>
      </c>
      <c r="BY44" s="22" t="s">
        <v>21</v>
      </c>
      <c r="BZ44" s="22" t="s">
        <v>21</v>
      </c>
      <c r="CA44" s="22" t="s">
        <v>21</v>
      </c>
      <c r="CB44" s="22" t="s">
        <v>21</v>
      </c>
      <c r="CC44" s="22" t="s">
        <v>22</v>
      </c>
      <c r="CD44" s="22" t="s">
        <v>21</v>
      </c>
      <c r="CE44" s="22" t="s">
        <v>21</v>
      </c>
      <c r="CF44" s="22" t="s">
        <v>23</v>
      </c>
      <c r="CG44" s="22" t="s">
        <v>22</v>
      </c>
      <c r="CH44" s="22" t="s">
        <v>21</v>
      </c>
      <c r="CI44" s="22" t="s">
        <v>21</v>
      </c>
      <c r="CJ44" s="22" t="s">
        <v>69</v>
      </c>
      <c r="CK44" s="22" t="s">
        <v>215</v>
      </c>
      <c r="CL44" s="22" t="s">
        <v>18</v>
      </c>
      <c r="CM44" s="22" t="s">
        <v>17</v>
      </c>
      <c r="CN44" s="22" t="s">
        <v>16</v>
      </c>
      <c r="CO44" s="22" t="s">
        <v>214</v>
      </c>
      <c r="CP44" s="22" t="s">
        <v>14</v>
      </c>
      <c r="CQ44" s="22" t="s">
        <v>17</v>
      </c>
      <c r="CR44" s="22" t="s">
        <v>16</v>
      </c>
      <c r="CS44" s="22" t="s">
        <v>214</v>
      </c>
      <c r="CT44" s="22" t="s">
        <v>14</v>
      </c>
      <c r="CU44" s="22" t="s">
        <v>17</v>
      </c>
      <c r="CV44" s="22" t="s">
        <v>16</v>
      </c>
      <c r="CW44" s="22" t="s">
        <v>214</v>
      </c>
      <c r="CX44" s="22" t="s">
        <v>14</v>
      </c>
      <c r="CY44" s="22" t="s">
        <v>13</v>
      </c>
      <c r="CZ44" s="22" t="s">
        <v>12</v>
      </c>
    </row>
    <row r="45" spans="1:107" s="21" customFormat="1" x14ac:dyDescent="0.15">
      <c r="A45" s="22" t="s">
        <v>177</v>
      </c>
      <c r="B45" s="22" t="s">
        <v>36</v>
      </c>
      <c r="C45" s="22" t="s">
        <v>36</v>
      </c>
      <c r="D45" s="22" t="s">
        <v>36</v>
      </c>
      <c r="E45" s="22" t="s">
        <v>176</v>
      </c>
      <c r="F45" s="22" t="s">
        <v>64</v>
      </c>
      <c r="G45" s="22" t="s">
        <v>213</v>
      </c>
      <c r="H45" s="22" t="s">
        <v>36</v>
      </c>
      <c r="I45" s="22" t="s">
        <v>18</v>
      </c>
      <c r="J45" s="22" t="s">
        <v>62</v>
      </c>
      <c r="K45" s="22" t="s">
        <v>62</v>
      </c>
      <c r="L45" s="22" t="s">
        <v>61</v>
      </c>
      <c r="M45" s="22" t="s">
        <v>57</v>
      </c>
      <c r="N45" s="22" t="s">
        <v>60</v>
      </c>
      <c r="O45" s="22" t="s">
        <v>59</v>
      </c>
      <c r="P45" s="22" t="s">
        <v>58</v>
      </c>
      <c r="Q45" s="22" t="s">
        <v>57</v>
      </c>
      <c r="R45" s="22" t="s">
        <v>56</v>
      </c>
      <c r="S45" s="22" t="s">
        <v>12</v>
      </c>
      <c r="T45" s="22" t="s">
        <v>55</v>
      </c>
      <c r="U45" s="22" t="s">
        <v>98</v>
      </c>
      <c r="V45" s="22" t="s">
        <v>97</v>
      </c>
      <c r="W45" s="22" t="s">
        <v>96</v>
      </c>
      <c r="X45" s="22" t="s">
        <v>12</v>
      </c>
      <c r="Y45" s="22" t="s">
        <v>51</v>
      </c>
      <c r="Z45" s="22" t="s">
        <v>50</v>
      </c>
      <c r="AA45" s="22" t="s">
        <v>95</v>
      </c>
      <c r="AB45" s="22" t="s">
        <v>212</v>
      </c>
      <c r="AC45" s="22" t="s">
        <v>94</v>
      </c>
      <c r="AD45" s="22" t="s">
        <v>211</v>
      </c>
      <c r="AE45" s="22" t="s">
        <v>93</v>
      </c>
      <c r="AF45" s="22" t="s">
        <v>46</v>
      </c>
      <c r="AG45" s="22" t="s">
        <v>45</v>
      </c>
      <c r="AH45" s="22" t="s">
        <v>36</v>
      </c>
      <c r="AI45" s="22" t="s">
        <v>44</v>
      </c>
      <c r="AJ45" s="22" t="s">
        <v>44</v>
      </c>
      <c r="AK45" s="22" t="s">
        <v>43</v>
      </c>
      <c r="AL45" s="22" t="s">
        <v>21</v>
      </c>
      <c r="AM45" s="22" t="s">
        <v>42</v>
      </c>
      <c r="AN45" s="22" t="s">
        <v>210</v>
      </c>
      <c r="AO45" s="22" t="s">
        <v>36</v>
      </c>
      <c r="AP45" s="22" t="s">
        <v>40</v>
      </c>
      <c r="AQ45" s="22" t="s">
        <v>39</v>
      </c>
      <c r="AR45" s="22" t="s">
        <v>36</v>
      </c>
      <c r="AS45" s="22" t="s">
        <v>91</v>
      </c>
      <c r="AT45" s="22" t="s">
        <v>37</v>
      </c>
      <c r="AU45" s="22" t="s">
        <v>36</v>
      </c>
      <c r="AV45" s="22" t="s">
        <v>12</v>
      </c>
      <c r="AW45" s="22" t="s">
        <v>35</v>
      </c>
      <c r="AX45" s="22" t="s">
        <v>34</v>
      </c>
      <c r="AY45" s="22" t="s">
        <v>33</v>
      </c>
      <c r="AZ45" s="22" t="s">
        <v>33</v>
      </c>
      <c r="BA45" s="22" t="s">
        <v>36</v>
      </c>
      <c r="BB45" s="22" t="s">
        <v>31</v>
      </c>
      <c r="BC45" s="22" t="s">
        <v>90</v>
      </c>
      <c r="BD45" s="22" t="s">
        <v>89</v>
      </c>
      <c r="BE45" s="22" t="s">
        <v>21</v>
      </c>
      <c r="BF45" s="22" t="s">
        <v>21</v>
      </c>
      <c r="BG45" s="22" t="s">
        <v>21</v>
      </c>
      <c r="BH45" s="22" t="s">
        <v>21</v>
      </c>
      <c r="BI45" s="22" t="s">
        <v>28</v>
      </c>
      <c r="BJ45" s="22" t="s">
        <v>21</v>
      </c>
      <c r="BK45" s="22" t="s">
        <v>21</v>
      </c>
      <c r="BL45" s="22" t="s">
        <v>21</v>
      </c>
      <c r="BM45" s="22" t="s">
        <v>21</v>
      </c>
      <c r="BN45" s="22" t="s">
        <v>18</v>
      </c>
      <c r="BO45" s="22" t="s">
        <v>209</v>
      </c>
      <c r="BP45" s="22" t="s">
        <v>87</v>
      </c>
      <c r="BQ45" s="22" t="s">
        <v>25</v>
      </c>
      <c r="BR45" s="22" t="s">
        <v>208</v>
      </c>
      <c r="BS45" s="22" t="s">
        <v>22</v>
      </c>
      <c r="BT45" s="22" t="s">
        <v>22</v>
      </c>
      <c r="BU45" s="22" t="s">
        <v>21</v>
      </c>
      <c r="BV45" s="22" t="s">
        <v>22</v>
      </c>
      <c r="BW45" s="22" t="s">
        <v>21</v>
      </c>
      <c r="BX45" s="22" t="s">
        <v>22</v>
      </c>
      <c r="BY45" s="22" t="s">
        <v>21</v>
      </c>
      <c r="BZ45" s="22" t="s">
        <v>21</v>
      </c>
      <c r="CA45" s="22" t="s">
        <v>21</v>
      </c>
      <c r="CB45" s="22" t="s">
        <v>21</v>
      </c>
      <c r="CC45" s="22" t="s">
        <v>22</v>
      </c>
      <c r="CD45" s="22" t="s">
        <v>21</v>
      </c>
      <c r="CE45" s="22" t="s">
        <v>21</v>
      </c>
      <c r="CF45" s="22" t="s">
        <v>23</v>
      </c>
      <c r="CG45" s="22" t="s">
        <v>22</v>
      </c>
      <c r="CH45" s="22" t="s">
        <v>21</v>
      </c>
      <c r="CI45" s="22" t="s">
        <v>21</v>
      </c>
      <c r="CJ45" s="22" t="s">
        <v>85</v>
      </c>
      <c r="CK45" s="22" t="s">
        <v>207</v>
      </c>
      <c r="CL45" s="22" t="s">
        <v>18</v>
      </c>
      <c r="CM45" s="22" t="s">
        <v>17</v>
      </c>
      <c r="CN45" s="22" t="s">
        <v>16</v>
      </c>
      <c r="CO45" s="22" t="s">
        <v>160</v>
      </c>
      <c r="CP45" s="22" t="s">
        <v>14</v>
      </c>
      <c r="CQ45" s="22" t="s">
        <v>17</v>
      </c>
      <c r="CR45" s="22" t="s">
        <v>16</v>
      </c>
      <c r="CS45" s="22" t="s">
        <v>160</v>
      </c>
      <c r="CT45" s="22" t="s">
        <v>14</v>
      </c>
      <c r="CU45" s="22" t="s">
        <v>17</v>
      </c>
      <c r="CV45" s="22" t="s">
        <v>16</v>
      </c>
      <c r="CW45" s="22" t="s">
        <v>160</v>
      </c>
      <c r="CX45" s="22" t="s">
        <v>14</v>
      </c>
      <c r="CY45" s="22" t="s">
        <v>13</v>
      </c>
      <c r="CZ45" s="22" t="s">
        <v>12</v>
      </c>
    </row>
    <row r="46" spans="1:107" s="21" customFormat="1" x14ac:dyDescent="0.15">
      <c r="A46" s="22" t="s">
        <v>177</v>
      </c>
      <c r="B46" s="22" t="s">
        <v>36</v>
      </c>
      <c r="C46" s="22" t="s">
        <v>36</v>
      </c>
      <c r="D46" s="22" t="s">
        <v>36</v>
      </c>
      <c r="E46" s="22" t="s">
        <v>176</v>
      </c>
      <c r="F46" s="22" t="s">
        <v>100</v>
      </c>
      <c r="G46" s="22" t="s">
        <v>206</v>
      </c>
      <c r="H46" s="22" t="s">
        <v>36</v>
      </c>
      <c r="I46" s="22" t="s">
        <v>18</v>
      </c>
      <c r="J46" s="22" t="s">
        <v>62</v>
      </c>
      <c r="K46" s="22" t="s">
        <v>62</v>
      </c>
      <c r="L46" s="22" t="s">
        <v>61</v>
      </c>
      <c r="M46" s="22" t="s">
        <v>57</v>
      </c>
      <c r="N46" s="22" t="s">
        <v>60</v>
      </c>
      <c r="O46" s="22" t="s">
        <v>59</v>
      </c>
      <c r="P46" s="22" t="s">
        <v>58</v>
      </c>
      <c r="Q46" s="22" t="s">
        <v>57</v>
      </c>
      <c r="R46" s="22" t="s">
        <v>56</v>
      </c>
      <c r="S46" s="22" t="s">
        <v>12</v>
      </c>
      <c r="T46" s="22" t="s">
        <v>55</v>
      </c>
      <c r="U46" s="22" t="s">
        <v>79</v>
      </c>
      <c r="V46" s="22" t="s">
        <v>78</v>
      </c>
      <c r="W46" s="22" t="s">
        <v>77</v>
      </c>
      <c r="X46" s="22" t="s">
        <v>12</v>
      </c>
      <c r="Y46" s="22" t="s">
        <v>51</v>
      </c>
      <c r="Z46" s="22" t="s">
        <v>50</v>
      </c>
      <c r="AA46" s="22" t="s">
        <v>76</v>
      </c>
      <c r="AB46" s="22" t="s">
        <v>205</v>
      </c>
      <c r="AC46" s="22" t="s">
        <v>75</v>
      </c>
      <c r="AD46" s="22" t="s">
        <v>204</v>
      </c>
      <c r="AE46" s="22" t="s">
        <v>74</v>
      </c>
      <c r="AF46" s="22" t="s">
        <v>46</v>
      </c>
      <c r="AG46" s="22" t="s">
        <v>45</v>
      </c>
      <c r="AH46" s="22" t="s">
        <v>36</v>
      </c>
      <c r="AI46" s="22" t="s">
        <v>44</v>
      </c>
      <c r="AJ46" s="22" t="s">
        <v>44</v>
      </c>
      <c r="AK46" s="22" t="s">
        <v>43</v>
      </c>
      <c r="AL46" s="22" t="s">
        <v>21</v>
      </c>
      <c r="AM46" s="22" t="s">
        <v>42</v>
      </c>
      <c r="AN46" s="22" t="s">
        <v>203</v>
      </c>
      <c r="AO46" s="22" t="s">
        <v>36</v>
      </c>
      <c r="AP46" s="22" t="s">
        <v>40</v>
      </c>
      <c r="AQ46" s="22" t="s">
        <v>39</v>
      </c>
      <c r="AR46" s="22" t="s">
        <v>36</v>
      </c>
      <c r="AS46" s="22" t="s">
        <v>38</v>
      </c>
      <c r="AT46" s="22" t="s">
        <v>37</v>
      </c>
      <c r="AU46" s="22" t="s">
        <v>36</v>
      </c>
      <c r="AV46" s="22" t="s">
        <v>12</v>
      </c>
      <c r="AW46" s="22" t="s">
        <v>35</v>
      </c>
      <c r="AX46" s="22" t="s">
        <v>34</v>
      </c>
      <c r="AY46" s="22" t="s">
        <v>33</v>
      </c>
      <c r="AZ46" s="22" t="s">
        <v>33</v>
      </c>
      <c r="BA46" s="22" t="s">
        <v>32</v>
      </c>
      <c r="BB46" s="22" t="s">
        <v>31</v>
      </c>
      <c r="BC46" s="22" t="s">
        <v>30</v>
      </c>
      <c r="BD46" s="22" t="s">
        <v>29</v>
      </c>
      <c r="BE46" s="22" t="s">
        <v>21</v>
      </c>
      <c r="BF46" s="22" t="s">
        <v>21</v>
      </c>
      <c r="BG46" s="22" t="s">
        <v>21</v>
      </c>
      <c r="BH46" s="22" t="s">
        <v>21</v>
      </c>
      <c r="BI46" s="22" t="s">
        <v>28</v>
      </c>
      <c r="BJ46" s="22" t="s">
        <v>21</v>
      </c>
      <c r="BK46" s="22" t="s">
        <v>21</v>
      </c>
      <c r="BL46" s="22" t="s">
        <v>21</v>
      </c>
      <c r="BM46" s="22" t="s">
        <v>21</v>
      </c>
      <c r="BN46" s="22" t="s">
        <v>18</v>
      </c>
      <c r="BO46" s="22" t="s">
        <v>202</v>
      </c>
      <c r="BP46" s="22" t="s">
        <v>71</v>
      </c>
      <c r="BQ46" s="22" t="s">
        <v>25</v>
      </c>
      <c r="BR46" s="22" t="s">
        <v>201</v>
      </c>
      <c r="BS46" s="22" t="s">
        <v>22</v>
      </c>
      <c r="BT46" s="22" t="s">
        <v>22</v>
      </c>
      <c r="BU46" s="22" t="s">
        <v>21</v>
      </c>
      <c r="BV46" s="22" t="s">
        <v>22</v>
      </c>
      <c r="BW46" s="22" t="s">
        <v>21</v>
      </c>
      <c r="BX46" s="22" t="s">
        <v>22</v>
      </c>
      <c r="BY46" s="22" t="s">
        <v>21</v>
      </c>
      <c r="BZ46" s="22" t="s">
        <v>21</v>
      </c>
      <c r="CA46" s="22" t="s">
        <v>21</v>
      </c>
      <c r="CB46" s="22" t="s">
        <v>21</v>
      </c>
      <c r="CC46" s="22" t="s">
        <v>22</v>
      </c>
      <c r="CD46" s="22" t="s">
        <v>21</v>
      </c>
      <c r="CE46" s="22" t="s">
        <v>21</v>
      </c>
      <c r="CF46" s="22" t="s">
        <v>23</v>
      </c>
      <c r="CG46" s="22" t="s">
        <v>22</v>
      </c>
      <c r="CH46" s="22" t="s">
        <v>21</v>
      </c>
      <c r="CI46" s="22" t="s">
        <v>21</v>
      </c>
      <c r="CJ46" s="22" t="s">
        <v>69</v>
      </c>
      <c r="CK46" s="22" t="s">
        <v>200</v>
      </c>
      <c r="CL46" s="22" t="s">
        <v>18</v>
      </c>
      <c r="CM46" s="22" t="s">
        <v>17</v>
      </c>
      <c r="CN46" s="22" t="s">
        <v>16</v>
      </c>
      <c r="CO46" s="22" t="s">
        <v>160</v>
      </c>
      <c r="CP46" s="22" t="s">
        <v>14</v>
      </c>
      <c r="CQ46" s="22" t="s">
        <v>17</v>
      </c>
      <c r="CR46" s="22" t="s">
        <v>16</v>
      </c>
      <c r="CS46" s="22" t="s">
        <v>160</v>
      </c>
      <c r="CT46" s="22" t="s">
        <v>14</v>
      </c>
      <c r="CU46" s="22" t="s">
        <v>17</v>
      </c>
      <c r="CV46" s="22" t="s">
        <v>16</v>
      </c>
      <c r="CW46" s="22" t="s">
        <v>160</v>
      </c>
      <c r="CX46" s="22" t="s">
        <v>14</v>
      </c>
      <c r="CY46" s="22" t="s">
        <v>13</v>
      </c>
      <c r="CZ46" s="22" t="s">
        <v>12</v>
      </c>
    </row>
    <row r="47" spans="1:107" s="21" customFormat="1" x14ac:dyDescent="0.15">
      <c r="A47" s="22" t="s">
        <v>177</v>
      </c>
      <c r="B47" s="22" t="s">
        <v>36</v>
      </c>
      <c r="C47" s="22" t="s">
        <v>36</v>
      </c>
      <c r="D47" s="22" t="s">
        <v>36</v>
      </c>
      <c r="E47" s="22" t="s">
        <v>176</v>
      </c>
      <c r="F47" s="22" t="s">
        <v>81</v>
      </c>
      <c r="G47" s="22" t="s">
        <v>199</v>
      </c>
      <c r="H47" s="22" t="s">
        <v>36</v>
      </c>
      <c r="I47" s="22" t="s">
        <v>18</v>
      </c>
      <c r="J47" s="22" t="s">
        <v>62</v>
      </c>
      <c r="K47" s="22" t="s">
        <v>62</v>
      </c>
      <c r="L47" s="22" t="s">
        <v>61</v>
      </c>
      <c r="M47" s="22" t="s">
        <v>57</v>
      </c>
      <c r="N47" s="22" t="s">
        <v>60</v>
      </c>
      <c r="O47" s="22" t="s">
        <v>59</v>
      </c>
      <c r="P47" s="22" t="s">
        <v>58</v>
      </c>
      <c r="Q47" s="22" t="s">
        <v>57</v>
      </c>
      <c r="R47" s="22" t="s">
        <v>56</v>
      </c>
      <c r="S47" s="22" t="s">
        <v>12</v>
      </c>
      <c r="T47" s="22" t="s">
        <v>55</v>
      </c>
      <c r="U47" s="22" t="s">
        <v>54</v>
      </c>
      <c r="V47" s="22" t="s">
        <v>53</v>
      </c>
      <c r="W47" s="22" t="s">
        <v>52</v>
      </c>
      <c r="X47" s="22" t="s">
        <v>12</v>
      </c>
      <c r="Y47" s="22" t="s">
        <v>51</v>
      </c>
      <c r="Z47" s="22" t="s">
        <v>50</v>
      </c>
      <c r="AA47" s="22" t="s">
        <v>49</v>
      </c>
      <c r="AB47" s="22" t="s">
        <v>198</v>
      </c>
      <c r="AC47" s="22" t="s">
        <v>48</v>
      </c>
      <c r="AD47" s="22" t="s">
        <v>197</v>
      </c>
      <c r="AE47" s="22" t="s">
        <v>47</v>
      </c>
      <c r="AF47" s="22" t="s">
        <v>46</v>
      </c>
      <c r="AG47" s="22" t="s">
        <v>45</v>
      </c>
      <c r="AH47" s="22" t="s">
        <v>36</v>
      </c>
      <c r="AI47" s="22" t="s">
        <v>44</v>
      </c>
      <c r="AJ47" s="22" t="s">
        <v>44</v>
      </c>
      <c r="AK47" s="22" t="s">
        <v>43</v>
      </c>
      <c r="AL47" s="22" t="s">
        <v>21</v>
      </c>
      <c r="AM47" s="22" t="s">
        <v>42</v>
      </c>
      <c r="AN47" s="22" t="s">
        <v>196</v>
      </c>
      <c r="AO47" s="22" t="s">
        <v>36</v>
      </c>
      <c r="AP47" s="22" t="s">
        <v>40</v>
      </c>
      <c r="AQ47" s="22" t="s">
        <v>39</v>
      </c>
      <c r="AR47" s="22" t="s">
        <v>36</v>
      </c>
      <c r="AS47" s="22" t="s">
        <v>38</v>
      </c>
      <c r="AT47" s="22" t="s">
        <v>37</v>
      </c>
      <c r="AU47" s="22" t="s">
        <v>36</v>
      </c>
      <c r="AV47" s="22" t="s">
        <v>12</v>
      </c>
      <c r="AW47" s="22" t="s">
        <v>35</v>
      </c>
      <c r="AX47" s="22" t="s">
        <v>34</v>
      </c>
      <c r="AY47" s="22" t="s">
        <v>33</v>
      </c>
      <c r="AZ47" s="22" t="s">
        <v>33</v>
      </c>
      <c r="BA47" s="22" t="s">
        <v>34</v>
      </c>
      <c r="BB47" s="22" t="s">
        <v>31</v>
      </c>
      <c r="BC47" s="22" t="s">
        <v>30</v>
      </c>
      <c r="BD47" s="22" t="s">
        <v>29</v>
      </c>
      <c r="BE47" s="22" t="s">
        <v>21</v>
      </c>
      <c r="BF47" s="22" t="s">
        <v>21</v>
      </c>
      <c r="BG47" s="22" t="s">
        <v>21</v>
      </c>
      <c r="BH47" s="22" t="s">
        <v>21</v>
      </c>
      <c r="BI47" s="22" t="s">
        <v>28</v>
      </c>
      <c r="BJ47" s="22" t="s">
        <v>21</v>
      </c>
      <c r="BK47" s="22" t="s">
        <v>21</v>
      </c>
      <c r="BL47" s="22" t="s">
        <v>21</v>
      </c>
      <c r="BM47" s="22" t="s">
        <v>21</v>
      </c>
      <c r="BN47" s="22" t="s">
        <v>18</v>
      </c>
      <c r="BO47" s="22" t="s">
        <v>195</v>
      </c>
      <c r="BP47" s="22" t="s">
        <v>26</v>
      </c>
      <c r="BQ47" s="22" t="s">
        <v>25</v>
      </c>
      <c r="BR47" s="22" t="s">
        <v>194</v>
      </c>
      <c r="BS47" s="22" t="s">
        <v>22</v>
      </c>
      <c r="BT47" s="22" t="s">
        <v>22</v>
      </c>
      <c r="BU47" s="22" t="s">
        <v>21</v>
      </c>
      <c r="BV47" s="22" t="s">
        <v>22</v>
      </c>
      <c r="BW47" s="22" t="s">
        <v>21</v>
      </c>
      <c r="BX47" s="22" t="s">
        <v>22</v>
      </c>
      <c r="BY47" s="22" t="s">
        <v>21</v>
      </c>
      <c r="BZ47" s="22" t="s">
        <v>21</v>
      </c>
      <c r="CA47" s="22" t="s">
        <v>21</v>
      </c>
      <c r="CB47" s="22" t="s">
        <v>21</v>
      </c>
      <c r="CC47" s="22" t="s">
        <v>22</v>
      </c>
      <c r="CD47" s="22" t="s">
        <v>21</v>
      </c>
      <c r="CE47" s="22" t="s">
        <v>21</v>
      </c>
      <c r="CF47" s="22" t="s">
        <v>23</v>
      </c>
      <c r="CG47" s="22" t="s">
        <v>22</v>
      </c>
      <c r="CH47" s="22" t="s">
        <v>21</v>
      </c>
      <c r="CI47" s="22" t="s">
        <v>21</v>
      </c>
      <c r="CJ47" s="22" t="s">
        <v>20</v>
      </c>
      <c r="CK47" s="22" t="s">
        <v>193</v>
      </c>
      <c r="CL47" s="22" t="s">
        <v>18</v>
      </c>
      <c r="CM47" s="22" t="s">
        <v>17</v>
      </c>
      <c r="CN47" s="22" t="s">
        <v>16</v>
      </c>
      <c r="CO47" s="22" t="s">
        <v>160</v>
      </c>
      <c r="CP47" s="22" t="s">
        <v>14</v>
      </c>
      <c r="CQ47" s="22" t="s">
        <v>17</v>
      </c>
      <c r="CR47" s="22" t="s">
        <v>16</v>
      </c>
      <c r="CS47" s="22" t="s">
        <v>160</v>
      </c>
      <c r="CT47" s="22" t="s">
        <v>14</v>
      </c>
      <c r="CU47" s="22" t="s">
        <v>17</v>
      </c>
      <c r="CV47" s="22" t="s">
        <v>16</v>
      </c>
      <c r="CW47" s="22" t="s">
        <v>160</v>
      </c>
      <c r="CX47" s="22" t="s">
        <v>14</v>
      </c>
      <c r="CY47" s="22" t="s">
        <v>13</v>
      </c>
      <c r="CZ47" s="22" t="s">
        <v>12</v>
      </c>
    </row>
    <row r="48" spans="1:107" s="21" customFormat="1" x14ac:dyDescent="0.15">
      <c r="A48" s="22" t="s">
        <v>177</v>
      </c>
      <c r="B48" s="22" t="s">
        <v>36</v>
      </c>
      <c r="C48" s="22" t="s">
        <v>36</v>
      </c>
      <c r="D48" s="22" t="s">
        <v>36</v>
      </c>
      <c r="E48" s="22" t="s">
        <v>176</v>
      </c>
      <c r="F48" s="22" t="s">
        <v>192</v>
      </c>
      <c r="G48" s="22" t="s">
        <v>191</v>
      </c>
      <c r="H48" s="22" t="s">
        <v>36</v>
      </c>
      <c r="I48" s="22" t="s">
        <v>18</v>
      </c>
      <c r="J48" s="22" t="s">
        <v>62</v>
      </c>
      <c r="K48" s="22" t="s">
        <v>62</v>
      </c>
      <c r="L48" s="22" t="s">
        <v>61</v>
      </c>
      <c r="M48" s="22" t="s">
        <v>57</v>
      </c>
      <c r="N48" s="22" t="s">
        <v>60</v>
      </c>
      <c r="O48" s="22" t="s">
        <v>59</v>
      </c>
      <c r="P48" s="22" t="s">
        <v>58</v>
      </c>
      <c r="Q48" s="22" t="s">
        <v>57</v>
      </c>
      <c r="R48" s="22" t="s">
        <v>56</v>
      </c>
      <c r="S48" s="22" t="s">
        <v>12</v>
      </c>
      <c r="T48" s="22" t="s">
        <v>55</v>
      </c>
      <c r="U48" s="22" t="s">
        <v>190</v>
      </c>
      <c r="V48" s="22" t="s">
        <v>189</v>
      </c>
      <c r="W48" s="22" t="s">
        <v>188</v>
      </c>
      <c r="X48" s="22" t="s">
        <v>12</v>
      </c>
      <c r="Y48" s="22" t="s">
        <v>51</v>
      </c>
      <c r="Z48" s="22" t="s">
        <v>50</v>
      </c>
      <c r="AA48" s="22" t="s">
        <v>187</v>
      </c>
      <c r="AB48" s="22" t="s">
        <v>186</v>
      </c>
      <c r="AC48" s="22" t="s">
        <v>185</v>
      </c>
      <c r="AD48" s="22" t="s">
        <v>184</v>
      </c>
      <c r="AE48" s="22" t="s">
        <v>183</v>
      </c>
      <c r="AF48" s="22" t="s">
        <v>46</v>
      </c>
      <c r="AG48" s="22" t="s">
        <v>45</v>
      </c>
      <c r="AH48" s="22" t="s">
        <v>36</v>
      </c>
      <c r="AI48" s="22" t="s">
        <v>44</v>
      </c>
      <c r="AJ48" s="22" t="s">
        <v>44</v>
      </c>
      <c r="AK48" s="22" t="s">
        <v>43</v>
      </c>
      <c r="AL48" s="22" t="s">
        <v>21</v>
      </c>
      <c r="AM48" s="22" t="s">
        <v>42</v>
      </c>
      <c r="AN48" s="22" t="s">
        <v>182</v>
      </c>
      <c r="AO48" s="22" t="s">
        <v>36</v>
      </c>
      <c r="AP48" s="22" t="s">
        <v>40</v>
      </c>
      <c r="AQ48" s="22" t="s">
        <v>39</v>
      </c>
      <c r="AR48" s="22" t="s">
        <v>36</v>
      </c>
      <c r="AS48" s="22" t="s">
        <v>125</v>
      </c>
      <c r="AT48" s="22" t="s">
        <v>37</v>
      </c>
      <c r="AU48" s="22" t="s">
        <v>36</v>
      </c>
      <c r="AV48" s="22" t="s">
        <v>12</v>
      </c>
      <c r="AW48" s="22" t="s">
        <v>35</v>
      </c>
      <c r="AX48" s="22" t="s">
        <v>34</v>
      </c>
      <c r="AY48" s="22" t="s">
        <v>33</v>
      </c>
      <c r="AZ48" s="22" t="s">
        <v>33</v>
      </c>
      <c r="BA48" s="22" t="s">
        <v>12</v>
      </c>
      <c r="BB48" s="22" t="s">
        <v>31</v>
      </c>
      <c r="BC48" s="22" t="s">
        <v>124</v>
      </c>
      <c r="BD48" s="22" t="s">
        <v>123</v>
      </c>
      <c r="BE48" s="22" t="s">
        <v>21</v>
      </c>
      <c r="BF48" s="22" t="s">
        <v>21</v>
      </c>
      <c r="BG48" s="22" t="s">
        <v>21</v>
      </c>
      <c r="BH48" s="22" t="s">
        <v>21</v>
      </c>
      <c r="BI48" s="22" t="s">
        <v>28</v>
      </c>
      <c r="BJ48" s="22" t="s">
        <v>21</v>
      </c>
      <c r="BK48" s="22" t="s">
        <v>21</v>
      </c>
      <c r="BL48" s="22" t="s">
        <v>21</v>
      </c>
      <c r="BM48" s="22" t="s">
        <v>21</v>
      </c>
      <c r="BN48" s="22" t="s">
        <v>18</v>
      </c>
      <c r="BO48" s="22" t="s">
        <v>181</v>
      </c>
      <c r="BP48" s="22" t="s">
        <v>180</v>
      </c>
      <c r="BQ48" s="22" t="s">
        <v>121</v>
      </c>
      <c r="BR48" s="22" t="s">
        <v>179</v>
      </c>
      <c r="BS48" s="22" t="s">
        <v>22</v>
      </c>
      <c r="BT48" s="22" t="s">
        <v>22</v>
      </c>
      <c r="BU48" s="22" t="s">
        <v>21</v>
      </c>
      <c r="BV48" s="22" t="s">
        <v>22</v>
      </c>
      <c r="BW48" s="22" t="s">
        <v>21</v>
      </c>
      <c r="BX48" s="22" t="s">
        <v>22</v>
      </c>
      <c r="BY48" s="22" t="s">
        <v>21</v>
      </c>
      <c r="BZ48" s="22" t="s">
        <v>21</v>
      </c>
      <c r="CA48" s="22" t="s">
        <v>21</v>
      </c>
      <c r="CB48" s="22" t="s">
        <v>21</v>
      </c>
      <c r="CC48" s="22" t="s">
        <v>22</v>
      </c>
      <c r="CD48" s="22" t="s">
        <v>21</v>
      </c>
      <c r="CE48" s="22" t="s">
        <v>21</v>
      </c>
      <c r="CF48" s="22" t="s">
        <v>23</v>
      </c>
      <c r="CG48" s="22" t="s">
        <v>22</v>
      </c>
      <c r="CH48" s="22" t="s">
        <v>21</v>
      </c>
      <c r="CI48" s="22" t="s">
        <v>21</v>
      </c>
      <c r="CJ48" s="22" t="s">
        <v>69</v>
      </c>
      <c r="CK48" s="22" t="s">
        <v>178</v>
      </c>
      <c r="CL48" s="22" t="s">
        <v>18</v>
      </c>
      <c r="CM48" s="22" t="s">
        <v>17</v>
      </c>
      <c r="CN48" s="22" t="s">
        <v>16</v>
      </c>
      <c r="CO48" s="22" t="s">
        <v>160</v>
      </c>
      <c r="CP48" s="22" t="s">
        <v>14</v>
      </c>
      <c r="CQ48" s="22" t="s">
        <v>17</v>
      </c>
      <c r="CR48" s="22" t="s">
        <v>16</v>
      </c>
      <c r="CS48" s="22" t="s">
        <v>160</v>
      </c>
      <c r="CT48" s="22" t="s">
        <v>14</v>
      </c>
      <c r="CU48" s="22" t="s">
        <v>17</v>
      </c>
      <c r="CV48" s="22" t="s">
        <v>16</v>
      </c>
      <c r="CW48" s="22" t="s">
        <v>160</v>
      </c>
      <c r="CX48" s="22" t="s">
        <v>14</v>
      </c>
      <c r="CY48" s="22" t="s">
        <v>13</v>
      </c>
      <c r="CZ48" s="22" t="s">
        <v>12</v>
      </c>
    </row>
    <row r="49" spans="1:104" s="21" customFormat="1" x14ac:dyDescent="0.15">
      <c r="A49" s="22" t="s">
        <v>177</v>
      </c>
      <c r="B49" s="22" t="s">
        <v>36</v>
      </c>
      <c r="C49" s="22" t="s">
        <v>36</v>
      </c>
      <c r="D49" s="22" t="s">
        <v>36</v>
      </c>
      <c r="E49" s="22" t="s">
        <v>176</v>
      </c>
      <c r="F49" s="22" t="s">
        <v>175</v>
      </c>
      <c r="G49" s="22" t="s">
        <v>174</v>
      </c>
      <c r="H49" s="22" t="s">
        <v>36</v>
      </c>
      <c r="I49" s="22" t="s">
        <v>18</v>
      </c>
      <c r="J49" s="22" t="s">
        <v>62</v>
      </c>
      <c r="K49" s="22" t="s">
        <v>62</v>
      </c>
      <c r="L49" s="22" t="s">
        <v>61</v>
      </c>
      <c r="M49" s="22" t="s">
        <v>57</v>
      </c>
      <c r="N49" s="22" t="s">
        <v>60</v>
      </c>
      <c r="O49" s="22" t="s">
        <v>59</v>
      </c>
      <c r="P49" s="22" t="s">
        <v>58</v>
      </c>
      <c r="Q49" s="22" t="s">
        <v>57</v>
      </c>
      <c r="R49" s="22" t="s">
        <v>56</v>
      </c>
      <c r="S49" s="22" t="s">
        <v>12</v>
      </c>
      <c r="T49" s="22" t="s">
        <v>55</v>
      </c>
      <c r="U49" s="22" t="s">
        <v>173</v>
      </c>
      <c r="V49" s="22" t="s">
        <v>172</v>
      </c>
      <c r="W49" s="22" t="s">
        <v>171</v>
      </c>
      <c r="X49" s="22" t="s">
        <v>12</v>
      </c>
      <c r="Y49" s="22" t="s">
        <v>51</v>
      </c>
      <c r="Z49" s="22" t="s">
        <v>50</v>
      </c>
      <c r="AA49" s="22" t="s">
        <v>170</v>
      </c>
      <c r="AB49" s="22" t="s">
        <v>169</v>
      </c>
      <c r="AC49" s="22" t="s">
        <v>168</v>
      </c>
      <c r="AD49" s="22" t="s">
        <v>167</v>
      </c>
      <c r="AE49" s="22" t="s">
        <v>166</v>
      </c>
      <c r="AF49" s="22" t="s">
        <v>46</v>
      </c>
      <c r="AG49" s="22" t="s">
        <v>45</v>
      </c>
      <c r="AH49" s="22" t="s">
        <v>36</v>
      </c>
      <c r="AI49" s="22" t="s">
        <v>44</v>
      </c>
      <c r="AJ49" s="22" t="s">
        <v>44</v>
      </c>
      <c r="AK49" s="22" t="s">
        <v>43</v>
      </c>
      <c r="AL49" s="22" t="s">
        <v>21</v>
      </c>
      <c r="AM49" s="22" t="s">
        <v>42</v>
      </c>
      <c r="AN49" s="22" t="s">
        <v>165</v>
      </c>
      <c r="AO49" s="22" t="s">
        <v>36</v>
      </c>
      <c r="AP49" s="22" t="s">
        <v>40</v>
      </c>
      <c r="AQ49" s="22" t="s">
        <v>39</v>
      </c>
      <c r="AR49" s="22" t="s">
        <v>36</v>
      </c>
      <c r="AS49" s="22" t="s">
        <v>125</v>
      </c>
      <c r="AT49" s="22" t="s">
        <v>37</v>
      </c>
      <c r="AU49" s="22" t="s">
        <v>36</v>
      </c>
      <c r="AV49" s="22" t="s">
        <v>12</v>
      </c>
      <c r="AW49" s="22" t="s">
        <v>35</v>
      </c>
      <c r="AX49" s="22" t="s">
        <v>34</v>
      </c>
      <c r="AY49" s="22" t="s">
        <v>33</v>
      </c>
      <c r="AZ49" s="22" t="s">
        <v>33</v>
      </c>
      <c r="BA49" s="22" t="s">
        <v>36</v>
      </c>
      <c r="BB49" s="22" t="s">
        <v>31</v>
      </c>
      <c r="BC49" s="22" t="s">
        <v>124</v>
      </c>
      <c r="BD49" s="22" t="s">
        <v>123</v>
      </c>
      <c r="BE49" s="22" t="s">
        <v>21</v>
      </c>
      <c r="BF49" s="22" t="s">
        <v>21</v>
      </c>
      <c r="BG49" s="22" t="s">
        <v>21</v>
      </c>
      <c r="BH49" s="22" t="s">
        <v>21</v>
      </c>
      <c r="BI49" s="22" t="s">
        <v>28</v>
      </c>
      <c r="BJ49" s="22" t="s">
        <v>21</v>
      </c>
      <c r="BK49" s="22" t="s">
        <v>21</v>
      </c>
      <c r="BL49" s="22" t="s">
        <v>21</v>
      </c>
      <c r="BM49" s="22" t="s">
        <v>21</v>
      </c>
      <c r="BN49" s="22" t="s">
        <v>18</v>
      </c>
      <c r="BO49" s="22" t="s">
        <v>164</v>
      </c>
      <c r="BP49" s="22" t="s">
        <v>163</v>
      </c>
      <c r="BQ49" s="22" t="s">
        <v>121</v>
      </c>
      <c r="BR49" s="22" t="s">
        <v>162</v>
      </c>
      <c r="BS49" s="22" t="s">
        <v>22</v>
      </c>
      <c r="BT49" s="22" t="s">
        <v>22</v>
      </c>
      <c r="BU49" s="22" t="s">
        <v>21</v>
      </c>
      <c r="BV49" s="22" t="s">
        <v>22</v>
      </c>
      <c r="BW49" s="22" t="s">
        <v>21</v>
      </c>
      <c r="BX49" s="22" t="s">
        <v>22</v>
      </c>
      <c r="BY49" s="22" t="s">
        <v>21</v>
      </c>
      <c r="BZ49" s="22" t="s">
        <v>21</v>
      </c>
      <c r="CA49" s="22" t="s">
        <v>21</v>
      </c>
      <c r="CB49" s="22" t="s">
        <v>21</v>
      </c>
      <c r="CC49" s="22" t="s">
        <v>22</v>
      </c>
      <c r="CD49" s="22" t="s">
        <v>21</v>
      </c>
      <c r="CE49" s="22" t="s">
        <v>21</v>
      </c>
      <c r="CF49" s="22" t="s">
        <v>23</v>
      </c>
      <c r="CG49" s="22" t="s">
        <v>22</v>
      </c>
      <c r="CH49" s="22" t="s">
        <v>21</v>
      </c>
      <c r="CI49" s="22" t="s">
        <v>21</v>
      </c>
      <c r="CJ49" s="22" t="s">
        <v>69</v>
      </c>
      <c r="CK49" s="22" t="s">
        <v>161</v>
      </c>
      <c r="CL49" s="22" t="s">
        <v>18</v>
      </c>
      <c r="CM49" s="22" t="s">
        <v>17</v>
      </c>
      <c r="CN49" s="22" t="s">
        <v>16</v>
      </c>
      <c r="CO49" s="22" t="s">
        <v>160</v>
      </c>
      <c r="CP49" s="22" t="s">
        <v>14</v>
      </c>
      <c r="CQ49" s="22" t="s">
        <v>17</v>
      </c>
      <c r="CR49" s="22" t="s">
        <v>16</v>
      </c>
      <c r="CS49" s="22" t="s">
        <v>160</v>
      </c>
      <c r="CT49" s="22" t="s">
        <v>14</v>
      </c>
      <c r="CU49" s="22" t="s">
        <v>17</v>
      </c>
      <c r="CV49" s="22" t="s">
        <v>16</v>
      </c>
      <c r="CW49" s="22" t="s">
        <v>160</v>
      </c>
      <c r="CX49" s="22" t="s">
        <v>14</v>
      </c>
      <c r="CY49" s="22" t="s">
        <v>13</v>
      </c>
      <c r="CZ49" s="22" t="s">
        <v>12</v>
      </c>
    </row>
    <row r="50" spans="1:104" s="21" customFormat="1" x14ac:dyDescent="0.15">
      <c r="A50" s="22" t="s">
        <v>118</v>
      </c>
      <c r="B50" s="22" t="s">
        <v>40</v>
      </c>
      <c r="C50" s="22" t="s">
        <v>36</v>
      </c>
      <c r="D50" s="22" t="s">
        <v>36</v>
      </c>
      <c r="E50" s="22" t="s">
        <v>141</v>
      </c>
      <c r="F50" s="22" t="s">
        <v>64</v>
      </c>
      <c r="G50" s="22" t="s">
        <v>158</v>
      </c>
      <c r="H50" s="22" t="s">
        <v>36</v>
      </c>
      <c r="I50" s="22" t="s">
        <v>18</v>
      </c>
      <c r="J50" s="22" t="s">
        <v>62</v>
      </c>
      <c r="K50" s="22" t="s">
        <v>62</v>
      </c>
      <c r="L50" s="22" t="s">
        <v>61</v>
      </c>
      <c r="M50" s="22" t="s">
        <v>57</v>
      </c>
      <c r="N50" s="22" t="s">
        <v>60</v>
      </c>
      <c r="O50" s="22" t="s">
        <v>139</v>
      </c>
      <c r="P50" s="22" t="s">
        <v>138</v>
      </c>
      <c r="Q50" s="22" t="s">
        <v>57</v>
      </c>
      <c r="R50" s="22" t="s">
        <v>56</v>
      </c>
      <c r="S50" s="22" t="s">
        <v>12</v>
      </c>
      <c r="T50" s="22" t="s">
        <v>55</v>
      </c>
      <c r="U50" s="22" t="s">
        <v>157</v>
      </c>
      <c r="V50" s="22" t="s">
        <v>156</v>
      </c>
      <c r="W50" s="22" t="s">
        <v>155</v>
      </c>
      <c r="X50" s="22" t="s">
        <v>12</v>
      </c>
      <c r="Y50" s="22" t="s">
        <v>51</v>
      </c>
      <c r="Z50" s="22" t="s">
        <v>50</v>
      </c>
      <c r="AA50" s="22" t="s">
        <v>154</v>
      </c>
      <c r="AB50" s="22" t="s">
        <v>153</v>
      </c>
      <c r="AC50" s="22" t="s">
        <v>152</v>
      </c>
      <c r="AD50" s="22" t="s">
        <v>151</v>
      </c>
      <c r="AE50" s="22" t="s">
        <v>150</v>
      </c>
      <c r="AF50" s="22" t="s">
        <v>46</v>
      </c>
      <c r="AG50" s="22" t="s">
        <v>149</v>
      </c>
      <c r="AH50" s="22" t="s">
        <v>36</v>
      </c>
      <c r="AI50" s="22" t="s">
        <v>44</v>
      </c>
      <c r="AJ50" s="22" t="s">
        <v>44</v>
      </c>
      <c r="AK50" s="22" t="s">
        <v>43</v>
      </c>
      <c r="AL50" s="22" t="s">
        <v>21</v>
      </c>
      <c r="AM50" s="22" t="s">
        <v>42</v>
      </c>
      <c r="AN50" s="22" t="s">
        <v>148</v>
      </c>
      <c r="AO50" s="22" t="s">
        <v>36</v>
      </c>
      <c r="AP50" s="22" t="s">
        <v>40</v>
      </c>
      <c r="AQ50" s="22" t="s">
        <v>39</v>
      </c>
      <c r="AR50" s="22" t="s">
        <v>36</v>
      </c>
      <c r="AS50" s="22" t="s">
        <v>107</v>
      </c>
      <c r="AT50" s="22" t="s">
        <v>37</v>
      </c>
      <c r="AU50" s="22" t="s">
        <v>36</v>
      </c>
      <c r="AV50" s="22" t="s">
        <v>12</v>
      </c>
      <c r="AW50" s="22" t="s">
        <v>35</v>
      </c>
      <c r="AX50" s="22" t="s">
        <v>34</v>
      </c>
      <c r="AY50" s="22" t="s">
        <v>33</v>
      </c>
      <c r="AZ50" s="22" t="s">
        <v>33</v>
      </c>
      <c r="BA50" s="22" t="s">
        <v>36</v>
      </c>
      <c r="BB50" s="22" t="s">
        <v>31</v>
      </c>
      <c r="BC50" s="22" t="s">
        <v>147</v>
      </c>
      <c r="BD50" s="22" t="s">
        <v>146</v>
      </c>
      <c r="BE50" s="22" t="s">
        <v>21</v>
      </c>
      <c r="BF50" s="22" t="s">
        <v>21</v>
      </c>
      <c r="BG50" s="22" t="s">
        <v>21</v>
      </c>
      <c r="BH50" s="22" t="s">
        <v>21</v>
      </c>
      <c r="BI50" s="22" t="s">
        <v>28</v>
      </c>
      <c r="BJ50" s="22" t="s">
        <v>21</v>
      </c>
      <c r="BK50" s="22" t="s">
        <v>21</v>
      </c>
      <c r="BL50" s="22" t="s">
        <v>21</v>
      </c>
      <c r="BM50" s="22" t="s">
        <v>21</v>
      </c>
      <c r="BN50" s="22" t="s">
        <v>18</v>
      </c>
      <c r="BO50" s="22" t="s">
        <v>145</v>
      </c>
      <c r="BP50" s="22" t="s">
        <v>103</v>
      </c>
      <c r="BQ50" s="22" t="s">
        <v>25</v>
      </c>
      <c r="BR50" s="22" t="s">
        <v>144</v>
      </c>
      <c r="BS50" s="22" t="s">
        <v>22</v>
      </c>
      <c r="BT50" s="22" t="s">
        <v>22</v>
      </c>
      <c r="BU50" s="22" t="s">
        <v>21</v>
      </c>
      <c r="BV50" s="22" t="s">
        <v>22</v>
      </c>
      <c r="BW50" s="22" t="s">
        <v>21</v>
      </c>
      <c r="BX50" s="22" t="s">
        <v>22</v>
      </c>
      <c r="BY50" s="22" t="s">
        <v>21</v>
      </c>
      <c r="BZ50" s="22" t="s">
        <v>21</v>
      </c>
      <c r="CA50" s="22" t="s">
        <v>21</v>
      </c>
      <c r="CB50" s="22" t="s">
        <v>21</v>
      </c>
      <c r="CC50" s="22" t="s">
        <v>22</v>
      </c>
      <c r="CD50" s="22" t="s">
        <v>21</v>
      </c>
      <c r="CE50" s="22" t="s">
        <v>21</v>
      </c>
      <c r="CF50" s="22" t="s">
        <v>23</v>
      </c>
      <c r="CG50" s="22" t="s">
        <v>22</v>
      </c>
      <c r="CH50" s="22" t="s">
        <v>21</v>
      </c>
      <c r="CI50" s="22" t="s">
        <v>21</v>
      </c>
      <c r="CJ50" s="22" t="s">
        <v>85</v>
      </c>
      <c r="CK50" s="22" t="s">
        <v>143</v>
      </c>
      <c r="CL50" s="22" t="s">
        <v>18</v>
      </c>
      <c r="CM50" s="22" t="s">
        <v>17</v>
      </c>
      <c r="CN50" s="22" t="s">
        <v>16</v>
      </c>
      <c r="CO50" s="22" t="s">
        <v>159</v>
      </c>
      <c r="CP50" s="22" t="s">
        <v>14</v>
      </c>
      <c r="CQ50" s="22" t="s">
        <v>17</v>
      </c>
      <c r="CR50" s="22" t="s">
        <v>16</v>
      </c>
      <c r="CS50" s="22" t="s">
        <v>117</v>
      </c>
      <c r="CT50" s="22" t="s">
        <v>14</v>
      </c>
      <c r="CU50" s="22" t="s">
        <v>17</v>
      </c>
      <c r="CV50" s="22" t="s">
        <v>16</v>
      </c>
      <c r="CW50" s="22" t="s">
        <v>117</v>
      </c>
      <c r="CX50" s="22" t="s">
        <v>14</v>
      </c>
      <c r="CY50" s="22" t="s">
        <v>116</v>
      </c>
      <c r="CZ50" s="22" t="s">
        <v>12</v>
      </c>
    </row>
    <row r="51" spans="1:104" s="21" customFormat="1" x14ac:dyDescent="0.15">
      <c r="A51" s="22" t="s">
        <v>118</v>
      </c>
      <c r="B51" s="22" t="s">
        <v>40</v>
      </c>
      <c r="C51" s="22" t="s">
        <v>36</v>
      </c>
      <c r="D51" s="22" t="s">
        <v>36</v>
      </c>
      <c r="E51" s="22" t="s">
        <v>141</v>
      </c>
      <c r="F51" s="22" t="s">
        <v>100</v>
      </c>
      <c r="G51" s="22" t="s">
        <v>140</v>
      </c>
      <c r="H51" s="22" t="s">
        <v>36</v>
      </c>
      <c r="I51" s="22" t="s">
        <v>18</v>
      </c>
      <c r="J51" s="22" t="s">
        <v>62</v>
      </c>
      <c r="K51" s="22" t="s">
        <v>62</v>
      </c>
      <c r="L51" s="22" t="s">
        <v>61</v>
      </c>
      <c r="M51" s="22" t="s">
        <v>57</v>
      </c>
      <c r="N51" s="22" t="s">
        <v>60</v>
      </c>
      <c r="O51" s="22" t="s">
        <v>139</v>
      </c>
      <c r="P51" s="22" t="s">
        <v>138</v>
      </c>
      <c r="Q51" s="22" t="s">
        <v>57</v>
      </c>
      <c r="R51" s="22" t="s">
        <v>56</v>
      </c>
      <c r="S51" s="22" t="s">
        <v>12</v>
      </c>
      <c r="T51" s="22" t="s">
        <v>55</v>
      </c>
      <c r="U51" s="22" t="s">
        <v>137</v>
      </c>
      <c r="V51" s="22" t="s">
        <v>136</v>
      </c>
      <c r="W51" s="22" t="s">
        <v>135</v>
      </c>
      <c r="X51" s="22" t="s">
        <v>12</v>
      </c>
      <c r="Y51" s="22" t="s">
        <v>51</v>
      </c>
      <c r="Z51" s="22" t="s">
        <v>50</v>
      </c>
      <c r="AA51" s="22" t="s">
        <v>134</v>
      </c>
      <c r="AB51" s="22" t="s">
        <v>133</v>
      </c>
      <c r="AC51" s="22" t="s">
        <v>132</v>
      </c>
      <c r="AD51" s="22" t="s">
        <v>131</v>
      </c>
      <c r="AE51" s="22" t="s">
        <v>130</v>
      </c>
      <c r="AF51" s="22" t="s">
        <v>129</v>
      </c>
      <c r="AG51" s="22" t="s">
        <v>128</v>
      </c>
      <c r="AH51" s="22" t="s">
        <v>36</v>
      </c>
      <c r="AI51" s="22" t="s">
        <v>44</v>
      </c>
      <c r="AJ51" s="22" t="s">
        <v>44</v>
      </c>
      <c r="AK51" s="22" t="s">
        <v>43</v>
      </c>
      <c r="AL51" s="22" t="s">
        <v>21</v>
      </c>
      <c r="AM51" s="22" t="s">
        <v>42</v>
      </c>
      <c r="AN51" s="22" t="s">
        <v>126</v>
      </c>
      <c r="AO51" s="22" t="s">
        <v>36</v>
      </c>
      <c r="AP51" s="22" t="s">
        <v>40</v>
      </c>
      <c r="AQ51" s="22" t="s">
        <v>39</v>
      </c>
      <c r="AR51" s="22" t="s">
        <v>36</v>
      </c>
      <c r="AS51" s="22" t="s">
        <v>125</v>
      </c>
      <c r="AT51" s="22" t="s">
        <v>37</v>
      </c>
      <c r="AU51" s="22" t="s">
        <v>36</v>
      </c>
      <c r="AV51" s="22" t="s">
        <v>12</v>
      </c>
      <c r="AW51" s="22" t="s">
        <v>35</v>
      </c>
      <c r="AX51" s="22" t="s">
        <v>34</v>
      </c>
      <c r="AY51" s="22" t="s">
        <v>33</v>
      </c>
      <c r="AZ51" s="22" t="s">
        <v>33</v>
      </c>
      <c r="BA51" s="22" t="s">
        <v>36</v>
      </c>
      <c r="BB51" s="22" t="s">
        <v>31</v>
      </c>
      <c r="BC51" s="22" t="s">
        <v>124</v>
      </c>
      <c r="BD51" s="22" t="s">
        <v>123</v>
      </c>
      <c r="BE51" s="22" t="s">
        <v>21</v>
      </c>
      <c r="BF51" s="22" t="s">
        <v>21</v>
      </c>
      <c r="BG51" s="22" t="s">
        <v>21</v>
      </c>
      <c r="BH51" s="22" t="s">
        <v>21</v>
      </c>
      <c r="BI51" s="22" t="s">
        <v>28</v>
      </c>
      <c r="BJ51" s="22" t="s">
        <v>21</v>
      </c>
      <c r="BK51" s="22" t="s">
        <v>21</v>
      </c>
      <c r="BL51" s="22" t="s">
        <v>21</v>
      </c>
      <c r="BM51" s="22" t="s">
        <v>21</v>
      </c>
      <c r="BN51" s="22" t="s">
        <v>18</v>
      </c>
      <c r="BO51" s="22" t="s">
        <v>122</v>
      </c>
      <c r="BP51" s="22" t="s">
        <v>87</v>
      </c>
      <c r="BQ51" s="22" t="s">
        <v>121</v>
      </c>
      <c r="BR51" s="22" t="s">
        <v>120</v>
      </c>
      <c r="BS51" s="22" t="s">
        <v>22</v>
      </c>
      <c r="BT51" s="22" t="s">
        <v>22</v>
      </c>
      <c r="BU51" s="22" t="s">
        <v>21</v>
      </c>
      <c r="BV51" s="22" t="s">
        <v>22</v>
      </c>
      <c r="BW51" s="22" t="s">
        <v>21</v>
      </c>
      <c r="BX51" s="22" t="s">
        <v>22</v>
      </c>
      <c r="BY51" s="22" t="s">
        <v>21</v>
      </c>
      <c r="BZ51" s="22" t="s">
        <v>21</v>
      </c>
      <c r="CA51" s="22" t="s">
        <v>21</v>
      </c>
      <c r="CB51" s="22" t="s">
        <v>21</v>
      </c>
      <c r="CC51" s="22" t="s">
        <v>22</v>
      </c>
      <c r="CD51" s="22" t="s">
        <v>21</v>
      </c>
      <c r="CE51" s="22" t="s">
        <v>21</v>
      </c>
      <c r="CF51" s="22" t="s">
        <v>23</v>
      </c>
      <c r="CG51" s="22" t="s">
        <v>22</v>
      </c>
      <c r="CH51" s="22" t="s">
        <v>21</v>
      </c>
      <c r="CI51" s="22" t="s">
        <v>21</v>
      </c>
      <c r="CJ51" s="22" t="s">
        <v>69</v>
      </c>
      <c r="CK51" s="22" t="s">
        <v>119</v>
      </c>
      <c r="CL51" s="22" t="s">
        <v>18</v>
      </c>
      <c r="CM51" s="22" t="s">
        <v>17</v>
      </c>
      <c r="CN51" s="22" t="s">
        <v>16</v>
      </c>
      <c r="CO51" s="22" t="s">
        <v>159</v>
      </c>
      <c r="CP51" s="22" t="s">
        <v>14</v>
      </c>
      <c r="CQ51" s="22" t="s">
        <v>17</v>
      </c>
      <c r="CR51" s="22" t="s">
        <v>16</v>
      </c>
      <c r="CS51" s="22" t="s">
        <v>117</v>
      </c>
      <c r="CT51" s="22" t="s">
        <v>14</v>
      </c>
      <c r="CU51" s="22" t="s">
        <v>17</v>
      </c>
      <c r="CV51" s="22" t="s">
        <v>16</v>
      </c>
      <c r="CW51" s="22" t="s">
        <v>117</v>
      </c>
      <c r="CX51" s="22" t="s">
        <v>14</v>
      </c>
      <c r="CY51" s="22" t="s">
        <v>116</v>
      </c>
      <c r="CZ51" s="22" t="s">
        <v>12</v>
      </c>
    </row>
    <row r="52" spans="1:104" s="21" customFormat="1" x14ac:dyDescent="0.15">
      <c r="A52" s="22" t="s">
        <v>142</v>
      </c>
      <c r="B52" s="22" t="s">
        <v>36</v>
      </c>
      <c r="C52" s="22" t="s">
        <v>36</v>
      </c>
      <c r="D52" s="22" t="s">
        <v>36</v>
      </c>
      <c r="E52" s="22" t="s">
        <v>141</v>
      </c>
      <c r="F52" s="22" t="s">
        <v>64</v>
      </c>
      <c r="G52" s="22" t="s">
        <v>158</v>
      </c>
      <c r="H52" s="22" t="s">
        <v>36</v>
      </c>
      <c r="I52" s="22" t="s">
        <v>18</v>
      </c>
      <c r="J52" s="22" t="s">
        <v>62</v>
      </c>
      <c r="K52" s="22" t="s">
        <v>62</v>
      </c>
      <c r="L52" s="22" t="s">
        <v>61</v>
      </c>
      <c r="M52" s="22" t="s">
        <v>57</v>
      </c>
      <c r="N52" s="22" t="s">
        <v>60</v>
      </c>
      <c r="O52" s="22" t="s">
        <v>139</v>
      </c>
      <c r="P52" s="22" t="s">
        <v>138</v>
      </c>
      <c r="Q52" s="22" t="s">
        <v>57</v>
      </c>
      <c r="R52" s="22" t="s">
        <v>56</v>
      </c>
      <c r="S52" s="22" t="s">
        <v>12</v>
      </c>
      <c r="T52" s="22" t="s">
        <v>55</v>
      </c>
      <c r="U52" s="22" t="s">
        <v>157</v>
      </c>
      <c r="V52" s="22" t="s">
        <v>156</v>
      </c>
      <c r="W52" s="22" t="s">
        <v>155</v>
      </c>
      <c r="X52" s="22" t="s">
        <v>12</v>
      </c>
      <c r="Y52" s="22" t="s">
        <v>51</v>
      </c>
      <c r="Z52" s="22" t="s">
        <v>50</v>
      </c>
      <c r="AA52" s="22" t="s">
        <v>154</v>
      </c>
      <c r="AB52" s="22" t="s">
        <v>153</v>
      </c>
      <c r="AC52" s="22" t="s">
        <v>152</v>
      </c>
      <c r="AD52" s="22" t="s">
        <v>151</v>
      </c>
      <c r="AE52" s="22" t="s">
        <v>150</v>
      </c>
      <c r="AF52" s="22" t="s">
        <v>46</v>
      </c>
      <c r="AG52" s="22" t="s">
        <v>149</v>
      </c>
      <c r="AH52" s="22" t="s">
        <v>36</v>
      </c>
      <c r="AI52" s="22" t="s">
        <v>44</v>
      </c>
      <c r="AJ52" s="22" t="s">
        <v>44</v>
      </c>
      <c r="AK52" s="22" t="s">
        <v>43</v>
      </c>
      <c r="AL52" s="22" t="s">
        <v>21</v>
      </c>
      <c r="AM52" s="22" t="s">
        <v>42</v>
      </c>
      <c r="AN52" s="22" t="s">
        <v>148</v>
      </c>
      <c r="AO52" s="22" t="s">
        <v>36</v>
      </c>
      <c r="AP52" s="22" t="s">
        <v>40</v>
      </c>
      <c r="AQ52" s="22" t="s">
        <v>39</v>
      </c>
      <c r="AR52" s="22" t="s">
        <v>36</v>
      </c>
      <c r="AS52" s="22" t="s">
        <v>107</v>
      </c>
      <c r="AT52" s="22" t="s">
        <v>37</v>
      </c>
      <c r="AU52" s="22" t="s">
        <v>36</v>
      </c>
      <c r="AV52" s="22" t="s">
        <v>12</v>
      </c>
      <c r="AW52" s="22" t="s">
        <v>35</v>
      </c>
      <c r="AX52" s="22" t="s">
        <v>34</v>
      </c>
      <c r="AY52" s="22" t="s">
        <v>33</v>
      </c>
      <c r="AZ52" s="22" t="s">
        <v>33</v>
      </c>
      <c r="BA52" s="22" t="s">
        <v>36</v>
      </c>
      <c r="BB52" s="22" t="s">
        <v>31</v>
      </c>
      <c r="BC52" s="22" t="s">
        <v>147</v>
      </c>
      <c r="BD52" s="22" t="s">
        <v>146</v>
      </c>
      <c r="BE52" s="22" t="s">
        <v>21</v>
      </c>
      <c r="BF52" s="22" t="s">
        <v>21</v>
      </c>
      <c r="BG52" s="22" t="s">
        <v>21</v>
      </c>
      <c r="BH52" s="22" t="s">
        <v>21</v>
      </c>
      <c r="BI52" s="22" t="s">
        <v>28</v>
      </c>
      <c r="BJ52" s="22" t="s">
        <v>21</v>
      </c>
      <c r="BK52" s="22" t="s">
        <v>21</v>
      </c>
      <c r="BL52" s="22" t="s">
        <v>21</v>
      </c>
      <c r="BM52" s="22" t="s">
        <v>21</v>
      </c>
      <c r="BN52" s="22" t="s">
        <v>18</v>
      </c>
      <c r="BO52" s="22" t="s">
        <v>145</v>
      </c>
      <c r="BP52" s="22" t="s">
        <v>103</v>
      </c>
      <c r="BQ52" s="22" t="s">
        <v>25</v>
      </c>
      <c r="BR52" s="22" t="s">
        <v>144</v>
      </c>
      <c r="BS52" s="22" t="s">
        <v>22</v>
      </c>
      <c r="BT52" s="22" t="s">
        <v>22</v>
      </c>
      <c r="BU52" s="22" t="s">
        <v>21</v>
      </c>
      <c r="BV52" s="22" t="s">
        <v>22</v>
      </c>
      <c r="BW52" s="22" t="s">
        <v>21</v>
      </c>
      <c r="BX52" s="22" t="s">
        <v>22</v>
      </c>
      <c r="BY52" s="22" t="s">
        <v>21</v>
      </c>
      <c r="BZ52" s="22" t="s">
        <v>21</v>
      </c>
      <c r="CA52" s="22" t="s">
        <v>21</v>
      </c>
      <c r="CB52" s="22" t="s">
        <v>21</v>
      </c>
      <c r="CC52" s="22" t="s">
        <v>22</v>
      </c>
      <c r="CD52" s="22" t="s">
        <v>21</v>
      </c>
      <c r="CE52" s="22" t="s">
        <v>21</v>
      </c>
      <c r="CF52" s="22" t="s">
        <v>23</v>
      </c>
      <c r="CG52" s="22" t="s">
        <v>22</v>
      </c>
      <c r="CH52" s="22" t="s">
        <v>21</v>
      </c>
      <c r="CI52" s="22" t="s">
        <v>21</v>
      </c>
      <c r="CJ52" s="22" t="s">
        <v>85</v>
      </c>
      <c r="CK52" s="22" t="s">
        <v>143</v>
      </c>
      <c r="CL52" s="22" t="s">
        <v>118</v>
      </c>
      <c r="CM52" s="22" t="s">
        <v>17</v>
      </c>
      <c r="CN52" s="22" t="s">
        <v>16</v>
      </c>
      <c r="CO52" s="22" t="s">
        <v>117</v>
      </c>
      <c r="CP52" s="22" t="s">
        <v>14</v>
      </c>
      <c r="CQ52" s="22" t="s">
        <v>17</v>
      </c>
      <c r="CR52" s="22" t="s">
        <v>16</v>
      </c>
      <c r="CS52" s="22" t="s">
        <v>117</v>
      </c>
      <c r="CT52" s="22" t="s">
        <v>14</v>
      </c>
      <c r="CU52" s="22" t="s">
        <v>17</v>
      </c>
      <c r="CV52" s="22" t="s">
        <v>16</v>
      </c>
      <c r="CW52" s="22" t="s">
        <v>117</v>
      </c>
      <c r="CX52" s="22" t="s">
        <v>14</v>
      </c>
      <c r="CY52" s="22" t="s">
        <v>116</v>
      </c>
      <c r="CZ52" s="22" t="s">
        <v>35</v>
      </c>
    </row>
    <row r="53" spans="1:104" s="21" customFormat="1" x14ac:dyDescent="0.15">
      <c r="A53" s="22" t="s">
        <v>142</v>
      </c>
      <c r="B53" s="22" t="s">
        <v>36</v>
      </c>
      <c r="C53" s="22" t="s">
        <v>36</v>
      </c>
      <c r="D53" s="22" t="s">
        <v>36</v>
      </c>
      <c r="E53" s="22" t="s">
        <v>141</v>
      </c>
      <c r="F53" s="22" t="s">
        <v>100</v>
      </c>
      <c r="G53" s="22" t="s">
        <v>140</v>
      </c>
      <c r="H53" s="22" t="s">
        <v>36</v>
      </c>
      <c r="I53" s="22" t="s">
        <v>18</v>
      </c>
      <c r="J53" s="22" t="s">
        <v>62</v>
      </c>
      <c r="K53" s="22" t="s">
        <v>62</v>
      </c>
      <c r="L53" s="22" t="s">
        <v>61</v>
      </c>
      <c r="M53" s="22" t="s">
        <v>57</v>
      </c>
      <c r="N53" s="22" t="s">
        <v>60</v>
      </c>
      <c r="O53" s="22" t="s">
        <v>139</v>
      </c>
      <c r="P53" s="22" t="s">
        <v>138</v>
      </c>
      <c r="Q53" s="22" t="s">
        <v>57</v>
      </c>
      <c r="R53" s="22" t="s">
        <v>56</v>
      </c>
      <c r="S53" s="22" t="s">
        <v>12</v>
      </c>
      <c r="T53" s="22" t="s">
        <v>55</v>
      </c>
      <c r="U53" s="22" t="s">
        <v>137</v>
      </c>
      <c r="V53" s="22" t="s">
        <v>136</v>
      </c>
      <c r="W53" s="22" t="s">
        <v>135</v>
      </c>
      <c r="X53" s="22" t="s">
        <v>12</v>
      </c>
      <c r="Y53" s="22" t="s">
        <v>51</v>
      </c>
      <c r="Z53" s="22" t="s">
        <v>50</v>
      </c>
      <c r="AA53" s="22" t="s">
        <v>134</v>
      </c>
      <c r="AB53" s="22" t="s">
        <v>133</v>
      </c>
      <c r="AC53" s="22" t="s">
        <v>132</v>
      </c>
      <c r="AD53" s="22" t="s">
        <v>131</v>
      </c>
      <c r="AE53" s="22" t="s">
        <v>130</v>
      </c>
      <c r="AF53" s="22" t="s">
        <v>129</v>
      </c>
      <c r="AG53" s="22" t="s">
        <v>128</v>
      </c>
      <c r="AH53" s="22" t="s">
        <v>36</v>
      </c>
      <c r="AI53" s="22" t="s">
        <v>127</v>
      </c>
      <c r="AJ53" s="22" t="s">
        <v>44</v>
      </c>
      <c r="AK53" s="22" t="s">
        <v>43</v>
      </c>
      <c r="AL53" s="22" t="s">
        <v>21</v>
      </c>
      <c r="AM53" s="22" t="s">
        <v>42</v>
      </c>
      <c r="AN53" s="22" t="s">
        <v>126</v>
      </c>
      <c r="AO53" s="22" t="s">
        <v>36</v>
      </c>
      <c r="AP53" s="22" t="s">
        <v>40</v>
      </c>
      <c r="AQ53" s="22" t="s">
        <v>39</v>
      </c>
      <c r="AR53" s="22" t="s">
        <v>36</v>
      </c>
      <c r="AS53" s="22" t="s">
        <v>125</v>
      </c>
      <c r="AT53" s="22" t="s">
        <v>37</v>
      </c>
      <c r="AU53" s="22" t="s">
        <v>36</v>
      </c>
      <c r="AV53" s="22" t="s">
        <v>12</v>
      </c>
      <c r="AW53" s="22" t="s">
        <v>35</v>
      </c>
      <c r="AX53" s="22" t="s">
        <v>34</v>
      </c>
      <c r="AY53" s="22" t="s">
        <v>33</v>
      </c>
      <c r="AZ53" s="22" t="s">
        <v>33</v>
      </c>
      <c r="BA53" s="22" t="s">
        <v>36</v>
      </c>
      <c r="BB53" s="22" t="s">
        <v>31</v>
      </c>
      <c r="BC53" s="22" t="s">
        <v>124</v>
      </c>
      <c r="BD53" s="22" t="s">
        <v>123</v>
      </c>
      <c r="BE53" s="22" t="s">
        <v>21</v>
      </c>
      <c r="BF53" s="22" t="s">
        <v>21</v>
      </c>
      <c r="BG53" s="22" t="s">
        <v>21</v>
      </c>
      <c r="BH53" s="22" t="s">
        <v>21</v>
      </c>
      <c r="BI53" s="22" t="s">
        <v>28</v>
      </c>
      <c r="BJ53" s="22" t="s">
        <v>21</v>
      </c>
      <c r="BK53" s="22" t="s">
        <v>21</v>
      </c>
      <c r="BL53" s="22" t="s">
        <v>21</v>
      </c>
      <c r="BM53" s="22" t="s">
        <v>21</v>
      </c>
      <c r="BN53" s="22" t="s">
        <v>18</v>
      </c>
      <c r="BO53" s="22" t="s">
        <v>122</v>
      </c>
      <c r="BP53" s="22" t="s">
        <v>87</v>
      </c>
      <c r="BQ53" s="22" t="s">
        <v>121</v>
      </c>
      <c r="BR53" s="22" t="s">
        <v>120</v>
      </c>
      <c r="BS53" s="22" t="s">
        <v>22</v>
      </c>
      <c r="BT53" s="22" t="s">
        <v>22</v>
      </c>
      <c r="BU53" s="22" t="s">
        <v>21</v>
      </c>
      <c r="BV53" s="22" t="s">
        <v>22</v>
      </c>
      <c r="BW53" s="22" t="s">
        <v>21</v>
      </c>
      <c r="BX53" s="22" t="s">
        <v>22</v>
      </c>
      <c r="BY53" s="22" t="s">
        <v>21</v>
      </c>
      <c r="BZ53" s="22" t="s">
        <v>21</v>
      </c>
      <c r="CA53" s="22" t="s">
        <v>21</v>
      </c>
      <c r="CB53" s="22" t="s">
        <v>21</v>
      </c>
      <c r="CC53" s="22" t="s">
        <v>22</v>
      </c>
      <c r="CD53" s="22" t="s">
        <v>21</v>
      </c>
      <c r="CE53" s="22" t="s">
        <v>21</v>
      </c>
      <c r="CF53" s="22" t="s">
        <v>23</v>
      </c>
      <c r="CG53" s="22" t="s">
        <v>22</v>
      </c>
      <c r="CH53" s="22" t="s">
        <v>21</v>
      </c>
      <c r="CI53" s="22" t="s">
        <v>21</v>
      </c>
      <c r="CJ53" s="22" t="s">
        <v>69</v>
      </c>
      <c r="CK53" s="22" t="s">
        <v>119</v>
      </c>
      <c r="CL53" s="22" t="s">
        <v>118</v>
      </c>
      <c r="CM53" s="22" t="s">
        <v>17</v>
      </c>
      <c r="CN53" s="22" t="s">
        <v>16</v>
      </c>
      <c r="CO53" s="22" t="s">
        <v>117</v>
      </c>
      <c r="CP53" s="22" t="s">
        <v>14</v>
      </c>
      <c r="CQ53" s="22" t="s">
        <v>17</v>
      </c>
      <c r="CR53" s="22" t="s">
        <v>16</v>
      </c>
      <c r="CS53" s="22" t="s">
        <v>117</v>
      </c>
      <c r="CT53" s="22" t="s">
        <v>14</v>
      </c>
      <c r="CU53" s="22" t="s">
        <v>17</v>
      </c>
      <c r="CV53" s="22" t="s">
        <v>16</v>
      </c>
      <c r="CW53" s="22" t="s">
        <v>117</v>
      </c>
      <c r="CX53" s="22" t="s">
        <v>14</v>
      </c>
      <c r="CY53" s="22" t="s">
        <v>116</v>
      </c>
      <c r="CZ53" s="22" t="s">
        <v>35</v>
      </c>
    </row>
    <row r="54" spans="1:104" s="21" customFormat="1" x14ac:dyDescent="0.15">
      <c r="A54" s="22" t="s">
        <v>83</v>
      </c>
      <c r="B54" s="22" t="s">
        <v>36</v>
      </c>
      <c r="C54" s="22" t="s">
        <v>36</v>
      </c>
      <c r="D54" s="22" t="s">
        <v>36</v>
      </c>
      <c r="E54" s="22" t="s">
        <v>82</v>
      </c>
      <c r="F54" s="22" t="s">
        <v>64</v>
      </c>
      <c r="G54" s="22" t="s">
        <v>115</v>
      </c>
      <c r="H54" s="22" t="s">
        <v>36</v>
      </c>
      <c r="I54" s="22" t="s">
        <v>18</v>
      </c>
      <c r="J54" s="22" t="s">
        <v>62</v>
      </c>
      <c r="K54" s="22" t="s">
        <v>62</v>
      </c>
      <c r="L54" s="22" t="s">
        <v>61</v>
      </c>
      <c r="M54" s="22" t="s">
        <v>57</v>
      </c>
      <c r="N54" s="22" t="s">
        <v>60</v>
      </c>
      <c r="O54" s="22" t="s">
        <v>59</v>
      </c>
      <c r="P54" s="22" t="s">
        <v>58</v>
      </c>
      <c r="Q54" s="22" t="s">
        <v>57</v>
      </c>
      <c r="R54" s="22" t="s">
        <v>56</v>
      </c>
      <c r="S54" s="22" t="s">
        <v>12</v>
      </c>
      <c r="T54" s="22" t="s">
        <v>55</v>
      </c>
      <c r="U54" s="22" t="s">
        <v>114</v>
      </c>
      <c r="V54" s="22" t="s">
        <v>113</v>
      </c>
      <c r="W54" s="22" t="s">
        <v>112</v>
      </c>
      <c r="X54" s="22" t="s">
        <v>36</v>
      </c>
      <c r="Y54" s="22" t="s">
        <v>51</v>
      </c>
      <c r="Z54" s="22" t="s">
        <v>50</v>
      </c>
      <c r="AA54" s="22" t="s">
        <v>111</v>
      </c>
      <c r="AB54" s="22" t="s">
        <v>111</v>
      </c>
      <c r="AC54" s="22" t="s">
        <v>110</v>
      </c>
      <c r="AD54" s="22" t="s">
        <v>110</v>
      </c>
      <c r="AE54" s="22" t="s">
        <v>109</v>
      </c>
      <c r="AF54" s="22" t="s">
        <v>46</v>
      </c>
      <c r="AG54" s="22" t="s">
        <v>45</v>
      </c>
      <c r="AH54" s="22" t="s">
        <v>36</v>
      </c>
      <c r="AI54" s="22" t="s">
        <v>44</v>
      </c>
      <c r="AJ54" s="22" t="s">
        <v>44</v>
      </c>
      <c r="AK54" s="22" t="s">
        <v>43</v>
      </c>
      <c r="AL54" s="22" t="s">
        <v>21</v>
      </c>
      <c r="AM54" s="22" t="s">
        <v>42</v>
      </c>
      <c r="AN54" s="22" t="s">
        <v>108</v>
      </c>
      <c r="AO54" s="22" t="s">
        <v>36</v>
      </c>
      <c r="AP54" s="22" t="s">
        <v>40</v>
      </c>
      <c r="AQ54" s="22" t="s">
        <v>39</v>
      </c>
      <c r="AR54" s="22" t="s">
        <v>36</v>
      </c>
      <c r="AS54" s="22" t="s">
        <v>107</v>
      </c>
      <c r="AT54" s="22" t="s">
        <v>37</v>
      </c>
      <c r="AU54" s="22" t="s">
        <v>36</v>
      </c>
      <c r="AV54" s="22" t="s">
        <v>12</v>
      </c>
      <c r="AW54" s="22" t="s">
        <v>35</v>
      </c>
      <c r="AX54" s="22" t="s">
        <v>34</v>
      </c>
      <c r="AY54" s="22" t="s">
        <v>33</v>
      </c>
      <c r="AZ54" s="22" t="s">
        <v>33</v>
      </c>
      <c r="BA54" s="22" t="s">
        <v>36</v>
      </c>
      <c r="BB54" s="22" t="s">
        <v>31</v>
      </c>
      <c r="BC54" s="22" t="s">
        <v>106</v>
      </c>
      <c r="BD54" s="22" t="s">
        <v>105</v>
      </c>
      <c r="BE54" s="22" t="s">
        <v>21</v>
      </c>
      <c r="BF54" s="22" t="s">
        <v>21</v>
      </c>
      <c r="BG54" s="22" t="s">
        <v>21</v>
      </c>
      <c r="BH54" s="22" t="s">
        <v>21</v>
      </c>
      <c r="BI54" s="22" t="s">
        <v>28</v>
      </c>
      <c r="BJ54" s="22" t="s">
        <v>21</v>
      </c>
      <c r="BK54" s="22" t="s">
        <v>21</v>
      </c>
      <c r="BL54" s="22" t="s">
        <v>21</v>
      </c>
      <c r="BM54" s="22" t="s">
        <v>21</v>
      </c>
      <c r="BN54" s="22" t="s">
        <v>18</v>
      </c>
      <c r="BO54" s="22" t="s">
        <v>104</v>
      </c>
      <c r="BP54" s="22" t="s">
        <v>103</v>
      </c>
      <c r="BQ54" s="22" t="s">
        <v>25</v>
      </c>
      <c r="BR54" s="22" t="s">
        <v>102</v>
      </c>
      <c r="BS54" s="22" t="s">
        <v>22</v>
      </c>
      <c r="BT54" s="22" t="s">
        <v>22</v>
      </c>
      <c r="BU54" s="22" t="s">
        <v>21</v>
      </c>
      <c r="BV54" s="22" t="s">
        <v>22</v>
      </c>
      <c r="BW54" s="22" t="s">
        <v>21</v>
      </c>
      <c r="BX54" s="22" t="s">
        <v>22</v>
      </c>
      <c r="BY54" s="22" t="s">
        <v>21</v>
      </c>
      <c r="BZ54" s="22" t="s">
        <v>21</v>
      </c>
      <c r="CA54" s="22" t="s">
        <v>21</v>
      </c>
      <c r="CB54" s="22" t="s">
        <v>21</v>
      </c>
      <c r="CC54" s="22" t="s">
        <v>22</v>
      </c>
      <c r="CD54" s="22" t="s">
        <v>21</v>
      </c>
      <c r="CE54" s="22" t="s">
        <v>21</v>
      </c>
      <c r="CF54" s="22" t="s">
        <v>23</v>
      </c>
      <c r="CG54" s="22" t="s">
        <v>22</v>
      </c>
      <c r="CH54" s="22" t="s">
        <v>21</v>
      </c>
      <c r="CI54" s="22" t="s">
        <v>21</v>
      </c>
      <c r="CJ54" s="22" t="s">
        <v>69</v>
      </c>
      <c r="CK54" s="22" t="s">
        <v>101</v>
      </c>
      <c r="CL54" s="22" t="s">
        <v>18</v>
      </c>
      <c r="CM54" s="22" t="s">
        <v>17</v>
      </c>
      <c r="CN54" s="22" t="s">
        <v>16</v>
      </c>
      <c r="CO54" s="22" t="s">
        <v>67</v>
      </c>
      <c r="CP54" s="22" t="s">
        <v>14</v>
      </c>
      <c r="CQ54" s="22" t="s">
        <v>17</v>
      </c>
      <c r="CR54" s="22" t="s">
        <v>16</v>
      </c>
      <c r="CS54" s="22" t="s">
        <v>67</v>
      </c>
      <c r="CT54" s="22" t="s">
        <v>14</v>
      </c>
      <c r="CU54" s="22" t="s">
        <v>17</v>
      </c>
      <c r="CV54" s="22" t="s">
        <v>16</v>
      </c>
      <c r="CW54" s="22" t="s">
        <v>67</v>
      </c>
      <c r="CX54" s="22" t="s">
        <v>14</v>
      </c>
      <c r="CY54" s="22" t="s">
        <v>13</v>
      </c>
      <c r="CZ54" s="22" t="s">
        <v>12</v>
      </c>
    </row>
    <row r="55" spans="1:104" s="21" customFormat="1" x14ac:dyDescent="0.15">
      <c r="A55" s="22" t="s">
        <v>83</v>
      </c>
      <c r="B55" s="22" t="s">
        <v>36</v>
      </c>
      <c r="C55" s="22" t="s">
        <v>36</v>
      </c>
      <c r="D55" s="22" t="s">
        <v>36</v>
      </c>
      <c r="E55" s="22" t="s">
        <v>82</v>
      </c>
      <c r="F55" s="22" t="s">
        <v>100</v>
      </c>
      <c r="G55" s="22" t="s">
        <v>99</v>
      </c>
      <c r="H55" s="22" t="s">
        <v>36</v>
      </c>
      <c r="I55" s="22" t="s">
        <v>18</v>
      </c>
      <c r="J55" s="22" t="s">
        <v>62</v>
      </c>
      <c r="K55" s="22" t="s">
        <v>62</v>
      </c>
      <c r="L55" s="22" t="s">
        <v>61</v>
      </c>
      <c r="M55" s="22" t="s">
        <v>57</v>
      </c>
      <c r="N55" s="22" t="s">
        <v>60</v>
      </c>
      <c r="O55" s="22" t="s">
        <v>59</v>
      </c>
      <c r="P55" s="22" t="s">
        <v>58</v>
      </c>
      <c r="Q55" s="22" t="s">
        <v>57</v>
      </c>
      <c r="R55" s="22" t="s">
        <v>56</v>
      </c>
      <c r="S55" s="22" t="s">
        <v>12</v>
      </c>
      <c r="T55" s="22" t="s">
        <v>55</v>
      </c>
      <c r="U55" s="22" t="s">
        <v>98</v>
      </c>
      <c r="V55" s="22" t="s">
        <v>97</v>
      </c>
      <c r="W55" s="22" t="s">
        <v>96</v>
      </c>
      <c r="X55" s="22" t="s">
        <v>36</v>
      </c>
      <c r="Y55" s="22" t="s">
        <v>51</v>
      </c>
      <c r="Z55" s="22" t="s">
        <v>50</v>
      </c>
      <c r="AA55" s="22" t="s">
        <v>95</v>
      </c>
      <c r="AB55" s="22" t="s">
        <v>95</v>
      </c>
      <c r="AC55" s="22" t="s">
        <v>94</v>
      </c>
      <c r="AD55" s="22" t="s">
        <v>94</v>
      </c>
      <c r="AE55" s="22" t="s">
        <v>93</v>
      </c>
      <c r="AF55" s="22" t="s">
        <v>46</v>
      </c>
      <c r="AG55" s="22" t="s">
        <v>45</v>
      </c>
      <c r="AH55" s="22" t="s">
        <v>36</v>
      </c>
      <c r="AI55" s="22" t="s">
        <v>44</v>
      </c>
      <c r="AJ55" s="22" t="s">
        <v>44</v>
      </c>
      <c r="AK55" s="22" t="s">
        <v>43</v>
      </c>
      <c r="AL55" s="22" t="s">
        <v>21</v>
      </c>
      <c r="AM55" s="22" t="s">
        <v>42</v>
      </c>
      <c r="AN55" s="22" t="s">
        <v>92</v>
      </c>
      <c r="AO55" s="22" t="s">
        <v>36</v>
      </c>
      <c r="AP55" s="22" t="s">
        <v>40</v>
      </c>
      <c r="AQ55" s="22" t="s">
        <v>39</v>
      </c>
      <c r="AR55" s="22" t="s">
        <v>36</v>
      </c>
      <c r="AS55" s="22" t="s">
        <v>91</v>
      </c>
      <c r="AT55" s="22" t="s">
        <v>37</v>
      </c>
      <c r="AU55" s="22" t="s">
        <v>36</v>
      </c>
      <c r="AV55" s="22" t="s">
        <v>12</v>
      </c>
      <c r="AW55" s="22" t="s">
        <v>35</v>
      </c>
      <c r="AX55" s="22" t="s">
        <v>34</v>
      </c>
      <c r="AY55" s="22" t="s">
        <v>33</v>
      </c>
      <c r="AZ55" s="22" t="s">
        <v>33</v>
      </c>
      <c r="BA55" s="22" t="s">
        <v>36</v>
      </c>
      <c r="BB55" s="22" t="s">
        <v>31</v>
      </c>
      <c r="BC55" s="22" t="s">
        <v>90</v>
      </c>
      <c r="BD55" s="22" t="s">
        <v>89</v>
      </c>
      <c r="BE55" s="22" t="s">
        <v>21</v>
      </c>
      <c r="BF55" s="22" t="s">
        <v>21</v>
      </c>
      <c r="BG55" s="22" t="s">
        <v>21</v>
      </c>
      <c r="BH55" s="22" t="s">
        <v>21</v>
      </c>
      <c r="BI55" s="22" t="s">
        <v>28</v>
      </c>
      <c r="BJ55" s="22" t="s">
        <v>21</v>
      </c>
      <c r="BK55" s="22" t="s">
        <v>21</v>
      </c>
      <c r="BL55" s="22" t="s">
        <v>21</v>
      </c>
      <c r="BM55" s="22" t="s">
        <v>21</v>
      </c>
      <c r="BN55" s="22" t="s">
        <v>18</v>
      </c>
      <c r="BO55" s="22" t="s">
        <v>88</v>
      </c>
      <c r="BP55" s="22" t="s">
        <v>87</v>
      </c>
      <c r="BQ55" s="22" t="s">
        <v>25</v>
      </c>
      <c r="BR55" s="22" t="s">
        <v>86</v>
      </c>
      <c r="BS55" s="22" t="s">
        <v>22</v>
      </c>
      <c r="BT55" s="22" t="s">
        <v>22</v>
      </c>
      <c r="BU55" s="22" t="s">
        <v>21</v>
      </c>
      <c r="BV55" s="22" t="s">
        <v>22</v>
      </c>
      <c r="BW55" s="22" t="s">
        <v>21</v>
      </c>
      <c r="BX55" s="22" t="s">
        <v>22</v>
      </c>
      <c r="BY55" s="22" t="s">
        <v>21</v>
      </c>
      <c r="BZ55" s="22" t="s">
        <v>21</v>
      </c>
      <c r="CA55" s="22" t="s">
        <v>21</v>
      </c>
      <c r="CB55" s="22" t="s">
        <v>21</v>
      </c>
      <c r="CC55" s="22" t="s">
        <v>22</v>
      </c>
      <c r="CD55" s="22" t="s">
        <v>21</v>
      </c>
      <c r="CE55" s="22" t="s">
        <v>21</v>
      </c>
      <c r="CF55" s="22" t="s">
        <v>23</v>
      </c>
      <c r="CG55" s="22" t="s">
        <v>22</v>
      </c>
      <c r="CH55" s="22" t="s">
        <v>21</v>
      </c>
      <c r="CI55" s="22" t="s">
        <v>21</v>
      </c>
      <c r="CJ55" s="22" t="s">
        <v>85</v>
      </c>
      <c r="CK55" s="22" t="s">
        <v>84</v>
      </c>
      <c r="CL55" s="22" t="s">
        <v>18</v>
      </c>
      <c r="CM55" s="22" t="s">
        <v>17</v>
      </c>
      <c r="CN55" s="22" t="s">
        <v>16</v>
      </c>
      <c r="CO55" s="22" t="s">
        <v>67</v>
      </c>
      <c r="CP55" s="22" t="s">
        <v>14</v>
      </c>
      <c r="CQ55" s="22" t="s">
        <v>17</v>
      </c>
      <c r="CR55" s="22" t="s">
        <v>16</v>
      </c>
      <c r="CS55" s="22" t="s">
        <v>67</v>
      </c>
      <c r="CT55" s="22" t="s">
        <v>14</v>
      </c>
      <c r="CU55" s="22" t="s">
        <v>17</v>
      </c>
      <c r="CV55" s="22" t="s">
        <v>16</v>
      </c>
      <c r="CW55" s="22" t="s">
        <v>67</v>
      </c>
      <c r="CX55" s="22" t="s">
        <v>14</v>
      </c>
      <c r="CY55" s="22" t="s">
        <v>13</v>
      </c>
      <c r="CZ55" s="22" t="s">
        <v>12</v>
      </c>
    </row>
    <row r="56" spans="1:104" s="21" customFormat="1" x14ac:dyDescent="0.15">
      <c r="A56" s="22" t="s">
        <v>83</v>
      </c>
      <c r="B56" s="22" t="s">
        <v>36</v>
      </c>
      <c r="C56" s="22" t="s">
        <v>36</v>
      </c>
      <c r="D56" s="22" t="s">
        <v>36</v>
      </c>
      <c r="E56" s="22" t="s">
        <v>82</v>
      </c>
      <c r="F56" s="22" t="s">
        <v>81</v>
      </c>
      <c r="G56" s="22" t="s">
        <v>80</v>
      </c>
      <c r="H56" s="22" t="s">
        <v>36</v>
      </c>
      <c r="I56" s="22" t="s">
        <v>18</v>
      </c>
      <c r="J56" s="22" t="s">
        <v>62</v>
      </c>
      <c r="K56" s="22" t="s">
        <v>62</v>
      </c>
      <c r="L56" s="22" t="s">
        <v>61</v>
      </c>
      <c r="M56" s="22" t="s">
        <v>57</v>
      </c>
      <c r="N56" s="22" t="s">
        <v>60</v>
      </c>
      <c r="O56" s="22" t="s">
        <v>59</v>
      </c>
      <c r="P56" s="22" t="s">
        <v>58</v>
      </c>
      <c r="Q56" s="22" t="s">
        <v>57</v>
      </c>
      <c r="R56" s="22" t="s">
        <v>56</v>
      </c>
      <c r="S56" s="22" t="s">
        <v>12</v>
      </c>
      <c r="T56" s="22" t="s">
        <v>55</v>
      </c>
      <c r="U56" s="22" t="s">
        <v>79</v>
      </c>
      <c r="V56" s="22" t="s">
        <v>78</v>
      </c>
      <c r="W56" s="22" t="s">
        <v>77</v>
      </c>
      <c r="X56" s="22" t="s">
        <v>36</v>
      </c>
      <c r="Y56" s="22" t="s">
        <v>51</v>
      </c>
      <c r="Z56" s="22" t="s">
        <v>50</v>
      </c>
      <c r="AA56" s="22" t="s">
        <v>76</v>
      </c>
      <c r="AB56" s="22" t="s">
        <v>76</v>
      </c>
      <c r="AC56" s="22" t="s">
        <v>75</v>
      </c>
      <c r="AD56" s="22" t="s">
        <v>75</v>
      </c>
      <c r="AE56" s="22" t="s">
        <v>74</v>
      </c>
      <c r="AF56" s="22" t="s">
        <v>46</v>
      </c>
      <c r="AG56" s="22" t="s">
        <v>45</v>
      </c>
      <c r="AH56" s="22" t="s">
        <v>36</v>
      </c>
      <c r="AI56" s="22" t="s">
        <v>44</v>
      </c>
      <c r="AJ56" s="22" t="s">
        <v>44</v>
      </c>
      <c r="AK56" s="22" t="s">
        <v>43</v>
      </c>
      <c r="AL56" s="22" t="s">
        <v>21</v>
      </c>
      <c r="AM56" s="22" t="s">
        <v>42</v>
      </c>
      <c r="AN56" s="22" t="s">
        <v>73</v>
      </c>
      <c r="AO56" s="22" t="s">
        <v>36</v>
      </c>
      <c r="AP56" s="22" t="s">
        <v>40</v>
      </c>
      <c r="AQ56" s="22" t="s">
        <v>39</v>
      </c>
      <c r="AR56" s="22" t="s">
        <v>36</v>
      </c>
      <c r="AS56" s="22" t="s">
        <v>38</v>
      </c>
      <c r="AT56" s="22" t="s">
        <v>37</v>
      </c>
      <c r="AU56" s="22" t="s">
        <v>36</v>
      </c>
      <c r="AV56" s="22" t="s">
        <v>12</v>
      </c>
      <c r="AW56" s="22" t="s">
        <v>35</v>
      </c>
      <c r="AX56" s="22" t="s">
        <v>34</v>
      </c>
      <c r="AY56" s="22" t="s">
        <v>33</v>
      </c>
      <c r="AZ56" s="22" t="s">
        <v>33</v>
      </c>
      <c r="BA56" s="22" t="s">
        <v>36</v>
      </c>
      <c r="BB56" s="22" t="s">
        <v>31</v>
      </c>
      <c r="BC56" s="22" t="s">
        <v>30</v>
      </c>
      <c r="BD56" s="22" t="s">
        <v>29</v>
      </c>
      <c r="BE56" s="22" t="s">
        <v>21</v>
      </c>
      <c r="BF56" s="22" t="s">
        <v>21</v>
      </c>
      <c r="BG56" s="22" t="s">
        <v>21</v>
      </c>
      <c r="BH56" s="22" t="s">
        <v>21</v>
      </c>
      <c r="BI56" s="22" t="s">
        <v>28</v>
      </c>
      <c r="BJ56" s="22" t="s">
        <v>21</v>
      </c>
      <c r="BK56" s="22" t="s">
        <v>21</v>
      </c>
      <c r="BL56" s="22" t="s">
        <v>21</v>
      </c>
      <c r="BM56" s="22" t="s">
        <v>21</v>
      </c>
      <c r="BN56" s="22" t="s">
        <v>18</v>
      </c>
      <c r="BO56" s="22" t="s">
        <v>72</v>
      </c>
      <c r="BP56" s="22" t="s">
        <v>71</v>
      </c>
      <c r="BQ56" s="22" t="s">
        <v>25</v>
      </c>
      <c r="BR56" s="22" t="s">
        <v>70</v>
      </c>
      <c r="BS56" s="22" t="s">
        <v>22</v>
      </c>
      <c r="BT56" s="22" t="s">
        <v>22</v>
      </c>
      <c r="BU56" s="22" t="s">
        <v>21</v>
      </c>
      <c r="BV56" s="22" t="s">
        <v>22</v>
      </c>
      <c r="BW56" s="22" t="s">
        <v>21</v>
      </c>
      <c r="BX56" s="22" t="s">
        <v>22</v>
      </c>
      <c r="BY56" s="22" t="s">
        <v>21</v>
      </c>
      <c r="BZ56" s="22" t="s">
        <v>21</v>
      </c>
      <c r="CA56" s="22" t="s">
        <v>21</v>
      </c>
      <c r="CB56" s="22" t="s">
        <v>21</v>
      </c>
      <c r="CC56" s="22" t="s">
        <v>22</v>
      </c>
      <c r="CD56" s="22" t="s">
        <v>21</v>
      </c>
      <c r="CE56" s="22" t="s">
        <v>21</v>
      </c>
      <c r="CF56" s="22" t="s">
        <v>23</v>
      </c>
      <c r="CG56" s="22" t="s">
        <v>22</v>
      </c>
      <c r="CH56" s="22" t="s">
        <v>21</v>
      </c>
      <c r="CI56" s="22" t="s">
        <v>21</v>
      </c>
      <c r="CJ56" s="22" t="s">
        <v>69</v>
      </c>
      <c r="CK56" s="22" t="s">
        <v>68</v>
      </c>
      <c r="CL56" s="22" t="s">
        <v>18</v>
      </c>
      <c r="CM56" s="22" t="s">
        <v>17</v>
      </c>
      <c r="CN56" s="22" t="s">
        <v>16</v>
      </c>
      <c r="CO56" s="22" t="s">
        <v>67</v>
      </c>
      <c r="CP56" s="22" t="s">
        <v>14</v>
      </c>
      <c r="CQ56" s="22" t="s">
        <v>17</v>
      </c>
      <c r="CR56" s="22" t="s">
        <v>16</v>
      </c>
      <c r="CS56" s="22" t="s">
        <v>67</v>
      </c>
      <c r="CT56" s="22" t="s">
        <v>14</v>
      </c>
      <c r="CU56" s="22" t="s">
        <v>17</v>
      </c>
      <c r="CV56" s="22" t="s">
        <v>16</v>
      </c>
      <c r="CW56" s="22" t="s">
        <v>67</v>
      </c>
      <c r="CX56" s="22" t="s">
        <v>14</v>
      </c>
      <c r="CY56" s="22" t="s">
        <v>13</v>
      </c>
      <c r="CZ56" s="22" t="s">
        <v>12</v>
      </c>
    </row>
    <row r="57" spans="1:104" s="21" customFormat="1" x14ac:dyDescent="0.15">
      <c r="A57" s="22" t="s">
        <v>66</v>
      </c>
      <c r="B57" s="22" t="s">
        <v>36</v>
      </c>
      <c r="C57" s="22" t="s">
        <v>36</v>
      </c>
      <c r="D57" s="22" t="s">
        <v>36</v>
      </c>
      <c r="E57" s="22" t="s">
        <v>65</v>
      </c>
      <c r="F57" s="22" t="s">
        <v>64</v>
      </c>
      <c r="G57" s="22" t="s">
        <v>63</v>
      </c>
      <c r="H57" s="22" t="s">
        <v>36</v>
      </c>
      <c r="I57" s="22" t="s">
        <v>18</v>
      </c>
      <c r="J57" s="22" t="s">
        <v>62</v>
      </c>
      <c r="K57" s="22" t="s">
        <v>62</v>
      </c>
      <c r="L57" s="22" t="s">
        <v>61</v>
      </c>
      <c r="M57" s="22" t="s">
        <v>57</v>
      </c>
      <c r="N57" s="22" t="s">
        <v>60</v>
      </c>
      <c r="O57" s="22" t="s">
        <v>59</v>
      </c>
      <c r="P57" s="22" t="s">
        <v>58</v>
      </c>
      <c r="Q57" s="22" t="s">
        <v>57</v>
      </c>
      <c r="R57" s="22" t="s">
        <v>56</v>
      </c>
      <c r="S57" s="22" t="s">
        <v>12</v>
      </c>
      <c r="T57" s="22" t="s">
        <v>55</v>
      </c>
      <c r="U57" s="22" t="s">
        <v>54</v>
      </c>
      <c r="V57" s="22" t="s">
        <v>53</v>
      </c>
      <c r="W57" s="22" t="s">
        <v>52</v>
      </c>
      <c r="X57" s="22" t="s">
        <v>36</v>
      </c>
      <c r="Y57" s="22" t="s">
        <v>51</v>
      </c>
      <c r="Z57" s="22" t="s">
        <v>50</v>
      </c>
      <c r="AA57" s="22" t="s">
        <v>49</v>
      </c>
      <c r="AB57" s="22" t="s">
        <v>49</v>
      </c>
      <c r="AC57" s="22" t="s">
        <v>48</v>
      </c>
      <c r="AD57" s="22" t="s">
        <v>48</v>
      </c>
      <c r="AE57" s="22" t="s">
        <v>47</v>
      </c>
      <c r="AF57" s="22" t="s">
        <v>46</v>
      </c>
      <c r="AG57" s="22" t="s">
        <v>45</v>
      </c>
      <c r="AH57" s="22" t="s">
        <v>36</v>
      </c>
      <c r="AI57" s="22" t="s">
        <v>44</v>
      </c>
      <c r="AJ57" s="22" t="s">
        <v>44</v>
      </c>
      <c r="AK57" s="22" t="s">
        <v>43</v>
      </c>
      <c r="AL57" s="22" t="s">
        <v>21</v>
      </c>
      <c r="AM57" s="22" t="s">
        <v>42</v>
      </c>
      <c r="AN57" s="22" t="s">
        <v>41</v>
      </c>
      <c r="AO57" s="22" t="s">
        <v>36</v>
      </c>
      <c r="AP57" s="22" t="s">
        <v>40</v>
      </c>
      <c r="AQ57" s="22" t="s">
        <v>39</v>
      </c>
      <c r="AR57" s="22" t="s">
        <v>36</v>
      </c>
      <c r="AS57" s="22" t="s">
        <v>38</v>
      </c>
      <c r="AT57" s="22" t="s">
        <v>37</v>
      </c>
      <c r="AU57" s="22" t="s">
        <v>36</v>
      </c>
      <c r="AV57" s="22" t="s">
        <v>12</v>
      </c>
      <c r="AW57" s="22" t="s">
        <v>35</v>
      </c>
      <c r="AX57" s="22" t="s">
        <v>34</v>
      </c>
      <c r="AY57" s="22" t="s">
        <v>33</v>
      </c>
      <c r="AZ57" s="22" t="s">
        <v>33</v>
      </c>
      <c r="BA57" s="22" t="s">
        <v>32</v>
      </c>
      <c r="BB57" s="22" t="s">
        <v>31</v>
      </c>
      <c r="BC57" s="22" t="s">
        <v>30</v>
      </c>
      <c r="BD57" s="22" t="s">
        <v>29</v>
      </c>
      <c r="BE57" s="22" t="s">
        <v>21</v>
      </c>
      <c r="BF57" s="22" t="s">
        <v>21</v>
      </c>
      <c r="BG57" s="22" t="s">
        <v>21</v>
      </c>
      <c r="BH57" s="22" t="s">
        <v>21</v>
      </c>
      <c r="BI57" s="22" t="s">
        <v>28</v>
      </c>
      <c r="BJ57" s="22" t="s">
        <v>21</v>
      </c>
      <c r="BK57" s="22" t="s">
        <v>21</v>
      </c>
      <c r="BL57" s="22" t="s">
        <v>21</v>
      </c>
      <c r="BM57" s="22" t="s">
        <v>21</v>
      </c>
      <c r="BN57" s="22" t="s">
        <v>18</v>
      </c>
      <c r="BO57" s="22" t="s">
        <v>27</v>
      </c>
      <c r="BP57" s="22" t="s">
        <v>26</v>
      </c>
      <c r="BQ57" s="22" t="s">
        <v>25</v>
      </c>
      <c r="BR57" s="22" t="s">
        <v>24</v>
      </c>
      <c r="BS57" s="22" t="s">
        <v>22</v>
      </c>
      <c r="BT57" s="22" t="s">
        <v>22</v>
      </c>
      <c r="BU57" s="22" t="s">
        <v>21</v>
      </c>
      <c r="BV57" s="22" t="s">
        <v>22</v>
      </c>
      <c r="BW57" s="22" t="s">
        <v>21</v>
      </c>
      <c r="BX57" s="22" t="s">
        <v>22</v>
      </c>
      <c r="BY57" s="22" t="s">
        <v>21</v>
      </c>
      <c r="BZ57" s="22" t="s">
        <v>21</v>
      </c>
      <c r="CA57" s="22" t="s">
        <v>21</v>
      </c>
      <c r="CB57" s="22" t="s">
        <v>21</v>
      </c>
      <c r="CC57" s="22" t="s">
        <v>22</v>
      </c>
      <c r="CD57" s="22" t="s">
        <v>21</v>
      </c>
      <c r="CE57" s="22" t="s">
        <v>21</v>
      </c>
      <c r="CF57" s="22" t="s">
        <v>23</v>
      </c>
      <c r="CG57" s="22" t="s">
        <v>22</v>
      </c>
      <c r="CH57" s="22" t="s">
        <v>21</v>
      </c>
      <c r="CI57" s="22" t="s">
        <v>21</v>
      </c>
      <c r="CJ57" s="22" t="s">
        <v>20</v>
      </c>
      <c r="CK57" s="22" t="s">
        <v>19</v>
      </c>
      <c r="CL57" s="22" t="s">
        <v>18</v>
      </c>
      <c r="CM57" s="22" t="s">
        <v>17</v>
      </c>
      <c r="CN57" s="22" t="s">
        <v>16</v>
      </c>
      <c r="CO57" s="22" t="s">
        <v>15</v>
      </c>
      <c r="CP57" s="22" t="s">
        <v>14</v>
      </c>
      <c r="CQ57" s="22" t="s">
        <v>17</v>
      </c>
      <c r="CR57" s="22" t="s">
        <v>16</v>
      </c>
      <c r="CS57" s="22" t="s">
        <v>15</v>
      </c>
      <c r="CT57" s="22" t="s">
        <v>14</v>
      </c>
      <c r="CU57" s="22" t="s">
        <v>17</v>
      </c>
      <c r="CV57" s="22" t="s">
        <v>16</v>
      </c>
      <c r="CW57" s="22" t="s">
        <v>15</v>
      </c>
      <c r="CX57" s="22" t="s">
        <v>14</v>
      </c>
      <c r="CY57" s="22" t="s">
        <v>13</v>
      </c>
      <c r="CZ57" s="22" t="s">
        <v>12</v>
      </c>
    </row>
    <row r="59" spans="1:104" x14ac:dyDescent="0.15">
      <c r="A59" s="18" t="s">
        <v>328</v>
      </c>
    </row>
    <row r="60" spans="1:104" x14ac:dyDescent="0.15">
      <c r="A60" s="20" t="s">
        <v>327</v>
      </c>
      <c r="B60" s="20" t="s">
        <v>326</v>
      </c>
      <c r="C60" s="20" t="s">
        <v>325</v>
      </c>
      <c r="D60" s="20" t="s">
        <v>324</v>
      </c>
      <c r="E60" s="20" t="s">
        <v>323</v>
      </c>
      <c r="F60" s="20" t="s">
        <v>322</v>
      </c>
      <c r="G60" s="20" t="s">
        <v>321</v>
      </c>
      <c r="H60" s="20" t="s">
        <v>320</v>
      </c>
      <c r="I60" s="20" t="s">
        <v>319</v>
      </c>
      <c r="J60" s="20" t="s">
        <v>318</v>
      </c>
      <c r="K60" s="20" t="s">
        <v>317</v>
      </c>
      <c r="L60" s="20" t="s">
        <v>316</v>
      </c>
      <c r="M60" s="20" t="s">
        <v>315</v>
      </c>
      <c r="N60" s="20" t="s">
        <v>314</v>
      </c>
      <c r="O60" s="20" t="s">
        <v>313</v>
      </c>
      <c r="P60" s="20" t="s">
        <v>312</v>
      </c>
      <c r="Q60" s="20" t="s">
        <v>311</v>
      </c>
      <c r="R60" s="20" t="s">
        <v>310</v>
      </c>
      <c r="S60" s="20" t="s">
        <v>309</v>
      </c>
      <c r="T60" s="20" t="s">
        <v>308</v>
      </c>
      <c r="U60" s="20" t="s">
        <v>307</v>
      </c>
      <c r="V60" s="20" t="s">
        <v>306</v>
      </c>
      <c r="W60" s="20" t="s">
        <v>305</v>
      </c>
      <c r="X60" s="20" t="s">
        <v>304</v>
      </c>
      <c r="Y60" s="20" t="s">
        <v>303</v>
      </c>
      <c r="Z60" s="20" t="s">
        <v>302</v>
      </c>
      <c r="AA60" s="20" t="s">
        <v>301</v>
      </c>
      <c r="AB60" s="20" t="s">
        <v>300</v>
      </c>
      <c r="AC60" s="20" t="s">
        <v>299</v>
      </c>
      <c r="AD60" s="20" t="s">
        <v>298</v>
      </c>
      <c r="AE60" s="20" t="s">
        <v>297</v>
      </c>
      <c r="AF60" s="20" t="s">
        <v>296</v>
      </c>
      <c r="AG60" s="20" t="s">
        <v>295</v>
      </c>
      <c r="AH60" s="20" t="s">
        <v>294</v>
      </c>
      <c r="AI60" s="20" t="s">
        <v>293</v>
      </c>
      <c r="AJ60" s="20" t="s">
        <v>292</v>
      </c>
      <c r="AK60" s="20" t="s">
        <v>291</v>
      </c>
      <c r="AL60" s="20" t="s">
        <v>290</v>
      </c>
      <c r="AM60" s="20" t="s">
        <v>289</v>
      </c>
      <c r="AN60" s="20" t="s">
        <v>288</v>
      </c>
      <c r="AO60" s="20" t="s">
        <v>287</v>
      </c>
      <c r="AP60" s="20" t="s">
        <v>286</v>
      </c>
      <c r="AQ60" s="20" t="s">
        <v>285</v>
      </c>
      <c r="AR60" s="20" t="s">
        <v>284</v>
      </c>
      <c r="AS60" s="20" t="s">
        <v>283</v>
      </c>
      <c r="AT60" s="20" t="s">
        <v>282</v>
      </c>
      <c r="AU60" s="20" t="s">
        <v>281</v>
      </c>
      <c r="AV60" s="20" t="s">
        <v>280</v>
      </c>
      <c r="AW60" s="20" t="s">
        <v>279</v>
      </c>
      <c r="AX60" s="20" t="s">
        <v>278</v>
      </c>
      <c r="AY60" s="20" t="s">
        <v>277</v>
      </c>
      <c r="AZ60" s="20" t="s">
        <v>276</v>
      </c>
      <c r="BA60" s="20" t="s">
        <v>275</v>
      </c>
      <c r="BB60" s="20" t="s">
        <v>274</v>
      </c>
      <c r="BC60" s="20" t="s">
        <v>273</v>
      </c>
      <c r="BD60" s="20" t="s">
        <v>272</v>
      </c>
      <c r="BE60" s="20" t="s">
        <v>271</v>
      </c>
      <c r="BF60" s="20" t="s">
        <v>270</v>
      </c>
      <c r="BG60" s="20" t="s">
        <v>269</v>
      </c>
      <c r="BH60" s="20" t="s">
        <v>268</v>
      </c>
      <c r="BI60" s="20" t="s">
        <v>267</v>
      </c>
      <c r="BJ60" s="20" t="s">
        <v>266</v>
      </c>
      <c r="BK60" s="20" t="s">
        <v>265</v>
      </c>
      <c r="BL60" s="20" t="s">
        <v>264</v>
      </c>
      <c r="BM60" s="20" t="s">
        <v>263</v>
      </c>
      <c r="BN60" s="20" t="s">
        <v>262</v>
      </c>
      <c r="BO60" s="20" t="s">
        <v>261</v>
      </c>
      <c r="BP60" s="20" t="s">
        <v>260</v>
      </c>
      <c r="BQ60" s="20" t="s">
        <v>259</v>
      </c>
      <c r="BR60" s="20" t="s">
        <v>258</v>
      </c>
      <c r="BS60" s="20" t="s">
        <v>257</v>
      </c>
      <c r="BT60" s="20" t="s">
        <v>256</v>
      </c>
      <c r="BU60" s="20" t="s">
        <v>255</v>
      </c>
      <c r="BV60" s="20" t="s">
        <v>254</v>
      </c>
      <c r="BW60" s="20" t="s">
        <v>253</v>
      </c>
      <c r="BX60" s="20" t="s">
        <v>252</v>
      </c>
      <c r="BY60" s="20" t="s">
        <v>251</v>
      </c>
      <c r="BZ60" s="20" t="s">
        <v>250</v>
      </c>
      <c r="CA60" s="20" t="s">
        <v>249</v>
      </c>
      <c r="CB60" s="20" t="s">
        <v>248</v>
      </c>
      <c r="CC60" s="20" t="s">
        <v>247</v>
      </c>
      <c r="CD60" s="20" t="s">
        <v>246</v>
      </c>
      <c r="CE60" s="20" t="s">
        <v>245</v>
      </c>
      <c r="CF60" s="20" t="s">
        <v>244</v>
      </c>
      <c r="CG60" s="20" t="s">
        <v>243</v>
      </c>
      <c r="CH60" s="20" t="s">
        <v>242</v>
      </c>
      <c r="CI60" s="20" t="s">
        <v>241</v>
      </c>
      <c r="CJ60" s="20" t="s">
        <v>240</v>
      </c>
      <c r="CK60" s="20" t="s">
        <v>239</v>
      </c>
      <c r="CL60" s="20" t="s">
        <v>238</v>
      </c>
      <c r="CM60" s="20" t="s">
        <v>237</v>
      </c>
      <c r="CN60" s="20" t="s">
        <v>236</v>
      </c>
      <c r="CO60" s="20" t="s">
        <v>235</v>
      </c>
      <c r="CP60" s="20" t="s">
        <v>234</v>
      </c>
      <c r="CQ60" s="20" t="s">
        <v>233</v>
      </c>
      <c r="CR60" s="20" t="s">
        <v>232</v>
      </c>
      <c r="CS60" s="20" t="s">
        <v>231</v>
      </c>
      <c r="CT60" s="20" t="s">
        <v>230</v>
      </c>
      <c r="CU60" s="20" t="s">
        <v>229</v>
      </c>
      <c r="CV60" s="20" t="s">
        <v>228</v>
      </c>
      <c r="CW60" s="20" t="s">
        <v>227</v>
      </c>
      <c r="CX60" s="20" t="s">
        <v>226</v>
      </c>
      <c r="CY60" s="20" t="s">
        <v>225</v>
      </c>
      <c r="CZ60" s="20" t="s">
        <v>224</v>
      </c>
    </row>
    <row r="61" spans="1:104" x14ac:dyDescent="0.15">
      <c r="A61" s="19" t="s">
        <v>223</v>
      </c>
      <c r="B61" s="19" t="s">
        <v>36</v>
      </c>
      <c r="C61" s="19" t="s">
        <v>36</v>
      </c>
      <c r="D61" s="19" t="s">
        <v>36</v>
      </c>
      <c r="E61" s="19" t="s">
        <v>222</v>
      </c>
      <c r="F61" s="19" t="s">
        <v>64</v>
      </c>
      <c r="G61" s="19" t="s">
        <v>221</v>
      </c>
      <c r="H61" s="19" t="s">
        <v>36</v>
      </c>
      <c r="I61" s="19" t="s">
        <v>18</v>
      </c>
      <c r="J61" s="19" t="s">
        <v>62</v>
      </c>
      <c r="K61" s="19" t="s">
        <v>62</v>
      </c>
      <c r="L61" s="19" t="s">
        <v>61</v>
      </c>
      <c r="M61" s="19" t="s">
        <v>57</v>
      </c>
      <c r="N61" s="19" t="s">
        <v>60</v>
      </c>
      <c r="O61" s="19" t="s">
        <v>59</v>
      </c>
      <c r="P61" s="19" t="s">
        <v>58</v>
      </c>
      <c r="Q61" s="19" t="s">
        <v>57</v>
      </c>
      <c r="R61" s="19" t="s">
        <v>56</v>
      </c>
      <c r="S61" s="19" t="s">
        <v>12</v>
      </c>
      <c r="T61" s="19" t="s">
        <v>55</v>
      </c>
      <c r="U61" s="19" t="s">
        <v>114</v>
      </c>
      <c r="V61" s="19" t="s">
        <v>113</v>
      </c>
      <c r="W61" s="19" t="s">
        <v>112</v>
      </c>
      <c r="X61" s="19" t="s">
        <v>12</v>
      </c>
      <c r="Y61" s="19" t="s">
        <v>51</v>
      </c>
      <c r="Z61" s="19" t="s">
        <v>50</v>
      </c>
      <c r="AA61" s="19" t="s">
        <v>111</v>
      </c>
      <c r="AB61" s="19" t="s">
        <v>220</v>
      </c>
      <c r="AC61" s="19" t="s">
        <v>110</v>
      </c>
      <c r="AD61" s="19" t="s">
        <v>219</v>
      </c>
      <c r="AE61" s="19" t="s">
        <v>109</v>
      </c>
      <c r="AF61" s="19" t="s">
        <v>46</v>
      </c>
      <c r="AG61" s="19" t="s">
        <v>45</v>
      </c>
      <c r="AH61" s="19" t="s">
        <v>36</v>
      </c>
      <c r="AI61" s="19" t="s">
        <v>44</v>
      </c>
      <c r="AJ61" s="19" t="s">
        <v>44</v>
      </c>
      <c r="AK61" s="19" t="s">
        <v>43</v>
      </c>
      <c r="AL61" s="19" t="s">
        <v>21</v>
      </c>
      <c r="AM61" s="19" t="s">
        <v>42</v>
      </c>
      <c r="AN61" s="19" t="s">
        <v>218</v>
      </c>
      <c r="AO61" s="19" t="s">
        <v>36</v>
      </c>
      <c r="AP61" s="19" t="s">
        <v>40</v>
      </c>
      <c r="AQ61" s="19" t="s">
        <v>39</v>
      </c>
      <c r="AR61" s="19" t="s">
        <v>36</v>
      </c>
      <c r="AS61" s="19" t="s">
        <v>107</v>
      </c>
      <c r="AT61" s="19" t="s">
        <v>37</v>
      </c>
      <c r="AU61" s="19" t="s">
        <v>36</v>
      </c>
      <c r="AV61" s="19" t="s">
        <v>12</v>
      </c>
      <c r="AW61" s="19" t="s">
        <v>35</v>
      </c>
      <c r="AX61" s="19" t="s">
        <v>34</v>
      </c>
      <c r="AY61" s="19" t="s">
        <v>33</v>
      </c>
      <c r="AZ61" s="19" t="s">
        <v>33</v>
      </c>
      <c r="BA61" s="19" t="s">
        <v>36</v>
      </c>
      <c r="BB61" s="19" t="s">
        <v>31</v>
      </c>
      <c r="BC61" s="19" t="s">
        <v>106</v>
      </c>
      <c r="BD61" s="19" t="s">
        <v>105</v>
      </c>
      <c r="BE61" s="19" t="s">
        <v>21</v>
      </c>
      <c r="BF61" s="19" t="s">
        <v>21</v>
      </c>
      <c r="BG61" s="19" t="s">
        <v>21</v>
      </c>
      <c r="BH61" s="19" t="s">
        <v>21</v>
      </c>
      <c r="BI61" s="19" t="s">
        <v>28</v>
      </c>
      <c r="BJ61" s="19" t="s">
        <v>21</v>
      </c>
      <c r="BK61" s="19" t="s">
        <v>21</v>
      </c>
      <c r="BL61" s="19" t="s">
        <v>21</v>
      </c>
      <c r="BM61" s="19" t="s">
        <v>21</v>
      </c>
      <c r="BN61" s="19" t="s">
        <v>18</v>
      </c>
      <c r="BO61" s="19" t="s">
        <v>217</v>
      </c>
      <c r="BP61" s="19" t="s">
        <v>103</v>
      </c>
      <c r="BQ61" s="19" t="s">
        <v>25</v>
      </c>
      <c r="BR61" s="19" t="s">
        <v>216</v>
      </c>
      <c r="BS61" s="19" t="s">
        <v>22</v>
      </c>
      <c r="BT61" s="19" t="s">
        <v>22</v>
      </c>
      <c r="BU61" s="19" t="s">
        <v>21</v>
      </c>
      <c r="BV61" s="19" t="s">
        <v>22</v>
      </c>
      <c r="BW61" s="19" t="s">
        <v>21</v>
      </c>
      <c r="BX61" s="19" t="s">
        <v>22</v>
      </c>
      <c r="BY61" s="19" t="s">
        <v>21</v>
      </c>
      <c r="BZ61" s="19" t="s">
        <v>21</v>
      </c>
      <c r="CA61" s="19" t="s">
        <v>21</v>
      </c>
      <c r="CB61" s="19" t="s">
        <v>21</v>
      </c>
      <c r="CC61" s="19" t="s">
        <v>22</v>
      </c>
      <c r="CD61" s="19" t="s">
        <v>21</v>
      </c>
      <c r="CE61" s="19" t="s">
        <v>21</v>
      </c>
      <c r="CF61" s="19" t="s">
        <v>23</v>
      </c>
      <c r="CG61" s="19" t="s">
        <v>22</v>
      </c>
      <c r="CH61" s="19" t="s">
        <v>21</v>
      </c>
      <c r="CI61" s="19" t="s">
        <v>21</v>
      </c>
      <c r="CJ61" s="19" t="s">
        <v>69</v>
      </c>
      <c r="CK61" s="19" t="s">
        <v>215</v>
      </c>
      <c r="CL61" s="19" t="s">
        <v>18</v>
      </c>
      <c r="CM61" s="19" t="s">
        <v>17</v>
      </c>
      <c r="CN61" s="19" t="s">
        <v>16</v>
      </c>
      <c r="CO61" s="19" t="s">
        <v>214</v>
      </c>
      <c r="CP61" s="19" t="s">
        <v>14</v>
      </c>
      <c r="CQ61" s="19" t="s">
        <v>17</v>
      </c>
      <c r="CR61" s="19" t="s">
        <v>16</v>
      </c>
      <c r="CS61" s="19" t="s">
        <v>214</v>
      </c>
      <c r="CT61" s="19" t="s">
        <v>14</v>
      </c>
      <c r="CU61" s="19" t="s">
        <v>17</v>
      </c>
      <c r="CV61" s="19" t="s">
        <v>16</v>
      </c>
      <c r="CW61" s="19" t="s">
        <v>214</v>
      </c>
      <c r="CX61" s="19" t="s">
        <v>14</v>
      </c>
      <c r="CY61" s="19" t="s">
        <v>13</v>
      </c>
      <c r="CZ61" s="19" t="s">
        <v>12</v>
      </c>
    </row>
    <row r="62" spans="1:104" x14ac:dyDescent="0.15">
      <c r="A62" s="19" t="s">
        <v>177</v>
      </c>
      <c r="B62" s="19" t="s">
        <v>36</v>
      </c>
      <c r="C62" s="19" t="s">
        <v>36</v>
      </c>
      <c r="D62" s="19" t="s">
        <v>36</v>
      </c>
      <c r="E62" s="19" t="s">
        <v>176</v>
      </c>
      <c r="F62" s="19" t="s">
        <v>64</v>
      </c>
      <c r="G62" s="19" t="s">
        <v>213</v>
      </c>
      <c r="H62" s="19" t="s">
        <v>36</v>
      </c>
      <c r="I62" s="19" t="s">
        <v>18</v>
      </c>
      <c r="J62" s="19" t="s">
        <v>62</v>
      </c>
      <c r="K62" s="19" t="s">
        <v>62</v>
      </c>
      <c r="L62" s="19" t="s">
        <v>61</v>
      </c>
      <c r="M62" s="19" t="s">
        <v>57</v>
      </c>
      <c r="N62" s="19" t="s">
        <v>60</v>
      </c>
      <c r="O62" s="19" t="s">
        <v>59</v>
      </c>
      <c r="P62" s="19" t="s">
        <v>58</v>
      </c>
      <c r="Q62" s="19" t="s">
        <v>57</v>
      </c>
      <c r="R62" s="19" t="s">
        <v>56</v>
      </c>
      <c r="S62" s="19" t="s">
        <v>12</v>
      </c>
      <c r="T62" s="19" t="s">
        <v>55</v>
      </c>
      <c r="U62" s="19" t="s">
        <v>98</v>
      </c>
      <c r="V62" s="19" t="s">
        <v>97</v>
      </c>
      <c r="W62" s="19" t="s">
        <v>96</v>
      </c>
      <c r="X62" s="19" t="s">
        <v>12</v>
      </c>
      <c r="Y62" s="19" t="s">
        <v>51</v>
      </c>
      <c r="Z62" s="19" t="s">
        <v>50</v>
      </c>
      <c r="AA62" s="19" t="s">
        <v>95</v>
      </c>
      <c r="AB62" s="19" t="s">
        <v>212</v>
      </c>
      <c r="AC62" s="19" t="s">
        <v>94</v>
      </c>
      <c r="AD62" s="19" t="s">
        <v>211</v>
      </c>
      <c r="AE62" s="19" t="s">
        <v>93</v>
      </c>
      <c r="AF62" s="19" t="s">
        <v>46</v>
      </c>
      <c r="AG62" s="19" t="s">
        <v>45</v>
      </c>
      <c r="AH62" s="19" t="s">
        <v>36</v>
      </c>
      <c r="AI62" s="19" t="s">
        <v>44</v>
      </c>
      <c r="AJ62" s="19" t="s">
        <v>44</v>
      </c>
      <c r="AK62" s="19" t="s">
        <v>43</v>
      </c>
      <c r="AL62" s="19" t="s">
        <v>21</v>
      </c>
      <c r="AM62" s="19" t="s">
        <v>42</v>
      </c>
      <c r="AN62" s="19" t="s">
        <v>210</v>
      </c>
      <c r="AO62" s="19" t="s">
        <v>36</v>
      </c>
      <c r="AP62" s="19" t="s">
        <v>40</v>
      </c>
      <c r="AQ62" s="19" t="s">
        <v>39</v>
      </c>
      <c r="AR62" s="19" t="s">
        <v>36</v>
      </c>
      <c r="AS62" s="19" t="s">
        <v>91</v>
      </c>
      <c r="AT62" s="19" t="s">
        <v>37</v>
      </c>
      <c r="AU62" s="19" t="s">
        <v>36</v>
      </c>
      <c r="AV62" s="19" t="s">
        <v>12</v>
      </c>
      <c r="AW62" s="19" t="s">
        <v>35</v>
      </c>
      <c r="AX62" s="19" t="s">
        <v>34</v>
      </c>
      <c r="AY62" s="19" t="s">
        <v>33</v>
      </c>
      <c r="AZ62" s="19" t="s">
        <v>33</v>
      </c>
      <c r="BA62" s="19" t="s">
        <v>36</v>
      </c>
      <c r="BB62" s="19" t="s">
        <v>31</v>
      </c>
      <c r="BC62" s="19" t="s">
        <v>90</v>
      </c>
      <c r="BD62" s="19" t="s">
        <v>89</v>
      </c>
      <c r="BE62" s="19" t="s">
        <v>21</v>
      </c>
      <c r="BF62" s="19" t="s">
        <v>21</v>
      </c>
      <c r="BG62" s="19" t="s">
        <v>21</v>
      </c>
      <c r="BH62" s="19" t="s">
        <v>21</v>
      </c>
      <c r="BI62" s="19" t="s">
        <v>28</v>
      </c>
      <c r="BJ62" s="19" t="s">
        <v>21</v>
      </c>
      <c r="BK62" s="19" t="s">
        <v>21</v>
      </c>
      <c r="BL62" s="19" t="s">
        <v>21</v>
      </c>
      <c r="BM62" s="19" t="s">
        <v>21</v>
      </c>
      <c r="BN62" s="19" t="s">
        <v>18</v>
      </c>
      <c r="BO62" s="19" t="s">
        <v>209</v>
      </c>
      <c r="BP62" s="19" t="s">
        <v>87</v>
      </c>
      <c r="BQ62" s="19" t="s">
        <v>25</v>
      </c>
      <c r="BR62" s="19" t="s">
        <v>208</v>
      </c>
      <c r="BS62" s="19" t="s">
        <v>22</v>
      </c>
      <c r="BT62" s="19" t="s">
        <v>22</v>
      </c>
      <c r="BU62" s="19" t="s">
        <v>21</v>
      </c>
      <c r="BV62" s="19" t="s">
        <v>22</v>
      </c>
      <c r="BW62" s="19" t="s">
        <v>21</v>
      </c>
      <c r="BX62" s="19" t="s">
        <v>22</v>
      </c>
      <c r="BY62" s="19" t="s">
        <v>21</v>
      </c>
      <c r="BZ62" s="19" t="s">
        <v>21</v>
      </c>
      <c r="CA62" s="19" t="s">
        <v>21</v>
      </c>
      <c r="CB62" s="19" t="s">
        <v>21</v>
      </c>
      <c r="CC62" s="19" t="s">
        <v>22</v>
      </c>
      <c r="CD62" s="19" t="s">
        <v>21</v>
      </c>
      <c r="CE62" s="19" t="s">
        <v>21</v>
      </c>
      <c r="CF62" s="19" t="s">
        <v>23</v>
      </c>
      <c r="CG62" s="19" t="s">
        <v>22</v>
      </c>
      <c r="CH62" s="19" t="s">
        <v>21</v>
      </c>
      <c r="CI62" s="19" t="s">
        <v>21</v>
      </c>
      <c r="CJ62" s="19" t="s">
        <v>85</v>
      </c>
      <c r="CK62" s="19" t="s">
        <v>207</v>
      </c>
      <c r="CL62" s="19" t="s">
        <v>18</v>
      </c>
      <c r="CM62" s="19" t="s">
        <v>17</v>
      </c>
      <c r="CN62" s="19" t="s">
        <v>16</v>
      </c>
      <c r="CO62" s="19" t="s">
        <v>160</v>
      </c>
      <c r="CP62" s="19" t="s">
        <v>14</v>
      </c>
      <c r="CQ62" s="19" t="s">
        <v>17</v>
      </c>
      <c r="CR62" s="19" t="s">
        <v>16</v>
      </c>
      <c r="CS62" s="19" t="s">
        <v>160</v>
      </c>
      <c r="CT62" s="19" t="s">
        <v>14</v>
      </c>
      <c r="CU62" s="19" t="s">
        <v>17</v>
      </c>
      <c r="CV62" s="19" t="s">
        <v>16</v>
      </c>
      <c r="CW62" s="19" t="s">
        <v>160</v>
      </c>
      <c r="CX62" s="19" t="s">
        <v>14</v>
      </c>
      <c r="CY62" s="19" t="s">
        <v>13</v>
      </c>
      <c r="CZ62" s="19" t="s">
        <v>12</v>
      </c>
    </row>
    <row r="63" spans="1:104" x14ac:dyDescent="0.15">
      <c r="A63" s="19" t="s">
        <v>177</v>
      </c>
      <c r="B63" s="19" t="s">
        <v>36</v>
      </c>
      <c r="C63" s="19" t="s">
        <v>36</v>
      </c>
      <c r="D63" s="19" t="s">
        <v>36</v>
      </c>
      <c r="E63" s="19" t="s">
        <v>176</v>
      </c>
      <c r="F63" s="19" t="s">
        <v>100</v>
      </c>
      <c r="G63" s="19" t="s">
        <v>206</v>
      </c>
      <c r="H63" s="19" t="s">
        <v>36</v>
      </c>
      <c r="I63" s="19" t="s">
        <v>18</v>
      </c>
      <c r="J63" s="19" t="s">
        <v>62</v>
      </c>
      <c r="K63" s="19" t="s">
        <v>62</v>
      </c>
      <c r="L63" s="19" t="s">
        <v>61</v>
      </c>
      <c r="M63" s="19" t="s">
        <v>57</v>
      </c>
      <c r="N63" s="19" t="s">
        <v>60</v>
      </c>
      <c r="O63" s="19" t="s">
        <v>59</v>
      </c>
      <c r="P63" s="19" t="s">
        <v>58</v>
      </c>
      <c r="Q63" s="19" t="s">
        <v>57</v>
      </c>
      <c r="R63" s="19" t="s">
        <v>56</v>
      </c>
      <c r="S63" s="19" t="s">
        <v>12</v>
      </c>
      <c r="T63" s="19" t="s">
        <v>55</v>
      </c>
      <c r="U63" s="19" t="s">
        <v>79</v>
      </c>
      <c r="V63" s="19" t="s">
        <v>78</v>
      </c>
      <c r="W63" s="19" t="s">
        <v>77</v>
      </c>
      <c r="X63" s="19" t="s">
        <v>12</v>
      </c>
      <c r="Y63" s="19" t="s">
        <v>51</v>
      </c>
      <c r="Z63" s="19" t="s">
        <v>50</v>
      </c>
      <c r="AA63" s="19" t="s">
        <v>76</v>
      </c>
      <c r="AB63" s="19" t="s">
        <v>205</v>
      </c>
      <c r="AC63" s="19" t="s">
        <v>75</v>
      </c>
      <c r="AD63" s="19" t="s">
        <v>204</v>
      </c>
      <c r="AE63" s="19" t="s">
        <v>74</v>
      </c>
      <c r="AF63" s="19" t="s">
        <v>46</v>
      </c>
      <c r="AG63" s="19" t="s">
        <v>45</v>
      </c>
      <c r="AH63" s="19" t="s">
        <v>36</v>
      </c>
      <c r="AI63" s="19" t="s">
        <v>44</v>
      </c>
      <c r="AJ63" s="19" t="s">
        <v>44</v>
      </c>
      <c r="AK63" s="19" t="s">
        <v>43</v>
      </c>
      <c r="AL63" s="19" t="s">
        <v>21</v>
      </c>
      <c r="AM63" s="19" t="s">
        <v>42</v>
      </c>
      <c r="AN63" s="19" t="s">
        <v>203</v>
      </c>
      <c r="AO63" s="19" t="s">
        <v>36</v>
      </c>
      <c r="AP63" s="19" t="s">
        <v>40</v>
      </c>
      <c r="AQ63" s="19" t="s">
        <v>39</v>
      </c>
      <c r="AR63" s="19" t="s">
        <v>36</v>
      </c>
      <c r="AS63" s="19" t="s">
        <v>38</v>
      </c>
      <c r="AT63" s="19" t="s">
        <v>37</v>
      </c>
      <c r="AU63" s="19" t="s">
        <v>36</v>
      </c>
      <c r="AV63" s="19" t="s">
        <v>12</v>
      </c>
      <c r="AW63" s="19" t="s">
        <v>35</v>
      </c>
      <c r="AX63" s="19" t="s">
        <v>34</v>
      </c>
      <c r="AY63" s="19" t="s">
        <v>33</v>
      </c>
      <c r="AZ63" s="19" t="s">
        <v>33</v>
      </c>
      <c r="BA63" s="19" t="s">
        <v>32</v>
      </c>
      <c r="BB63" s="19" t="s">
        <v>31</v>
      </c>
      <c r="BC63" s="19" t="s">
        <v>30</v>
      </c>
      <c r="BD63" s="19" t="s">
        <v>29</v>
      </c>
      <c r="BE63" s="19" t="s">
        <v>21</v>
      </c>
      <c r="BF63" s="19" t="s">
        <v>21</v>
      </c>
      <c r="BG63" s="19" t="s">
        <v>21</v>
      </c>
      <c r="BH63" s="19" t="s">
        <v>21</v>
      </c>
      <c r="BI63" s="19" t="s">
        <v>28</v>
      </c>
      <c r="BJ63" s="19" t="s">
        <v>21</v>
      </c>
      <c r="BK63" s="19" t="s">
        <v>21</v>
      </c>
      <c r="BL63" s="19" t="s">
        <v>21</v>
      </c>
      <c r="BM63" s="19" t="s">
        <v>21</v>
      </c>
      <c r="BN63" s="19" t="s">
        <v>18</v>
      </c>
      <c r="BO63" s="19" t="s">
        <v>202</v>
      </c>
      <c r="BP63" s="19" t="s">
        <v>71</v>
      </c>
      <c r="BQ63" s="19" t="s">
        <v>25</v>
      </c>
      <c r="BR63" s="19" t="s">
        <v>201</v>
      </c>
      <c r="BS63" s="19" t="s">
        <v>22</v>
      </c>
      <c r="BT63" s="19" t="s">
        <v>22</v>
      </c>
      <c r="BU63" s="19" t="s">
        <v>21</v>
      </c>
      <c r="BV63" s="19" t="s">
        <v>22</v>
      </c>
      <c r="BW63" s="19" t="s">
        <v>21</v>
      </c>
      <c r="BX63" s="19" t="s">
        <v>22</v>
      </c>
      <c r="BY63" s="19" t="s">
        <v>21</v>
      </c>
      <c r="BZ63" s="19" t="s">
        <v>21</v>
      </c>
      <c r="CA63" s="19" t="s">
        <v>21</v>
      </c>
      <c r="CB63" s="19" t="s">
        <v>21</v>
      </c>
      <c r="CC63" s="19" t="s">
        <v>22</v>
      </c>
      <c r="CD63" s="19" t="s">
        <v>21</v>
      </c>
      <c r="CE63" s="19" t="s">
        <v>21</v>
      </c>
      <c r="CF63" s="19" t="s">
        <v>23</v>
      </c>
      <c r="CG63" s="19" t="s">
        <v>22</v>
      </c>
      <c r="CH63" s="19" t="s">
        <v>21</v>
      </c>
      <c r="CI63" s="19" t="s">
        <v>21</v>
      </c>
      <c r="CJ63" s="19" t="s">
        <v>69</v>
      </c>
      <c r="CK63" s="19" t="s">
        <v>200</v>
      </c>
      <c r="CL63" s="19" t="s">
        <v>18</v>
      </c>
      <c r="CM63" s="19" t="s">
        <v>17</v>
      </c>
      <c r="CN63" s="19" t="s">
        <v>16</v>
      </c>
      <c r="CO63" s="19" t="s">
        <v>160</v>
      </c>
      <c r="CP63" s="19" t="s">
        <v>14</v>
      </c>
      <c r="CQ63" s="19" t="s">
        <v>17</v>
      </c>
      <c r="CR63" s="19" t="s">
        <v>16</v>
      </c>
      <c r="CS63" s="19" t="s">
        <v>160</v>
      </c>
      <c r="CT63" s="19" t="s">
        <v>14</v>
      </c>
      <c r="CU63" s="19" t="s">
        <v>17</v>
      </c>
      <c r="CV63" s="19" t="s">
        <v>16</v>
      </c>
      <c r="CW63" s="19" t="s">
        <v>160</v>
      </c>
      <c r="CX63" s="19" t="s">
        <v>14</v>
      </c>
      <c r="CY63" s="19" t="s">
        <v>13</v>
      </c>
      <c r="CZ63" s="19" t="s">
        <v>12</v>
      </c>
    </row>
    <row r="64" spans="1:104" x14ac:dyDescent="0.15">
      <c r="A64" s="19" t="s">
        <v>177</v>
      </c>
      <c r="B64" s="19" t="s">
        <v>36</v>
      </c>
      <c r="C64" s="19" t="s">
        <v>36</v>
      </c>
      <c r="D64" s="19" t="s">
        <v>36</v>
      </c>
      <c r="E64" s="19" t="s">
        <v>176</v>
      </c>
      <c r="F64" s="19" t="s">
        <v>81</v>
      </c>
      <c r="G64" s="19" t="s">
        <v>199</v>
      </c>
      <c r="H64" s="19" t="s">
        <v>36</v>
      </c>
      <c r="I64" s="19" t="s">
        <v>18</v>
      </c>
      <c r="J64" s="19" t="s">
        <v>62</v>
      </c>
      <c r="K64" s="19" t="s">
        <v>62</v>
      </c>
      <c r="L64" s="19" t="s">
        <v>61</v>
      </c>
      <c r="M64" s="19" t="s">
        <v>57</v>
      </c>
      <c r="N64" s="19" t="s">
        <v>60</v>
      </c>
      <c r="O64" s="19" t="s">
        <v>59</v>
      </c>
      <c r="P64" s="19" t="s">
        <v>58</v>
      </c>
      <c r="Q64" s="19" t="s">
        <v>57</v>
      </c>
      <c r="R64" s="19" t="s">
        <v>56</v>
      </c>
      <c r="S64" s="19" t="s">
        <v>12</v>
      </c>
      <c r="T64" s="19" t="s">
        <v>55</v>
      </c>
      <c r="U64" s="19" t="s">
        <v>54</v>
      </c>
      <c r="V64" s="19" t="s">
        <v>53</v>
      </c>
      <c r="W64" s="19" t="s">
        <v>52</v>
      </c>
      <c r="X64" s="19" t="s">
        <v>12</v>
      </c>
      <c r="Y64" s="19" t="s">
        <v>51</v>
      </c>
      <c r="Z64" s="19" t="s">
        <v>50</v>
      </c>
      <c r="AA64" s="19" t="s">
        <v>49</v>
      </c>
      <c r="AB64" s="19" t="s">
        <v>198</v>
      </c>
      <c r="AC64" s="19" t="s">
        <v>48</v>
      </c>
      <c r="AD64" s="19" t="s">
        <v>197</v>
      </c>
      <c r="AE64" s="19" t="s">
        <v>47</v>
      </c>
      <c r="AF64" s="19" t="s">
        <v>46</v>
      </c>
      <c r="AG64" s="19" t="s">
        <v>45</v>
      </c>
      <c r="AH64" s="19" t="s">
        <v>36</v>
      </c>
      <c r="AI64" s="19" t="s">
        <v>44</v>
      </c>
      <c r="AJ64" s="19" t="s">
        <v>44</v>
      </c>
      <c r="AK64" s="19" t="s">
        <v>43</v>
      </c>
      <c r="AL64" s="19" t="s">
        <v>21</v>
      </c>
      <c r="AM64" s="19" t="s">
        <v>42</v>
      </c>
      <c r="AN64" s="19" t="s">
        <v>196</v>
      </c>
      <c r="AO64" s="19" t="s">
        <v>36</v>
      </c>
      <c r="AP64" s="19" t="s">
        <v>40</v>
      </c>
      <c r="AQ64" s="19" t="s">
        <v>39</v>
      </c>
      <c r="AR64" s="19" t="s">
        <v>36</v>
      </c>
      <c r="AS64" s="19" t="s">
        <v>38</v>
      </c>
      <c r="AT64" s="19" t="s">
        <v>37</v>
      </c>
      <c r="AU64" s="19" t="s">
        <v>36</v>
      </c>
      <c r="AV64" s="19" t="s">
        <v>12</v>
      </c>
      <c r="AW64" s="19" t="s">
        <v>35</v>
      </c>
      <c r="AX64" s="19" t="s">
        <v>34</v>
      </c>
      <c r="AY64" s="19" t="s">
        <v>33</v>
      </c>
      <c r="AZ64" s="19" t="s">
        <v>33</v>
      </c>
      <c r="BA64" s="19" t="s">
        <v>34</v>
      </c>
      <c r="BB64" s="19" t="s">
        <v>31</v>
      </c>
      <c r="BC64" s="19" t="s">
        <v>30</v>
      </c>
      <c r="BD64" s="19" t="s">
        <v>29</v>
      </c>
      <c r="BE64" s="19" t="s">
        <v>21</v>
      </c>
      <c r="BF64" s="19" t="s">
        <v>21</v>
      </c>
      <c r="BG64" s="19" t="s">
        <v>21</v>
      </c>
      <c r="BH64" s="19" t="s">
        <v>21</v>
      </c>
      <c r="BI64" s="19" t="s">
        <v>28</v>
      </c>
      <c r="BJ64" s="19" t="s">
        <v>21</v>
      </c>
      <c r="BK64" s="19" t="s">
        <v>21</v>
      </c>
      <c r="BL64" s="19" t="s">
        <v>21</v>
      </c>
      <c r="BM64" s="19" t="s">
        <v>21</v>
      </c>
      <c r="BN64" s="19" t="s">
        <v>18</v>
      </c>
      <c r="BO64" s="19" t="s">
        <v>195</v>
      </c>
      <c r="BP64" s="19" t="s">
        <v>26</v>
      </c>
      <c r="BQ64" s="19" t="s">
        <v>25</v>
      </c>
      <c r="BR64" s="19" t="s">
        <v>194</v>
      </c>
      <c r="BS64" s="19" t="s">
        <v>22</v>
      </c>
      <c r="BT64" s="19" t="s">
        <v>22</v>
      </c>
      <c r="BU64" s="19" t="s">
        <v>21</v>
      </c>
      <c r="BV64" s="19" t="s">
        <v>22</v>
      </c>
      <c r="BW64" s="19" t="s">
        <v>21</v>
      </c>
      <c r="BX64" s="19" t="s">
        <v>22</v>
      </c>
      <c r="BY64" s="19" t="s">
        <v>21</v>
      </c>
      <c r="BZ64" s="19" t="s">
        <v>21</v>
      </c>
      <c r="CA64" s="19" t="s">
        <v>21</v>
      </c>
      <c r="CB64" s="19" t="s">
        <v>21</v>
      </c>
      <c r="CC64" s="19" t="s">
        <v>22</v>
      </c>
      <c r="CD64" s="19" t="s">
        <v>21</v>
      </c>
      <c r="CE64" s="19" t="s">
        <v>21</v>
      </c>
      <c r="CF64" s="19" t="s">
        <v>23</v>
      </c>
      <c r="CG64" s="19" t="s">
        <v>22</v>
      </c>
      <c r="CH64" s="19" t="s">
        <v>21</v>
      </c>
      <c r="CI64" s="19" t="s">
        <v>21</v>
      </c>
      <c r="CJ64" s="19" t="s">
        <v>20</v>
      </c>
      <c r="CK64" s="19" t="s">
        <v>193</v>
      </c>
      <c r="CL64" s="19" t="s">
        <v>18</v>
      </c>
      <c r="CM64" s="19" t="s">
        <v>17</v>
      </c>
      <c r="CN64" s="19" t="s">
        <v>16</v>
      </c>
      <c r="CO64" s="19" t="s">
        <v>160</v>
      </c>
      <c r="CP64" s="19" t="s">
        <v>14</v>
      </c>
      <c r="CQ64" s="19" t="s">
        <v>17</v>
      </c>
      <c r="CR64" s="19" t="s">
        <v>16</v>
      </c>
      <c r="CS64" s="19" t="s">
        <v>160</v>
      </c>
      <c r="CT64" s="19" t="s">
        <v>14</v>
      </c>
      <c r="CU64" s="19" t="s">
        <v>17</v>
      </c>
      <c r="CV64" s="19" t="s">
        <v>16</v>
      </c>
      <c r="CW64" s="19" t="s">
        <v>160</v>
      </c>
      <c r="CX64" s="19" t="s">
        <v>14</v>
      </c>
      <c r="CY64" s="19" t="s">
        <v>13</v>
      </c>
      <c r="CZ64" s="19" t="s">
        <v>12</v>
      </c>
    </row>
    <row r="65" spans="1:104" x14ac:dyDescent="0.15">
      <c r="A65" s="19" t="s">
        <v>177</v>
      </c>
      <c r="B65" s="19" t="s">
        <v>36</v>
      </c>
      <c r="C65" s="19" t="s">
        <v>36</v>
      </c>
      <c r="D65" s="19" t="s">
        <v>36</v>
      </c>
      <c r="E65" s="19" t="s">
        <v>176</v>
      </c>
      <c r="F65" s="19" t="s">
        <v>192</v>
      </c>
      <c r="G65" s="19" t="s">
        <v>191</v>
      </c>
      <c r="H65" s="19" t="s">
        <v>36</v>
      </c>
      <c r="I65" s="19" t="s">
        <v>18</v>
      </c>
      <c r="J65" s="19" t="s">
        <v>62</v>
      </c>
      <c r="K65" s="19" t="s">
        <v>62</v>
      </c>
      <c r="L65" s="19" t="s">
        <v>61</v>
      </c>
      <c r="M65" s="19" t="s">
        <v>57</v>
      </c>
      <c r="N65" s="19" t="s">
        <v>60</v>
      </c>
      <c r="O65" s="19" t="s">
        <v>59</v>
      </c>
      <c r="P65" s="19" t="s">
        <v>58</v>
      </c>
      <c r="Q65" s="19" t="s">
        <v>57</v>
      </c>
      <c r="R65" s="19" t="s">
        <v>56</v>
      </c>
      <c r="S65" s="19" t="s">
        <v>12</v>
      </c>
      <c r="T65" s="19" t="s">
        <v>55</v>
      </c>
      <c r="U65" s="19" t="s">
        <v>190</v>
      </c>
      <c r="V65" s="19" t="s">
        <v>189</v>
      </c>
      <c r="W65" s="19" t="s">
        <v>188</v>
      </c>
      <c r="X65" s="19" t="s">
        <v>12</v>
      </c>
      <c r="Y65" s="19" t="s">
        <v>51</v>
      </c>
      <c r="Z65" s="19" t="s">
        <v>50</v>
      </c>
      <c r="AA65" s="19" t="s">
        <v>187</v>
      </c>
      <c r="AB65" s="19" t="s">
        <v>186</v>
      </c>
      <c r="AC65" s="19" t="s">
        <v>185</v>
      </c>
      <c r="AD65" s="19" t="s">
        <v>184</v>
      </c>
      <c r="AE65" s="19" t="s">
        <v>183</v>
      </c>
      <c r="AF65" s="19" t="s">
        <v>46</v>
      </c>
      <c r="AG65" s="19" t="s">
        <v>45</v>
      </c>
      <c r="AH65" s="19" t="s">
        <v>36</v>
      </c>
      <c r="AI65" s="19" t="s">
        <v>44</v>
      </c>
      <c r="AJ65" s="19" t="s">
        <v>44</v>
      </c>
      <c r="AK65" s="19" t="s">
        <v>43</v>
      </c>
      <c r="AL65" s="19" t="s">
        <v>21</v>
      </c>
      <c r="AM65" s="19" t="s">
        <v>42</v>
      </c>
      <c r="AN65" s="19" t="s">
        <v>182</v>
      </c>
      <c r="AO65" s="19" t="s">
        <v>36</v>
      </c>
      <c r="AP65" s="19" t="s">
        <v>40</v>
      </c>
      <c r="AQ65" s="19" t="s">
        <v>39</v>
      </c>
      <c r="AR65" s="19" t="s">
        <v>36</v>
      </c>
      <c r="AS65" s="19" t="s">
        <v>125</v>
      </c>
      <c r="AT65" s="19" t="s">
        <v>37</v>
      </c>
      <c r="AU65" s="19" t="s">
        <v>36</v>
      </c>
      <c r="AV65" s="19" t="s">
        <v>12</v>
      </c>
      <c r="AW65" s="19" t="s">
        <v>35</v>
      </c>
      <c r="AX65" s="19" t="s">
        <v>34</v>
      </c>
      <c r="AY65" s="19" t="s">
        <v>33</v>
      </c>
      <c r="AZ65" s="19" t="s">
        <v>33</v>
      </c>
      <c r="BA65" s="19" t="s">
        <v>12</v>
      </c>
      <c r="BB65" s="19" t="s">
        <v>31</v>
      </c>
      <c r="BC65" s="19" t="s">
        <v>124</v>
      </c>
      <c r="BD65" s="19" t="s">
        <v>123</v>
      </c>
      <c r="BE65" s="19" t="s">
        <v>21</v>
      </c>
      <c r="BF65" s="19" t="s">
        <v>21</v>
      </c>
      <c r="BG65" s="19" t="s">
        <v>21</v>
      </c>
      <c r="BH65" s="19" t="s">
        <v>21</v>
      </c>
      <c r="BI65" s="19" t="s">
        <v>28</v>
      </c>
      <c r="BJ65" s="19" t="s">
        <v>21</v>
      </c>
      <c r="BK65" s="19" t="s">
        <v>21</v>
      </c>
      <c r="BL65" s="19" t="s">
        <v>21</v>
      </c>
      <c r="BM65" s="19" t="s">
        <v>21</v>
      </c>
      <c r="BN65" s="19" t="s">
        <v>18</v>
      </c>
      <c r="BO65" s="19" t="s">
        <v>181</v>
      </c>
      <c r="BP65" s="19" t="s">
        <v>180</v>
      </c>
      <c r="BQ65" s="19" t="s">
        <v>121</v>
      </c>
      <c r="BR65" s="19" t="s">
        <v>179</v>
      </c>
      <c r="BS65" s="19" t="s">
        <v>22</v>
      </c>
      <c r="BT65" s="19" t="s">
        <v>22</v>
      </c>
      <c r="BU65" s="19" t="s">
        <v>21</v>
      </c>
      <c r="BV65" s="19" t="s">
        <v>22</v>
      </c>
      <c r="BW65" s="19" t="s">
        <v>21</v>
      </c>
      <c r="BX65" s="19" t="s">
        <v>22</v>
      </c>
      <c r="BY65" s="19" t="s">
        <v>21</v>
      </c>
      <c r="BZ65" s="19" t="s">
        <v>21</v>
      </c>
      <c r="CA65" s="19" t="s">
        <v>21</v>
      </c>
      <c r="CB65" s="19" t="s">
        <v>21</v>
      </c>
      <c r="CC65" s="19" t="s">
        <v>22</v>
      </c>
      <c r="CD65" s="19" t="s">
        <v>21</v>
      </c>
      <c r="CE65" s="19" t="s">
        <v>21</v>
      </c>
      <c r="CF65" s="19" t="s">
        <v>23</v>
      </c>
      <c r="CG65" s="19" t="s">
        <v>22</v>
      </c>
      <c r="CH65" s="19" t="s">
        <v>21</v>
      </c>
      <c r="CI65" s="19" t="s">
        <v>21</v>
      </c>
      <c r="CJ65" s="19" t="s">
        <v>69</v>
      </c>
      <c r="CK65" s="19" t="s">
        <v>178</v>
      </c>
      <c r="CL65" s="19" t="s">
        <v>18</v>
      </c>
      <c r="CM65" s="19" t="s">
        <v>17</v>
      </c>
      <c r="CN65" s="19" t="s">
        <v>16</v>
      </c>
      <c r="CO65" s="19" t="s">
        <v>160</v>
      </c>
      <c r="CP65" s="19" t="s">
        <v>14</v>
      </c>
      <c r="CQ65" s="19" t="s">
        <v>17</v>
      </c>
      <c r="CR65" s="19" t="s">
        <v>16</v>
      </c>
      <c r="CS65" s="19" t="s">
        <v>160</v>
      </c>
      <c r="CT65" s="19" t="s">
        <v>14</v>
      </c>
      <c r="CU65" s="19" t="s">
        <v>17</v>
      </c>
      <c r="CV65" s="19" t="s">
        <v>16</v>
      </c>
      <c r="CW65" s="19" t="s">
        <v>160</v>
      </c>
      <c r="CX65" s="19" t="s">
        <v>14</v>
      </c>
      <c r="CY65" s="19" t="s">
        <v>13</v>
      </c>
      <c r="CZ65" s="19" t="s">
        <v>12</v>
      </c>
    </row>
    <row r="66" spans="1:104" x14ac:dyDescent="0.15">
      <c r="A66" s="19" t="s">
        <v>177</v>
      </c>
      <c r="B66" s="19" t="s">
        <v>36</v>
      </c>
      <c r="C66" s="19" t="s">
        <v>36</v>
      </c>
      <c r="D66" s="19" t="s">
        <v>36</v>
      </c>
      <c r="E66" s="19" t="s">
        <v>176</v>
      </c>
      <c r="F66" s="19" t="s">
        <v>175</v>
      </c>
      <c r="G66" s="19" t="s">
        <v>174</v>
      </c>
      <c r="H66" s="19" t="s">
        <v>36</v>
      </c>
      <c r="I66" s="19" t="s">
        <v>18</v>
      </c>
      <c r="J66" s="19" t="s">
        <v>62</v>
      </c>
      <c r="K66" s="19" t="s">
        <v>62</v>
      </c>
      <c r="L66" s="19" t="s">
        <v>61</v>
      </c>
      <c r="M66" s="19" t="s">
        <v>57</v>
      </c>
      <c r="N66" s="19" t="s">
        <v>60</v>
      </c>
      <c r="O66" s="19" t="s">
        <v>59</v>
      </c>
      <c r="P66" s="19" t="s">
        <v>58</v>
      </c>
      <c r="Q66" s="19" t="s">
        <v>57</v>
      </c>
      <c r="R66" s="19" t="s">
        <v>56</v>
      </c>
      <c r="S66" s="19" t="s">
        <v>12</v>
      </c>
      <c r="T66" s="19" t="s">
        <v>55</v>
      </c>
      <c r="U66" s="19" t="s">
        <v>173</v>
      </c>
      <c r="V66" s="19" t="s">
        <v>172</v>
      </c>
      <c r="W66" s="19" t="s">
        <v>171</v>
      </c>
      <c r="X66" s="19" t="s">
        <v>12</v>
      </c>
      <c r="Y66" s="19" t="s">
        <v>51</v>
      </c>
      <c r="Z66" s="19" t="s">
        <v>50</v>
      </c>
      <c r="AA66" s="19" t="s">
        <v>170</v>
      </c>
      <c r="AB66" s="19" t="s">
        <v>169</v>
      </c>
      <c r="AC66" s="19" t="s">
        <v>168</v>
      </c>
      <c r="AD66" s="19" t="s">
        <v>167</v>
      </c>
      <c r="AE66" s="19" t="s">
        <v>166</v>
      </c>
      <c r="AF66" s="19" t="s">
        <v>46</v>
      </c>
      <c r="AG66" s="19" t="s">
        <v>45</v>
      </c>
      <c r="AH66" s="19" t="s">
        <v>36</v>
      </c>
      <c r="AI66" s="19" t="s">
        <v>44</v>
      </c>
      <c r="AJ66" s="19" t="s">
        <v>44</v>
      </c>
      <c r="AK66" s="19" t="s">
        <v>43</v>
      </c>
      <c r="AL66" s="19" t="s">
        <v>21</v>
      </c>
      <c r="AM66" s="19" t="s">
        <v>42</v>
      </c>
      <c r="AN66" s="19" t="s">
        <v>165</v>
      </c>
      <c r="AO66" s="19" t="s">
        <v>36</v>
      </c>
      <c r="AP66" s="19" t="s">
        <v>40</v>
      </c>
      <c r="AQ66" s="19" t="s">
        <v>39</v>
      </c>
      <c r="AR66" s="19" t="s">
        <v>36</v>
      </c>
      <c r="AS66" s="19" t="s">
        <v>125</v>
      </c>
      <c r="AT66" s="19" t="s">
        <v>37</v>
      </c>
      <c r="AU66" s="19" t="s">
        <v>36</v>
      </c>
      <c r="AV66" s="19" t="s">
        <v>12</v>
      </c>
      <c r="AW66" s="19" t="s">
        <v>35</v>
      </c>
      <c r="AX66" s="19" t="s">
        <v>34</v>
      </c>
      <c r="AY66" s="19" t="s">
        <v>33</v>
      </c>
      <c r="AZ66" s="19" t="s">
        <v>33</v>
      </c>
      <c r="BA66" s="19" t="s">
        <v>36</v>
      </c>
      <c r="BB66" s="19" t="s">
        <v>31</v>
      </c>
      <c r="BC66" s="19" t="s">
        <v>124</v>
      </c>
      <c r="BD66" s="19" t="s">
        <v>123</v>
      </c>
      <c r="BE66" s="19" t="s">
        <v>21</v>
      </c>
      <c r="BF66" s="19" t="s">
        <v>21</v>
      </c>
      <c r="BG66" s="19" t="s">
        <v>21</v>
      </c>
      <c r="BH66" s="19" t="s">
        <v>21</v>
      </c>
      <c r="BI66" s="19" t="s">
        <v>28</v>
      </c>
      <c r="BJ66" s="19" t="s">
        <v>21</v>
      </c>
      <c r="BK66" s="19" t="s">
        <v>21</v>
      </c>
      <c r="BL66" s="19" t="s">
        <v>21</v>
      </c>
      <c r="BM66" s="19" t="s">
        <v>21</v>
      </c>
      <c r="BN66" s="19" t="s">
        <v>18</v>
      </c>
      <c r="BO66" s="19" t="s">
        <v>164</v>
      </c>
      <c r="BP66" s="19" t="s">
        <v>163</v>
      </c>
      <c r="BQ66" s="19" t="s">
        <v>121</v>
      </c>
      <c r="BR66" s="19" t="s">
        <v>162</v>
      </c>
      <c r="BS66" s="19" t="s">
        <v>22</v>
      </c>
      <c r="BT66" s="19" t="s">
        <v>22</v>
      </c>
      <c r="BU66" s="19" t="s">
        <v>21</v>
      </c>
      <c r="BV66" s="19" t="s">
        <v>22</v>
      </c>
      <c r="BW66" s="19" t="s">
        <v>21</v>
      </c>
      <c r="BX66" s="19" t="s">
        <v>22</v>
      </c>
      <c r="BY66" s="19" t="s">
        <v>21</v>
      </c>
      <c r="BZ66" s="19" t="s">
        <v>21</v>
      </c>
      <c r="CA66" s="19" t="s">
        <v>21</v>
      </c>
      <c r="CB66" s="19" t="s">
        <v>21</v>
      </c>
      <c r="CC66" s="19" t="s">
        <v>22</v>
      </c>
      <c r="CD66" s="19" t="s">
        <v>21</v>
      </c>
      <c r="CE66" s="19" t="s">
        <v>21</v>
      </c>
      <c r="CF66" s="19" t="s">
        <v>23</v>
      </c>
      <c r="CG66" s="19" t="s">
        <v>22</v>
      </c>
      <c r="CH66" s="19" t="s">
        <v>21</v>
      </c>
      <c r="CI66" s="19" t="s">
        <v>21</v>
      </c>
      <c r="CJ66" s="19" t="s">
        <v>69</v>
      </c>
      <c r="CK66" s="19" t="s">
        <v>161</v>
      </c>
      <c r="CL66" s="19" t="s">
        <v>18</v>
      </c>
      <c r="CM66" s="19" t="s">
        <v>17</v>
      </c>
      <c r="CN66" s="19" t="s">
        <v>16</v>
      </c>
      <c r="CO66" s="19" t="s">
        <v>160</v>
      </c>
      <c r="CP66" s="19" t="s">
        <v>14</v>
      </c>
      <c r="CQ66" s="19" t="s">
        <v>17</v>
      </c>
      <c r="CR66" s="19" t="s">
        <v>16</v>
      </c>
      <c r="CS66" s="19" t="s">
        <v>160</v>
      </c>
      <c r="CT66" s="19" t="s">
        <v>14</v>
      </c>
      <c r="CU66" s="19" t="s">
        <v>17</v>
      </c>
      <c r="CV66" s="19" t="s">
        <v>16</v>
      </c>
      <c r="CW66" s="19" t="s">
        <v>160</v>
      </c>
      <c r="CX66" s="19" t="s">
        <v>14</v>
      </c>
      <c r="CY66" s="19" t="s">
        <v>13</v>
      </c>
      <c r="CZ66" s="19" t="s">
        <v>12</v>
      </c>
    </row>
    <row r="67" spans="1:104" x14ac:dyDescent="0.15">
      <c r="A67" s="19" t="s">
        <v>118</v>
      </c>
      <c r="B67" s="19" t="s">
        <v>40</v>
      </c>
      <c r="C67" s="19" t="s">
        <v>36</v>
      </c>
      <c r="D67" s="19" t="s">
        <v>36</v>
      </c>
      <c r="E67" s="19" t="s">
        <v>141</v>
      </c>
      <c r="F67" s="19" t="s">
        <v>64</v>
      </c>
      <c r="G67" s="19" t="s">
        <v>158</v>
      </c>
      <c r="H67" s="19" t="s">
        <v>36</v>
      </c>
      <c r="I67" s="19" t="s">
        <v>18</v>
      </c>
      <c r="J67" s="19" t="s">
        <v>62</v>
      </c>
      <c r="K67" s="19" t="s">
        <v>62</v>
      </c>
      <c r="L67" s="19" t="s">
        <v>61</v>
      </c>
      <c r="M67" s="19" t="s">
        <v>57</v>
      </c>
      <c r="N67" s="19" t="s">
        <v>60</v>
      </c>
      <c r="O67" s="19" t="s">
        <v>139</v>
      </c>
      <c r="P67" s="19" t="s">
        <v>138</v>
      </c>
      <c r="Q67" s="19" t="s">
        <v>57</v>
      </c>
      <c r="R67" s="19" t="s">
        <v>56</v>
      </c>
      <c r="S67" s="19" t="s">
        <v>12</v>
      </c>
      <c r="T67" s="19" t="s">
        <v>55</v>
      </c>
      <c r="U67" s="19" t="s">
        <v>157</v>
      </c>
      <c r="V67" s="19" t="s">
        <v>156</v>
      </c>
      <c r="W67" s="19" t="s">
        <v>155</v>
      </c>
      <c r="X67" s="19" t="s">
        <v>12</v>
      </c>
      <c r="Y67" s="19" t="s">
        <v>51</v>
      </c>
      <c r="Z67" s="19" t="s">
        <v>50</v>
      </c>
      <c r="AA67" s="19" t="s">
        <v>154</v>
      </c>
      <c r="AB67" s="19" t="s">
        <v>153</v>
      </c>
      <c r="AC67" s="19" t="s">
        <v>152</v>
      </c>
      <c r="AD67" s="19" t="s">
        <v>151</v>
      </c>
      <c r="AE67" s="19" t="s">
        <v>150</v>
      </c>
      <c r="AF67" s="19" t="s">
        <v>46</v>
      </c>
      <c r="AG67" s="19" t="s">
        <v>149</v>
      </c>
      <c r="AH67" s="19" t="s">
        <v>36</v>
      </c>
      <c r="AI67" s="19" t="s">
        <v>44</v>
      </c>
      <c r="AJ67" s="19" t="s">
        <v>44</v>
      </c>
      <c r="AK67" s="19" t="s">
        <v>43</v>
      </c>
      <c r="AL67" s="19" t="s">
        <v>21</v>
      </c>
      <c r="AM67" s="19" t="s">
        <v>42</v>
      </c>
      <c r="AN67" s="19" t="s">
        <v>148</v>
      </c>
      <c r="AO67" s="19" t="s">
        <v>36</v>
      </c>
      <c r="AP67" s="19" t="s">
        <v>40</v>
      </c>
      <c r="AQ67" s="19" t="s">
        <v>39</v>
      </c>
      <c r="AR67" s="19" t="s">
        <v>36</v>
      </c>
      <c r="AS67" s="19" t="s">
        <v>107</v>
      </c>
      <c r="AT67" s="19" t="s">
        <v>37</v>
      </c>
      <c r="AU67" s="19" t="s">
        <v>36</v>
      </c>
      <c r="AV67" s="19" t="s">
        <v>12</v>
      </c>
      <c r="AW67" s="19" t="s">
        <v>35</v>
      </c>
      <c r="AX67" s="19" t="s">
        <v>34</v>
      </c>
      <c r="AY67" s="19" t="s">
        <v>33</v>
      </c>
      <c r="AZ67" s="19" t="s">
        <v>33</v>
      </c>
      <c r="BA67" s="19" t="s">
        <v>36</v>
      </c>
      <c r="BB67" s="19" t="s">
        <v>31</v>
      </c>
      <c r="BC67" s="19" t="s">
        <v>147</v>
      </c>
      <c r="BD67" s="19" t="s">
        <v>146</v>
      </c>
      <c r="BE67" s="19" t="s">
        <v>21</v>
      </c>
      <c r="BF67" s="19" t="s">
        <v>21</v>
      </c>
      <c r="BG67" s="19" t="s">
        <v>21</v>
      </c>
      <c r="BH67" s="19" t="s">
        <v>21</v>
      </c>
      <c r="BI67" s="19" t="s">
        <v>28</v>
      </c>
      <c r="BJ67" s="19" t="s">
        <v>21</v>
      </c>
      <c r="BK67" s="19" t="s">
        <v>21</v>
      </c>
      <c r="BL67" s="19" t="s">
        <v>21</v>
      </c>
      <c r="BM67" s="19" t="s">
        <v>21</v>
      </c>
      <c r="BN67" s="19" t="s">
        <v>18</v>
      </c>
      <c r="BO67" s="19" t="s">
        <v>145</v>
      </c>
      <c r="BP67" s="19" t="s">
        <v>103</v>
      </c>
      <c r="BQ67" s="19" t="s">
        <v>25</v>
      </c>
      <c r="BR67" s="19" t="s">
        <v>144</v>
      </c>
      <c r="BS67" s="19" t="s">
        <v>22</v>
      </c>
      <c r="BT67" s="19" t="s">
        <v>22</v>
      </c>
      <c r="BU67" s="19" t="s">
        <v>21</v>
      </c>
      <c r="BV67" s="19" t="s">
        <v>22</v>
      </c>
      <c r="BW67" s="19" t="s">
        <v>21</v>
      </c>
      <c r="BX67" s="19" t="s">
        <v>22</v>
      </c>
      <c r="BY67" s="19" t="s">
        <v>21</v>
      </c>
      <c r="BZ67" s="19" t="s">
        <v>21</v>
      </c>
      <c r="CA67" s="19" t="s">
        <v>21</v>
      </c>
      <c r="CB67" s="19" t="s">
        <v>21</v>
      </c>
      <c r="CC67" s="19" t="s">
        <v>22</v>
      </c>
      <c r="CD67" s="19" t="s">
        <v>21</v>
      </c>
      <c r="CE67" s="19" t="s">
        <v>21</v>
      </c>
      <c r="CF67" s="19" t="s">
        <v>23</v>
      </c>
      <c r="CG67" s="19" t="s">
        <v>22</v>
      </c>
      <c r="CH67" s="19" t="s">
        <v>21</v>
      </c>
      <c r="CI67" s="19" t="s">
        <v>21</v>
      </c>
      <c r="CJ67" s="19" t="s">
        <v>85</v>
      </c>
      <c r="CK67" s="19" t="s">
        <v>143</v>
      </c>
      <c r="CL67" s="19" t="s">
        <v>18</v>
      </c>
      <c r="CM67" s="19" t="s">
        <v>17</v>
      </c>
      <c r="CN67" s="19" t="s">
        <v>16</v>
      </c>
      <c r="CO67" s="19" t="s">
        <v>159</v>
      </c>
      <c r="CP67" s="19" t="s">
        <v>14</v>
      </c>
      <c r="CQ67" s="19" t="s">
        <v>17</v>
      </c>
      <c r="CR67" s="19" t="s">
        <v>16</v>
      </c>
      <c r="CS67" s="19" t="s">
        <v>117</v>
      </c>
      <c r="CT67" s="19" t="s">
        <v>14</v>
      </c>
      <c r="CU67" s="19" t="s">
        <v>17</v>
      </c>
      <c r="CV67" s="19" t="s">
        <v>16</v>
      </c>
      <c r="CW67" s="19" t="s">
        <v>117</v>
      </c>
      <c r="CX67" s="19" t="s">
        <v>14</v>
      </c>
      <c r="CY67" s="19" t="s">
        <v>116</v>
      </c>
      <c r="CZ67" s="19" t="s">
        <v>12</v>
      </c>
    </row>
    <row r="68" spans="1:104" x14ac:dyDescent="0.15">
      <c r="A68" s="19" t="s">
        <v>118</v>
      </c>
      <c r="B68" s="19" t="s">
        <v>40</v>
      </c>
      <c r="C68" s="19" t="s">
        <v>36</v>
      </c>
      <c r="D68" s="19" t="s">
        <v>36</v>
      </c>
      <c r="E68" s="19" t="s">
        <v>141</v>
      </c>
      <c r="F68" s="19" t="s">
        <v>100</v>
      </c>
      <c r="G68" s="19" t="s">
        <v>140</v>
      </c>
      <c r="H68" s="19" t="s">
        <v>36</v>
      </c>
      <c r="I68" s="19" t="s">
        <v>18</v>
      </c>
      <c r="J68" s="19" t="s">
        <v>62</v>
      </c>
      <c r="K68" s="19" t="s">
        <v>62</v>
      </c>
      <c r="L68" s="19" t="s">
        <v>61</v>
      </c>
      <c r="M68" s="19" t="s">
        <v>57</v>
      </c>
      <c r="N68" s="19" t="s">
        <v>60</v>
      </c>
      <c r="O68" s="19" t="s">
        <v>139</v>
      </c>
      <c r="P68" s="19" t="s">
        <v>138</v>
      </c>
      <c r="Q68" s="19" t="s">
        <v>57</v>
      </c>
      <c r="R68" s="19" t="s">
        <v>56</v>
      </c>
      <c r="S68" s="19" t="s">
        <v>12</v>
      </c>
      <c r="T68" s="19" t="s">
        <v>55</v>
      </c>
      <c r="U68" s="19" t="s">
        <v>137</v>
      </c>
      <c r="V68" s="19" t="s">
        <v>136</v>
      </c>
      <c r="W68" s="19" t="s">
        <v>135</v>
      </c>
      <c r="X68" s="19" t="s">
        <v>12</v>
      </c>
      <c r="Y68" s="19" t="s">
        <v>51</v>
      </c>
      <c r="Z68" s="19" t="s">
        <v>50</v>
      </c>
      <c r="AA68" s="19" t="s">
        <v>134</v>
      </c>
      <c r="AB68" s="19" t="s">
        <v>133</v>
      </c>
      <c r="AC68" s="19" t="s">
        <v>132</v>
      </c>
      <c r="AD68" s="19" t="s">
        <v>131</v>
      </c>
      <c r="AE68" s="19" t="s">
        <v>130</v>
      </c>
      <c r="AF68" s="19" t="s">
        <v>129</v>
      </c>
      <c r="AG68" s="19" t="s">
        <v>128</v>
      </c>
      <c r="AH68" s="19" t="s">
        <v>36</v>
      </c>
      <c r="AI68" s="19" t="s">
        <v>44</v>
      </c>
      <c r="AJ68" s="19" t="s">
        <v>44</v>
      </c>
      <c r="AK68" s="19" t="s">
        <v>43</v>
      </c>
      <c r="AL68" s="19" t="s">
        <v>21</v>
      </c>
      <c r="AM68" s="19" t="s">
        <v>42</v>
      </c>
      <c r="AN68" s="19" t="s">
        <v>126</v>
      </c>
      <c r="AO68" s="19" t="s">
        <v>36</v>
      </c>
      <c r="AP68" s="19" t="s">
        <v>40</v>
      </c>
      <c r="AQ68" s="19" t="s">
        <v>39</v>
      </c>
      <c r="AR68" s="19" t="s">
        <v>36</v>
      </c>
      <c r="AS68" s="19" t="s">
        <v>125</v>
      </c>
      <c r="AT68" s="19" t="s">
        <v>37</v>
      </c>
      <c r="AU68" s="19" t="s">
        <v>36</v>
      </c>
      <c r="AV68" s="19" t="s">
        <v>12</v>
      </c>
      <c r="AW68" s="19" t="s">
        <v>35</v>
      </c>
      <c r="AX68" s="19" t="s">
        <v>34</v>
      </c>
      <c r="AY68" s="19" t="s">
        <v>33</v>
      </c>
      <c r="AZ68" s="19" t="s">
        <v>33</v>
      </c>
      <c r="BA68" s="19" t="s">
        <v>36</v>
      </c>
      <c r="BB68" s="19" t="s">
        <v>31</v>
      </c>
      <c r="BC68" s="19" t="s">
        <v>124</v>
      </c>
      <c r="BD68" s="19" t="s">
        <v>123</v>
      </c>
      <c r="BE68" s="19" t="s">
        <v>21</v>
      </c>
      <c r="BF68" s="19" t="s">
        <v>21</v>
      </c>
      <c r="BG68" s="19" t="s">
        <v>21</v>
      </c>
      <c r="BH68" s="19" t="s">
        <v>21</v>
      </c>
      <c r="BI68" s="19" t="s">
        <v>28</v>
      </c>
      <c r="BJ68" s="19" t="s">
        <v>21</v>
      </c>
      <c r="BK68" s="19" t="s">
        <v>21</v>
      </c>
      <c r="BL68" s="19" t="s">
        <v>21</v>
      </c>
      <c r="BM68" s="19" t="s">
        <v>21</v>
      </c>
      <c r="BN68" s="19" t="s">
        <v>18</v>
      </c>
      <c r="BO68" s="19" t="s">
        <v>122</v>
      </c>
      <c r="BP68" s="19" t="s">
        <v>87</v>
      </c>
      <c r="BQ68" s="19" t="s">
        <v>121</v>
      </c>
      <c r="BR68" s="19" t="s">
        <v>120</v>
      </c>
      <c r="BS68" s="19" t="s">
        <v>22</v>
      </c>
      <c r="BT68" s="19" t="s">
        <v>22</v>
      </c>
      <c r="BU68" s="19" t="s">
        <v>21</v>
      </c>
      <c r="BV68" s="19" t="s">
        <v>22</v>
      </c>
      <c r="BW68" s="19" t="s">
        <v>21</v>
      </c>
      <c r="BX68" s="19" t="s">
        <v>22</v>
      </c>
      <c r="BY68" s="19" t="s">
        <v>21</v>
      </c>
      <c r="BZ68" s="19" t="s">
        <v>21</v>
      </c>
      <c r="CA68" s="19" t="s">
        <v>21</v>
      </c>
      <c r="CB68" s="19" t="s">
        <v>21</v>
      </c>
      <c r="CC68" s="19" t="s">
        <v>22</v>
      </c>
      <c r="CD68" s="19" t="s">
        <v>21</v>
      </c>
      <c r="CE68" s="19" t="s">
        <v>21</v>
      </c>
      <c r="CF68" s="19" t="s">
        <v>23</v>
      </c>
      <c r="CG68" s="19" t="s">
        <v>22</v>
      </c>
      <c r="CH68" s="19" t="s">
        <v>21</v>
      </c>
      <c r="CI68" s="19" t="s">
        <v>21</v>
      </c>
      <c r="CJ68" s="19" t="s">
        <v>69</v>
      </c>
      <c r="CK68" s="19" t="s">
        <v>119</v>
      </c>
      <c r="CL68" s="19" t="s">
        <v>18</v>
      </c>
      <c r="CM68" s="19" t="s">
        <v>17</v>
      </c>
      <c r="CN68" s="19" t="s">
        <v>16</v>
      </c>
      <c r="CO68" s="19" t="s">
        <v>159</v>
      </c>
      <c r="CP68" s="19" t="s">
        <v>14</v>
      </c>
      <c r="CQ68" s="19" t="s">
        <v>17</v>
      </c>
      <c r="CR68" s="19" t="s">
        <v>16</v>
      </c>
      <c r="CS68" s="19" t="s">
        <v>117</v>
      </c>
      <c r="CT68" s="19" t="s">
        <v>14</v>
      </c>
      <c r="CU68" s="19" t="s">
        <v>17</v>
      </c>
      <c r="CV68" s="19" t="s">
        <v>16</v>
      </c>
      <c r="CW68" s="19" t="s">
        <v>117</v>
      </c>
      <c r="CX68" s="19" t="s">
        <v>14</v>
      </c>
      <c r="CY68" s="19" t="s">
        <v>116</v>
      </c>
      <c r="CZ68" s="19" t="s">
        <v>12</v>
      </c>
    </row>
    <row r="69" spans="1:104" x14ac:dyDescent="0.15">
      <c r="A69" s="19" t="s">
        <v>142</v>
      </c>
      <c r="B69" s="19" t="s">
        <v>36</v>
      </c>
      <c r="C69" s="19" t="s">
        <v>36</v>
      </c>
      <c r="D69" s="19" t="s">
        <v>36</v>
      </c>
      <c r="E69" s="19" t="s">
        <v>141</v>
      </c>
      <c r="F69" s="19" t="s">
        <v>64</v>
      </c>
      <c r="G69" s="19" t="s">
        <v>158</v>
      </c>
      <c r="H69" s="19" t="s">
        <v>36</v>
      </c>
      <c r="I69" s="19" t="s">
        <v>18</v>
      </c>
      <c r="J69" s="19" t="s">
        <v>62</v>
      </c>
      <c r="K69" s="19" t="s">
        <v>62</v>
      </c>
      <c r="L69" s="19" t="s">
        <v>61</v>
      </c>
      <c r="M69" s="19" t="s">
        <v>57</v>
      </c>
      <c r="N69" s="19" t="s">
        <v>60</v>
      </c>
      <c r="O69" s="19" t="s">
        <v>139</v>
      </c>
      <c r="P69" s="19" t="s">
        <v>138</v>
      </c>
      <c r="Q69" s="19" t="s">
        <v>57</v>
      </c>
      <c r="R69" s="19" t="s">
        <v>56</v>
      </c>
      <c r="S69" s="19" t="s">
        <v>12</v>
      </c>
      <c r="T69" s="19" t="s">
        <v>55</v>
      </c>
      <c r="U69" s="19" t="s">
        <v>157</v>
      </c>
      <c r="V69" s="19" t="s">
        <v>156</v>
      </c>
      <c r="W69" s="19" t="s">
        <v>155</v>
      </c>
      <c r="X69" s="19" t="s">
        <v>12</v>
      </c>
      <c r="Y69" s="19" t="s">
        <v>51</v>
      </c>
      <c r="Z69" s="19" t="s">
        <v>50</v>
      </c>
      <c r="AA69" s="19" t="s">
        <v>154</v>
      </c>
      <c r="AB69" s="19" t="s">
        <v>153</v>
      </c>
      <c r="AC69" s="19" t="s">
        <v>152</v>
      </c>
      <c r="AD69" s="19" t="s">
        <v>151</v>
      </c>
      <c r="AE69" s="19" t="s">
        <v>150</v>
      </c>
      <c r="AF69" s="19" t="s">
        <v>46</v>
      </c>
      <c r="AG69" s="19" t="s">
        <v>149</v>
      </c>
      <c r="AH69" s="19" t="s">
        <v>36</v>
      </c>
      <c r="AI69" s="19" t="s">
        <v>44</v>
      </c>
      <c r="AJ69" s="19" t="s">
        <v>44</v>
      </c>
      <c r="AK69" s="19" t="s">
        <v>43</v>
      </c>
      <c r="AL69" s="19" t="s">
        <v>21</v>
      </c>
      <c r="AM69" s="19" t="s">
        <v>42</v>
      </c>
      <c r="AN69" s="19" t="s">
        <v>148</v>
      </c>
      <c r="AO69" s="19" t="s">
        <v>36</v>
      </c>
      <c r="AP69" s="19" t="s">
        <v>40</v>
      </c>
      <c r="AQ69" s="19" t="s">
        <v>39</v>
      </c>
      <c r="AR69" s="19" t="s">
        <v>36</v>
      </c>
      <c r="AS69" s="19" t="s">
        <v>107</v>
      </c>
      <c r="AT69" s="19" t="s">
        <v>37</v>
      </c>
      <c r="AU69" s="19" t="s">
        <v>36</v>
      </c>
      <c r="AV69" s="19" t="s">
        <v>12</v>
      </c>
      <c r="AW69" s="19" t="s">
        <v>35</v>
      </c>
      <c r="AX69" s="19" t="s">
        <v>34</v>
      </c>
      <c r="AY69" s="19" t="s">
        <v>33</v>
      </c>
      <c r="AZ69" s="19" t="s">
        <v>33</v>
      </c>
      <c r="BA69" s="19" t="s">
        <v>36</v>
      </c>
      <c r="BB69" s="19" t="s">
        <v>31</v>
      </c>
      <c r="BC69" s="19" t="s">
        <v>147</v>
      </c>
      <c r="BD69" s="19" t="s">
        <v>146</v>
      </c>
      <c r="BE69" s="19" t="s">
        <v>21</v>
      </c>
      <c r="BF69" s="19" t="s">
        <v>21</v>
      </c>
      <c r="BG69" s="19" t="s">
        <v>21</v>
      </c>
      <c r="BH69" s="19" t="s">
        <v>21</v>
      </c>
      <c r="BI69" s="19" t="s">
        <v>28</v>
      </c>
      <c r="BJ69" s="19" t="s">
        <v>21</v>
      </c>
      <c r="BK69" s="19" t="s">
        <v>21</v>
      </c>
      <c r="BL69" s="19" t="s">
        <v>21</v>
      </c>
      <c r="BM69" s="19" t="s">
        <v>21</v>
      </c>
      <c r="BN69" s="19" t="s">
        <v>18</v>
      </c>
      <c r="BO69" s="19" t="s">
        <v>145</v>
      </c>
      <c r="BP69" s="19" t="s">
        <v>103</v>
      </c>
      <c r="BQ69" s="19" t="s">
        <v>25</v>
      </c>
      <c r="BR69" s="19" t="s">
        <v>144</v>
      </c>
      <c r="BS69" s="19" t="s">
        <v>22</v>
      </c>
      <c r="BT69" s="19" t="s">
        <v>22</v>
      </c>
      <c r="BU69" s="19" t="s">
        <v>21</v>
      </c>
      <c r="BV69" s="19" t="s">
        <v>22</v>
      </c>
      <c r="BW69" s="19" t="s">
        <v>21</v>
      </c>
      <c r="BX69" s="19" t="s">
        <v>22</v>
      </c>
      <c r="BY69" s="19" t="s">
        <v>21</v>
      </c>
      <c r="BZ69" s="19" t="s">
        <v>21</v>
      </c>
      <c r="CA69" s="19" t="s">
        <v>21</v>
      </c>
      <c r="CB69" s="19" t="s">
        <v>21</v>
      </c>
      <c r="CC69" s="19" t="s">
        <v>22</v>
      </c>
      <c r="CD69" s="19" t="s">
        <v>21</v>
      </c>
      <c r="CE69" s="19" t="s">
        <v>21</v>
      </c>
      <c r="CF69" s="19" t="s">
        <v>23</v>
      </c>
      <c r="CG69" s="19" t="s">
        <v>22</v>
      </c>
      <c r="CH69" s="19" t="s">
        <v>21</v>
      </c>
      <c r="CI69" s="19" t="s">
        <v>21</v>
      </c>
      <c r="CJ69" s="19" t="s">
        <v>85</v>
      </c>
      <c r="CK69" s="19" t="s">
        <v>143</v>
      </c>
      <c r="CL69" s="19" t="s">
        <v>118</v>
      </c>
      <c r="CM69" s="19" t="s">
        <v>17</v>
      </c>
      <c r="CN69" s="19" t="s">
        <v>16</v>
      </c>
      <c r="CO69" s="19" t="s">
        <v>117</v>
      </c>
      <c r="CP69" s="19" t="s">
        <v>14</v>
      </c>
      <c r="CQ69" s="19" t="s">
        <v>17</v>
      </c>
      <c r="CR69" s="19" t="s">
        <v>16</v>
      </c>
      <c r="CS69" s="19" t="s">
        <v>117</v>
      </c>
      <c r="CT69" s="19" t="s">
        <v>14</v>
      </c>
      <c r="CU69" s="19" t="s">
        <v>17</v>
      </c>
      <c r="CV69" s="19" t="s">
        <v>16</v>
      </c>
      <c r="CW69" s="19" t="s">
        <v>117</v>
      </c>
      <c r="CX69" s="19" t="s">
        <v>14</v>
      </c>
      <c r="CY69" s="19" t="s">
        <v>116</v>
      </c>
      <c r="CZ69" s="19" t="s">
        <v>35</v>
      </c>
    </row>
    <row r="70" spans="1:104" x14ac:dyDescent="0.15">
      <c r="A70" s="19" t="s">
        <v>142</v>
      </c>
      <c r="B70" s="19" t="s">
        <v>36</v>
      </c>
      <c r="C70" s="19" t="s">
        <v>36</v>
      </c>
      <c r="D70" s="19" t="s">
        <v>36</v>
      </c>
      <c r="E70" s="19" t="s">
        <v>141</v>
      </c>
      <c r="F70" s="19" t="s">
        <v>100</v>
      </c>
      <c r="G70" s="19" t="s">
        <v>140</v>
      </c>
      <c r="H70" s="19" t="s">
        <v>36</v>
      </c>
      <c r="I70" s="19" t="s">
        <v>18</v>
      </c>
      <c r="J70" s="19" t="s">
        <v>62</v>
      </c>
      <c r="K70" s="19" t="s">
        <v>62</v>
      </c>
      <c r="L70" s="19" t="s">
        <v>61</v>
      </c>
      <c r="M70" s="19" t="s">
        <v>57</v>
      </c>
      <c r="N70" s="19" t="s">
        <v>60</v>
      </c>
      <c r="O70" s="19" t="s">
        <v>139</v>
      </c>
      <c r="P70" s="19" t="s">
        <v>138</v>
      </c>
      <c r="Q70" s="19" t="s">
        <v>57</v>
      </c>
      <c r="R70" s="19" t="s">
        <v>56</v>
      </c>
      <c r="S70" s="19" t="s">
        <v>12</v>
      </c>
      <c r="T70" s="19" t="s">
        <v>55</v>
      </c>
      <c r="U70" s="19" t="s">
        <v>137</v>
      </c>
      <c r="V70" s="19" t="s">
        <v>136</v>
      </c>
      <c r="W70" s="19" t="s">
        <v>135</v>
      </c>
      <c r="X70" s="19" t="s">
        <v>12</v>
      </c>
      <c r="Y70" s="19" t="s">
        <v>51</v>
      </c>
      <c r="Z70" s="19" t="s">
        <v>50</v>
      </c>
      <c r="AA70" s="19" t="s">
        <v>134</v>
      </c>
      <c r="AB70" s="19" t="s">
        <v>133</v>
      </c>
      <c r="AC70" s="19" t="s">
        <v>132</v>
      </c>
      <c r="AD70" s="19" t="s">
        <v>131</v>
      </c>
      <c r="AE70" s="19" t="s">
        <v>130</v>
      </c>
      <c r="AF70" s="19" t="s">
        <v>129</v>
      </c>
      <c r="AG70" s="19" t="s">
        <v>128</v>
      </c>
      <c r="AH70" s="19" t="s">
        <v>36</v>
      </c>
      <c r="AI70" s="19" t="s">
        <v>127</v>
      </c>
      <c r="AJ70" s="19" t="s">
        <v>44</v>
      </c>
      <c r="AK70" s="19" t="s">
        <v>43</v>
      </c>
      <c r="AL70" s="19" t="s">
        <v>21</v>
      </c>
      <c r="AM70" s="19" t="s">
        <v>42</v>
      </c>
      <c r="AN70" s="19" t="s">
        <v>126</v>
      </c>
      <c r="AO70" s="19" t="s">
        <v>36</v>
      </c>
      <c r="AP70" s="19" t="s">
        <v>40</v>
      </c>
      <c r="AQ70" s="19" t="s">
        <v>39</v>
      </c>
      <c r="AR70" s="19" t="s">
        <v>36</v>
      </c>
      <c r="AS70" s="19" t="s">
        <v>125</v>
      </c>
      <c r="AT70" s="19" t="s">
        <v>37</v>
      </c>
      <c r="AU70" s="19" t="s">
        <v>36</v>
      </c>
      <c r="AV70" s="19" t="s">
        <v>12</v>
      </c>
      <c r="AW70" s="19" t="s">
        <v>35</v>
      </c>
      <c r="AX70" s="19" t="s">
        <v>34</v>
      </c>
      <c r="AY70" s="19" t="s">
        <v>33</v>
      </c>
      <c r="AZ70" s="19" t="s">
        <v>33</v>
      </c>
      <c r="BA70" s="19" t="s">
        <v>36</v>
      </c>
      <c r="BB70" s="19" t="s">
        <v>31</v>
      </c>
      <c r="BC70" s="19" t="s">
        <v>124</v>
      </c>
      <c r="BD70" s="19" t="s">
        <v>123</v>
      </c>
      <c r="BE70" s="19" t="s">
        <v>21</v>
      </c>
      <c r="BF70" s="19" t="s">
        <v>21</v>
      </c>
      <c r="BG70" s="19" t="s">
        <v>21</v>
      </c>
      <c r="BH70" s="19" t="s">
        <v>21</v>
      </c>
      <c r="BI70" s="19" t="s">
        <v>28</v>
      </c>
      <c r="BJ70" s="19" t="s">
        <v>21</v>
      </c>
      <c r="BK70" s="19" t="s">
        <v>21</v>
      </c>
      <c r="BL70" s="19" t="s">
        <v>21</v>
      </c>
      <c r="BM70" s="19" t="s">
        <v>21</v>
      </c>
      <c r="BN70" s="19" t="s">
        <v>18</v>
      </c>
      <c r="BO70" s="19" t="s">
        <v>122</v>
      </c>
      <c r="BP70" s="19" t="s">
        <v>87</v>
      </c>
      <c r="BQ70" s="19" t="s">
        <v>121</v>
      </c>
      <c r="BR70" s="19" t="s">
        <v>120</v>
      </c>
      <c r="BS70" s="19" t="s">
        <v>22</v>
      </c>
      <c r="BT70" s="19" t="s">
        <v>22</v>
      </c>
      <c r="BU70" s="19" t="s">
        <v>21</v>
      </c>
      <c r="BV70" s="19" t="s">
        <v>22</v>
      </c>
      <c r="BW70" s="19" t="s">
        <v>21</v>
      </c>
      <c r="BX70" s="19" t="s">
        <v>22</v>
      </c>
      <c r="BY70" s="19" t="s">
        <v>21</v>
      </c>
      <c r="BZ70" s="19" t="s">
        <v>21</v>
      </c>
      <c r="CA70" s="19" t="s">
        <v>21</v>
      </c>
      <c r="CB70" s="19" t="s">
        <v>21</v>
      </c>
      <c r="CC70" s="19" t="s">
        <v>22</v>
      </c>
      <c r="CD70" s="19" t="s">
        <v>21</v>
      </c>
      <c r="CE70" s="19" t="s">
        <v>21</v>
      </c>
      <c r="CF70" s="19" t="s">
        <v>23</v>
      </c>
      <c r="CG70" s="19" t="s">
        <v>22</v>
      </c>
      <c r="CH70" s="19" t="s">
        <v>21</v>
      </c>
      <c r="CI70" s="19" t="s">
        <v>21</v>
      </c>
      <c r="CJ70" s="19" t="s">
        <v>69</v>
      </c>
      <c r="CK70" s="19" t="s">
        <v>119</v>
      </c>
      <c r="CL70" s="19" t="s">
        <v>118</v>
      </c>
      <c r="CM70" s="19" t="s">
        <v>17</v>
      </c>
      <c r="CN70" s="19" t="s">
        <v>16</v>
      </c>
      <c r="CO70" s="19" t="s">
        <v>117</v>
      </c>
      <c r="CP70" s="19" t="s">
        <v>14</v>
      </c>
      <c r="CQ70" s="19" t="s">
        <v>17</v>
      </c>
      <c r="CR70" s="19" t="s">
        <v>16</v>
      </c>
      <c r="CS70" s="19" t="s">
        <v>117</v>
      </c>
      <c r="CT70" s="19" t="s">
        <v>14</v>
      </c>
      <c r="CU70" s="19" t="s">
        <v>17</v>
      </c>
      <c r="CV70" s="19" t="s">
        <v>16</v>
      </c>
      <c r="CW70" s="19" t="s">
        <v>117</v>
      </c>
      <c r="CX70" s="19" t="s">
        <v>14</v>
      </c>
      <c r="CY70" s="19" t="s">
        <v>116</v>
      </c>
      <c r="CZ70" s="19" t="s">
        <v>35</v>
      </c>
    </row>
    <row r="71" spans="1:104" x14ac:dyDescent="0.15">
      <c r="A71" s="19" t="s">
        <v>83</v>
      </c>
      <c r="B71" s="19" t="s">
        <v>36</v>
      </c>
      <c r="C71" s="19" t="s">
        <v>36</v>
      </c>
      <c r="D71" s="19" t="s">
        <v>36</v>
      </c>
      <c r="E71" s="19" t="s">
        <v>82</v>
      </c>
      <c r="F71" s="19" t="s">
        <v>64</v>
      </c>
      <c r="G71" s="19" t="s">
        <v>115</v>
      </c>
      <c r="H71" s="19" t="s">
        <v>36</v>
      </c>
      <c r="I71" s="19" t="s">
        <v>18</v>
      </c>
      <c r="J71" s="19" t="s">
        <v>62</v>
      </c>
      <c r="K71" s="19" t="s">
        <v>62</v>
      </c>
      <c r="L71" s="19" t="s">
        <v>61</v>
      </c>
      <c r="M71" s="19" t="s">
        <v>57</v>
      </c>
      <c r="N71" s="19" t="s">
        <v>60</v>
      </c>
      <c r="O71" s="19" t="s">
        <v>59</v>
      </c>
      <c r="P71" s="19" t="s">
        <v>58</v>
      </c>
      <c r="Q71" s="19" t="s">
        <v>57</v>
      </c>
      <c r="R71" s="19" t="s">
        <v>56</v>
      </c>
      <c r="S71" s="19" t="s">
        <v>12</v>
      </c>
      <c r="T71" s="19" t="s">
        <v>55</v>
      </c>
      <c r="U71" s="19" t="s">
        <v>114</v>
      </c>
      <c r="V71" s="19" t="s">
        <v>113</v>
      </c>
      <c r="W71" s="19" t="s">
        <v>112</v>
      </c>
      <c r="X71" s="19" t="s">
        <v>36</v>
      </c>
      <c r="Y71" s="19" t="s">
        <v>51</v>
      </c>
      <c r="Z71" s="19" t="s">
        <v>50</v>
      </c>
      <c r="AA71" s="19" t="s">
        <v>111</v>
      </c>
      <c r="AB71" s="19" t="s">
        <v>111</v>
      </c>
      <c r="AC71" s="19" t="s">
        <v>110</v>
      </c>
      <c r="AD71" s="19" t="s">
        <v>110</v>
      </c>
      <c r="AE71" s="19" t="s">
        <v>109</v>
      </c>
      <c r="AF71" s="19" t="s">
        <v>46</v>
      </c>
      <c r="AG71" s="19" t="s">
        <v>45</v>
      </c>
      <c r="AH71" s="19" t="s">
        <v>36</v>
      </c>
      <c r="AI71" s="19" t="s">
        <v>44</v>
      </c>
      <c r="AJ71" s="19" t="s">
        <v>44</v>
      </c>
      <c r="AK71" s="19" t="s">
        <v>43</v>
      </c>
      <c r="AL71" s="19" t="s">
        <v>21</v>
      </c>
      <c r="AM71" s="19" t="s">
        <v>42</v>
      </c>
      <c r="AN71" s="19" t="s">
        <v>108</v>
      </c>
      <c r="AO71" s="19" t="s">
        <v>36</v>
      </c>
      <c r="AP71" s="19" t="s">
        <v>40</v>
      </c>
      <c r="AQ71" s="19" t="s">
        <v>39</v>
      </c>
      <c r="AR71" s="19" t="s">
        <v>36</v>
      </c>
      <c r="AS71" s="19" t="s">
        <v>107</v>
      </c>
      <c r="AT71" s="19" t="s">
        <v>37</v>
      </c>
      <c r="AU71" s="19" t="s">
        <v>36</v>
      </c>
      <c r="AV71" s="19" t="s">
        <v>12</v>
      </c>
      <c r="AW71" s="19" t="s">
        <v>35</v>
      </c>
      <c r="AX71" s="19" t="s">
        <v>34</v>
      </c>
      <c r="AY71" s="19" t="s">
        <v>33</v>
      </c>
      <c r="AZ71" s="19" t="s">
        <v>33</v>
      </c>
      <c r="BA71" s="19" t="s">
        <v>36</v>
      </c>
      <c r="BB71" s="19" t="s">
        <v>31</v>
      </c>
      <c r="BC71" s="19" t="s">
        <v>106</v>
      </c>
      <c r="BD71" s="19" t="s">
        <v>105</v>
      </c>
      <c r="BE71" s="19" t="s">
        <v>21</v>
      </c>
      <c r="BF71" s="19" t="s">
        <v>21</v>
      </c>
      <c r="BG71" s="19" t="s">
        <v>21</v>
      </c>
      <c r="BH71" s="19" t="s">
        <v>21</v>
      </c>
      <c r="BI71" s="19" t="s">
        <v>28</v>
      </c>
      <c r="BJ71" s="19" t="s">
        <v>21</v>
      </c>
      <c r="BK71" s="19" t="s">
        <v>21</v>
      </c>
      <c r="BL71" s="19" t="s">
        <v>21</v>
      </c>
      <c r="BM71" s="19" t="s">
        <v>21</v>
      </c>
      <c r="BN71" s="19" t="s">
        <v>18</v>
      </c>
      <c r="BO71" s="19" t="s">
        <v>104</v>
      </c>
      <c r="BP71" s="19" t="s">
        <v>103</v>
      </c>
      <c r="BQ71" s="19" t="s">
        <v>25</v>
      </c>
      <c r="BR71" s="19" t="s">
        <v>102</v>
      </c>
      <c r="BS71" s="19" t="s">
        <v>22</v>
      </c>
      <c r="BT71" s="19" t="s">
        <v>22</v>
      </c>
      <c r="BU71" s="19" t="s">
        <v>21</v>
      </c>
      <c r="BV71" s="19" t="s">
        <v>22</v>
      </c>
      <c r="BW71" s="19" t="s">
        <v>21</v>
      </c>
      <c r="BX71" s="19" t="s">
        <v>22</v>
      </c>
      <c r="BY71" s="19" t="s">
        <v>21</v>
      </c>
      <c r="BZ71" s="19" t="s">
        <v>21</v>
      </c>
      <c r="CA71" s="19" t="s">
        <v>21</v>
      </c>
      <c r="CB71" s="19" t="s">
        <v>21</v>
      </c>
      <c r="CC71" s="19" t="s">
        <v>22</v>
      </c>
      <c r="CD71" s="19" t="s">
        <v>21</v>
      </c>
      <c r="CE71" s="19" t="s">
        <v>21</v>
      </c>
      <c r="CF71" s="19" t="s">
        <v>23</v>
      </c>
      <c r="CG71" s="19" t="s">
        <v>22</v>
      </c>
      <c r="CH71" s="19" t="s">
        <v>21</v>
      </c>
      <c r="CI71" s="19" t="s">
        <v>21</v>
      </c>
      <c r="CJ71" s="19" t="s">
        <v>69</v>
      </c>
      <c r="CK71" s="19" t="s">
        <v>101</v>
      </c>
      <c r="CL71" s="19" t="s">
        <v>18</v>
      </c>
      <c r="CM71" s="19" t="s">
        <v>17</v>
      </c>
      <c r="CN71" s="19" t="s">
        <v>16</v>
      </c>
      <c r="CO71" s="19" t="s">
        <v>67</v>
      </c>
      <c r="CP71" s="19" t="s">
        <v>14</v>
      </c>
      <c r="CQ71" s="19" t="s">
        <v>17</v>
      </c>
      <c r="CR71" s="19" t="s">
        <v>16</v>
      </c>
      <c r="CS71" s="19" t="s">
        <v>67</v>
      </c>
      <c r="CT71" s="19" t="s">
        <v>14</v>
      </c>
      <c r="CU71" s="19" t="s">
        <v>17</v>
      </c>
      <c r="CV71" s="19" t="s">
        <v>16</v>
      </c>
      <c r="CW71" s="19" t="s">
        <v>67</v>
      </c>
      <c r="CX71" s="19" t="s">
        <v>14</v>
      </c>
      <c r="CY71" s="19" t="s">
        <v>13</v>
      </c>
      <c r="CZ71" s="19" t="s">
        <v>12</v>
      </c>
    </row>
    <row r="72" spans="1:104" x14ac:dyDescent="0.15">
      <c r="A72" s="19" t="s">
        <v>83</v>
      </c>
      <c r="B72" s="19" t="s">
        <v>36</v>
      </c>
      <c r="C72" s="19" t="s">
        <v>36</v>
      </c>
      <c r="D72" s="19" t="s">
        <v>36</v>
      </c>
      <c r="E72" s="19" t="s">
        <v>82</v>
      </c>
      <c r="F72" s="19" t="s">
        <v>100</v>
      </c>
      <c r="G72" s="19" t="s">
        <v>99</v>
      </c>
      <c r="H72" s="19" t="s">
        <v>36</v>
      </c>
      <c r="I72" s="19" t="s">
        <v>18</v>
      </c>
      <c r="J72" s="19" t="s">
        <v>62</v>
      </c>
      <c r="K72" s="19" t="s">
        <v>62</v>
      </c>
      <c r="L72" s="19" t="s">
        <v>61</v>
      </c>
      <c r="M72" s="19" t="s">
        <v>57</v>
      </c>
      <c r="N72" s="19" t="s">
        <v>60</v>
      </c>
      <c r="O72" s="19" t="s">
        <v>59</v>
      </c>
      <c r="P72" s="19" t="s">
        <v>58</v>
      </c>
      <c r="Q72" s="19" t="s">
        <v>57</v>
      </c>
      <c r="R72" s="19" t="s">
        <v>56</v>
      </c>
      <c r="S72" s="19" t="s">
        <v>12</v>
      </c>
      <c r="T72" s="19" t="s">
        <v>55</v>
      </c>
      <c r="U72" s="19" t="s">
        <v>98</v>
      </c>
      <c r="V72" s="19" t="s">
        <v>97</v>
      </c>
      <c r="W72" s="19" t="s">
        <v>96</v>
      </c>
      <c r="X72" s="19" t="s">
        <v>36</v>
      </c>
      <c r="Y72" s="19" t="s">
        <v>51</v>
      </c>
      <c r="Z72" s="19" t="s">
        <v>50</v>
      </c>
      <c r="AA72" s="19" t="s">
        <v>95</v>
      </c>
      <c r="AB72" s="19" t="s">
        <v>95</v>
      </c>
      <c r="AC72" s="19" t="s">
        <v>94</v>
      </c>
      <c r="AD72" s="19" t="s">
        <v>94</v>
      </c>
      <c r="AE72" s="19" t="s">
        <v>93</v>
      </c>
      <c r="AF72" s="19" t="s">
        <v>46</v>
      </c>
      <c r="AG72" s="19" t="s">
        <v>45</v>
      </c>
      <c r="AH72" s="19" t="s">
        <v>36</v>
      </c>
      <c r="AI72" s="19" t="s">
        <v>44</v>
      </c>
      <c r="AJ72" s="19" t="s">
        <v>44</v>
      </c>
      <c r="AK72" s="19" t="s">
        <v>43</v>
      </c>
      <c r="AL72" s="19" t="s">
        <v>21</v>
      </c>
      <c r="AM72" s="19" t="s">
        <v>42</v>
      </c>
      <c r="AN72" s="19" t="s">
        <v>92</v>
      </c>
      <c r="AO72" s="19" t="s">
        <v>36</v>
      </c>
      <c r="AP72" s="19" t="s">
        <v>40</v>
      </c>
      <c r="AQ72" s="19" t="s">
        <v>39</v>
      </c>
      <c r="AR72" s="19" t="s">
        <v>36</v>
      </c>
      <c r="AS72" s="19" t="s">
        <v>91</v>
      </c>
      <c r="AT72" s="19" t="s">
        <v>37</v>
      </c>
      <c r="AU72" s="19" t="s">
        <v>36</v>
      </c>
      <c r="AV72" s="19" t="s">
        <v>12</v>
      </c>
      <c r="AW72" s="19" t="s">
        <v>35</v>
      </c>
      <c r="AX72" s="19" t="s">
        <v>34</v>
      </c>
      <c r="AY72" s="19" t="s">
        <v>33</v>
      </c>
      <c r="AZ72" s="19" t="s">
        <v>33</v>
      </c>
      <c r="BA72" s="19" t="s">
        <v>36</v>
      </c>
      <c r="BB72" s="19" t="s">
        <v>31</v>
      </c>
      <c r="BC72" s="19" t="s">
        <v>90</v>
      </c>
      <c r="BD72" s="19" t="s">
        <v>89</v>
      </c>
      <c r="BE72" s="19" t="s">
        <v>21</v>
      </c>
      <c r="BF72" s="19" t="s">
        <v>21</v>
      </c>
      <c r="BG72" s="19" t="s">
        <v>21</v>
      </c>
      <c r="BH72" s="19" t="s">
        <v>21</v>
      </c>
      <c r="BI72" s="19" t="s">
        <v>28</v>
      </c>
      <c r="BJ72" s="19" t="s">
        <v>21</v>
      </c>
      <c r="BK72" s="19" t="s">
        <v>21</v>
      </c>
      <c r="BL72" s="19" t="s">
        <v>21</v>
      </c>
      <c r="BM72" s="19" t="s">
        <v>21</v>
      </c>
      <c r="BN72" s="19" t="s">
        <v>18</v>
      </c>
      <c r="BO72" s="19" t="s">
        <v>88</v>
      </c>
      <c r="BP72" s="19" t="s">
        <v>87</v>
      </c>
      <c r="BQ72" s="19" t="s">
        <v>25</v>
      </c>
      <c r="BR72" s="19" t="s">
        <v>86</v>
      </c>
      <c r="BS72" s="19" t="s">
        <v>22</v>
      </c>
      <c r="BT72" s="19" t="s">
        <v>22</v>
      </c>
      <c r="BU72" s="19" t="s">
        <v>21</v>
      </c>
      <c r="BV72" s="19" t="s">
        <v>22</v>
      </c>
      <c r="BW72" s="19" t="s">
        <v>21</v>
      </c>
      <c r="BX72" s="19" t="s">
        <v>22</v>
      </c>
      <c r="BY72" s="19" t="s">
        <v>21</v>
      </c>
      <c r="BZ72" s="19" t="s">
        <v>21</v>
      </c>
      <c r="CA72" s="19" t="s">
        <v>21</v>
      </c>
      <c r="CB72" s="19" t="s">
        <v>21</v>
      </c>
      <c r="CC72" s="19" t="s">
        <v>22</v>
      </c>
      <c r="CD72" s="19" t="s">
        <v>21</v>
      </c>
      <c r="CE72" s="19" t="s">
        <v>21</v>
      </c>
      <c r="CF72" s="19" t="s">
        <v>23</v>
      </c>
      <c r="CG72" s="19" t="s">
        <v>22</v>
      </c>
      <c r="CH72" s="19" t="s">
        <v>21</v>
      </c>
      <c r="CI72" s="19" t="s">
        <v>21</v>
      </c>
      <c r="CJ72" s="19" t="s">
        <v>85</v>
      </c>
      <c r="CK72" s="19" t="s">
        <v>84</v>
      </c>
      <c r="CL72" s="19" t="s">
        <v>18</v>
      </c>
      <c r="CM72" s="19" t="s">
        <v>17</v>
      </c>
      <c r="CN72" s="19" t="s">
        <v>16</v>
      </c>
      <c r="CO72" s="19" t="s">
        <v>67</v>
      </c>
      <c r="CP72" s="19" t="s">
        <v>14</v>
      </c>
      <c r="CQ72" s="19" t="s">
        <v>17</v>
      </c>
      <c r="CR72" s="19" t="s">
        <v>16</v>
      </c>
      <c r="CS72" s="19" t="s">
        <v>67</v>
      </c>
      <c r="CT72" s="19" t="s">
        <v>14</v>
      </c>
      <c r="CU72" s="19" t="s">
        <v>17</v>
      </c>
      <c r="CV72" s="19" t="s">
        <v>16</v>
      </c>
      <c r="CW72" s="19" t="s">
        <v>67</v>
      </c>
      <c r="CX72" s="19" t="s">
        <v>14</v>
      </c>
      <c r="CY72" s="19" t="s">
        <v>13</v>
      </c>
      <c r="CZ72" s="19" t="s">
        <v>12</v>
      </c>
    </row>
    <row r="73" spans="1:104" x14ac:dyDescent="0.15">
      <c r="A73" s="19" t="s">
        <v>83</v>
      </c>
      <c r="B73" s="19" t="s">
        <v>36</v>
      </c>
      <c r="C73" s="19" t="s">
        <v>36</v>
      </c>
      <c r="D73" s="19" t="s">
        <v>36</v>
      </c>
      <c r="E73" s="19" t="s">
        <v>82</v>
      </c>
      <c r="F73" s="19" t="s">
        <v>81</v>
      </c>
      <c r="G73" s="19" t="s">
        <v>80</v>
      </c>
      <c r="H73" s="19" t="s">
        <v>36</v>
      </c>
      <c r="I73" s="19" t="s">
        <v>18</v>
      </c>
      <c r="J73" s="19" t="s">
        <v>62</v>
      </c>
      <c r="K73" s="19" t="s">
        <v>62</v>
      </c>
      <c r="L73" s="19" t="s">
        <v>61</v>
      </c>
      <c r="M73" s="19" t="s">
        <v>57</v>
      </c>
      <c r="N73" s="19" t="s">
        <v>60</v>
      </c>
      <c r="O73" s="19" t="s">
        <v>59</v>
      </c>
      <c r="P73" s="19" t="s">
        <v>58</v>
      </c>
      <c r="Q73" s="19" t="s">
        <v>57</v>
      </c>
      <c r="R73" s="19" t="s">
        <v>56</v>
      </c>
      <c r="S73" s="19" t="s">
        <v>12</v>
      </c>
      <c r="T73" s="19" t="s">
        <v>55</v>
      </c>
      <c r="U73" s="19" t="s">
        <v>79</v>
      </c>
      <c r="V73" s="19" t="s">
        <v>78</v>
      </c>
      <c r="W73" s="19" t="s">
        <v>77</v>
      </c>
      <c r="X73" s="19" t="s">
        <v>36</v>
      </c>
      <c r="Y73" s="19" t="s">
        <v>51</v>
      </c>
      <c r="Z73" s="19" t="s">
        <v>50</v>
      </c>
      <c r="AA73" s="19" t="s">
        <v>76</v>
      </c>
      <c r="AB73" s="19" t="s">
        <v>76</v>
      </c>
      <c r="AC73" s="19" t="s">
        <v>75</v>
      </c>
      <c r="AD73" s="19" t="s">
        <v>75</v>
      </c>
      <c r="AE73" s="19" t="s">
        <v>74</v>
      </c>
      <c r="AF73" s="19" t="s">
        <v>46</v>
      </c>
      <c r="AG73" s="19" t="s">
        <v>45</v>
      </c>
      <c r="AH73" s="19" t="s">
        <v>36</v>
      </c>
      <c r="AI73" s="19" t="s">
        <v>44</v>
      </c>
      <c r="AJ73" s="19" t="s">
        <v>44</v>
      </c>
      <c r="AK73" s="19" t="s">
        <v>43</v>
      </c>
      <c r="AL73" s="19" t="s">
        <v>21</v>
      </c>
      <c r="AM73" s="19" t="s">
        <v>42</v>
      </c>
      <c r="AN73" s="19" t="s">
        <v>73</v>
      </c>
      <c r="AO73" s="19" t="s">
        <v>36</v>
      </c>
      <c r="AP73" s="19" t="s">
        <v>40</v>
      </c>
      <c r="AQ73" s="19" t="s">
        <v>39</v>
      </c>
      <c r="AR73" s="19" t="s">
        <v>36</v>
      </c>
      <c r="AS73" s="19" t="s">
        <v>38</v>
      </c>
      <c r="AT73" s="19" t="s">
        <v>37</v>
      </c>
      <c r="AU73" s="19" t="s">
        <v>36</v>
      </c>
      <c r="AV73" s="19" t="s">
        <v>12</v>
      </c>
      <c r="AW73" s="19" t="s">
        <v>35</v>
      </c>
      <c r="AX73" s="19" t="s">
        <v>34</v>
      </c>
      <c r="AY73" s="19" t="s">
        <v>33</v>
      </c>
      <c r="AZ73" s="19" t="s">
        <v>33</v>
      </c>
      <c r="BA73" s="19" t="s">
        <v>36</v>
      </c>
      <c r="BB73" s="19" t="s">
        <v>31</v>
      </c>
      <c r="BC73" s="19" t="s">
        <v>30</v>
      </c>
      <c r="BD73" s="19" t="s">
        <v>29</v>
      </c>
      <c r="BE73" s="19" t="s">
        <v>21</v>
      </c>
      <c r="BF73" s="19" t="s">
        <v>21</v>
      </c>
      <c r="BG73" s="19" t="s">
        <v>21</v>
      </c>
      <c r="BH73" s="19" t="s">
        <v>21</v>
      </c>
      <c r="BI73" s="19" t="s">
        <v>28</v>
      </c>
      <c r="BJ73" s="19" t="s">
        <v>21</v>
      </c>
      <c r="BK73" s="19" t="s">
        <v>21</v>
      </c>
      <c r="BL73" s="19" t="s">
        <v>21</v>
      </c>
      <c r="BM73" s="19" t="s">
        <v>21</v>
      </c>
      <c r="BN73" s="19" t="s">
        <v>18</v>
      </c>
      <c r="BO73" s="19" t="s">
        <v>72</v>
      </c>
      <c r="BP73" s="19" t="s">
        <v>71</v>
      </c>
      <c r="BQ73" s="19" t="s">
        <v>25</v>
      </c>
      <c r="BR73" s="19" t="s">
        <v>70</v>
      </c>
      <c r="BS73" s="19" t="s">
        <v>22</v>
      </c>
      <c r="BT73" s="19" t="s">
        <v>22</v>
      </c>
      <c r="BU73" s="19" t="s">
        <v>21</v>
      </c>
      <c r="BV73" s="19" t="s">
        <v>22</v>
      </c>
      <c r="BW73" s="19" t="s">
        <v>21</v>
      </c>
      <c r="BX73" s="19" t="s">
        <v>22</v>
      </c>
      <c r="BY73" s="19" t="s">
        <v>21</v>
      </c>
      <c r="BZ73" s="19" t="s">
        <v>21</v>
      </c>
      <c r="CA73" s="19" t="s">
        <v>21</v>
      </c>
      <c r="CB73" s="19" t="s">
        <v>21</v>
      </c>
      <c r="CC73" s="19" t="s">
        <v>22</v>
      </c>
      <c r="CD73" s="19" t="s">
        <v>21</v>
      </c>
      <c r="CE73" s="19" t="s">
        <v>21</v>
      </c>
      <c r="CF73" s="19" t="s">
        <v>23</v>
      </c>
      <c r="CG73" s="19" t="s">
        <v>22</v>
      </c>
      <c r="CH73" s="19" t="s">
        <v>21</v>
      </c>
      <c r="CI73" s="19" t="s">
        <v>21</v>
      </c>
      <c r="CJ73" s="19" t="s">
        <v>69</v>
      </c>
      <c r="CK73" s="19" t="s">
        <v>68</v>
      </c>
      <c r="CL73" s="19" t="s">
        <v>18</v>
      </c>
      <c r="CM73" s="19" t="s">
        <v>17</v>
      </c>
      <c r="CN73" s="19" t="s">
        <v>16</v>
      </c>
      <c r="CO73" s="19" t="s">
        <v>67</v>
      </c>
      <c r="CP73" s="19" t="s">
        <v>14</v>
      </c>
      <c r="CQ73" s="19" t="s">
        <v>17</v>
      </c>
      <c r="CR73" s="19" t="s">
        <v>16</v>
      </c>
      <c r="CS73" s="19" t="s">
        <v>67</v>
      </c>
      <c r="CT73" s="19" t="s">
        <v>14</v>
      </c>
      <c r="CU73" s="19" t="s">
        <v>17</v>
      </c>
      <c r="CV73" s="19" t="s">
        <v>16</v>
      </c>
      <c r="CW73" s="19" t="s">
        <v>67</v>
      </c>
      <c r="CX73" s="19" t="s">
        <v>14</v>
      </c>
      <c r="CY73" s="19" t="s">
        <v>13</v>
      </c>
      <c r="CZ73" s="19" t="s">
        <v>12</v>
      </c>
    </row>
    <row r="74" spans="1:104" x14ac:dyDescent="0.15">
      <c r="A74" s="19" t="s">
        <v>66</v>
      </c>
      <c r="B74" s="19" t="s">
        <v>36</v>
      </c>
      <c r="C74" s="19" t="s">
        <v>36</v>
      </c>
      <c r="D74" s="19" t="s">
        <v>36</v>
      </c>
      <c r="E74" s="19" t="s">
        <v>65</v>
      </c>
      <c r="F74" s="19" t="s">
        <v>64</v>
      </c>
      <c r="G74" s="19" t="s">
        <v>63</v>
      </c>
      <c r="H74" s="19" t="s">
        <v>36</v>
      </c>
      <c r="I74" s="19" t="s">
        <v>18</v>
      </c>
      <c r="J74" s="19" t="s">
        <v>62</v>
      </c>
      <c r="K74" s="19" t="s">
        <v>62</v>
      </c>
      <c r="L74" s="19" t="s">
        <v>61</v>
      </c>
      <c r="M74" s="19" t="s">
        <v>57</v>
      </c>
      <c r="N74" s="19" t="s">
        <v>60</v>
      </c>
      <c r="O74" s="19" t="s">
        <v>59</v>
      </c>
      <c r="P74" s="19" t="s">
        <v>58</v>
      </c>
      <c r="Q74" s="19" t="s">
        <v>57</v>
      </c>
      <c r="R74" s="19" t="s">
        <v>56</v>
      </c>
      <c r="S74" s="19" t="s">
        <v>12</v>
      </c>
      <c r="T74" s="19" t="s">
        <v>55</v>
      </c>
      <c r="U74" s="19" t="s">
        <v>54</v>
      </c>
      <c r="V74" s="19" t="s">
        <v>53</v>
      </c>
      <c r="W74" s="19" t="s">
        <v>52</v>
      </c>
      <c r="X74" s="19" t="s">
        <v>36</v>
      </c>
      <c r="Y74" s="19" t="s">
        <v>51</v>
      </c>
      <c r="Z74" s="19" t="s">
        <v>50</v>
      </c>
      <c r="AA74" s="19" t="s">
        <v>49</v>
      </c>
      <c r="AB74" s="19" t="s">
        <v>49</v>
      </c>
      <c r="AC74" s="19" t="s">
        <v>48</v>
      </c>
      <c r="AD74" s="19" t="s">
        <v>48</v>
      </c>
      <c r="AE74" s="19" t="s">
        <v>47</v>
      </c>
      <c r="AF74" s="19" t="s">
        <v>46</v>
      </c>
      <c r="AG74" s="19" t="s">
        <v>45</v>
      </c>
      <c r="AH74" s="19" t="s">
        <v>36</v>
      </c>
      <c r="AI74" s="19" t="s">
        <v>44</v>
      </c>
      <c r="AJ74" s="19" t="s">
        <v>44</v>
      </c>
      <c r="AK74" s="19" t="s">
        <v>43</v>
      </c>
      <c r="AL74" s="19" t="s">
        <v>21</v>
      </c>
      <c r="AM74" s="19" t="s">
        <v>42</v>
      </c>
      <c r="AN74" s="19" t="s">
        <v>41</v>
      </c>
      <c r="AO74" s="19" t="s">
        <v>36</v>
      </c>
      <c r="AP74" s="19" t="s">
        <v>40</v>
      </c>
      <c r="AQ74" s="19" t="s">
        <v>39</v>
      </c>
      <c r="AR74" s="19" t="s">
        <v>36</v>
      </c>
      <c r="AS74" s="19" t="s">
        <v>38</v>
      </c>
      <c r="AT74" s="19" t="s">
        <v>37</v>
      </c>
      <c r="AU74" s="19" t="s">
        <v>36</v>
      </c>
      <c r="AV74" s="19" t="s">
        <v>12</v>
      </c>
      <c r="AW74" s="19" t="s">
        <v>35</v>
      </c>
      <c r="AX74" s="19" t="s">
        <v>34</v>
      </c>
      <c r="AY74" s="19" t="s">
        <v>33</v>
      </c>
      <c r="AZ74" s="19" t="s">
        <v>33</v>
      </c>
      <c r="BA74" s="19" t="s">
        <v>32</v>
      </c>
      <c r="BB74" s="19" t="s">
        <v>31</v>
      </c>
      <c r="BC74" s="19" t="s">
        <v>30</v>
      </c>
      <c r="BD74" s="19" t="s">
        <v>29</v>
      </c>
      <c r="BE74" s="19" t="s">
        <v>21</v>
      </c>
      <c r="BF74" s="19" t="s">
        <v>21</v>
      </c>
      <c r="BG74" s="19" t="s">
        <v>21</v>
      </c>
      <c r="BH74" s="19" t="s">
        <v>21</v>
      </c>
      <c r="BI74" s="19" t="s">
        <v>28</v>
      </c>
      <c r="BJ74" s="19" t="s">
        <v>21</v>
      </c>
      <c r="BK74" s="19" t="s">
        <v>21</v>
      </c>
      <c r="BL74" s="19" t="s">
        <v>21</v>
      </c>
      <c r="BM74" s="19" t="s">
        <v>21</v>
      </c>
      <c r="BN74" s="19" t="s">
        <v>18</v>
      </c>
      <c r="BO74" s="19" t="s">
        <v>27</v>
      </c>
      <c r="BP74" s="19" t="s">
        <v>26</v>
      </c>
      <c r="BQ74" s="19" t="s">
        <v>25</v>
      </c>
      <c r="BR74" s="19" t="s">
        <v>24</v>
      </c>
      <c r="BS74" s="19" t="s">
        <v>22</v>
      </c>
      <c r="BT74" s="19" t="s">
        <v>22</v>
      </c>
      <c r="BU74" s="19" t="s">
        <v>21</v>
      </c>
      <c r="BV74" s="19" t="s">
        <v>22</v>
      </c>
      <c r="BW74" s="19" t="s">
        <v>21</v>
      </c>
      <c r="BX74" s="19" t="s">
        <v>22</v>
      </c>
      <c r="BY74" s="19" t="s">
        <v>21</v>
      </c>
      <c r="BZ74" s="19" t="s">
        <v>21</v>
      </c>
      <c r="CA74" s="19" t="s">
        <v>21</v>
      </c>
      <c r="CB74" s="19" t="s">
        <v>21</v>
      </c>
      <c r="CC74" s="19" t="s">
        <v>22</v>
      </c>
      <c r="CD74" s="19" t="s">
        <v>21</v>
      </c>
      <c r="CE74" s="19" t="s">
        <v>21</v>
      </c>
      <c r="CF74" s="19" t="s">
        <v>23</v>
      </c>
      <c r="CG74" s="19" t="s">
        <v>22</v>
      </c>
      <c r="CH74" s="19" t="s">
        <v>21</v>
      </c>
      <c r="CI74" s="19" t="s">
        <v>21</v>
      </c>
      <c r="CJ74" s="19" t="s">
        <v>20</v>
      </c>
      <c r="CK74" s="19" t="s">
        <v>19</v>
      </c>
      <c r="CL74" s="19" t="s">
        <v>18</v>
      </c>
      <c r="CM74" s="19" t="s">
        <v>17</v>
      </c>
      <c r="CN74" s="19" t="s">
        <v>16</v>
      </c>
      <c r="CO74" s="19" t="s">
        <v>15</v>
      </c>
      <c r="CP74" s="19" t="s">
        <v>14</v>
      </c>
      <c r="CQ74" s="19" t="s">
        <v>17</v>
      </c>
      <c r="CR74" s="19" t="s">
        <v>16</v>
      </c>
      <c r="CS74" s="19" t="s">
        <v>15</v>
      </c>
      <c r="CT74" s="19" t="s">
        <v>14</v>
      </c>
      <c r="CU74" s="19" t="s">
        <v>17</v>
      </c>
      <c r="CV74" s="19" t="s">
        <v>16</v>
      </c>
      <c r="CW74" s="19" t="s">
        <v>15</v>
      </c>
      <c r="CX74" s="19" t="s">
        <v>14</v>
      </c>
      <c r="CY74" s="19" t="s">
        <v>13</v>
      </c>
      <c r="CZ74" s="19" t="s">
        <v>12</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7B7C-085C-4C32-9277-A461B127EF8B}">
  <dimension ref="A1:DG526"/>
  <sheetViews>
    <sheetView showGridLines="0" view="pageBreakPreview" topLeftCell="A3" zoomScaleNormal="100" workbookViewId="0">
      <selection activeCell="I28" sqref="I28"/>
    </sheetView>
  </sheetViews>
  <sheetFormatPr defaultRowHeight="13.5" x14ac:dyDescent="0.15"/>
  <cols>
    <col min="1" max="139" width="1.6640625" style="235" customWidth="1"/>
    <col min="140" max="256" width="9.33203125" style="235"/>
    <col min="257" max="395" width="1.6640625" style="235" customWidth="1"/>
    <col min="396" max="512" width="9.33203125" style="235"/>
    <col min="513" max="651" width="1.6640625" style="235" customWidth="1"/>
    <col min="652" max="768" width="9.33203125" style="235"/>
    <col min="769" max="907" width="1.6640625" style="235" customWidth="1"/>
    <col min="908" max="1024" width="9.33203125" style="235"/>
    <col min="1025" max="1163" width="1.6640625" style="235" customWidth="1"/>
    <col min="1164" max="1280" width="9.33203125" style="235"/>
    <col min="1281" max="1419" width="1.6640625" style="235" customWidth="1"/>
    <col min="1420" max="1536" width="9.33203125" style="235"/>
    <col min="1537" max="1675" width="1.6640625" style="235" customWidth="1"/>
    <col min="1676" max="1792" width="9.33203125" style="235"/>
    <col min="1793" max="1931" width="1.6640625" style="235" customWidth="1"/>
    <col min="1932" max="2048" width="9.33203125" style="235"/>
    <col min="2049" max="2187" width="1.6640625" style="235" customWidth="1"/>
    <col min="2188" max="2304" width="9.33203125" style="235"/>
    <col min="2305" max="2443" width="1.6640625" style="235" customWidth="1"/>
    <col min="2444" max="2560" width="9.33203125" style="235"/>
    <col min="2561" max="2699" width="1.6640625" style="235" customWidth="1"/>
    <col min="2700" max="2816" width="9.33203125" style="235"/>
    <col min="2817" max="2955" width="1.6640625" style="235" customWidth="1"/>
    <col min="2956" max="3072" width="9.33203125" style="235"/>
    <col min="3073" max="3211" width="1.6640625" style="235" customWidth="1"/>
    <col min="3212" max="3328" width="9.33203125" style="235"/>
    <col min="3329" max="3467" width="1.6640625" style="235" customWidth="1"/>
    <col min="3468" max="3584" width="9.33203125" style="235"/>
    <col min="3585" max="3723" width="1.6640625" style="235" customWidth="1"/>
    <col min="3724" max="3840" width="9.33203125" style="235"/>
    <col min="3841" max="3979" width="1.6640625" style="235" customWidth="1"/>
    <col min="3980" max="4096" width="9.33203125" style="235"/>
    <col min="4097" max="4235" width="1.6640625" style="235" customWidth="1"/>
    <col min="4236" max="4352" width="9.33203125" style="235"/>
    <col min="4353" max="4491" width="1.6640625" style="235" customWidth="1"/>
    <col min="4492" max="4608" width="9.33203125" style="235"/>
    <col min="4609" max="4747" width="1.6640625" style="235" customWidth="1"/>
    <col min="4748" max="4864" width="9.33203125" style="235"/>
    <col min="4865" max="5003" width="1.6640625" style="235" customWidth="1"/>
    <col min="5004" max="5120" width="9.33203125" style="235"/>
    <col min="5121" max="5259" width="1.6640625" style="235" customWidth="1"/>
    <col min="5260" max="5376" width="9.33203125" style="235"/>
    <col min="5377" max="5515" width="1.6640625" style="235" customWidth="1"/>
    <col min="5516" max="5632" width="9.33203125" style="235"/>
    <col min="5633" max="5771" width="1.6640625" style="235" customWidth="1"/>
    <col min="5772" max="5888" width="9.33203125" style="235"/>
    <col min="5889" max="6027" width="1.6640625" style="235" customWidth="1"/>
    <col min="6028" max="6144" width="9.33203125" style="235"/>
    <col min="6145" max="6283" width="1.6640625" style="235" customWidth="1"/>
    <col min="6284" max="6400" width="9.33203125" style="235"/>
    <col min="6401" max="6539" width="1.6640625" style="235" customWidth="1"/>
    <col min="6540" max="6656" width="9.33203125" style="235"/>
    <col min="6657" max="6795" width="1.6640625" style="235" customWidth="1"/>
    <col min="6796" max="6912" width="9.33203125" style="235"/>
    <col min="6913" max="7051" width="1.6640625" style="235" customWidth="1"/>
    <col min="7052" max="7168" width="9.33203125" style="235"/>
    <col min="7169" max="7307" width="1.6640625" style="235" customWidth="1"/>
    <col min="7308" max="7424" width="9.33203125" style="235"/>
    <col min="7425" max="7563" width="1.6640625" style="235" customWidth="1"/>
    <col min="7564" max="7680" width="9.33203125" style="235"/>
    <col min="7681" max="7819" width="1.6640625" style="235" customWidth="1"/>
    <col min="7820" max="7936" width="9.33203125" style="235"/>
    <col min="7937" max="8075" width="1.6640625" style="235" customWidth="1"/>
    <col min="8076" max="8192" width="9.33203125" style="235"/>
    <col min="8193" max="8331" width="1.6640625" style="235" customWidth="1"/>
    <col min="8332" max="8448" width="9.33203125" style="235"/>
    <col min="8449" max="8587" width="1.6640625" style="235" customWidth="1"/>
    <col min="8588" max="8704" width="9.33203125" style="235"/>
    <col min="8705" max="8843" width="1.6640625" style="235" customWidth="1"/>
    <col min="8844" max="8960" width="9.33203125" style="235"/>
    <col min="8961" max="9099" width="1.6640625" style="235" customWidth="1"/>
    <col min="9100" max="9216" width="9.33203125" style="235"/>
    <col min="9217" max="9355" width="1.6640625" style="235" customWidth="1"/>
    <col min="9356" max="9472" width="9.33203125" style="235"/>
    <col min="9473" max="9611" width="1.6640625" style="235" customWidth="1"/>
    <col min="9612" max="9728" width="9.33203125" style="235"/>
    <col min="9729" max="9867" width="1.6640625" style="235" customWidth="1"/>
    <col min="9868" max="9984" width="9.33203125" style="235"/>
    <col min="9985" max="10123" width="1.6640625" style="235" customWidth="1"/>
    <col min="10124" max="10240" width="9.33203125" style="235"/>
    <col min="10241" max="10379" width="1.6640625" style="235" customWidth="1"/>
    <col min="10380" max="10496" width="9.33203125" style="235"/>
    <col min="10497" max="10635" width="1.6640625" style="235" customWidth="1"/>
    <col min="10636" max="10752" width="9.33203125" style="235"/>
    <col min="10753" max="10891" width="1.6640625" style="235" customWidth="1"/>
    <col min="10892" max="11008" width="9.33203125" style="235"/>
    <col min="11009" max="11147" width="1.6640625" style="235" customWidth="1"/>
    <col min="11148" max="11264" width="9.33203125" style="235"/>
    <col min="11265" max="11403" width="1.6640625" style="235" customWidth="1"/>
    <col min="11404" max="11520" width="9.33203125" style="235"/>
    <col min="11521" max="11659" width="1.6640625" style="235" customWidth="1"/>
    <col min="11660" max="11776" width="9.33203125" style="235"/>
    <col min="11777" max="11915" width="1.6640625" style="235" customWidth="1"/>
    <col min="11916" max="12032" width="9.33203125" style="235"/>
    <col min="12033" max="12171" width="1.6640625" style="235" customWidth="1"/>
    <col min="12172" max="12288" width="9.33203125" style="235"/>
    <col min="12289" max="12427" width="1.6640625" style="235" customWidth="1"/>
    <col min="12428" max="12544" width="9.33203125" style="235"/>
    <col min="12545" max="12683" width="1.6640625" style="235" customWidth="1"/>
    <col min="12684" max="12800" width="9.33203125" style="235"/>
    <col min="12801" max="12939" width="1.6640625" style="235" customWidth="1"/>
    <col min="12940" max="13056" width="9.33203125" style="235"/>
    <col min="13057" max="13195" width="1.6640625" style="235" customWidth="1"/>
    <col min="13196" max="13312" width="9.33203125" style="235"/>
    <col min="13313" max="13451" width="1.6640625" style="235" customWidth="1"/>
    <col min="13452" max="13568" width="9.33203125" style="235"/>
    <col min="13569" max="13707" width="1.6640625" style="235" customWidth="1"/>
    <col min="13708" max="13824" width="9.33203125" style="235"/>
    <col min="13825" max="13963" width="1.6640625" style="235" customWidth="1"/>
    <col min="13964" max="14080" width="9.33203125" style="235"/>
    <col min="14081" max="14219" width="1.6640625" style="235" customWidth="1"/>
    <col min="14220" max="14336" width="9.33203125" style="235"/>
    <col min="14337" max="14475" width="1.6640625" style="235" customWidth="1"/>
    <col min="14476" max="14592" width="9.33203125" style="235"/>
    <col min="14593" max="14731" width="1.6640625" style="235" customWidth="1"/>
    <col min="14732" max="14848" width="9.33203125" style="235"/>
    <col min="14849" max="14987" width="1.6640625" style="235" customWidth="1"/>
    <col min="14988" max="15104" width="9.33203125" style="235"/>
    <col min="15105" max="15243" width="1.6640625" style="235" customWidth="1"/>
    <col min="15244" max="15360" width="9.33203125" style="235"/>
    <col min="15361" max="15499" width="1.6640625" style="235" customWidth="1"/>
    <col min="15500" max="15616" width="9.33203125" style="235"/>
    <col min="15617" max="15755" width="1.6640625" style="235" customWidth="1"/>
    <col min="15756" max="15872" width="9.33203125" style="235"/>
    <col min="15873" max="16011" width="1.6640625" style="235" customWidth="1"/>
    <col min="16012" max="16128" width="9.33203125" style="235"/>
    <col min="16129" max="16267" width="1.6640625" style="235" customWidth="1"/>
    <col min="16268" max="16384" width="9.33203125" style="235"/>
  </cols>
  <sheetData>
    <row r="1" spans="2:111" ht="9" customHeight="1" thickBot="1" x14ac:dyDescent="0.2"/>
    <row r="2" spans="2:111" ht="9.9499999999999993" customHeight="1" x14ac:dyDescent="0.15">
      <c r="B2" s="236" t="s">
        <v>611</v>
      </c>
      <c r="C2" s="237"/>
      <c r="D2" s="237"/>
      <c r="E2" s="237"/>
      <c r="F2" s="237"/>
      <c r="G2" s="237"/>
      <c r="H2" s="237"/>
      <c r="I2" s="237"/>
      <c r="J2" s="237"/>
      <c r="K2" s="237"/>
      <c r="L2" s="237"/>
      <c r="M2" s="237"/>
      <c r="N2" s="237"/>
      <c r="O2" s="237"/>
      <c r="P2" s="237"/>
      <c r="Q2" s="237"/>
      <c r="R2" s="237"/>
      <c r="S2" s="238"/>
      <c r="T2" s="239" t="s">
        <v>612</v>
      </c>
      <c r="U2" s="240"/>
      <c r="V2" s="240"/>
      <c r="W2" s="240"/>
      <c r="X2" s="240"/>
      <c r="Y2" s="240"/>
      <c r="Z2" s="240"/>
      <c r="AA2" s="240"/>
      <c r="AB2" s="240"/>
      <c r="AC2" s="240"/>
      <c r="AD2" s="240"/>
      <c r="AE2" s="240"/>
      <c r="AF2" s="240"/>
      <c r="AG2" s="240"/>
      <c r="AH2" s="241"/>
      <c r="AI2" s="242" t="s">
        <v>613</v>
      </c>
      <c r="AJ2" s="243"/>
      <c r="AK2" s="243"/>
      <c r="AL2" s="243"/>
      <c r="AM2" s="243"/>
      <c r="AN2" s="243"/>
      <c r="AO2" s="243"/>
      <c r="AP2" s="243"/>
      <c r="AQ2" s="243"/>
      <c r="AR2" s="243"/>
      <c r="AS2" s="244"/>
      <c r="AT2" s="243"/>
      <c r="AU2" s="243"/>
      <c r="AV2" s="243"/>
      <c r="AW2" s="243"/>
      <c r="AX2" s="243"/>
      <c r="AY2" s="243"/>
      <c r="AZ2" s="243"/>
      <c r="BA2" s="243"/>
      <c r="BB2" s="243"/>
      <c r="BC2" s="243"/>
      <c r="BD2" s="243"/>
      <c r="BE2" s="243"/>
      <c r="BF2" s="243"/>
      <c r="BG2" s="243"/>
      <c r="BH2" s="243"/>
      <c r="BI2" s="243"/>
      <c r="BJ2" s="243"/>
      <c r="BK2" s="245"/>
      <c r="BL2" s="242" t="s">
        <v>614</v>
      </c>
      <c r="BM2" s="243"/>
      <c r="BN2" s="243"/>
      <c r="BO2" s="244"/>
      <c r="BP2" s="243"/>
      <c r="BQ2" s="243"/>
      <c r="BR2" s="243"/>
      <c r="BS2" s="243"/>
      <c r="BT2" s="243"/>
      <c r="BU2" s="243"/>
      <c r="BV2" s="243"/>
      <c r="BW2" s="243"/>
      <c r="BX2" s="243"/>
      <c r="BY2" s="243"/>
      <c r="BZ2" s="243"/>
      <c r="CA2" s="243"/>
      <c r="CB2" s="243"/>
      <c r="CC2" s="243"/>
      <c r="CD2" s="243"/>
      <c r="CE2" s="243"/>
      <c r="CF2" s="243"/>
      <c r="CG2" s="243"/>
      <c r="CH2" s="243"/>
      <c r="CI2" s="243"/>
      <c r="CJ2" s="243"/>
      <c r="CK2" s="243"/>
      <c r="CL2" s="244"/>
      <c r="CM2" s="243"/>
      <c r="CN2" s="245"/>
      <c r="CO2" s="242" t="s">
        <v>615</v>
      </c>
      <c r="CP2" s="246"/>
      <c r="CQ2" s="246"/>
      <c r="CR2" s="246"/>
      <c r="CS2" s="246"/>
      <c r="CT2" s="246"/>
      <c r="CU2" s="246"/>
      <c r="CV2" s="246"/>
      <c r="CW2" s="247"/>
      <c r="CX2" s="248"/>
      <c r="CY2" s="248"/>
      <c r="CZ2" s="248"/>
      <c r="DA2" s="248"/>
      <c r="DB2" s="248"/>
      <c r="DC2" s="249"/>
      <c r="DD2" s="250"/>
      <c r="DE2" s="250"/>
      <c r="DF2" s="251"/>
      <c r="DG2" s="252"/>
    </row>
    <row r="3" spans="2:111" ht="9.9499999999999993" customHeight="1" thickBot="1" x14ac:dyDescent="0.2">
      <c r="B3" s="253"/>
      <c r="C3" s="254"/>
      <c r="D3" s="254"/>
      <c r="E3" s="254"/>
      <c r="F3" s="254"/>
      <c r="G3" s="254"/>
      <c r="H3" s="254"/>
      <c r="I3" s="254"/>
      <c r="J3" s="254"/>
      <c r="K3" s="254"/>
      <c r="L3" s="254"/>
      <c r="M3" s="254"/>
      <c r="N3" s="254"/>
      <c r="O3" s="254"/>
      <c r="P3" s="254"/>
      <c r="Q3" s="254"/>
      <c r="R3" s="254"/>
      <c r="S3" s="255"/>
      <c r="T3" s="256"/>
      <c r="U3" s="257"/>
      <c r="V3" s="257"/>
      <c r="W3" s="257"/>
      <c r="X3" s="257"/>
      <c r="Y3" s="257"/>
      <c r="Z3" s="257"/>
      <c r="AA3" s="257"/>
      <c r="AB3" s="257"/>
      <c r="AC3" s="257"/>
      <c r="AD3" s="257"/>
      <c r="AE3" s="257"/>
      <c r="AF3" s="257"/>
      <c r="AG3" s="257"/>
      <c r="AH3" s="258"/>
      <c r="AI3" s="259" t="s">
        <v>616</v>
      </c>
      <c r="AJ3" s="260"/>
      <c r="AK3" s="260"/>
      <c r="AL3" s="260"/>
      <c r="AM3" s="260"/>
      <c r="AN3" s="260"/>
      <c r="AO3" s="260"/>
      <c r="AP3" s="260"/>
      <c r="AQ3" s="260"/>
      <c r="AR3" s="260"/>
      <c r="AS3" s="261"/>
      <c r="AT3" s="260"/>
      <c r="AU3" s="260"/>
      <c r="AV3" s="260"/>
      <c r="AW3" s="260"/>
      <c r="AX3" s="260"/>
      <c r="AY3" s="260"/>
      <c r="AZ3" s="260"/>
      <c r="BA3" s="260"/>
      <c r="BB3" s="260"/>
      <c r="BC3" s="260"/>
      <c r="BD3" s="260"/>
      <c r="BE3" s="260"/>
      <c r="BF3" s="260"/>
      <c r="BG3" s="260"/>
      <c r="BH3" s="260"/>
      <c r="BI3" s="260"/>
      <c r="BJ3" s="260"/>
      <c r="BK3" s="262"/>
      <c r="BL3" s="259" t="s">
        <v>617</v>
      </c>
      <c r="BM3" s="260"/>
      <c r="BN3" s="260"/>
      <c r="BO3" s="260"/>
      <c r="BP3" s="260"/>
      <c r="BQ3" s="260"/>
      <c r="BR3" s="260"/>
      <c r="BS3" s="260"/>
      <c r="BT3" s="260"/>
      <c r="BU3" s="260"/>
      <c r="BV3" s="261"/>
      <c r="BW3" s="260"/>
      <c r="BX3" s="260"/>
      <c r="BY3" s="260"/>
      <c r="BZ3" s="260"/>
      <c r="CA3" s="260"/>
      <c r="CB3" s="260"/>
      <c r="CC3" s="260"/>
      <c r="CD3" s="260"/>
      <c r="CE3" s="260"/>
      <c r="CF3" s="260"/>
      <c r="CG3" s="260"/>
      <c r="CH3" s="260"/>
      <c r="CI3" s="260"/>
      <c r="CJ3" s="260"/>
      <c r="CK3" s="260"/>
      <c r="CL3" s="260"/>
      <c r="CM3" s="260"/>
      <c r="CN3" s="262"/>
      <c r="CO3" s="263" t="s">
        <v>618</v>
      </c>
      <c r="CP3" s="264"/>
      <c r="CQ3" s="264"/>
      <c r="CR3" s="264"/>
      <c r="CS3" s="264"/>
      <c r="CT3" s="264"/>
      <c r="CU3" s="264"/>
      <c r="CV3" s="264"/>
      <c r="CW3" s="263"/>
      <c r="CX3" s="263"/>
      <c r="CY3" s="263"/>
      <c r="CZ3" s="263"/>
      <c r="DA3" s="263"/>
      <c r="DB3" s="263"/>
      <c r="DC3" s="265"/>
      <c r="DD3" s="266"/>
      <c r="DE3" s="266"/>
      <c r="DF3" s="267"/>
      <c r="DG3" s="252"/>
    </row>
    <row r="4" spans="2:111" s="273" customFormat="1" ht="9.9499999999999993" customHeight="1" x14ac:dyDescent="0.15">
      <c r="B4" s="268"/>
      <c r="C4" s="269"/>
      <c r="D4" s="269"/>
      <c r="E4" s="269"/>
      <c r="F4" s="269"/>
      <c r="G4" s="269"/>
      <c r="H4" s="269"/>
      <c r="I4" s="269"/>
      <c r="J4" s="269"/>
      <c r="K4" s="269"/>
      <c r="L4" s="269"/>
      <c r="M4" s="269"/>
      <c r="N4" s="269"/>
      <c r="O4" s="269"/>
      <c r="P4" s="269"/>
      <c r="Q4" s="269"/>
      <c r="R4" s="269"/>
      <c r="S4" s="269"/>
      <c r="T4" s="270"/>
      <c r="U4" s="270"/>
      <c r="V4" s="270"/>
      <c r="W4" s="270"/>
      <c r="X4" s="270"/>
      <c r="Y4" s="270"/>
      <c r="Z4" s="270"/>
      <c r="AA4" s="270"/>
      <c r="AB4" s="270"/>
      <c r="AC4" s="270"/>
      <c r="AD4" s="270"/>
      <c r="AE4" s="270"/>
      <c r="AF4" s="270"/>
      <c r="AG4" s="270"/>
      <c r="AH4" s="270"/>
      <c r="AI4" s="270"/>
      <c r="AJ4" s="270"/>
      <c r="AK4" s="270"/>
      <c r="AL4" s="270"/>
      <c r="AM4" s="270"/>
      <c r="AN4" s="270"/>
      <c r="AO4" s="270"/>
      <c r="AP4" s="270"/>
      <c r="AQ4" s="270"/>
      <c r="AR4" s="270"/>
      <c r="AS4" s="270"/>
      <c r="AT4" s="270"/>
      <c r="AU4" s="270"/>
      <c r="AV4" s="270"/>
      <c r="AW4" s="270"/>
      <c r="AX4" s="270"/>
      <c r="AY4" s="270"/>
      <c r="AZ4" s="270"/>
      <c r="BA4" s="270"/>
      <c r="BB4" s="270"/>
      <c r="BC4" s="270"/>
      <c r="BD4" s="270"/>
      <c r="BE4" s="270"/>
      <c r="BF4" s="270"/>
      <c r="BG4" s="270"/>
      <c r="BH4" s="270"/>
      <c r="BI4" s="270"/>
      <c r="BJ4" s="270"/>
      <c r="BK4" s="270"/>
      <c r="BL4" s="270"/>
      <c r="BM4" s="270"/>
      <c r="BN4" s="270"/>
      <c r="BO4" s="270"/>
      <c r="BP4" s="270"/>
      <c r="BQ4" s="270"/>
      <c r="BR4" s="270"/>
      <c r="BS4" s="270"/>
      <c r="BT4" s="270"/>
      <c r="BU4" s="270"/>
      <c r="BV4" s="270"/>
      <c r="BW4" s="269"/>
      <c r="BX4" s="269"/>
      <c r="BY4" s="269"/>
      <c r="BZ4" s="269"/>
      <c r="CA4" s="269"/>
      <c r="CB4" s="269"/>
      <c r="CC4" s="269"/>
      <c r="CD4" s="269"/>
      <c r="CE4" s="269"/>
      <c r="CF4" s="269"/>
      <c r="CG4" s="269"/>
      <c r="CH4" s="269"/>
      <c r="CI4" s="269"/>
      <c r="CJ4" s="269"/>
      <c r="CK4" s="269"/>
      <c r="CL4" s="269"/>
      <c r="CM4" s="269"/>
      <c r="CN4" s="269"/>
      <c r="CO4" s="269"/>
      <c r="CP4" s="269"/>
      <c r="CQ4" s="269"/>
      <c r="CR4" s="269"/>
      <c r="CS4" s="269"/>
      <c r="CT4" s="269"/>
      <c r="CU4" s="269"/>
      <c r="CV4" s="269"/>
      <c r="CW4" s="269"/>
      <c r="CX4" s="269"/>
      <c r="CY4" s="269"/>
      <c r="CZ4" s="269"/>
      <c r="DA4" s="269"/>
      <c r="DB4" s="269"/>
      <c r="DC4" s="269"/>
      <c r="DD4" s="269"/>
      <c r="DE4" s="269"/>
      <c r="DF4" s="271"/>
      <c r="DG4" s="272"/>
    </row>
    <row r="5" spans="2:111" s="273" customFormat="1" ht="9.9499999999999993" customHeight="1" x14ac:dyDescent="0.15">
      <c r="B5" s="274"/>
      <c r="C5" s="275"/>
      <c r="D5" s="276"/>
      <c r="E5" s="276"/>
      <c r="CU5" s="277"/>
      <c r="CV5" s="277"/>
      <c r="CW5" s="277"/>
      <c r="CX5" s="277"/>
      <c r="CY5" s="277"/>
      <c r="CZ5" s="277"/>
      <c r="DA5" s="277"/>
      <c r="DB5" s="275"/>
      <c r="DC5" s="275"/>
      <c r="DD5" s="275"/>
      <c r="DE5" s="275"/>
      <c r="DF5" s="278"/>
      <c r="DG5" s="272"/>
    </row>
    <row r="6" spans="2:111" s="273" customFormat="1" ht="9.9499999999999993" customHeight="1" x14ac:dyDescent="0.15">
      <c r="B6" s="274"/>
      <c r="C6" s="275"/>
      <c r="D6" s="279" t="s">
        <v>619</v>
      </c>
      <c r="F6" s="280"/>
      <c r="G6" s="280"/>
      <c r="H6" s="280"/>
      <c r="I6" s="280"/>
      <c r="J6" s="280"/>
      <c r="K6" s="280"/>
      <c r="L6" s="280"/>
      <c r="M6" s="280"/>
      <c r="N6" s="280"/>
      <c r="O6" s="280"/>
      <c r="P6" s="281"/>
      <c r="Q6" s="281"/>
      <c r="R6" s="281"/>
      <c r="S6" s="281"/>
      <c r="T6" s="281"/>
      <c r="U6" s="281"/>
      <c r="V6" s="281"/>
      <c r="W6" s="281"/>
      <c r="X6" s="281"/>
      <c r="Y6" s="281"/>
      <c r="Z6" s="281"/>
      <c r="AA6" s="281"/>
      <c r="AB6" s="281"/>
      <c r="AC6" s="281"/>
      <c r="AD6" s="281"/>
      <c r="AE6" s="281"/>
      <c r="AF6" s="281"/>
      <c r="AG6" s="270"/>
      <c r="AH6" s="270"/>
      <c r="AI6" s="270"/>
      <c r="AJ6" s="270"/>
      <c r="AK6" s="270"/>
      <c r="AL6" s="270"/>
      <c r="AM6" s="270"/>
      <c r="AN6" s="270"/>
      <c r="AO6" s="270"/>
      <c r="AP6" s="270"/>
      <c r="AQ6" s="270"/>
      <c r="AR6" s="270"/>
      <c r="AS6" s="270"/>
      <c r="AT6" s="270"/>
      <c r="AU6" s="270"/>
      <c r="AV6" s="270"/>
      <c r="AW6" s="270"/>
      <c r="AX6" s="270"/>
      <c r="AY6" s="270"/>
      <c r="AZ6" s="270"/>
      <c r="BA6" s="270"/>
      <c r="BB6" s="270"/>
      <c r="BC6" s="270"/>
      <c r="BD6" s="270"/>
      <c r="BE6" s="270"/>
      <c r="BF6" s="270"/>
      <c r="BG6" s="270"/>
      <c r="BH6" s="270"/>
      <c r="BI6" s="270"/>
      <c r="BJ6" s="270"/>
      <c r="BK6" s="270"/>
      <c r="BL6" s="270"/>
      <c r="BM6" s="270"/>
      <c r="BN6" s="270"/>
      <c r="BO6" s="270"/>
      <c r="BP6" s="270"/>
      <c r="BQ6" s="282"/>
      <c r="BR6" s="282"/>
      <c r="BS6" s="282"/>
      <c r="BT6" s="282"/>
      <c r="BU6" s="282"/>
      <c r="BV6" s="282"/>
      <c r="BW6" s="282"/>
      <c r="BX6" s="282"/>
      <c r="BY6" s="282"/>
      <c r="BZ6" s="282"/>
      <c r="CA6" s="282"/>
      <c r="CB6" s="277"/>
      <c r="CC6" s="277"/>
      <c r="CD6" s="277"/>
      <c r="CE6" s="277"/>
      <c r="CF6" s="277"/>
      <c r="CG6" s="282"/>
      <c r="CH6" s="282"/>
      <c r="CI6" s="282"/>
      <c r="CJ6" s="282"/>
      <c r="CK6" s="282"/>
      <c r="CL6" s="282"/>
      <c r="CM6" s="277"/>
      <c r="CN6" s="277"/>
      <c r="CO6" s="277"/>
      <c r="CP6" s="277"/>
      <c r="CQ6" s="277"/>
      <c r="CR6" s="282"/>
      <c r="CS6" s="282"/>
      <c r="CT6" s="282"/>
      <c r="CU6" s="282"/>
      <c r="CV6" s="282"/>
      <c r="CW6" s="282"/>
      <c r="CX6" s="282"/>
      <c r="CY6" s="277"/>
      <c r="CZ6" s="277"/>
      <c r="DA6" s="277"/>
      <c r="DB6" s="275"/>
      <c r="DC6" s="275"/>
      <c r="DD6" s="275"/>
      <c r="DE6" s="275"/>
      <c r="DF6" s="278"/>
      <c r="DG6" s="272"/>
    </row>
    <row r="7" spans="2:111" s="273" customFormat="1" ht="9.9499999999999993" customHeight="1" x14ac:dyDescent="0.15">
      <c r="B7" s="274"/>
      <c r="C7" s="275"/>
      <c r="D7" s="276"/>
      <c r="E7" s="276"/>
      <c r="F7" s="276"/>
      <c r="G7" s="276"/>
      <c r="H7" s="276"/>
      <c r="I7" s="276"/>
      <c r="J7" s="276"/>
      <c r="K7" s="276"/>
      <c r="L7" s="276"/>
      <c r="M7" s="276"/>
      <c r="N7" s="276"/>
      <c r="O7" s="276"/>
      <c r="P7" s="283"/>
      <c r="Q7" s="284"/>
      <c r="R7" s="270"/>
      <c r="S7" s="270"/>
      <c r="T7" s="270"/>
      <c r="U7" s="270"/>
      <c r="V7" s="270"/>
      <c r="W7" s="270"/>
      <c r="X7" s="283"/>
      <c r="Y7" s="270"/>
      <c r="Z7" s="284"/>
      <c r="AA7" s="270"/>
      <c r="AB7" s="270"/>
      <c r="AC7" s="270"/>
      <c r="AD7" s="270"/>
      <c r="AE7" s="270"/>
      <c r="AF7" s="270"/>
      <c r="AG7" s="270"/>
      <c r="AH7" s="270"/>
      <c r="AI7" s="270"/>
      <c r="AJ7" s="283"/>
      <c r="AK7" s="284"/>
      <c r="AL7" s="270"/>
      <c r="AM7" s="270"/>
      <c r="AN7" s="270"/>
      <c r="AO7" s="270"/>
      <c r="AP7" s="270"/>
      <c r="AQ7" s="270"/>
      <c r="AR7" s="270"/>
      <c r="AS7" s="270"/>
      <c r="AT7" s="270"/>
      <c r="AU7" s="270"/>
      <c r="AV7" s="270"/>
      <c r="AW7" s="270"/>
      <c r="AX7" s="270"/>
      <c r="AY7" s="270"/>
      <c r="AZ7" s="270"/>
      <c r="BA7" s="270"/>
      <c r="BB7" s="270"/>
      <c r="BC7" s="270"/>
      <c r="BD7" s="270"/>
      <c r="BE7" s="270"/>
      <c r="BF7" s="270"/>
      <c r="BG7" s="270"/>
      <c r="BH7" s="270"/>
      <c r="BI7" s="270"/>
      <c r="BJ7" s="270"/>
      <c r="BK7" s="270"/>
      <c r="BL7" s="270"/>
      <c r="BM7" s="270"/>
      <c r="BN7" s="270"/>
      <c r="BO7" s="270"/>
      <c r="BP7" s="270"/>
      <c r="BQ7" s="282"/>
      <c r="BR7" s="282"/>
      <c r="BS7" s="282"/>
      <c r="BT7" s="282"/>
      <c r="BU7" s="282"/>
      <c r="BV7" s="282"/>
      <c r="BW7" s="282"/>
      <c r="BX7" s="285"/>
      <c r="BY7" s="282"/>
      <c r="BZ7" s="282"/>
      <c r="CA7" s="282"/>
      <c r="CB7" s="282"/>
      <c r="CC7" s="282"/>
      <c r="CD7" s="282"/>
      <c r="CE7" s="277"/>
      <c r="CF7" s="282"/>
      <c r="CG7" s="282"/>
      <c r="CH7" s="282"/>
      <c r="CI7" s="282"/>
      <c r="CJ7" s="282"/>
      <c r="CK7" s="282"/>
      <c r="CL7" s="282"/>
      <c r="CM7" s="282"/>
      <c r="CN7" s="282"/>
      <c r="CO7" s="282"/>
      <c r="CP7" s="282"/>
      <c r="CQ7" s="282"/>
      <c r="CR7" s="282"/>
      <c r="CS7" s="282"/>
      <c r="CT7" s="282"/>
      <c r="CU7" s="282"/>
      <c r="CV7" s="282"/>
      <c r="CW7" s="282"/>
      <c r="CX7" s="282"/>
      <c r="CY7" s="282"/>
      <c r="CZ7" s="282"/>
      <c r="DA7" s="282"/>
      <c r="DB7" s="270"/>
      <c r="DC7" s="270"/>
      <c r="DD7" s="270"/>
      <c r="DE7" s="275"/>
      <c r="DF7" s="278"/>
      <c r="DG7" s="272"/>
    </row>
    <row r="8" spans="2:111" s="273" customFormat="1" ht="9.9499999999999993" customHeight="1" x14ac:dyDescent="0.15">
      <c r="B8" s="274"/>
      <c r="C8" s="275"/>
      <c r="D8" s="270"/>
      <c r="E8" s="270"/>
      <c r="F8" s="270"/>
      <c r="G8" s="270" t="s">
        <v>620</v>
      </c>
      <c r="H8" s="286"/>
      <c r="I8" s="273" t="s">
        <v>621</v>
      </c>
      <c r="AG8" s="270"/>
      <c r="AH8" s="270"/>
      <c r="AI8" s="270"/>
      <c r="AJ8" s="270"/>
      <c r="AK8" s="270"/>
      <c r="AL8" s="270"/>
      <c r="AM8" s="270"/>
      <c r="AN8" s="270"/>
      <c r="AO8" s="270"/>
      <c r="AP8" s="270"/>
      <c r="AQ8" s="270"/>
      <c r="AR8" s="270"/>
      <c r="AS8" s="270"/>
      <c r="AT8" s="270"/>
      <c r="AU8" s="270"/>
      <c r="AV8" s="270"/>
      <c r="AW8" s="270"/>
      <c r="AX8" s="270"/>
      <c r="AY8" s="270"/>
      <c r="AZ8" s="270"/>
      <c r="BA8" s="270"/>
      <c r="BB8" s="270"/>
      <c r="BC8" s="270"/>
      <c r="BD8" s="270"/>
      <c r="BE8" s="270"/>
      <c r="BF8" s="270"/>
      <c r="BG8" s="270"/>
      <c r="BH8" s="270"/>
      <c r="BI8" s="270"/>
      <c r="BJ8" s="270"/>
      <c r="BK8" s="270"/>
      <c r="BL8" s="270"/>
      <c r="BM8" s="270"/>
      <c r="BN8" s="270"/>
      <c r="BO8" s="270"/>
      <c r="BP8" s="270"/>
      <c r="BQ8" s="270"/>
      <c r="BR8" s="270"/>
      <c r="BS8" s="270"/>
      <c r="BT8" s="270"/>
      <c r="BU8" s="270"/>
      <c r="BV8" s="270"/>
      <c r="BW8" s="270"/>
      <c r="BX8" s="270"/>
      <c r="BY8" s="270"/>
      <c r="BZ8" s="270"/>
      <c r="CA8" s="270"/>
      <c r="CB8" s="270"/>
      <c r="CC8" s="270"/>
      <c r="CD8" s="270"/>
      <c r="CE8" s="270"/>
      <c r="CF8" s="270"/>
      <c r="CG8" s="270"/>
      <c r="CH8" s="270"/>
      <c r="CI8" s="270"/>
      <c r="CJ8" s="270"/>
      <c r="CK8" s="270"/>
      <c r="CL8" s="282"/>
      <c r="CM8" s="282"/>
      <c r="CN8" s="282"/>
      <c r="CO8" s="287"/>
      <c r="CP8" s="287"/>
      <c r="CQ8" s="287"/>
      <c r="CR8" s="288"/>
      <c r="CS8" s="288"/>
      <c r="CT8" s="288"/>
      <c r="CU8" s="282"/>
      <c r="CV8" s="282"/>
      <c r="CW8" s="282"/>
      <c r="CX8" s="270"/>
      <c r="CY8" s="270"/>
      <c r="CZ8" s="270"/>
      <c r="DA8" s="270"/>
      <c r="DB8" s="270"/>
      <c r="DC8" s="270"/>
      <c r="DD8" s="270"/>
      <c r="DE8" s="270"/>
      <c r="DF8" s="278"/>
      <c r="DG8" s="272"/>
    </row>
    <row r="9" spans="2:111" s="273" customFormat="1" ht="9.9499999999999993" customHeight="1" x14ac:dyDescent="0.15">
      <c r="B9" s="274"/>
      <c r="C9" s="275"/>
      <c r="D9" s="270"/>
      <c r="E9" s="270"/>
      <c r="F9" s="270"/>
      <c r="G9" s="270"/>
      <c r="H9" s="270"/>
      <c r="I9" s="270"/>
      <c r="J9" s="270"/>
      <c r="K9" s="270"/>
      <c r="Y9" s="270"/>
      <c r="Z9" s="270"/>
      <c r="AA9" s="270"/>
      <c r="AB9" s="270"/>
      <c r="AC9" s="270"/>
      <c r="AD9" s="270"/>
      <c r="AE9" s="270"/>
      <c r="AF9" s="270"/>
      <c r="AG9" s="270"/>
      <c r="AH9" s="270"/>
      <c r="AI9" s="270"/>
      <c r="AJ9" s="270"/>
      <c r="AK9" s="270"/>
      <c r="AL9" s="270"/>
      <c r="AM9" s="270"/>
      <c r="AN9" s="270"/>
      <c r="AO9" s="270"/>
      <c r="AP9" s="270"/>
      <c r="AQ9" s="270"/>
      <c r="AR9" s="270"/>
      <c r="AS9" s="270"/>
      <c r="AT9" s="270"/>
      <c r="AU9" s="270"/>
      <c r="AV9" s="270"/>
      <c r="AW9" s="270"/>
      <c r="AX9" s="270"/>
      <c r="AY9" s="270"/>
      <c r="AZ9" s="270"/>
      <c r="BA9" s="270"/>
      <c r="BB9" s="270"/>
      <c r="BC9" s="270"/>
      <c r="BD9" s="270"/>
      <c r="BE9" s="270"/>
      <c r="BF9" s="270"/>
      <c r="BG9" s="270"/>
      <c r="BH9" s="270"/>
      <c r="BI9" s="270"/>
      <c r="BJ9" s="270"/>
      <c r="BK9" s="270"/>
      <c r="BL9" s="270"/>
      <c r="BM9" s="270"/>
      <c r="BN9" s="270"/>
      <c r="BO9" s="270"/>
      <c r="BP9" s="270"/>
      <c r="BQ9" s="270"/>
      <c r="BR9" s="270"/>
      <c r="BS9" s="270"/>
      <c r="BT9" s="270"/>
      <c r="BU9" s="270"/>
      <c r="BV9" s="270"/>
      <c r="BW9" s="270"/>
      <c r="BX9" s="270"/>
      <c r="BY9" s="270"/>
      <c r="BZ9" s="270"/>
      <c r="CA9" s="270"/>
      <c r="CB9" s="270"/>
      <c r="CC9" s="270"/>
      <c r="CD9" s="270"/>
      <c r="CE9" s="270"/>
      <c r="CF9" s="270"/>
      <c r="CG9" s="270"/>
      <c r="CH9" s="270"/>
      <c r="CI9" s="270"/>
      <c r="CJ9" s="270"/>
      <c r="CK9" s="270"/>
      <c r="CL9" s="282"/>
      <c r="CM9" s="282"/>
      <c r="CN9" s="282"/>
      <c r="CO9" s="287"/>
      <c r="CP9" s="287"/>
      <c r="CQ9" s="287"/>
      <c r="CR9" s="288"/>
      <c r="CS9" s="288"/>
      <c r="CT9" s="288"/>
      <c r="CU9" s="282"/>
      <c r="CV9" s="282"/>
      <c r="CW9" s="282"/>
      <c r="CX9" s="270"/>
      <c r="CY9" s="270"/>
      <c r="CZ9" s="270"/>
      <c r="DA9" s="270"/>
      <c r="DB9" s="270"/>
      <c r="DC9" s="270"/>
      <c r="DD9" s="270"/>
      <c r="DE9" s="270"/>
      <c r="DF9" s="278"/>
      <c r="DG9" s="272"/>
    </row>
    <row r="10" spans="2:111" s="273" customFormat="1" ht="9.9499999999999993" customHeight="1" x14ac:dyDescent="0.15">
      <c r="B10" s="274"/>
      <c r="C10" s="275"/>
      <c r="D10" s="270"/>
      <c r="E10" s="270"/>
      <c r="F10" s="270"/>
      <c r="J10" s="270" t="s">
        <v>622</v>
      </c>
      <c r="K10" s="270"/>
      <c r="L10" s="273" t="s">
        <v>623</v>
      </c>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c r="BM10" s="270"/>
      <c r="BN10" s="270"/>
      <c r="BO10" s="270"/>
      <c r="BP10" s="270"/>
      <c r="BQ10" s="270"/>
      <c r="BR10" s="270"/>
      <c r="BS10" s="270"/>
      <c r="BT10" s="270"/>
      <c r="BU10" s="270"/>
      <c r="BV10" s="270"/>
      <c r="BW10" s="270"/>
      <c r="BX10" s="270"/>
      <c r="BY10" s="270"/>
      <c r="BZ10" s="270"/>
      <c r="CA10" s="270"/>
      <c r="CB10" s="270"/>
      <c r="CC10" s="270"/>
      <c r="CD10" s="270"/>
      <c r="CE10" s="270"/>
      <c r="CF10" s="270"/>
      <c r="CG10" s="270"/>
      <c r="CH10" s="270"/>
      <c r="CI10" s="270"/>
      <c r="CJ10" s="270"/>
      <c r="CK10" s="270"/>
      <c r="CL10" s="282"/>
      <c r="CM10" s="282"/>
      <c r="CN10" s="282"/>
      <c r="CO10" s="287"/>
      <c r="CP10" s="287"/>
      <c r="CQ10" s="287"/>
      <c r="CR10" s="288"/>
      <c r="CS10" s="288"/>
      <c r="CT10" s="288"/>
      <c r="CU10" s="282"/>
      <c r="CV10" s="282"/>
      <c r="CW10" s="282"/>
      <c r="CX10" s="270"/>
      <c r="CY10" s="270"/>
      <c r="CZ10" s="270"/>
      <c r="DA10" s="270"/>
      <c r="DB10" s="270"/>
      <c r="DC10" s="270"/>
      <c r="DD10" s="270"/>
      <c r="DE10" s="270"/>
      <c r="DF10" s="278"/>
      <c r="DG10" s="272"/>
    </row>
    <row r="11" spans="2:111" s="273" customFormat="1" ht="9.75" customHeight="1" x14ac:dyDescent="0.15">
      <c r="B11" s="274"/>
      <c r="C11" s="275"/>
      <c r="D11" s="270"/>
      <c r="E11" s="270"/>
      <c r="F11" s="270"/>
      <c r="L11" s="273" t="s">
        <v>624</v>
      </c>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270"/>
      <c r="BE11" s="270"/>
      <c r="BF11" s="270"/>
      <c r="BG11" s="270"/>
      <c r="BH11" s="270"/>
      <c r="BI11" s="270"/>
      <c r="BJ11" s="270"/>
      <c r="BK11" s="270"/>
      <c r="BL11" s="270"/>
      <c r="BM11" s="270"/>
      <c r="BN11" s="270"/>
      <c r="BO11" s="270"/>
      <c r="BP11" s="270"/>
      <c r="BQ11" s="270"/>
      <c r="BR11" s="270"/>
      <c r="BS11" s="270"/>
      <c r="BT11" s="270"/>
      <c r="BU11" s="270"/>
      <c r="BV11" s="270"/>
      <c r="BW11" s="270"/>
      <c r="BX11" s="270"/>
      <c r="BY11" s="270"/>
      <c r="BZ11" s="270"/>
      <c r="CA11" s="270"/>
      <c r="CB11" s="270"/>
      <c r="CC11" s="270"/>
      <c r="CD11" s="270"/>
      <c r="CE11" s="270"/>
      <c r="CF11" s="270"/>
      <c r="CG11" s="270"/>
      <c r="CH11" s="270"/>
      <c r="CI11" s="270"/>
      <c r="CJ11" s="270"/>
      <c r="CK11" s="270"/>
      <c r="CL11" s="282"/>
      <c r="CM11" s="282"/>
      <c r="CN11" s="282"/>
      <c r="CO11" s="287"/>
      <c r="CP11" s="287"/>
      <c r="CQ11" s="287"/>
      <c r="CR11" s="288"/>
      <c r="CS11" s="288"/>
      <c r="CT11" s="288"/>
      <c r="CU11" s="282"/>
      <c r="CV11" s="282"/>
      <c r="CW11" s="282"/>
      <c r="CX11" s="270"/>
      <c r="CY11" s="270"/>
      <c r="CZ11" s="270"/>
      <c r="DA11" s="270"/>
      <c r="DB11" s="270"/>
      <c r="DC11" s="270"/>
      <c r="DD11" s="270"/>
      <c r="DE11" s="270"/>
      <c r="DF11" s="278"/>
      <c r="DG11" s="272"/>
    </row>
    <row r="12" spans="2:111" s="273" customFormat="1" ht="9.9499999999999993" customHeight="1" x14ac:dyDescent="0.15">
      <c r="B12" s="274"/>
      <c r="C12" s="275"/>
      <c r="D12" s="289"/>
      <c r="E12" s="289"/>
      <c r="F12" s="290"/>
      <c r="L12" s="273" t="s">
        <v>625</v>
      </c>
      <c r="O12" s="289"/>
      <c r="P12" s="289"/>
      <c r="Q12" s="291"/>
      <c r="R12" s="289"/>
      <c r="S12" s="289"/>
      <c r="T12" s="289"/>
      <c r="U12" s="289"/>
      <c r="V12" s="289"/>
      <c r="W12" s="289"/>
      <c r="X12" s="289"/>
      <c r="Y12" s="290"/>
      <c r="Z12" s="290"/>
      <c r="AA12" s="290"/>
      <c r="AB12" s="290"/>
      <c r="AC12" s="290"/>
      <c r="AD12" s="290"/>
      <c r="AE12" s="290"/>
      <c r="AF12" s="290"/>
      <c r="AG12" s="289"/>
      <c r="AH12" s="289"/>
      <c r="AI12" s="290"/>
      <c r="AJ12" s="290"/>
      <c r="AK12" s="290"/>
      <c r="AL12" s="290"/>
      <c r="AM12" s="290"/>
      <c r="AN12" s="290"/>
      <c r="AO12" s="290"/>
      <c r="AP12" s="290"/>
      <c r="AQ12" s="290"/>
      <c r="AR12" s="290"/>
      <c r="AS12" s="290"/>
      <c r="AT12" s="290"/>
      <c r="AU12" s="290"/>
      <c r="AV12" s="290"/>
      <c r="AW12" s="290"/>
      <c r="AX12" s="290"/>
      <c r="AY12" s="289"/>
      <c r="AZ12" s="289"/>
      <c r="BA12" s="289"/>
      <c r="BB12" s="289"/>
      <c r="BC12" s="289"/>
      <c r="BD12" s="289"/>
      <c r="BE12" s="289"/>
      <c r="BF12" s="289"/>
      <c r="BG12" s="289"/>
      <c r="BH12" s="290"/>
      <c r="BI12" s="290"/>
      <c r="BJ12" s="290"/>
      <c r="BK12" s="290"/>
      <c r="BL12" s="290"/>
      <c r="BM12" s="290"/>
      <c r="BN12" s="290"/>
      <c r="BO12" s="290"/>
      <c r="BP12" s="290"/>
      <c r="BQ12" s="290"/>
      <c r="BR12" s="290"/>
      <c r="BS12" s="290"/>
      <c r="BT12" s="290"/>
      <c r="BU12" s="290"/>
      <c r="BV12" s="290"/>
      <c r="BW12" s="290"/>
      <c r="BX12" s="290"/>
      <c r="BY12" s="290"/>
      <c r="BZ12" s="270"/>
      <c r="CA12" s="270"/>
      <c r="CB12" s="270"/>
      <c r="CC12" s="270"/>
      <c r="CD12" s="270"/>
      <c r="CE12" s="270"/>
      <c r="CF12" s="270"/>
      <c r="CG12" s="270"/>
      <c r="CH12" s="270"/>
      <c r="CI12" s="270"/>
      <c r="CJ12" s="270"/>
      <c r="CK12" s="270"/>
      <c r="CL12" s="282"/>
      <c r="CM12" s="282"/>
      <c r="CN12" s="282"/>
      <c r="CO12" s="287"/>
      <c r="CP12" s="287"/>
      <c r="CQ12" s="287"/>
      <c r="CR12" s="288"/>
      <c r="CS12" s="288"/>
      <c r="CT12" s="288"/>
      <c r="CU12" s="282"/>
      <c r="CV12" s="282"/>
      <c r="CW12" s="282"/>
      <c r="CX12" s="270"/>
      <c r="CY12" s="270"/>
      <c r="CZ12" s="270"/>
      <c r="DA12" s="270"/>
      <c r="DB12" s="270"/>
      <c r="DC12" s="270"/>
      <c r="DD12" s="270"/>
      <c r="DE12" s="270"/>
      <c r="DF12" s="278"/>
      <c r="DG12" s="272"/>
    </row>
    <row r="13" spans="2:111" s="273" customFormat="1" ht="9.9499999999999993" customHeight="1" x14ac:dyDescent="0.15">
      <c r="B13" s="274"/>
      <c r="C13" s="275"/>
      <c r="D13" s="289"/>
      <c r="E13" s="289"/>
      <c r="F13" s="275"/>
      <c r="O13" s="289"/>
      <c r="P13" s="289"/>
      <c r="Q13" s="291"/>
      <c r="R13" s="289"/>
      <c r="S13" s="289"/>
      <c r="T13" s="289"/>
      <c r="U13" s="289"/>
      <c r="V13" s="289"/>
      <c r="W13" s="289"/>
      <c r="X13" s="289"/>
      <c r="Y13" s="290"/>
      <c r="Z13" s="290"/>
      <c r="AA13" s="290"/>
      <c r="AB13" s="290"/>
      <c r="AC13" s="290"/>
      <c r="AD13" s="290"/>
      <c r="AE13" s="290"/>
      <c r="AF13" s="290"/>
      <c r="AG13" s="289"/>
      <c r="AH13" s="289"/>
      <c r="AI13" s="290"/>
      <c r="AJ13" s="290"/>
      <c r="AK13" s="290"/>
      <c r="AL13" s="290"/>
      <c r="AM13" s="290"/>
      <c r="AN13" s="290"/>
      <c r="AO13" s="290"/>
      <c r="AP13" s="290"/>
      <c r="AQ13" s="290"/>
      <c r="AR13" s="290"/>
      <c r="AS13" s="290"/>
      <c r="AT13" s="290"/>
      <c r="AU13" s="290"/>
      <c r="AV13" s="290"/>
      <c r="AW13" s="290"/>
      <c r="AX13" s="290"/>
      <c r="AY13" s="289"/>
      <c r="AZ13" s="289"/>
      <c r="BA13" s="289"/>
      <c r="BB13" s="289"/>
      <c r="BC13" s="289"/>
      <c r="BD13" s="289"/>
      <c r="BE13" s="289"/>
      <c r="BF13" s="289"/>
      <c r="BG13" s="289"/>
      <c r="BH13" s="290"/>
      <c r="BI13" s="290"/>
      <c r="BJ13" s="290"/>
      <c r="BK13" s="290"/>
      <c r="BL13" s="290"/>
      <c r="BM13" s="290"/>
      <c r="BN13" s="290"/>
      <c r="BO13" s="290"/>
      <c r="BP13" s="290"/>
      <c r="BQ13" s="290"/>
      <c r="BR13" s="290"/>
      <c r="BS13" s="290"/>
      <c r="BT13" s="290"/>
      <c r="BU13" s="290"/>
      <c r="BV13" s="290"/>
      <c r="BW13" s="290"/>
      <c r="BX13" s="290"/>
      <c r="BY13" s="290"/>
      <c r="BZ13" s="270"/>
      <c r="CA13" s="270"/>
      <c r="CB13" s="270"/>
      <c r="CC13" s="270"/>
      <c r="CD13" s="270"/>
      <c r="CE13" s="270"/>
      <c r="CF13" s="270"/>
      <c r="CG13" s="270"/>
      <c r="CH13" s="270"/>
      <c r="CI13" s="270"/>
      <c r="CJ13" s="270"/>
      <c r="CK13" s="270"/>
      <c r="CL13" s="282"/>
      <c r="CM13" s="282"/>
      <c r="CN13" s="282"/>
      <c r="CO13" s="287"/>
      <c r="CP13" s="287"/>
      <c r="CQ13" s="287"/>
      <c r="CR13" s="288"/>
      <c r="CS13" s="288"/>
      <c r="CT13" s="288"/>
      <c r="CU13" s="282"/>
      <c r="CV13" s="282"/>
      <c r="CW13" s="282"/>
      <c r="CX13" s="270"/>
      <c r="CY13" s="270"/>
      <c r="CZ13" s="270"/>
      <c r="DA13" s="270"/>
      <c r="DB13" s="270"/>
      <c r="DC13" s="270"/>
      <c r="DD13" s="270"/>
      <c r="DE13" s="270"/>
      <c r="DF13" s="278"/>
      <c r="DG13" s="272"/>
    </row>
    <row r="14" spans="2:111" s="273" customFormat="1" ht="9.9499999999999993" customHeight="1" x14ac:dyDescent="0.15">
      <c r="B14" s="274"/>
      <c r="C14" s="275"/>
      <c r="D14" s="289"/>
      <c r="E14" s="289"/>
      <c r="F14" s="290"/>
      <c r="J14" s="270" t="s">
        <v>622</v>
      </c>
      <c r="K14" s="270"/>
      <c r="L14" s="273" t="s">
        <v>626</v>
      </c>
      <c r="O14" s="289"/>
      <c r="P14" s="289"/>
      <c r="Q14" s="291"/>
      <c r="R14" s="289"/>
      <c r="S14" s="289"/>
      <c r="T14" s="289"/>
      <c r="U14" s="289"/>
      <c r="V14" s="289"/>
      <c r="W14" s="289"/>
      <c r="X14" s="289"/>
      <c r="Y14" s="290"/>
      <c r="Z14" s="290"/>
      <c r="AA14" s="290"/>
      <c r="AB14" s="290"/>
      <c r="AC14" s="290"/>
      <c r="AD14" s="290"/>
      <c r="AE14" s="290"/>
      <c r="AF14" s="290"/>
      <c r="AG14" s="289"/>
      <c r="AH14" s="289"/>
      <c r="AI14" s="290"/>
      <c r="AJ14" s="290"/>
      <c r="AK14" s="290"/>
      <c r="AL14" s="290"/>
      <c r="AM14" s="290"/>
      <c r="AN14" s="290"/>
      <c r="AO14" s="290"/>
      <c r="AP14" s="290"/>
      <c r="AQ14" s="290"/>
      <c r="AR14" s="290"/>
      <c r="AS14" s="290"/>
      <c r="AT14" s="290"/>
      <c r="AU14" s="290"/>
      <c r="AV14" s="290"/>
      <c r="AW14" s="290"/>
      <c r="AX14" s="290"/>
      <c r="AY14" s="289"/>
      <c r="AZ14" s="289"/>
      <c r="BA14" s="289"/>
      <c r="BB14" s="289"/>
      <c r="BC14" s="289"/>
      <c r="BD14" s="289"/>
      <c r="BE14" s="289"/>
      <c r="BF14" s="289"/>
      <c r="BG14" s="289"/>
      <c r="BH14" s="290"/>
      <c r="BI14" s="290"/>
      <c r="BJ14" s="290"/>
      <c r="BK14" s="290"/>
      <c r="BL14" s="290"/>
      <c r="BM14" s="290"/>
      <c r="BN14" s="290"/>
      <c r="BO14" s="290"/>
      <c r="BP14" s="290"/>
      <c r="BQ14" s="290"/>
      <c r="BR14" s="290"/>
      <c r="BS14" s="290"/>
      <c r="BT14" s="290"/>
      <c r="BU14" s="290"/>
      <c r="BV14" s="290"/>
      <c r="BW14" s="290"/>
      <c r="BX14" s="290"/>
      <c r="BY14" s="290"/>
      <c r="BZ14" s="270"/>
      <c r="CA14" s="270"/>
      <c r="CB14" s="270"/>
      <c r="CC14" s="270"/>
      <c r="CD14" s="270"/>
      <c r="CE14" s="270"/>
      <c r="CF14" s="270"/>
      <c r="CG14" s="270"/>
      <c r="CH14" s="270"/>
      <c r="CI14" s="270"/>
      <c r="CJ14" s="270"/>
      <c r="CK14" s="270"/>
      <c r="CL14" s="282"/>
      <c r="CM14" s="282"/>
      <c r="CN14" s="282"/>
      <c r="CO14" s="287"/>
      <c r="CP14" s="287"/>
      <c r="CQ14" s="287"/>
      <c r="CR14" s="288"/>
      <c r="CS14" s="288"/>
      <c r="CT14" s="288"/>
      <c r="CU14" s="282"/>
      <c r="CV14" s="282"/>
      <c r="CW14" s="282"/>
      <c r="CX14" s="270"/>
      <c r="CY14" s="270"/>
      <c r="CZ14" s="270"/>
      <c r="DA14" s="270"/>
      <c r="DB14" s="270"/>
      <c r="DC14" s="270"/>
      <c r="DD14" s="270"/>
      <c r="DE14" s="270"/>
      <c r="DF14" s="278"/>
      <c r="DG14" s="272"/>
    </row>
    <row r="15" spans="2:111" s="273" customFormat="1" ht="9.9499999999999993" customHeight="1" x14ac:dyDescent="0.15">
      <c r="B15" s="274"/>
      <c r="C15" s="275"/>
      <c r="D15" s="270"/>
      <c r="E15" s="270"/>
      <c r="F15" s="270"/>
      <c r="BW15" s="270"/>
      <c r="BX15" s="270"/>
      <c r="BY15" s="270"/>
      <c r="BZ15" s="270"/>
      <c r="CA15" s="270"/>
      <c r="CB15" s="270"/>
      <c r="CC15" s="270"/>
      <c r="CD15" s="270"/>
      <c r="CE15" s="270"/>
      <c r="CF15" s="270"/>
      <c r="CG15" s="270"/>
      <c r="CH15" s="270"/>
      <c r="CI15" s="270"/>
      <c r="CJ15" s="270"/>
      <c r="CK15" s="270"/>
      <c r="CL15" s="282"/>
      <c r="CM15" s="282"/>
      <c r="CN15" s="282"/>
      <c r="CO15" s="287"/>
      <c r="CP15" s="287"/>
      <c r="CQ15" s="287"/>
      <c r="CR15" s="288"/>
      <c r="CS15" s="288"/>
      <c r="CT15" s="288"/>
      <c r="CU15" s="282"/>
      <c r="CV15" s="282"/>
      <c r="CW15" s="282"/>
      <c r="CX15" s="270"/>
      <c r="CY15" s="270"/>
      <c r="CZ15" s="270"/>
      <c r="DA15" s="270"/>
      <c r="DB15" s="270"/>
      <c r="DC15" s="270"/>
      <c r="DD15" s="270"/>
      <c r="DE15" s="270"/>
      <c r="DF15" s="278"/>
      <c r="DG15" s="272"/>
    </row>
    <row r="16" spans="2:111" s="273" customFormat="1" ht="9.9499999999999993" customHeight="1" x14ac:dyDescent="0.15">
      <c r="B16" s="274"/>
      <c r="C16" s="275"/>
      <c r="D16" s="270"/>
      <c r="E16" s="270"/>
      <c r="F16" s="270"/>
      <c r="O16" s="291"/>
      <c r="P16" s="290"/>
      <c r="Q16" s="289"/>
      <c r="R16" s="289"/>
      <c r="S16" s="289"/>
      <c r="T16" s="289"/>
      <c r="U16" s="289"/>
      <c r="V16" s="289"/>
      <c r="W16" s="289"/>
      <c r="X16" s="289"/>
      <c r="Y16" s="289"/>
      <c r="Z16" s="289"/>
      <c r="AA16" s="289"/>
      <c r="AB16" s="289"/>
      <c r="AC16" s="289"/>
      <c r="AD16" s="289"/>
      <c r="AE16" s="289"/>
      <c r="AF16" s="290"/>
      <c r="AG16" s="290"/>
      <c r="AH16" s="290"/>
      <c r="AI16" s="290"/>
      <c r="AJ16" s="290"/>
      <c r="AK16" s="290"/>
      <c r="AL16" s="290"/>
      <c r="AM16" s="290"/>
      <c r="AN16" s="290"/>
      <c r="AO16" s="290"/>
      <c r="AP16" s="290"/>
      <c r="AQ16" s="290"/>
      <c r="AR16" s="290"/>
      <c r="AS16" s="290"/>
      <c r="AT16" s="290"/>
      <c r="AU16" s="290"/>
      <c r="AV16" s="290"/>
      <c r="AW16" s="290"/>
      <c r="AX16" s="290"/>
      <c r="AY16" s="290"/>
      <c r="AZ16" s="289"/>
      <c r="BA16" s="289"/>
      <c r="BB16" s="289"/>
      <c r="BC16" s="289"/>
      <c r="BD16" s="289"/>
      <c r="BE16" s="289"/>
      <c r="BF16" s="289"/>
      <c r="BG16" s="289"/>
      <c r="BH16" s="289"/>
      <c r="BI16" s="290"/>
      <c r="BJ16" s="270"/>
      <c r="BK16" s="270"/>
      <c r="BL16" s="270"/>
      <c r="BM16" s="270"/>
      <c r="BN16" s="270"/>
      <c r="BO16" s="270"/>
      <c r="BP16" s="270"/>
      <c r="BQ16" s="270"/>
      <c r="BR16" s="270"/>
      <c r="BS16" s="270"/>
      <c r="BT16" s="270"/>
      <c r="BU16" s="270"/>
      <c r="BV16" s="270"/>
      <c r="BW16" s="270"/>
      <c r="BX16" s="270"/>
      <c r="BY16" s="270"/>
      <c r="BZ16" s="270"/>
      <c r="CA16" s="270"/>
      <c r="CB16" s="270"/>
      <c r="CC16" s="270"/>
      <c r="CD16" s="270"/>
      <c r="CE16" s="270"/>
      <c r="CF16" s="270"/>
      <c r="CG16" s="270"/>
      <c r="CH16" s="270"/>
      <c r="CI16" s="270"/>
      <c r="CJ16" s="270"/>
      <c r="CK16" s="270"/>
      <c r="CL16" s="282"/>
      <c r="CM16" s="282"/>
      <c r="CN16" s="282"/>
      <c r="CO16" s="287"/>
      <c r="CP16" s="287"/>
      <c r="CQ16" s="287"/>
      <c r="CR16" s="288"/>
      <c r="CS16" s="288"/>
      <c r="CT16" s="288"/>
      <c r="CU16" s="282"/>
      <c r="CV16" s="282"/>
      <c r="CW16" s="282"/>
      <c r="CX16" s="270"/>
      <c r="CY16" s="270"/>
      <c r="CZ16" s="270"/>
      <c r="DA16" s="270"/>
      <c r="DB16" s="270"/>
      <c r="DC16" s="270"/>
      <c r="DD16" s="270"/>
      <c r="DE16" s="270"/>
      <c r="DF16" s="278"/>
      <c r="DG16" s="272"/>
    </row>
    <row r="17" spans="2:111" s="273" customFormat="1" ht="9.9499999999999993" customHeight="1" x14ac:dyDescent="0.15">
      <c r="B17" s="274"/>
      <c r="C17" s="275"/>
      <c r="D17" s="270"/>
      <c r="E17" s="270"/>
      <c r="F17" s="270"/>
      <c r="G17" s="270" t="s">
        <v>620</v>
      </c>
      <c r="H17" s="286"/>
      <c r="I17" s="273" t="s">
        <v>627</v>
      </c>
      <c r="BV17" s="270"/>
      <c r="BW17" s="270"/>
      <c r="BX17" s="270"/>
      <c r="BY17" s="270"/>
      <c r="BZ17" s="270"/>
      <c r="CA17" s="270"/>
      <c r="CB17" s="270"/>
      <c r="CC17" s="270"/>
      <c r="CD17" s="270"/>
      <c r="CE17" s="270"/>
      <c r="CF17" s="270"/>
      <c r="CG17" s="270"/>
      <c r="CH17" s="270"/>
      <c r="CI17" s="270"/>
      <c r="CJ17" s="270"/>
      <c r="CK17" s="270"/>
      <c r="CL17" s="282"/>
      <c r="CM17" s="282"/>
      <c r="CN17" s="282"/>
      <c r="CO17" s="287"/>
      <c r="CP17" s="287"/>
      <c r="CQ17" s="287"/>
      <c r="CR17" s="288"/>
      <c r="CS17" s="288"/>
      <c r="CT17" s="288"/>
      <c r="CU17" s="282"/>
      <c r="CV17" s="282"/>
      <c r="CW17" s="282"/>
      <c r="CX17" s="270"/>
      <c r="CY17" s="270"/>
      <c r="CZ17" s="270"/>
      <c r="DA17" s="270"/>
      <c r="DB17" s="270"/>
      <c r="DC17" s="270"/>
      <c r="DD17" s="270"/>
      <c r="DE17" s="270"/>
      <c r="DF17" s="278"/>
      <c r="DG17" s="272"/>
    </row>
    <row r="18" spans="2:111" s="273" customFormat="1" ht="9.9499999999999993" customHeight="1" x14ac:dyDescent="0.15">
      <c r="B18" s="274"/>
      <c r="C18" s="275"/>
      <c r="D18" s="270"/>
      <c r="E18" s="270"/>
      <c r="F18" s="270"/>
      <c r="BV18" s="270"/>
      <c r="BW18" s="270"/>
      <c r="BX18" s="270"/>
      <c r="BY18" s="270"/>
      <c r="BZ18" s="270"/>
      <c r="CA18" s="270"/>
      <c r="CB18" s="270"/>
      <c r="CC18" s="270"/>
      <c r="CD18" s="270"/>
      <c r="CE18" s="270"/>
      <c r="CF18" s="270"/>
      <c r="CG18" s="270"/>
      <c r="CH18" s="270"/>
      <c r="CI18" s="270"/>
      <c r="CJ18" s="270"/>
      <c r="CK18" s="270"/>
      <c r="CL18" s="282"/>
      <c r="CM18" s="282"/>
      <c r="CN18" s="282"/>
      <c r="CO18" s="287"/>
      <c r="CP18" s="287"/>
      <c r="CQ18" s="287"/>
      <c r="CR18" s="288"/>
      <c r="CS18" s="288"/>
      <c r="CT18" s="288"/>
      <c r="CU18" s="282"/>
      <c r="CV18" s="282"/>
      <c r="CW18" s="282"/>
      <c r="CX18" s="270"/>
      <c r="CY18" s="270"/>
      <c r="CZ18" s="270"/>
      <c r="DA18" s="270"/>
      <c r="DB18" s="270"/>
      <c r="DC18" s="270"/>
      <c r="DD18" s="270"/>
      <c r="DE18" s="270"/>
      <c r="DF18" s="278"/>
      <c r="DG18" s="272"/>
    </row>
    <row r="19" spans="2:111" s="273" customFormat="1" ht="9.9499999999999993" customHeight="1" x14ac:dyDescent="0.15">
      <c r="B19" s="274"/>
      <c r="C19" s="275"/>
      <c r="D19" s="270"/>
      <c r="E19" s="270"/>
      <c r="F19" s="270"/>
      <c r="O19" s="289"/>
      <c r="P19" s="289"/>
      <c r="Q19" s="288"/>
      <c r="R19" s="288"/>
      <c r="S19" s="288"/>
      <c r="T19" s="288"/>
      <c r="U19" s="288"/>
      <c r="V19" s="290"/>
      <c r="W19" s="288"/>
      <c r="X19" s="288"/>
      <c r="Y19" s="290"/>
      <c r="Z19" s="289"/>
      <c r="AA19" s="289"/>
      <c r="AB19" s="289"/>
      <c r="AC19" s="289"/>
      <c r="AD19" s="289"/>
      <c r="AE19" s="289"/>
      <c r="AF19" s="290"/>
      <c r="AG19" s="290"/>
      <c r="AH19" s="290"/>
      <c r="AI19" s="290"/>
      <c r="AJ19" s="290"/>
      <c r="AK19" s="290"/>
      <c r="AL19" s="290"/>
      <c r="AM19" s="290"/>
      <c r="AN19" s="290"/>
      <c r="AO19" s="290"/>
      <c r="AP19" s="290"/>
      <c r="AQ19" s="290"/>
      <c r="AR19" s="290"/>
      <c r="AS19" s="290"/>
      <c r="AT19" s="290"/>
      <c r="AU19" s="290"/>
      <c r="AV19" s="290"/>
      <c r="AW19" s="290"/>
      <c r="AX19" s="290"/>
      <c r="AY19" s="290"/>
      <c r="AZ19" s="289"/>
      <c r="BA19" s="289"/>
      <c r="BB19" s="289"/>
      <c r="BC19" s="289"/>
      <c r="BD19" s="289"/>
      <c r="BE19" s="289"/>
      <c r="BF19" s="289"/>
      <c r="BG19" s="289"/>
      <c r="BH19" s="289"/>
      <c r="BI19" s="290"/>
      <c r="BJ19" s="270"/>
      <c r="BK19" s="270"/>
      <c r="BL19" s="270"/>
      <c r="BM19" s="270"/>
      <c r="BN19" s="270"/>
      <c r="BO19" s="270"/>
      <c r="BP19" s="270"/>
      <c r="BQ19" s="270"/>
      <c r="BR19" s="270"/>
      <c r="BS19" s="270"/>
      <c r="BT19" s="270"/>
      <c r="BU19" s="270"/>
      <c r="BV19" s="270"/>
      <c r="BW19" s="270"/>
      <c r="BX19" s="270"/>
      <c r="BY19" s="270"/>
      <c r="BZ19" s="270"/>
      <c r="CA19" s="270"/>
      <c r="CB19" s="270"/>
      <c r="CC19" s="270"/>
      <c r="CD19" s="270"/>
      <c r="CE19" s="270"/>
      <c r="CF19" s="270"/>
      <c r="CG19" s="270"/>
      <c r="CH19" s="270"/>
      <c r="CI19" s="270"/>
      <c r="CJ19" s="270"/>
      <c r="CK19" s="270"/>
      <c r="CL19" s="282"/>
      <c r="CM19" s="282"/>
      <c r="CN19" s="282"/>
      <c r="CO19" s="287"/>
      <c r="CP19" s="287"/>
      <c r="CQ19" s="287"/>
      <c r="CR19" s="288"/>
      <c r="CS19" s="288"/>
      <c r="CT19" s="288"/>
      <c r="CU19" s="282"/>
      <c r="CV19" s="282"/>
      <c r="CW19" s="282"/>
      <c r="CX19" s="270"/>
      <c r="CY19" s="270"/>
      <c r="CZ19" s="270"/>
      <c r="DA19" s="270"/>
      <c r="DB19" s="270"/>
      <c r="DC19" s="270"/>
      <c r="DD19" s="270"/>
      <c r="DE19" s="270"/>
      <c r="DF19" s="278"/>
      <c r="DG19" s="272"/>
    </row>
    <row r="20" spans="2:111" s="273" customFormat="1" ht="9.9499999999999993" customHeight="1" x14ac:dyDescent="0.15">
      <c r="B20" s="274"/>
      <c r="C20" s="275"/>
      <c r="D20" s="270"/>
      <c r="E20" s="270"/>
      <c r="F20" s="270"/>
      <c r="G20" s="292" t="s">
        <v>620</v>
      </c>
      <c r="H20" s="270"/>
      <c r="I20" s="292" t="s">
        <v>628</v>
      </c>
      <c r="J20" s="270"/>
      <c r="M20" s="289"/>
      <c r="O20" s="290"/>
      <c r="P20" s="289"/>
      <c r="Q20" s="289"/>
      <c r="R20" s="289"/>
      <c r="S20" s="289"/>
      <c r="T20" s="289"/>
      <c r="U20" s="289"/>
      <c r="V20" s="289"/>
      <c r="W20" s="289"/>
      <c r="X20" s="289"/>
      <c r="Y20" s="289"/>
      <c r="Z20" s="289"/>
      <c r="AA20" s="289"/>
      <c r="AB20" s="289"/>
      <c r="AC20" s="289"/>
      <c r="AD20" s="289"/>
      <c r="AE20" s="290"/>
      <c r="AF20" s="290"/>
      <c r="AG20" s="290"/>
      <c r="AH20" s="290"/>
      <c r="AI20" s="290"/>
      <c r="AJ20" s="290"/>
      <c r="AK20" s="290"/>
      <c r="AL20" s="290"/>
      <c r="AM20" s="290"/>
      <c r="AN20" s="290"/>
      <c r="AO20" s="290"/>
      <c r="AP20" s="290"/>
      <c r="AQ20" s="290"/>
      <c r="AR20" s="290"/>
      <c r="AS20" s="290"/>
      <c r="AT20" s="290"/>
      <c r="AU20" s="290"/>
      <c r="AV20" s="290"/>
      <c r="AW20" s="290"/>
      <c r="AX20" s="290"/>
      <c r="AY20" s="290"/>
      <c r="AZ20" s="289"/>
      <c r="BA20" s="289"/>
      <c r="BB20" s="289"/>
      <c r="BC20" s="289"/>
      <c r="BD20" s="289"/>
      <c r="BE20" s="289"/>
      <c r="BF20" s="289"/>
      <c r="BG20" s="289"/>
      <c r="BH20" s="289"/>
      <c r="BI20" s="290"/>
      <c r="BJ20" s="270"/>
      <c r="BK20" s="270"/>
      <c r="BL20" s="270"/>
      <c r="BM20" s="270"/>
      <c r="BN20" s="270"/>
      <c r="BO20" s="270"/>
      <c r="BP20" s="270"/>
      <c r="BQ20" s="270"/>
      <c r="BR20" s="270"/>
      <c r="BS20" s="270"/>
      <c r="BT20" s="270"/>
      <c r="BU20" s="270"/>
      <c r="BV20" s="270"/>
      <c r="BW20" s="270"/>
      <c r="BX20" s="270"/>
      <c r="BY20" s="270"/>
      <c r="BZ20" s="270"/>
      <c r="CA20" s="270"/>
      <c r="CB20" s="270"/>
      <c r="CC20" s="270"/>
      <c r="CD20" s="270"/>
      <c r="CE20" s="270"/>
      <c r="CF20" s="270"/>
      <c r="CG20" s="270"/>
      <c r="CH20" s="270"/>
      <c r="CI20" s="270"/>
      <c r="CJ20" s="270"/>
      <c r="CK20" s="270"/>
      <c r="CL20" s="282"/>
      <c r="CM20" s="282"/>
      <c r="CN20" s="282"/>
      <c r="CO20" s="287"/>
      <c r="CP20" s="287"/>
      <c r="CQ20" s="287"/>
      <c r="CR20" s="288"/>
      <c r="CS20" s="288"/>
      <c r="CT20" s="288"/>
      <c r="CU20" s="282"/>
      <c r="CV20" s="282"/>
      <c r="CW20" s="282"/>
      <c r="CX20" s="270"/>
      <c r="CY20" s="270"/>
      <c r="CZ20" s="270"/>
      <c r="DA20" s="270"/>
      <c r="DB20" s="270"/>
      <c r="DC20" s="270"/>
      <c r="DD20" s="270"/>
      <c r="DE20" s="270"/>
      <c r="DF20" s="278"/>
      <c r="DG20" s="272"/>
    </row>
    <row r="21" spans="2:111" s="273" customFormat="1" ht="9.9499999999999993" customHeight="1" x14ac:dyDescent="0.15">
      <c r="B21" s="274"/>
      <c r="C21" s="275"/>
      <c r="D21" s="270"/>
      <c r="E21" s="270"/>
      <c r="F21" s="270"/>
      <c r="G21" s="270" t="s">
        <v>620</v>
      </c>
      <c r="I21" s="273" t="s">
        <v>629</v>
      </c>
      <c r="O21" s="289"/>
      <c r="P21" s="288"/>
      <c r="Q21" s="288"/>
      <c r="R21" s="288"/>
      <c r="S21" s="288"/>
      <c r="T21" s="288"/>
      <c r="U21" s="290"/>
      <c r="V21" s="288"/>
      <c r="W21" s="288"/>
      <c r="X21" s="290"/>
      <c r="Y21" s="289"/>
      <c r="Z21" s="289"/>
      <c r="AA21" s="289"/>
      <c r="AB21" s="289"/>
      <c r="AC21" s="289"/>
      <c r="AD21" s="289"/>
      <c r="AE21" s="290"/>
      <c r="AF21" s="290"/>
      <c r="AG21" s="290"/>
      <c r="AH21" s="290"/>
      <c r="AI21" s="290"/>
      <c r="AJ21" s="290"/>
      <c r="AK21" s="290"/>
      <c r="AL21" s="290"/>
      <c r="AM21" s="290"/>
      <c r="AN21" s="290"/>
      <c r="AO21" s="290"/>
      <c r="AP21" s="290"/>
      <c r="AQ21" s="290"/>
      <c r="AR21" s="290"/>
      <c r="AS21" s="290"/>
      <c r="AT21" s="290"/>
      <c r="AU21" s="290"/>
      <c r="AV21" s="290"/>
      <c r="AW21" s="290"/>
      <c r="AX21" s="290"/>
      <c r="AY21" s="290"/>
      <c r="AZ21" s="289"/>
      <c r="BA21" s="289"/>
      <c r="BB21" s="289"/>
      <c r="BC21" s="289"/>
      <c r="BD21" s="289"/>
      <c r="BE21" s="289"/>
      <c r="BF21" s="289"/>
      <c r="BG21" s="289"/>
      <c r="BH21" s="289"/>
      <c r="BI21" s="290"/>
      <c r="BJ21" s="270"/>
      <c r="BK21" s="270"/>
      <c r="BL21" s="270"/>
      <c r="BM21" s="270"/>
      <c r="BN21" s="270"/>
      <c r="BO21" s="270"/>
      <c r="BP21" s="270"/>
      <c r="BQ21" s="270"/>
      <c r="BR21" s="270"/>
      <c r="BS21" s="270"/>
      <c r="BT21" s="270"/>
      <c r="BU21" s="270"/>
      <c r="BV21" s="270"/>
      <c r="BW21" s="270"/>
      <c r="BX21" s="270"/>
      <c r="BY21" s="270"/>
      <c r="BZ21" s="270"/>
      <c r="CA21" s="270"/>
      <c r="CB21" s="270"/>
      <c r="CC21" s="270"/>
      <c r="CD21" s="270"/>
      <c r="CE21" s="270"/>
      <c r="CF21" s="270"/>
      <c r="CG21" s="270"/>
      <c r="CH21" s="270"/>
      <c r="CI21" s="270"/>
      <c r="CJ21" s="270"/>
      <c r="CK21" s="270"/>
      <c r="CL21" s="282"/>
      <c r="CM21" s="282"/>
      <c r="CN21" s="282"/>
      <c r="CO21" s="287"/>
      <c r="CP21" s="287"/>
      <c r="CQ21" s="287"/>
      <c r="CR21" s="288"/>
      <c r="CS21" s="288"/>
      <c r="CT21" s="288"/>
      <c r="CU21" s="282"/>
      <c r="CV21" s="282"/>
      <c r="CW21" s="282"/>
      <c r="CX21" s="270"/>
      <c r="CY21" s="270"/>
      <c r="CZ21" s="270"/>
      <c r="DA21" s="270"/>
      <c r="DB21" s="270"/>
      <c r="DC21" s="270"/>
      <c r="DD21" s="270"/>
      <c r="DE21" s="270"/>
      <c r="DF21" s="278"/>
      <c r="DG21" s="272"/>
    </row>
    <row r="22" spans="2:111" s="273" customFormat="1" ht="9.9499999999999993" customHeight="1" x14ac:dyDescent="0.15">
      <c r="B22" s="274"/>
      <c r="C22" s="275"/>
      <c r="D22" s="270"/>
      <c r="E22" s="270"/>
      <c r="F22" s="270"/>
      <c r="J22" s="270" t="s">
        <v>622</v>
      </c>
      <c r="K22" s="275"/>
      <c r="L22" s="289" t="s">
        <v>630</v>
      </c>
      <c r="O22" s="289"/>
      <c r="P22" s="282"/>
      <c r="Q22" s="282"/>
      <c r="R22" s="282"/>
      <c r="S22" s="282"/>
      <c r="T22" s="282"/>
      <c r="U22" s="290"/>
      <c r="V22" s="282"/>
      <c r="W22" s="282"/>
      <c r="X22" s="290"/>
      <c r="Y22" s="289"/>
      <c r="Z22" s="289"/>
      <c r="AA22" s="289"/>
      <c r="AB22" s="289"/>
      <c r="AC22" s="289"/>
      <c r="AD22" s="289"/>
      <c r="AE22" s="289"/>
      <c r="AF22" s="289"/>
      <c r="AG22" s="289"/>
      <c r="AH22" s="289"/>
      <c r="AI22" s="290"/>
      <c r="AJ22" s="290"/>
      <c r="AK22" s="290"/>
      <c r="AL22" s="290"/>
      <c r="AM22" s="290"/>
      <c r="AN22" s="290"/>
      <c r="AO22" s="290"/>
      <c r="AP22" s="290"/>
      <c r="AQ22" s="290"/>
      <c r="AR22" s="290"/>
      <c r="AS22" s="290"/>
      <c r="AT22" s="290"/>
      <c r="AU22" s="290"/>
      <c r="AV22" s="290"/>
      <c r="AW22" s="290"/>
      <c r="AX22" s="290"/>
      <c r="AY22" s="290"/>
      <c r="AZ22" s="289"/>
      <c r="BA22" s="289"/>
      <c r="BB22" s="289"/>
      <c r="BC22" s="289"/>
      <c r="BD22" s="289"/>
      <c r="BE22" s="289"/>
      <c r="BF22" s="289"/>
      <c r="BG22" s="289"/>
      <c r="BH22" s="289"/>
      <c r="BI22" s="290"/>
      <c r="BJ22" s="270"/>
      <c r="BK22" s="270"/>
      <c r="BL22" s="270"/>
      <c r="BM22" s="270"/>
      <c r="BN22" s="270"/>
      <c r="BO22" s="270"/>
      <c r="BP22" s="270"/>
      <c r="BQ22" s="270"/>
      <c r="BR22" s="270"/>
      <c r="BS22" s="270"/>
      <c r="BT22" s="270"/>
      <c r="BU22" s="270"/>
      <c r="BV22" s="270"/>
      <c r="BW22" s="270"/>
      <c r="BX22" s="270"/>
      <c r="BY22" s="270"/>
      <c r="BZ22" s="270"/>
      <c r="CA22" s="270"/>
      <c r="CB22" s="270"/>
      <c r="CC22" s="270"/>
      <c r="CD22" s="270"/>
      <c r="CE22" s="270"/>
      <c r="CF22" s="270"/>
      <c r="CG22" s="270"/>
      <c r="CH22" s="270"/>
      <c r="CI22" s="270"/>
      <c r="CJ22" s="270"/>
      <c r="CK22" s="270"/>
      <c r="CL22" s="282"/>
      <c r="CM22" s="282"/>
      <c r="CN22" s="282"/>
      <c r="CO22" s="287"/>
      <c r="CP22" s="287"/>
      <c r="CQ22" s="287"/>
      <c r="CR22" s="288"/>
      <c r="CS22" s="288"/>
      <c r="CT22" s="288"/>
      <c r="CU22" s="282"/>
      <c r="CV22" s="282"/>
      <c r="CW22" s="282"/>
      <c r="CX22" s="270"/>
      <c r="CY22" s="270"/>
      <c r="CZ22" s="270"/>
      <c r="DA22" s="270"/>
      <c r="DB22" s="270"/>
      <c r="DC22" s="270"/>
      <c r="DD22" s="270"/>
      <c r="DE22" s="270"/>
      <c r="DF22" s="278"/>
      <c r="DG22" s="272"/>
    </row>
    <row r="23" spans="2:111" s="273" customFormat="1" ht="9.9499999999999993" customHeight="1" x14ac:dyDescent="0.15">
      <c r="B23" s="274"/>
      <c r="C23" s="275"/>
      <c r="D23" s="270"/>
      <c r="E23" s="270"/>
      <c r="F23" s="270"/>
      <c r="X23" s="270"/>
      <c r="Y23" s="270"/>
      <c r="Z23" s="270"/>
      <c r="AA23" s="270"/>
      <c r="AB23" s="270"/>
      <c r="AC23" s="270"/>
      <c r="AD23" s="270"/>
      <c r="AE23" s="270"/>
      <c r="AF23" s="270"/>
      <c r="AG23" s="270"/>
      <c r="AH23" s="270"/>
      <c r="AI23" s="270"/>
      <c r="AJ23" s="270"/>
      <c r="AK23" s="270"/>
      <c r="AL23" s="270"/>
      <c r="AM23" s="270"/>
      <c r="AN23" s="270"/>
      <c r="AO23" s="270"/>
      <c r="AP23" s="270"/>
      <c r="AQ23" s="270"/>
      <c r="AR23" s="270"/>
      <c r="AS23" s="270"/>
      <c r="AT23" s="270"/>
      <c r="AU23" s="270"/>
      <c r="AV23" s="270"/>
      <c r="AW23" s="270"/>
      <c r="AX23" s="270"/>
      <c r="AY23" s="270"/>
      <c r="AZ23" s="270"/>
      <c r="BA23" s="270"/>
      <c r="BB23" s="270"/>
      <c r="BC23" s="270"/>
      <c r="BD23" s="270"/>
      <c r="BE23" s="270"/>
      <c r="BF23" s="270"/>
      <c r="BG23" s="270"/>
      <c r="BH23" s="270"/>
      <c r="BI23" s="270"/>
      <c r="BJ23" s="270"/>
      <c r="BK23" s="270"/>
      <c r="BL23" s="270"/>
      <c r="BM23" s="270"/>
      <c r="BN23" s="270"/>
      <c r="BO23" s="270"/>
      <c r="BP23" s="270"/>
      <c r="BQ23" s="270"/>
      <c r="BR23" s="270"/>
      <c r="BS23" s="270"/>
      <c r="BT23" s="270"/>
      <c r="BU23" s="270"/>
      <c r="BV23" s="270"/>
      <c r="BW23" s="270"/>
      <c r="BX23" s="270"/>
      <c r="BY23" s="270"/>
      <c r="BZ23" s="270"/>
      <c r="CA23" s="270"/>
      <c r="CB23" s="270"/>
      <c r="CC23" s="270"/>
      <c r="CD23" s="270"/>
      <c r="CE23" s="270"/>
      <c r="CF23" s="270"/>
      <c r="CG23" s="270"/>
      <c r="CH23" s="270"/>
      <c r="CI23" s="270"/>
      <c r="CJ23" s="270"/>
      <c r="CK23" s="270"/>
      <c r="CL23" s="282"/>
      <c r="CM23" s="282"/>
      <c r="CN23" s="282"/>
      <c r="CO23" s="287"/>
      <c r="CP23" s="287"/>
      <c r="CQ23" s="287"/>
      <c r="CR23" s="288"/>
      <c r="CS23" s="288"/>
      <c r="CT23" s="288"/>
      <c r="CU23" s="282"/>
      <c r="CV23" s="282"/>
      <c r="CW23" s="282"/>
      <c r="CX23" s="270"/>
      <c r="CY23" s="270"/>
      <c r="CZ23" s="270"/>
      <c r="DA23" s="270"/>
      <c r="DB23" s="270"/>
      <c r="DC23" s="270"/>
      <c r="DD23" s="270"/>
      <c r="DE23" s="270"/>
      <c r="DF23" s="278"/>
      <c r="DG23" s="272"/>
    </row>
    <row r="24" spans="2:111" s="273" customFormat="1" ht="9.9499999999999993" customHeight="1" x14ac:dyDescent="0.15">
      <c r="B24" s="274"/>
      <c r="C24" s="275"/>
      <c r="D24" s="270"/>
      <c r="E24" s="270"/>
      <c r="F24" s="270"/>
      <c r="N24" s="289"/>
      <c r="Y24" s="270"/>
      <c r="Z24" s="270"/>
      <c r="AA24" s="270"/>
      <c r="AB24" s="270"/>
      <c r="AC24" s="270"/>
      <c r="AD24" s="270"/>
      <c r="AE24" s="270"/>
      <c r="AF24" s="270"/>
      <c r="AG24" s="270"/>
      <c r="AH24" s="270"/>
      <c r="AI24" s="270"/>
      <c r="AJ24" s="270"/>
      <c r="AK24" s="270"/>
      <c r="AL24" s="270"/>
      <c r="AM24" s="270"/>
      <c r="AN24" s="270"/>
      <c r="AO24" s="270"/>
      <c r="AP24" s="270"/>
      <c r="AQ24" s="270"/>
      <c r="AR24" s="270"/>
      <c r="AS24" s="270"/>
      <c r="AT24" s="270"/>
      <c r="AU24" s="270"/>
      <c r="AV24" s="270"/>
      <c r="AW24" s="270"/>
      <c r="AX24" s="270"/>
      <c r="AY24" s="270"/>
      <c r="AZ24" s="270"/>
      <c r="BA24" s="270"/>
      <c r="BB24" s="270"/>
      <c r="BC24" s="270"/>
      <c r="BD24" s="270"/>
      <c r="BE24" s="270"/>
      <c r="BF24" s="270"/>
      <c r="BG24" s="270"/>
      <c r="BH24" s="270"/>
      <c r="BI24" s="270"/>
      <c r="BJ24" s="270"/>
      <c r="BK24" s="270"/>
      <c r="BL24" s="270"/>
      <c r="BM24" s="270"/>
      <c r="BN24" s="270"/>
      <c r="BO24" s="270"/>
      <c r="BP24" s="270"/>
      <c r="BQ24" s="270"/>
      <c r="BR24" s="270"/>
      <c r="BS24" s="270"/>
      <c r="BT24" s="270"/>
      <c r="BU24" s="270"/>
      <c r="BV24" s="270"/>
      <c r="BW24" s="270"/>
      <c r="BX24" s="270"/>
      <c r="BY24" s="270"/>
      <c r="BZ24" s="270"/>
      <c r="CA24" s="270"/>
      <c r="CB24" s="270"/>
      <c r="CC24" s="270"/>
      <c r="CD24" s="270"/>
      <c r="CE24" s="270"/>
      <c r="CF24" s="270"/>
      <c r="CG24" s="270"/>
      <c r="CH24" s="270"/>
      <c r="CI24" s="270"/>
      <c r="CJ24" s="270"/>
      <c r="CK24" s="270"/>
      <c r="CL24" s="282"/>
      <c r="CM24" s="282"/>
      <c r="CN24" s="282"/>
      <c r="CO24" s="287"/>
      <c r="CP24" s="287"/>
      <c r="CQ24" s="287"/>
      <c r="CR24" s="288"/>
      <c r="CS24" s="288"/>
      <c r="CT24" s="288"/>
      <c r="CU24" s="282"/>
      <c r="CV24" s="282"/>
      <c r="CW24" s="282"/>
      <c r="CX24" s="270"/>
      <c r="CY24" s="270"/>
      <c r="CZ24" s="270"/>
      <c r="DA24" s="270"/>
      <c r="DB24" s="270"/>
      <c r="DC24" s="270"/>
      <c r="DD24" s="270"/>
      <c r="DE24" s="270"/>
      <c r="DF24" s="278"/>
      <c r="DG24" s="272"/>
    </row>
    <row r="25" spans="2:111" s="273" customFormat="1" ht="9.9499999999999993" customHeight="1" x14ac:dyDescent="0.15">
      <c r="B25" s="274"/>
      <c r="C25" s="275"/>
      <c r="D25" s="270"/>
      <c r="E25" s="270"/>
      <c r="F25" s="270"/>
      <c r="G25" s="290" t="s">
        <v>620</v>
      </c>
      <c r="H25" s="289"/>
      <c r="I25" s="289" t="s">
        <v>631</v>
      </c>
      <c r="J25" s="289"/>
      <c r="K25" s="270"/>
      <c r="L25" s="291"/>
      <c r="M25" s="291"/>
      <c r="N25" s="289"/>
      <c r="Y25" s="270"/>
      <c r="Z25" s="270"/>
      <c r="AA25" s="270"/>
      <c r="AB25" s="270"/>
      <c r="AC25" s="270"/>
      <c r="AD25" s="270"/>
      <c r="AE25" s="270"/>
      <c r="AF25" s="270"/>
      <c r="AG25" s="270"/>
      <c r="AH25" s="270"/>
      <c r="AI25" s="270"/>
      <c r="AJ25" s="270"/>
      <c r="AK25" s="270"/>
      <c r="AL25" s="270"/>
      <c r="AM25" s="270"/>
      <c r="AN25" s="270"/>
      <c r="AO25" s="270"/>
      <c r="AP25" s="270"/>
      <c r="AQ25" s="270"/>
      <c r="AR25" s="270"/>
      <c r="AS25" s="270"/>
      <c r="AT25" s="270"/>
      <c r="AU25" s="270"/>
      <c r="AV25" s="270"/>
      <c r="AW25" s="270"/>
      <c r="AX25" s="270"/>
      <c r="AY25" s="270"/>
      <c r="AZ25" s="270"/>
      <c r="BA25" s="270"/>
      <c r="BB25" s="270"/>
      <c r="BC25" s="270"/>
      <c r="BD25" s="270"/>
      <c r="BE25" s="270"/>
      <c r="BF25" s="270"/>
      <c r="BG25" s="270"/>
      <c r="BH25" s="270"/>
      <c r="BI25" s="270"/>
      <c r="BJ25" s="270"/>
      <c r="BK25" s="270"/>
      <c r="BL25" s="270"/>
      <c r="BM25" s="270"/>
      <c r="BN25" s="270"/>
      <c r="BO25" s="270"/>
      <c r="BP25" s="270"/>
      <c r="BQ25" s="270"/>
      <c r="BR25" s="270"/>
      <c r="BS25" s="270"/>
      <c r="BT25" s="270"/>
      <c r="BU25" s="270"/>
      <c r="BV25" s="270"/>
      <c r="BW25" s="270"/>
      <c r="BX25" s="270"/>
      <c r="BY25" s="270"/>
      <c r="BZ25" s="270"/>
      <c r="CA25" s="270"/>
      <c r="CB25" s="270"/>
      <c r="CC25" s="270"/>
      <c r="CD25" s="270"/>
      <c r="CE25" s="270"/>
      <c r="CF25" s="270"/>
      <c r="CG25" s="270"/>
      <c r="CH25" s="270"/>
      <c r="CI25" s="270"/>
      <c r="CJ25" s="270"/>
      <c r="CK25" s="270"/>
      <c r="CL25" s="282"/>
      <c r="CM25" s="282"/>
      <c r="CN25" s="282"/>
      <c r="CO25" s="287"/>
      <c r="CP25" s="287"/>
      <c r="CQ25" s="287"/>
      <c r="CR25" s="288"/>
      <c r="CS25" s="288"/>
      <c r="CT25" s="288"/>
      <c r="CU25" s="282"/>
      <c r="CV25" s="282"/>
      <c r="CW25" s="282"/>
      <c r="CX25" s="270"/>
      <c r="CY25" s="270"/>
      <c r="CZ25" s="270"/>
      <c r="DA25" s="270"/>
      <c r="DB25" s="270"/>
      <c r="DC25" s="270"/>
      <c r="DD25" s="270"/>
      <c r="DE25" s="270"/>
      <c r="DF25" s="293" t="s">
        <v>632</v>
      </c>
      <c r="DG25" s="272"/>
    </row>
    <row r="26" spans="2:111" s="273" customFormat="1" ht="9.9499999999999993" customHeight="1" x14ac:dyDescent="0.15">
      <c r="B26" s="274"/>
      <c r="C26" s="275"/>
      <c r="D26" s="270"/>
      <c r="E26" s="270"/>
      <c r="F26" s="270"/>
      <c r="J26" s="270" t="s">
        <v>633</v>
      </c>
      <c r="K26" s="289"/>
      <c r="L26" s="289"/>
      <c r="M26" s="289"/>
      <c r="Y26" s="270"/>
      <c r="Z26" s="270"/>
      <c r="AA26" s="270"/>
      <c r="AB26" s="270"/>
      <c r="AC26" s="270"/>
      <c r="AD26" s="270"/>
      <c r="AE26" s="270"/>
      <c r="AF26" s="270"/>
      <c r="AG26" s="270"/>
      <c r="AH26" s="270"/>
      <c r="AI26" s="270"/>
      <c r="AJ26" s="270"/>
      <c r="AK26" s="270"/>
      <c r="AL26" s="270"/>
      <c r="AM26" s="270"/>
      <c r="AN26" s="270"/>
      <c r="AO26" s="270"/>
      <c r="AP26" s="270"/>
      <c r="AQ26" s="270"/>
      <c r="AR26" s="270"/>
      <c r="AS26" s="270"/>
      <c r="AT26" s="270"/>
      <c r="AU26" s="270"/>
      <c r="AV26" s="270"/>
      <c r="AW26" s="270"/>
      <c r="AX26" s="270"/>
      <c r="AY26" s="270"/>
      <c r="AZ26" s="270"/>
      <c r="BA26" s="270"/>
      <c r="BB26" s="270"/>
      <c r="BC26" s="270"/>
      <c r="BD26" s="270"/>
      <c r="BE26" s="270"/>
      <c r="BF26" s="270"/>
      <c r="BG26" s="270"/>
      <c r="BH26" s="270"/>
      <c r="BI26" s="270"/>
      <c r="BJ26" s="270"/>
      <c r="BK26" s="270"/>
      <c r="BL26" s="270"/>
      <c r="BM26" s="270"/>
      <c r="BN26" s="270"/>
      <c r="BO26" s="270"/>
      <c r="BP26" s="270"/>
      <c r="BQ26" s="270"/>
      <c r="BR26" s="270"/>
      <c r="BS26" s="270"/>
      <c r="BT26" s="270"/>
      <c r="BU26" s="270"/>
      <c r="BX26" s="270"/>
      <c r="BY26" s="270"/>
      <c r="BZ26" s="270"/>
      <c r="CA26" s="270"/>
      <c r="CB26" s="270"/>
      <c r="CC26" s="270"/>
      <c r="CD26" s="270"/>
      <c r="CE26" s="270"/>
      <c r="CF26" s="270"/>
      <c r="CG26" s="270"/>
      <c r="CH26" s="270"/>
      <c r="CI26" s="270"/>
      <c r="CJ26" s="270"/>
      <c r="CK26" s="270"/>
      <c r="CL26" s="282"/>
      <c r="CM26" s="282"/>
      <c r="CN26" s="282"/>
      <c r="CO26" s="287"/>
      <c r="CP26" s="287"/>
      <c r="CQ26" s="287"/>
      <c r="CR26" s="288"/>
      <c r="CS26" s="288"/>
      <c r="CT26" s="288"/>
      <c r="CU26" s="282"/>
      <c r="CV26" s="282"/>
      <c r="CW26" s="282"/>
      <c r="CX26" s="270"/>
      <c r="CY26" s="270"/>
      <c r="CZ26" s="270"/>
      <c r="DA26" s="270"/>
      <c r="DB26" s="270"/>
      <c r="DC26" s="270"/>
      <c r="DD26" s="270"/>
      <c r="DE26" s="270"/>
      <c r="DF26" s="278"/>
      <c r="DG26" s="272"/>
    </row>
    <row r="27" spans="2:111" s="273" customFormat="1" ht="9.9499999999999993" customHeight="1" x14ac:dyDescent="0.15">
      <c r="B27" s="274"/>
      <c r="C27" s="275"/>
      <c r="D27" s="270"/>
      <c r="E27" s="270"/>
      <c r="F27" s="270"/>
      <c r="J27" s="270"/>
      <c r="K27" s="289"/>
      <c r="L27" s="289"/>
      <c r="M27" s="289"/>
      <c r="N27" s="291"/>
      <c r="Y27" s="270"/>
      <c r="Z27" s="270"/>
      <c r="AA27" s="270"/>
      <c r="AB27" s="270"/>
      <c r="AC27" s="270"/>
      <c r="AD27" s="270"/>
      <c r="AE27" s="270"/>
      <c r="AF27" s="270"/>
      <c r="AG27" s="270"/>
      <c r="AH27" s="270"/>
      <c r="AI27" s="270"/>
      <c r="AJ27" s="270"/>
      <c r="AK27" s="270"/>
      <c r="AL27" s="270"/>
      <c r="AM27" s="270"/>
      <c r="AN27" s="270"/>
      <c r="AO27" s="270"/>
      <c r="AP27" s="270"/>
      <c r="AQ27" s="270"/>
      <c r="AR27" s="270"/>
      <c r="AS27" s="270"/>
      <c r="AT27" s="270"/>
      <c r="AU27" s="270"/>
      <c r="AV27" s="270"/>
      <c r="AW27" s="270"/>
      <c r="AX27" s="270"/>
      <c r="AY27" s="270"/>
      <c r="AZ27" s="270"/>
      <c r="BA27" s="270"/>
      <c r="BB27" s="270"/>
      <c r="BC27" s="270"/>
      <c r="BD27" s="270"/>
      <c r="BE27" s="270"/>
      <c r="BF27" s="270"/>
      <c r="BG27" s="270"/>
      <c r="BH27" s="270"/>
      <c r="BI27" s="270"/>
      <c r="BJ27" s="270"/>
      <c r="BK27" s="270"/>
      <c r="BL27" s="270"/>
      <c r="BM27" s="270"/>
      <c r="BN27" s="270"/>
      <c r="BO27" s="270"/>
      <c r="BP27" s="270"/>
      <c r="BQ27" s="270"/>
      <c r="BR27" s="270"/>
      <c r="BS27" s="270"/>
      <c r="BT27" s="270"/>
      <c r="BU27" s="270"/>
      <c r="BV27" s="270"/>
      <c r="BW27" s="270"/>
      <c r="BX27" s="270"/>
      <c r="BY27" s="270"/>
      <c r="BZ27" s="270"/>
      <c r="CA27" s="270"/>
      <c r="CB27" s="270"/>
      <c r="CC27" s="270"/>
      <c r="CD27" s="270"/>
      <c r="CE27" s="270"/>
      <c r="CF27" s="270"/>
      <c r="CG27" s="270"/>
      <c r="CH27" s="270"/>
      <c r="CI27" s="270"/>
      <c r="CJ27" s="270"/>
      <c r="CK27" s="270"/>
      <c r="CL27" s="282"/>
      <c r="CM27" s="282"/>
      <c r="CN27" s="282"/>
      <c r="CO27" s="287"/>
      <c r="CP27" s="287"/>
      <c r="CQ27" s="287"/>
      <c r="CR27" s="288"/>
      <c r="CS27" s="288"/>
      <c r="CT27" s="288"/>
      <c r="CU27" s="282"/>
      <c r="CV27" s="282"/>
      <c r="CW27" s="282"/>
      <c r="CX27" s="270"/>
      <c r="CY27" s="270"/>
      <c r="CZ27" s="270"/>
      <c r="DA27" s="270"/>
      <c r="DB27" s="270"/>
      <c r="DC27" s="270"/>
      <c r="DD27" s="270"/>
      <c r="DE27" s="270"/>
      <c r="DF27" s="278"/>
      <c r="DG27" s="272"/>
    </row>
    <row r="28" spans="2:111" s="273" customFormat="1" ht="9.9499999999999993" customHeight="1" x14ac:dyDescent="0.15">
      <c r="B28" s="274"/>
      <c r="C28" s="275"/>
      <c r="D28" s="289"/>
      <c r="E28" s="289"/>
      <c r="F28" s="290"/>
      <c r="G28" s="294" t="s">
        <v>620</v>
      </c>
      <c r="H28" s="289"/>
      <c r="I28" s="295" t="s">
        <v>634</v>
      </c>
      <c r="J28" s="289"/>
      <c r="K28" s="289"/>
      <c r="L28" s="289"/>
      <c r="M28" s="289"/>
      <c r="N28" s="289"/>
      <c r="O28" s="289"/>
      <c r="P28" s="289"/>
      <c r="Q28" s="291"/>
      <c r="R28" s="289"/>
      <c r="S28" s="289"/>
      <c r="T28" s="289"/>
      <c r="U28" s="289"/>
      <c r="V28" s="289"/>
      <c r="W28" s="289"/>
      <c r="X28" s="289"/>
      <c r="Y28" s="290"/>
      <c r="Z28" s="290"/>
      <c r="AA28" s="290"/>
      <c r="AB28" s="290"/>
      <c r="AC28" s="290"/>
      <c r="AD28" s="290"/>
      <c r="AE28" s="290"/>
      <c r="AF28" s="290"/>
      <c r="AG28" s="289"/>
      <c r="AH28" s="289"/>
      <c r="AI28" s="290"/>
      <c r="AJ28" s="290"/>
      <c r="AK28" s="290"/>
      <c r="AL28" s="290"/>
      <c r="AM28" s="290"/>
      <c r="AN28" s="290"/>
      <c r="AO28" s="290"/>
      <c r="AP28" s="290"/>
      <c r="AQ28" s="290"/>
      <c r="AR28" s="290"/>
      <c r="AS28" s="290"/>
      <c r="AT28" s="290"/>
      <c r="AU28" s="290"/>
      <c r="AV28" s="290"/>
      <c r="AW28" s="290"/>
      <c r="AX28" s="290"/>
      <c r="AY28" s="289"/>
      <c r="AZ28" s="289"/>
      <c r="BA28" s="289"/>
      <c r="BB28" s="289"/>
      <c r="BC28" s="289"/>
      <c r="BD28" s="289"/>
      <c r="BE28" s="289"/>
      <c r="BF28" s="289"/>
      <c r="BG28" s="289"/>
      <c r="BH28" s="290"/>
      <c r="BI28" s="290"/>
      <c r="BJ28" s="290"/>
      <c r="BK28" s="290"/>
      <c r="BL28" s="290"/>
      <c r="BM28" s="290"/>
      <c r="BN28" s="290"/>
      <c r="BO28" s="290"/>
      <c r="BP28" s="290"/>
      <c r="BQ28" s="290"/>
      <c r="BR28" s="290"/>
      <c r="BS28" s="290"/>
      <c r="BT28" s="290"/>
      <c r="BU28" s="290"/>
      <c r="BV28" s="290"/>
      <c r="BW28" s="290"/>
      <c r="BX28" s="290"/>
      <c r="BY28" s="290"/>
      <c r="BZ28" s="270"/>
      <c r="CA28" s="270"/>
      <c r="CB28" s="270"/>
      <c r="CC28" s="270"/>
      <c r="CD28" s="270"/>
      <c r="CE28" s="270"/>
      <c r="CF28" s="270"/>
      <c r="CG28" s="270"/>
      <c r="CH28" s="270"/>
      <c r="CI28" s="270"/>
      <c r="CJ28" s="270"/>
      <c r="CK28" s="270"/>
      <c r="CL28" s="282"/>
      <c r="CM28" s="282"/>
      <c r="CN28" s="282"/>
      <c r="CO28" s="287"/>
      <c r="CP28" s="287"/>
      <c r="CQ28" s="287"/>
      <c r="CR28" s="288"/>
      <c r="CS28" s="288"/>
      <c r="CT28" s="288"/>
      <c r="CU28" s="282"/>
      <c r="CV28" s="282"/>
      <c r="CW28" s="282"/>
      <c r="CX28" s="270"/>
      <c r="CY28" s="270"/>
      <c r="CZ28" s="270"/>
      <c r="DA28" s="270"/>
      <c r="DB28" s="270"/>
      <c r="DC28" s="270"/>
      <c r="DD28" s="270"/>
      <c r="DE28" s="270"/>
      <c r="DF28" s="293" t="s">
        <v>632</v>
      </c>
      <c r="DG28" s="272"/>
    </row>
    <row r="29" spans="2:111" s="290" customFormat="1" ht="9.9499999999999993" customHeight="1" x14ac:dyDescent="0.15">
      <c r="B29" s="296"/>
      <c r="C29" s="277"/>
      <c r="D29" s="289"/>
      <c r="E29" s="289"/>
      <c r="H29" s="289"/>
      <c r="I29" s="289"/>
      <c r="J29" s="289"/>
      <c r="K29" s="289"/>
      <c r="L29" s="289"/>
      <c r="M29" s="289"/>
      <c r="N29" s="289"/>
      <c r="O29" s="289"/>
      <c r="P29" s="289"/>
      <c r="Q29" s="291"/>
      <c r="R29" s="289"/>
      <c r="S29" s="289"/>
      <c r="T29" s="289"/>
      <c r="U29" s="289"/>
      <c r="V29" s="289"/>
      <c r="W29" s="289"/>
      <c r="X29" s="289"/>
      <c r="AG29" s="289"/>
      <c r="AH29" s="289"/>
      <c r="AY29" s="289"/>
      <c r="AZ29" s="289"/>
      <c r="BA29" s="289"/>
      <c r="BB29" s="289"/>
      <c r="BC29" s="289"/>
      <c r="BD29" s="289"/>
      <c r="BE29" s="289"/>
      <c r="BF29" s="289"/>
      <c r="BG29" s="289"/>
      <c r="CY29" s="288"/>
      <c r="CZ29" s="282"/>
      <c r="DA29" s="282"/>
      <c r="DB29" s="282"/>
      <c r="DC29" s="282"/>
      <c r="DD29" s="289"/>
      <c r="DE29" s="289"/>
      <c r="DF29" s="297"/>
      <c r="DG29" s="288"/>
    </row>
    <row r="30" spans="2:111" s="273" customFormat="1" ht="9.9499999999999993" customHeight="1" x14ac:dyDescent="0.15">
      <c r="B30" s="274"/>
      <c r="C30" s="275"/>
      <c r="D30" s="270"/>
      <c r="E30" s="270"/>
      <c r="F30" s="270"/>
      <c r="BV30" s="270"/>
      <c r="BW30" s="270"/>
      <c r="BX30" s="270"/>
      <c r="BY30" s="270"/>
      <c r="BZ30" s="270"/>
      <c r="CA30" s="270"/>
      <c r="CB30" s="270"/>
      <c r="CC30" s="270"/>
      <c r="CD30" s="270"/>
      <c r="CE30" s="270"/>
      <c r="CF30" s="270"/>
      <c r="CG30" s="270"/>
      <c r="CH30" s="270"/>
      <c r="CI30" s="270"/>
      <c r="CJ30" s="270"/>
      <c r="CK30" s="270"/>
      <c r="CL30" s="282"/>
      <c r="CM30" s="282"/>
      <c r="CN30" s="282"/>
      <c r="CO30" s="287"/>
      <c r="CP30" s="287"/>
      <c r="CQ30" s="287"/>
      <c r="CR30" s="288"/>
      <c r="CS30" s="288"/>
      <c r="CT30" s="288"/>
      <c r="CU30" s="282"/>
      <c r="CV30" s="282"/>
      <c r="CW30" s="282"/>
      <c r="CX30" s="270"/>
      <c r="CY30" s="270"/>
      <c r="CZ30" s="270"/>
      <c r="DA30" s="270"/>
      <c r="DB30" s="270"/>
      <c r="DC30" s="270"/>
      <c r="DD30" s="270"/>
      <c r="DE30" s="270"/>
      <c r="DF30" s="278"/>
      <c r="DG30" s="272"/>
    </row>
    <row r="31" spans="2:111" s="273" customFormat="1" ht="9.9499999999999993" customHeight="1" x14ac:dyDescent="0.15">
      <c r="B31" s="274"/>
      <c r="C31" s="275"/>
      <c r="D31" s="270"/>
      <c r="E31" s="270"/>
      <c r="F31" s="270"/>
      <c r="G31" s="290" t="s">
        <v>620</v>
      </c>
      <c r="H31" s="289"/>
      <c r="I31" s="289" t="s">
        <v>635</v>
      </c>
      <c r="N31" s="289"/>
      <c r="Y31" s="270"/>
      <c r="Z31" s="270"/>
      <c r="AA31" s="270"/>
      <c r="AB31" s="270"/>
      <c r="AC31" s="270"/>
      <c r="AD31" s="270"/>
      <c r="AE31" s="270"/>
      <c r="AF31" s="270"/>
      <c r="AG31" s="270"/>
      <c r="AH31" s="270"/>
      <c r="AI31" s="270"/>
      <c r="AJ31" s="270"/>
      <c r="AK31" s="270"/>
      <c r="AL31" s="270"/>
      <c r="AM31" s="270"/>
      <c r="AN31" s="270"/>
      <c r="AO31" s="270"/>
      <c r="AP31" s="270"/>
      <c r="AQ31" s="270"/>
      <c r="AR31" s="270"/>
      <c r="AS31" s="270"/>
      <c r="AT31" s="270"/>
      <c r="AU31" s="270"/>
      <c r="AV31" s="270"/>
      <c r="AW31" s="270"/>
      <c r="AX31" s="270"/>
      <c r="AY31" s="270"/>
      <c r="AZ31" s="270"/>
      <c r="BA31" s="270"/>
      <c r="BB31" s="270"/>
      <c r="BC31" s="270"/>
      <c r="BD31" s="270"/>
      <c r="BE31" s="270"/>
      <c r="BF31" s="270"/>
      <c r="BG31" s="270"/>
      <c r="BH31" s="270"/>
      <c r="BI31" s="270"/>
      <c r="BJ31" s="270"/>
      <c r="BK31" s="270"/>
      <c r="BL31" s="270"/>
      <c r="BM31" s="270"/>
      <c r="BN31" s="270"/>
      <c r="BO31" s="270"/>
      <c r="BP31" s="270"/>
      <c r="BQ31" s="270"/>
      <c r="BR31" s="270"/>
      <c r="BS31" s="270"/>
      <c r="BT31" s="270"/>
      <c r="BU31" s="270"/>
      <c r="BX31" s="270"/>
      <c r="BY31" s="270"/>
      <c r="BZ31" s="270"/>
      <c r="CA31" s="270"/>
      <c r="CB31" s="270"/>
      <c r="CC31" s="270"/>
      <c r="CD31" s="270"/>
      <c r="CE31" s="270"/>
      <c r="CF31" s="270"/>
      <c r="CG31" s="270"/>
      <c r="CH31" s="270"/>
      <c r="CI31" s="270"/>
      <c r="CJ31" s="270"/>
      <c r="CK31" s="270"/>
      <c r="CL31" s="282"/>
      <c r="CM31" s="282"/>
      <c r="CN31" s="282"/>
      <c r="CO31" s="287"/>
      <c r="CP31" s="287"/>
      <c r="CQ31" s="287"/>
      <c r="CR31" s="288"/>
      <c r="CS31" s="288"/>
      <c r="CT31" s="288"/>
      <c r="CU31" s="282"/>
      <c r="CV31" s="282"/>
      <c r="CW31" s="282"/>
      <c r="CX31" s="270"/>
      <c r="CY31" s="270"/>
      <c r="CZ31" s="270"/>
      <c r="DA31" s="270"/>
      <c r="DB31" s="270"/>
      <c r="DC31" s="270"/>
      <c r="DD31" s="270"/>
      <c r="DE31" s="270"/>
      <c r="DF31" s="278"/>
      <c r="DG31" s="272"/>
    </row>
    <row r="32" spans="2:111" s="273" customFormat="1" ht="9.9499999999999993" customHeight="1" x14ac:dyDescent="0.15">
      <c r="B32" s="274"/>
      <c r="C32" s="275"/>
      <c r="D32" s="270"/>
      <c r="E32" s="270"/>
      <c r="F32" s="270"/>
      <c r="G32" s="270"/>
      <c r="H32" s="286"/>
      <c r="I32" s="270"/>
      <c r="N32" s="291"/>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270"/>
      <c r="BE32" s="270"/>
      <c r="BF32" s="270"/>
      <c r="BG32" s="270"/>
      <c r="BH32" s="270"/>
      <c r="BI32" s="270"/>
      <c r="BJ32" s="270"/>
      <c r="BK32" s="270"/>
      <c r="BL32" s="270"/>
      <c r="BM32" s="270"/>
      <c r="BN32" s="270"/>
      <c r="BO32" s="270"/>
      <c r="BP32" s="270"/>
      <c r="BQ32" s="270"/>
      <c r="BR32" s="270"/>
      <c r="BS32" s="270"/>
      <c r="BT32" s="270"/>
      <c r="BU32" s="270"/>
      <c r="BX32" s="270"/>
      <c r="BY32" s="270"/>
      <c r="BZ32" s="270"/>
      <c r="CA32" s="270"/>
      <c r="CB32" s="270"/>
      <c r="CC32" s="270"/>
      <c r="CD32" s="270"/>
      <c r="CE32" s="270"/>
      <c r="CF32" s="270"/>
      <c r="CG32" s="270"/>
      <c r="CH32" s="270"/>
      <c r="CI32" s="270"/>
      <c r="CJ32" s="270"/>
      <c r="CK32" s="270"/>
      <c r="CL32" s="282"/>
      <c r="CM32" s="282"/>
      <c r="CN32" s="282"/>
      <c r="CO32" s="287"/>
      <c r="CP32" s="287"/>
      <c r="CQ32" s="287"/>
      <c r="CR32" s="288"/>
      <c r="CS32" s="288"/>
      <c r="CT32" s="288"/>
      <c r="CU32" s="282"/>
      <c r="CV32" s="282"/>
      <c r="CW32" s="282"/>
      <c r="CX32" s="270"/>
      <c r="CY32" s="270"/>
      <c r="CZ32" s="270"/>
      <c r="DA32" s="270"/>
      <c r="DB32" s="270"/>
      <c r="DC32" s="270"/>
      <c r="DD32" s="270"/>
      <c r="DE32" s="270"/>
      <c r="DF32" s="278"/>
      <c r="DG32" s="272"/>
    </row>
    <row r="33" spans="2:111" s="273" customFormat="1" ht="9.9499999999999993" customHeight="1" x14ac:dyDescent="0.15">
      <c r="B33" s="274"/>
      <c r="C33" s="275"/>
      <c r="D33" s="270"/>
      <c r="E33" s="270"/>
      <c r="F33" s="270"/>
      <c r="G33" s="270"/>
      <c r="H33" s="270"/>
      <c r="I33" s="270"/>
      <c r="J33" s="270" t="s">
        <v>636</v>
      </c>
      <c r="K33" s="289"/>
      <c r="L33" s="289"/>
      <c r="N33" s="289"/>
      <c r="BX33" s="270"/>
      <c r="BY33" s="270"/>
      <c r="BZ33" s="270"/>
      <c r="CA33" s="270"/>
      <c r="CB33" s="270"/>
      <c r="CC33" s="270"/>
      <c r="CD33" s="270"/>
      <c r="CE33" s="270"/>
      <c r="CF33" s="270"/>
      <c r="CG33" s="270"/>
      <c r="CH33" s="270"/>
      <c r="CI33" s="270"/>
      <c r="CJ33" s="270"/>
      <c r="CK33" s="270"/>
      <c r="CL33" s="282"/>
      <c r="CM33" s="282"/>
      <c r="CN33" s="282"/>
      <c r="CO33" s="287"/>
      <c r="CP33" s="287"/>
      <c r="CQ33" s="287"/>
      <c r="CR33" s="288"/>
      <c r="CS33" s="288"/>
      <c r="CT33" s="288"/>
      <c r="CU33" s="282"/>
      <c r="CV33" s="282"/>
      <c r="CW33" s="282"/>
      <c r="CX33" s="270"/>
      <c r="CY33" s="270"/>
      <c r="CZ33" s="270"/>
      <c r="DA33" s="270"/>
      <c r="DB33" s="270"/>
      <c r="DC33" s="270"/>
      <c r="DD33" s="270"/>
      <c r="DE33" s="270"/>
      <c r="DF33" s="278"/>
      <c r="DG33" s="272"/>
    </row>
    <row r="34" spans="2:111" s="273" customFormat="1" ht="9.9499999999999993" customHeight="1" x14ac:dyDescent="0.15">
      <c r="B34" s="274"/>
      <c r="C34" s="275"/>
      <c r="D34" s="270"/>
      <c r="E34" s="270"/>
      <c r="F34" s="270"/>
      <c r="K34" s="298"/>
      <c r="N34" s="289"/>
      <c r="BV34" s="270"/>
      <c r="BW34" s="270"/>
      <c r="BX34" s="270"/>
      <c r="BY34" s="270"/>
      <c r="BZ34" s="270"/>
      <c r="CA34" s="270"/>
      <c r="CB34" s="270"/>
      <c r="CC34" s="270"/>
      <c r="CD34" s="270"/>
      <c r="CE34" s="270"/>
      <c r="CF34" s="270"/>
      <c r="CG34" s="270"/>
      <c r="CH34" s="270"/>
      <c r="CI34" s="270"/>
      <c r="CJ34" s="270"/>
      <c r="CK34" s="270"/>
      <c r="CL34" s="282"/>
      <c r="CM34" s="282"/>
      <c r="CN34" s="282"/>
      <c r="CO34" s="287"/>
      <c r="CP34" s="287"/>
      <c r="CQ34" s="287"/>
      <c r="CR34" s="288"/>
      <c r="CS34" s="288"/>
      <c r="CT34" s="288"/>
      <c r="CU34" s="282"/>
      <c r="CV34" s="282"/>
      <c r="CW34" s="282"/>
      <c r="CX34" s="270"/>
      <c r="CY34" s="270"/>
      <c r="CZ34" s="270"/>
      <c r="DA34" s="270"/>
      <c r="DB34" s="270"/>
      <c r="DC34" s="270"/>
      <c r="DD34" s="270"/>
      <c r="DE34" s="270"/>
      <c r="DF34" s="278"/>
      <c r="DG34" s="272"/>
    </row>
    <row r="35" spans="2:111" s="273" customFormat="1" ht="9.9499999999999993" customHeight="1" x14ac:dyDescent="0.15">
      <c r="B35" s="274"/>
      <c r="C35" s="275"/>
      <c r="D35" s="270"/>
      <c r="E35" s="270"/>
      <c r="F35" s="270"/>
      <c r="G35" s="273" t="s">
        <v>620</v>
      </c>
      <c r="I35" s="273" t="s">
        <v>637</v>
      </c>
      <c r="K35" s="298"/>
      <c r="BV35" s="270"/>
      <c r="BW35" s="270"/>
      <c r="BX35" s="270"/>
      <c r="BY35" s="270"/>
      <c r="BZ35" s="270"/>
      <c r="CA35" s="270"/>
      <c r="CB35" s="270"/>
      <c r="CC35" s="270"/>
      <c r="CD35" s="270"/>
      <c r="CE35" s="270"/>
      <c r="CF35" s="270"/>
      <c r="CG35" s="270"/>
      <c r="CH35" s="270"/>
      <c r="CI35" s="270"/>
      <c r="CJ35" s="270"/>
      <c r="CK35" s="270"/>
      <c r="CL35" s="282"/>
      <c r="CM35" s="282"/>
      <c r="CN35" s="282"/>
      <c r="CO35" s="287"/>
      <c r="CP35" s="287"/>
      <c r="CQ35" s="287"/>
      <c r="CR35" s="288"/>
      <c r="CS35" s="288"/>
      <c r="CT35" s="288"/>
      <c r="CU35" s="282"/>
      <c r="CV35" s="282"/>
      <c r="CW35" s="282"/>
      <c r="CX35" s="270"/>
      <c r="CY35" s="270"/>
      <c r="CZ35" s="270"/>
      <c r="DA35" s="270"/>
      <c r="DB35" s="270"/>
      <c r="DC35" s="270"/>
      <c r="DD35" s="270"/>
      <c r="DE35" s="270"/>
      <c r="DF35" s="278"/>
      <c r="DG35" s="272"/>
    </row>
    <row r="36" spans="2:111" s="273" customFormat="1" ht="9.9499999999999993" customHeight="1" x14ac:dyDescent="0.15">
      <c r="B36" s="274"/>
      <c r="C36" s="275"/>
      <c r="D36" s="270"/>
      <c r="E36" s="270"/>
      <c r="F36" s="270"/>
      <c r="Y36" s="270"/>
      <c r="Z36" s="270"/>
      <c r="AA36" s="270"/>
      <c r="AB36" s="270"/>
      <c r="AC36" s="270"/>
      <c r="AD36" s="270"/>
      <c r="AE36" s="270"/>
      <c r="AF36" s="270"/>
      <c r="AG36" s="270"/>
      <c r="AH36" s="270"/>
      <c r="AI36" s="270"/>
      <c r="AJ36" s="270"/>
      <c r="AK36" s="270"/>
      <c r="AL36" s="270"/>
      <c r="AM36" s="270"/>
      <c r="AN36" s="270"/>
      <c r="AO36" s="270"/>
      <c r="AP36" s="270"/>
      <c r="AQ36" s="270"/>
      <c r="AR36" s="270"/>
      <c r="AS36" s="270"/>
      <c r="AT36" s="270"/>
      <c r="AU36" s="270"/>
      <c r="AV36" s="270"/>
      <c r="AW36" s="270"/>
      <c r="AX36" s="270"/>
      <c r="AY36" s="270"/>
      <c r="AZ36" s="270"/>
      <c r="BA36" s="270"/>
      <c r="BB36" s="270"/>
      <c r="BC36" s="270"/>
      <c r="BD36" s="270"/>
      <c r="BE36" s="270"/>
      <c r="BF36" s="270"/>
      <c r="BG36" s="270"/>
      <c r="BH36" s="270"/>
      <c r="BI36" s="270"/>
      <c r="BJ36" s="270"/>
      <c r="BK36" s="270"/>
      <c r="BL36" s="270"/>
      <c r="BM36" s="270"/>
      <c r="BN36" s="270"/>
      <c r="BO36" s="270"/>
      <c r="BP36" s="270"/>
      <c r="BQ36" s="270"/>
      <c r="BR36" s="270"/>
      <c r="BS36" s="270"/>
      <c r="BT36" s="270"/>
      <c r="BU36" s="270"/>
      <c r="BV36" s="270"/>
      <c r="BW36" s="270"/>
      <c r="BX36" s="270"/>
      <c r="BY36" s="270"/>
      <c r="BZ36" s="270"/>
      <c r="CA36" s="270"/>
      <c r="CB36" s="270"/>
      <c r="CC36" s="270"/>
      <c r="CD36" s="270"/>
      <c r="CE36" s="270"/>
      <c r="CF36" s="270"/>
      <c r="CG36" s="270"/>
      <c r="CH36" s="270"/>
      <c r="CI36" s="270"/>
      <c r="CJ36" s="270"/>
      <c r="CK36" s="270"/>
      <c r="CL36" s="282"/>
      <c r="CM36" s="282"/>
      <c r="CN36" s="282"/>
      <c r="CO36" s="287"/>
      <c r="CP36" s="287"/>
      <c r="CQ36" s="287"/>
      <c r="CR36" s="288"/>
      <c r="CS36" s="288"/>
      <c r="CT36" s="288"/>
      <c r="CU36" s="282"/>
      <c r="CV36" s="282"/>
      <c r="CW36" s="282"/>
      <c r="CX36" s="270"/>
      <c r="CY36" s="270"/>
      <c r="CZ36" s="270"/>
      <c r="DA36" s="270"/>
      <c r="DB36" s="270"/>
      <c r="DC36" s="270"/>
      <c r="DD36" s="270"/>
      <c r="DE36" s="270"/>
      <c r="DF36" s="278"/>
      <c r="DG36" s="272"/>
    </row>
    <row r="37" spans="2:111" s="273" customFormat="1" ht="9.9499999999999993" customHeight="1" x14ac:dyDescent="0.15">
      <c r="B37" s="274"/>
      <c r="C37" s="275"/>
      <c r="D37" s="270"/>
      <c r="E37" s="270"/>
      <c r="F37" s="270"/>
      <c r="Y37" s="270"/>
      <c r="Z37" s="270"/>
      <c r="AA37" s="270"/>
      <c r="AB37" s="270"/>
      <c r="AC37" s="270"/>
      <c r="AD37" s="270"/>
      <c r="AE37" s="270"/>
      <c r="AF37" s="270"/>
      <c r="AG37" s="270"/>
      <c r="AH37" s="270"/>
      <c r="AI37" s="270"/>
      <c r="AJ37" s="270"/>
      <c r="AK37" s="270"/>
      <c r="AL37" s="270"/>
      <c r="AM37" s="270"/>
      <c r="AN37" s="270"/>
      <c r="AO37" s="270"/>
      <c r="AP37" s="270"/>
      <c r="AQ37" s="270"/>
      <c r="AR37" s="270"/>
      <c r="AS37" s="270"/>
      <c r="AT37" s="270"/>
      <c r="AU37" s="270"/>
      <c r="AV37" s="270"/>
      <c r="AW37" s="270"/>
      <c r="AX37" s="270"/>
      <c r="AY37" s="270"/>
      <c r="AZ37" s="270"/>
      <c r="BA37" s="270"/>
      <c r="BB37" s="270"/>
      <c r="BC37" s="270"/>
      <c r="BD37" s="270"/>
      <c r="BE37" s="270"/>
      <c r="BF37" s="270"/>
      <c r="BG37" s="270"/>
      <c r="BH37" s="270"/>
      <c r="BI37" s="270"/>
      <c r="BJ37" s="270"/>
      <c r="BK37" s="270"/>
      <c r="BL37" s="270"/>
      <c r="BM37" s="270"/>
      <c r="BN37" s="270"/>
      <c r="BO37" s="270"/>
      <c r="BP37" s="270"/>
      <c r="BQ37" s="270"/>
      <c r="BR37" s="270"/>
      <c r="BS37" s="270"/>
      <c r="BT37" s="270"/>
      <c r="BU37" s="270"/>
      <c r="BV37" s="270"/>
      <c r="BW37" s="270"/>
      <c r="BX37" s="270"/>
      <c r="BY37" s="270"/>
      <c r="BZ37" s="270"/>
      <c r="CA37" s="270"/>
      <c r="CB37" s="270"/>
      <c r="CC37" s="270"/>
      <c r="CD37" s="270"/>
      <c r="CE37" s="270"/>
      <c r="CF37" s="270"/>
      <c r="CG37" s="270"/>
      <c r="CH37" s="270"/>
      <c r="CI37" s="270"/>
      <c r="CJ37" s="270"/>
      <c r="CK37" s="270"/>
      <c r="CL37" s="282"/>
      <c r="CM37" s="282"/>
      <c r="CN37" s="282"/>
      <c r="CO37" s="287"/>
      <c r="CP37" s="287"/>
      <c r="CQ37" s="287"/>
      <c r="CR37" s="288"/>
      <c r="CS37" s="288"/>
      <c r="CT37" s="288"/>
      <c r="CU37" s="282"/>
      <c r="CV37" s="282"/>
      <c r="CW37" s="282"/>
      <c r="CX37" s="270"/>
      <c r="CY37" s="270"/>
      <c r="CZ37" s="270"/>
      <c r="DA37" s="270"/>
      <c r="DB37" s="270"/>
      <c r="DC37" s="270"/>
      <c r="DD37" s="270"/>
      <c r="DE37" s="270"/>
      <c r="DF37" s="278"/>
      <c r="DG37" s="272"/>
    </row>
    <row r="38" spans="2:111" s="273" customFormat="1" ht="9.9499999999999993" customHeight="1" x14ac:dyDescent="0.15">
      <c r="B38" s="274"/>
      <c r="C38" s="275"/>
      <c r="D38" s="270"/>
      <c r="E38" s="270"/>
      <c r="F38" s="270"/>
      <c r="G38" s="273" t="s">
        <v>620</v>
      </c>
      <c r="I38" s="273" t="s">
        <v>638</v>
      </c>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c r="AU38" s="270"/>
      <c r="AV38" s="270"/>
      <c r="AW38" s="270"/>
      <c r="AX38" s="270"/>
      <c r="AY38" s="270"/>
      <c r="AZ38" s="270"/>
      <c r="BA38" s="270"/>
      <c r="BB38" s="270"/>
      <c r="BC38" s="270"/>
      <c r="BD38" s="270"/>
      <c r="BE38" s="270"/>
      <c r="BF38" s="270"/>
      <c r="BG38" s="270"/>
      <c r="BH38" s="270"/>
      <c r="BI38" s="270"/>
      <c r="BJ38" s="270"/>
      <c r="BK38" s="270"/>
      <c r="BL38" s="270"/>
      <c r="BM38" s="270"/>
      <c r="BN38" s="270"/>
      <c r="BO38" s="270"/>
      <c r="BP38" s="270"/>
      <c r="BQ38" s="270"/>
      <c r="BR38" s="270"/>
      <c r="BS38" s="270"/>
      <c r="BT38" s="270"/>
      <c r="BU38" s="270"/>
      <c r="BV38" s="270"/>
      <c r="BW38" s="270"/>
      <c r="BX38" s="270"/>
      <c r="BY38" s="270"/>
      <c r="BZ38" s="270"/>
      <c r="CA38" s="270"/>
      <c r="CB38" s="270"/>
      <c r="CC38" s="270"/>
      <c r="CD38" s="270"/>
      <c r="CE38" s="270"/>
      <c r="CF38" s="270"/>
      <c r="CG38" s="270"/>
      <c r="CH38" s="270"/>
      <c r="CI38" s="270"/>
      <c r="CJ38" s="270"/>
      <c r="CK38" s="270"/>
      <c r="CL38" s="282"/>
      <c r="CM38" s="282"/>
      <c r="CN38" s="282"/>
      <c r="CO38" s="287"/>
      <c r="CP38" s="287"/>
      <c r="CQ38" s="287"/>
      <c r="CR38" s="288"/>
      <c r="CS38" s="288"/>
      <c r="CT38" s="288"/>
      <c r="CU38" s="282"/>
      <c r="CV38" s="282"/>
      <c r="CW38" s="282"/>
      <c r="CX38" s="270"/>
      <c r="CY38" s="270"/>
      <c r="CZ38" s="270"/>
      <c r="DA38" s="270"/>
      <c r="DB38" s="270"/>
      <c r="DC38" s="270"/>
      <c r="DD38" s="270"/>
      <c r="DE38" s="270"/>
      <c r="DF38" s="278"/>
      <c r="DG38" s="272"/>
    </row>
    <row r="39" spans="2:111" s="273" customFormat="1" ht="9.9499999999999993" customHeight="1" x14ac:dyDescent="0.15">
      <c r="B39" s="274"/>
      <c r="C39" s="275"/>
      <c r="D39" s="270"/>
      <c r="E39" s="270"/>
      <c r="F39" s="270"/>
      <c r="J39" s="270" t="s">
        <v>639</v>
      </c>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c r="AU39" s="270"/>
      <c r="AV39" s="270"/>
      <c r="AW39" s="270"/>
      <c r="AX39" s="270"/>
      <c r="AY39" s="270"/>
      <c r="AZ39" s="270"/>
      <c r="BA39" s="270"/>
      <c r="BB39" s="270"/>
      <c r="BC39" s="270"/>
      <c r="BD39" s="270"/>
      <c r="BE39" s="270"/>
      <c r="BF39" s="270"/>
      <c r="BG39" s="270"/>
      <c r="BH39" s="270"/>
      <c r="BI39" s="270"/>
      <c r="BJ39" s="270"/>
      <c r="BK39" s="270"/>
      <c r="BL39" s="270"/>
      <c r="BM39" s="270"/>
      <c r="BN39" s="270"/>
      <c r="BO39" s="270"/>
      <c r="BP39" s="270"/>
      <c r="BQ39" s="270"/>
      <c r="BR39" s="270"/>
      <c r="BS39" s="270"/>
      <c r="BT39" s="270"/>
      <c r="BU39" s="270"/>
      <c r="BV39" s="270"/>
      <c r="BW39" s="270"/>
      <c r="BX39" s="270"/>
      <c r="BY39" s="270"/>
      <c r="BZ39" s="270"/>
      <c r="CA39" s="270"/>
      <c r="CB39" s="270"/>
      <c r="CC39" s="270"/>
      <c r="CD39" s="270"/>
      <c r="CE39" s="270"/>
      <c r="CF39" s="270"/>
      <c r="CG39" s="270"/>
      <c r="CH39" s="270"/>
      <c r="CI39" s="270"/>
      <c r="CJ39" s="270"/>
      <c r="CK39" s="270"/>
      <c r="CL39" s="282"/>
      <c r="CM39" s="282"/>
      <c r="CN39" s="282"/>
      <c r="CO39" s="287"/>
      <c r="CP39" s="287"/>
      <c r="CQ39" s="287"/>
      <c r="CR39" s="288"/>
      <c r="CS39" s="288"/>
      <c r="CT39" s="288"/>
      <c r="CU39" s="282"/>
      <c r="CV39" s="282"/>
      <c r="CW39" s="282"/>
      <c r="CX39" s="270"/>
      <c r="CY39" s="270"/>
      <c r="CZ39" s="270"/>
      <c r="DA39" s="270"/>
      <c r="DB39" s="270"/>
      <c r="DC39" s="270"/>
      <c r="DD39" s="270"/>
      <c r="DE39" s="270"/>
      <c r="DF39" s="278"/>
      <c r="DG39" s="272"/>
    </row>
    <row r="40" spans="2:111" s="273" customFormat="1" ht="9.9499999999999993" customHeight="1" x14ac:dyDescent="0.15">
      <c r="B40" s="274"/>
      <c r="C40" s="275"/>
      <c r="D40" s="270"/>
      <c r="E40" s="270"/>
      <c r="F40" s="270"/>
      <c r="J40" s="270"/>
      <c r="BN40" s="270"/>
      <c r="BO40" s="270"/>
      <c r="BP40" s="270"/>
      <c r="BQ40" s="270"/>
      <c r="BR40" s="270"/>
      <c r="BS40" s="270"/>
      <c r="BT40" s="270"/>
      <c r="BU40" s="270"/>
      <c r="BV40" s="270"/>
      <c r="BW40" s="270"/>
      <c r="BX40" s="270"/>
      <c r="BY40" s="270"/>
      <c r="BZ40" s="270"/>
      <c r="CA40" s="270"/>
      <c r="CB40" s="270"/>
      <c r="CC40" s="270"/>
      <c r="CD40" s="270"/>
      <c r="CE40" s="270"/>
      <c r="CF40" s="270"/>
      <c r="CG40" s="270"/>
      <c r="CH40" s="270"/>
      <c r="CI40" s="270"/>
      <c r="CJ40" s="270"/>
      <c r="CK40" s="270"/>
      <c r="CL40" s="282"/>
      <c r="CM40" s="282"/>
      <c r="CN40" s="282"/>
      <c r="CO40" s="287"/>
      <c r="CP40" s="287"/>
      <c r="CQ40" s="287"/>
      <c r="CR40" s="288"/>
      <c r="CS40" s="288"/>
      <c r="CT40" s="288"/>
      <c r="CU40" s="282"/>
      <c r="CV40" s="282"/>
      <c r="CW40" s="282"/>
      <c r="CX40" s="270"/>
      <c r="CY40" s="270"/>
      <c r="CZ40" s="270"/>
      <c r="DA40" s="270"/>
      <c r="DB40" s="270"/>
      <c r="DC40" s="270"/>
      <c r="DD40" s="270"/>
      <c r="DE40" s="270"/>
      <c r="DF40" s="278"/>
      <c r="DG40" s="272"/>
    </row>
    <row r="41" spans="2:111" s="273" customFormat="1" ht="9.9499999999999993" customHeight="1" x14ac:dyDescent="0.15">
      <c r="B41" s="274"/>
      <c r="C41" s="275"/>
      <c r="D41" s="270"/>
      <c r="E41" s="270"/>
      <c r="F41" s="270"/>
      <c r="G41" s="273" t="s">
        <v>620</v>
      </c>
      <c r="I41" s="273" t="s">
        <v>640</v>
      </c>
      <c r="BN41" s="270"/>
      <c r="BO41" s="270"/>
      <c r="BP41" s="270"/>
      <c r="BQ41" s="270"/>
      <c r="BR41" s="270"/>
      <c r="BS41" s="270"/>
      <c r="BT41" s="270"/>
      <c r="BU41" s="270"/>
      <c r="BV41" s="270"/>
      <c r="BW41" s="270"/>
      <c r="BX41" s="270"/>
      <c r="BY41" s="270"/>
      <c r="BZ41" s="270"/>
      <c r="CA41" s="270"/>
      <c r="CB41" s="270"/>
      <c r="CC41" s="270"/>
      <c r="CD41" s="270"/>
      <c r="CE41" s="270"/>
      <c r="CF41" s="270"/>
      <c r="CG41" s="270"/>
      <c r="CH41" s="270"/>
      <c r="CI41" s="270"/>
      <c r="CJ41" s="270"/>
      <c r="CK41" s="270"/>
      <c r="CL41" s="282"/>
      <c r="CM41" s="282"/>
      <c r="CN41" s="282"/>
      <c r="CO41" s="287"/>
      <c r="CP41" s="287"/>
      <c r="CQ41" s="287"/>
      <c r="CR41" s="288"/>
      <c r="CS41" s="288"/>
      <c r="CT41" s="288"/>
      <c r="CU41" s="282"/>
      <c r="CV41" s="282"/>
      <c r="CW41" s="282"/>
      <c r="CX41" s="270"/>
      <c r="CY41" s="270"/>
      <c r="CZ41" s="270"/>
      <c r="DA41" s="270"/>
      <c r="DB41" s="270"/>
      <c r="DC41" s="270"/>
      <c r="DD41" s="270"/>
      <c r="DE41" s="270"/>
      <c r="DF41" s="278"/>
      <c r="DG41" s="272"/>
    </row>
    <row r="42" spans="2:111" s="273" customFormat="1" ht="9.9499999999999993" customHeight="1" x14ac:dyDescent="0.15">
      <c r="B42" s="274"/>
      <c r="C42" s="275"/>
      <c r="D42" s="270"/>
      <c r="E42" s="270"/>
      <c r="F42" s="270"/>
      <c r="J42" s="270"/>
      <c r="BN42" s="270"/>
      <c r="BO42" s="270"/>
      <c r="BP42" s="270"/>
      <c r="BQ42" s="270"/>
      <c r="BR42" s="270"/>
      <c r="BS42" s="270"/>
      <c r="BT42" s="270"/>
      <c r="BU42" s="270"/>
      <c r="BV42" s="270"/>
      <c r="BW42" s="270"/>
      <c r="BX42" s="270"/>
      <c r="BY42" s="270"/>
      <c r="BZ42" s="270"/>
      <c r="CA42" s="270"/>
      <c r="CB42" s="270"/>
      <c r="CC42" s="270"/>
      <c r="CD42" s="270"/>
      <c r="CE42" s="270"/>
      <c r="CF42" s="270"/>
      <c r="CG42" s="270"/>
      <c r="CH42" s="270"/>
      <c r="CI42" s="270"/>
      <c r="CJ42" s="270"/>
      <c r="CK42" s="270"/>
      <c r="CL42" s="282"/>
      <c r="CM42" s="282"/>
      <c r="CN42" s="282"/>
      <c r="CO42" s="287"/>
      <c r="CP42" s="287"/>
      <c r="CQ42" s="287"/>
      <c r="CR42" s="288"/>
      <c r="CS42" s="288"/>
      <c r="CT42" s="288"/>
      <c r="CU42" s="282"/>
      <c r="CV42" s="282"/>
      <c r="CW42" s="282"/>
      <c r="CX42" s="270"/>
      <c r="CY42" s="270"/>
      <c r="CZ42" s="270"/>
      <c r="DA42" s="270"/>
      <c r="DB42" s="270"/>
      <c r="DC42" s="270"/>
      <c r="DD42" s="270"/>
      <c r="DE42" s="270"/>
      <c r="DF42" s="278"/>
      <c r="DG42" s="272"/>
    </row>
    <row r="43" spans="2:111" s="273" customFormat="1" ht="9.9499999999999993" customHeight="1" x14ac:dyDescent="0.15">
      <c r="B43" s="274"/>
      <c r="C43" s="275"/>
      <c r="D43" s="270"/>
      <c r="E43" s="270"/>
      <c r="F43" s="270"/>
      <c r="J43" s="273" t="s">
        <v>641</v>
      </c>
      <c r="BN43" s="270"/>
      <c r="BO43" s="270"/>
      <c r="BP43" s="270"/>
      <c r="BQ43" s="270"/>
      <c r="BR43" s="270"/>
      <c r="BS43" s="270"/>
      <c r="BT43" s="270"/>
      <c r="BU43" s="270"/>
      <c r="BV43" s="270"/>
      <c r="BW43" s="270"/>
      <c r="BX43" s="270"/>
      <c r="BY43" s="270"/>
      <c r="BZ43" s="270"/>
      <c r="CA43" s="270"/>
      <c r="CB43" s="270"/>
      <c r="CC43" s="270"/>
      <c r="CD43" s="270"/>
      <c r="CE43" s="270"/>
      <c r="CF43" s="270"/>
      <c r="CG43" s="270"/>
      <c r="CH43" s="270"/>
      <c r="CI43" s="270"/>
      <c r="CJ43" s="270"/>
      <c r="CK43" s="270"/>
      <c r="CL43" s="282"/>
      <c r="CM43" s="282"/>
      <c r="CN43" s="282"/>
      <c r="CO43" s="287"/>
      <c r="CP43" s="287"/>
      <c r="CQ43" s="287"/>
      <c r="CR43" s="288"/>
      <c r="CS43" s="288"/>
      <c r="CT43" s="288"/>
      <c r="CU43" s="282"/>
      <c r="CV43" s="282"/>
      <c r="CW43" s="282"/>
      <c r="CX43" s="270"/>
      <c r="CY43" s="270"/>
      <c r="CZ43" s="270"/>
      <c r="DA43" s="270"/>
      <c r="DB43" s="270"/>
      <c r="DC43" s="270"/>
      <c r="DD43" s="270"/>
      <c r="DE43" s="270"/>
      <c r="DF43" s="278"/>
      <c r="DG43" s="272"/>
    </row>
    <row r="44" spans="2:111" s="273" customFormat="1" ht="9.9499999999999993" customHeight="1" x14ac:dyDescent="0.15">
      <c r="B44" s="274"/>
      <c r="C44" s="275"/>
      <c r="D44" s="270"/>
      <c r="E44" s="270"/>
      <c r="F44" s="270"/>
      <c r="BN44" s="270"/>
      <c r="BO44" s="270"/>
      <c r="BP44" s="270"/>
      <c r="BQ44" s="270"/>
      <c r="BR44" s="270"/>
      <c r="BS44" s="270"/>
      <c r="BT44" s="270"/>
      <c r="BU44" s="270"/>
      <c r="BV44" s="270"/>
      <c r="BW44" s="270"/>
      <c r="BX44" s="270"/>
      <c r="BY44" s="270"/>
      <c r="BZ44" s="270"/>
      <c r="CA44" s="270"/>
      <c r="CB44" s="270"/>
      <c r="CC44" s="270"/>
      <c r="CD44" s="270"/>
      <c r="CE44" s="270"/>
      <c r="CF44" s="270"/>
      <c r="CG44" s="270"/>
      <c r="CH44" s="270"/>
      <c r="CI44" s="270"/>
      <c r="CJ44" s="270"/>
      <c r="CK44" s="270"/>
      <c r="CL44" s="282"/>
      <c r="CM44" s="282"/>
      <c r="CN44" s="282"/>
      <c r="CO44" s="287"/>
      <c r="CP44" s="287"/>
      <c r="CQ44" s="287"/>
      <c r="CR44" s="288"/>
      <c r="CS44" s="288"/>
      <c r="CT44" s="288"/>
      <c r="CU44" s="282"/>
      <c r="CV44" s="282"/>
      <c r="CW44" s="282"/>
      <c r="CX44" s="270"/>
      <c r="CY44" s="270"/>
      <c r="CZ44" s="270"/>
      <c r="DA44" s="270"/>
      <c r="DB44" s="270"/>
      <c r="DC44" s="270"/>
      <c r="DD44" s="270"/>
      <c r="DE44" s="270"/>
      <c r="DF44" s="278"/>
      <c r="DG44" s="272"/>
    </row>
    <row r="45" spans="2:111" s="273" customFormat="1" ht="9.9499999999999993" customHeight="1" x14ac:dyDescent="0.15">
      <c r="B45" s="274"/>
      <c r="C45" s="275"/>
      <c r="D45" s="270"/>
      <c r="E45" s="270"/>
      <c r="F45" s="270"/>
      <c r="G45" s="273" t="s">
        <v>620</v>
      </c>
      <c r="H45" s="270"/>
      <c r="I45" s="273" t="s">
        <v>642</v>
      </c>
      <c r="J45" s="270"/>
      <c r="BN45" s="270"/>
      <c r="BO45" s="270"/>
      <c r="BP45" s="270"/>
      <c r="BQ45" s="270"/>
      <c r="BR45" s="270"/>
      <c r="BS45" s="270"/>
      <c r="BT45" s="270"/>
      <c r="BU45" s="270"/>
      <c r="BV45" s="270"/>
      <c r="BW45" s="270"/>
      <c r="BX45" s="270"/>
      <c r="BY45" s="270"/>
      <c r="BZ45" s="270"/>
      <c r="CA45" s="270"/>
      <c r="CB45" s="270"/>
      <c r="CC45" s="270"/>
      <c r="CD45" s="270"/>
      <c r="CE45" s="270"/>
      <c r="CF45" s="270"/>
      <c r="CG45" s="270"/>
      <c r="CH45" s="270"/>
      <c r="CI45" s="270"/>
      <c r="CJ45" s="270"/>
      <c r="CK45" s="270"/>
      <c r="CL45" s="282"/>
      <c r="CM45" s="282"/>
      <c r="CN45" s="282"/>
      <c r="CO45" s="287"/>
      <c r="CP45" s="287"/>
      <c r="CQ45" s="287"/>
      <c r="CR45" s="288"/>
      <c r="CS45" s="288"/>
      <c r="CT45" s="288"/>
      <c r="CU45" s="282"/>
      <c r="CV45" s="282"/>
      <c r="CW45" s="282"/>
      <c r="CX45" s="270"/>
      <c r="CY45" s="270"/>
      <c r="CZ45" s="270"/>
      <c r="DA45" s="270"/>
      <c r="DB45" s="270"/>
      <c r="DC45" s="270"/>
      <c r="DD45" s="270"/>
      <c r="DE45" s="270"/>
      <c r="DF45" s="278"/>
      <c r="DG45" s="272"/>
    </row>
    <row r="46" spans="2:111" s="273" customFormat="1" ht="9.9499999999999993" customHeight="1" x14ac:dyDescent="0.15">
      <c r="B46" s="274"/>
      <c r="C46" s="275"/>
      <c r="D46" s="270"/>
      <c r="E46" s="270"/>
      <c r="F46" s="270"/>
      <c r="H46" s="270"/>
      <c r="J46" s="270"/>
      <c r="BN46" s="270"/>
      <c r="BO46" s="270"/>
      <c r="BP46" s="270"/>
      <c r="BQ46" s="270"/>
      <c r="BR46" s="270"/>
      <c r="BS46" s="270"/>
      <c r="BT46" s="270"/>
      <c r="BU46" s="270"/>
      <c r="BV46" s="270"/>
      <c r="BW46" s="270"/>
      <c r="BX46" s="270"/>
      <c r="BY46" s="270"/>
      <c r="BZ46" s="270"/>
      <c r="CA46" s="270"/>
      <c r="CB46" s="270"/>
      <c r="CC46" s="270"/>
      <c r="CD46" s="270"/>
      <c r="CE46" s="270"/>
      <c r="CF46" s="270"/>
      <c r="CG46" s="270"/>
      <c r="CH46" s="270"/>
      <c r="CI46" s="270"/>
      <c r="CJ46" s="270"/>
      <c r="CK46" s="270"/>
      <c r="CL46" s="282"/>
      <c r="CM46" s="282"/>
      <c r="CN46" s="282"/>
      <c r="CO46" s="287"/>
      <c r="CP46" s="287"/>
      <c r="CQ46" s="287"/>
      <c r="CR46" s="288"/>
      <c r="CS46" s="288"/>
      <c r="CT46" s="288"/>
      <c r="CU46" s="282"/>
      <c r="CV46" s="282"/>
      <c r="CW46" s="282"/>
      <c r="CX46" s="270"/>
      <c r="CY46" s="270"/>
      <c r="CZ46" s="270"/>
      <c r="DA46" s="270"/>
      <c r="DB46" s="270"/>
      <c r="DC46" s="270"/>
      <c r="DD46" s="270"/>
      <c r="DE46" s="270"/>
      <c r="DF46" s="278"/>
      <c r="DG46" s="272"/>
    </row>
    <row r="47" spans="2:111" s="273" customFormat="1" ht="9.9499999999999993" customHeight="1" x14ac:dyDescent="0.15">
      <c r="B47" s="274"/>
      <c r="C47" s="275"/>
      <c r="D47" s="270"/>
      <c r="E47" s="270"/>
      <c r="F47" s="270"/>
      <c r="G47" s="273" t="s">
        <v>620</v>
      </c>
      <c r="I47" s="273" t="s">
        <v>643</v>
      </c>
      <c r="J47" s="270"/>
      <c r="BN47" s="270"/>
      <c r="BO47" s="270"/>
      <c r="BP47" s="270"/>
      <c r="BQ47" s="270"/>
      <c r="BR47" s="270"/>
      <c r="BS47" s="270"/>
      <c r="BT47" s="270"/>
      <c r="BU47" s="270"/>
      <c r="BV47" s="270"/>
      <c r="BW47" s="270"/>
      <c r="BX47" s="270"/>
      <c r="BY47" s="270"/>
      <c r="BZ47" s="270"/>
      <c r="CA47" s="270"/>
      <c r="CB47" s="270"/>
      <c r="CC47" s="270"/>
      <c r="CD47" s="270"/>
      <c r="CE47" s="270"/>
      <c r="CF47" s="270"/>
      <c r="CG47" s="270"/>
      <c r="CH47" s="270"/>
      <c r="CI47" s="270"/>
      <c r="CJ47" s="270"/>
      <c r="CK47" s="270"/>
      <c r="CL47" s="282"/>
      <c r="CM47" s="282"/>
      <c r="CN47" s="282"/>
      <c r="CO47" s="287"/>
      <c r="CP47" s="287"/>
      <c r="CQ47" s="287"/>
      <c r="CR47" s="288"/>
      <c r="CS47" s="288"/>
      <c r="CT47" s="288"/>
      <c r="CU47" s="282"/>
      <c r="CV47" s="282"/>
      <c r="CW47" s="282"/>
      <c r="CX47" s="270"/>
      <c r="CY47" s="270"/>
      <c r="CZ47" s="270"/>
      <c r="DA47" s="270"/>
      <c r="DB47" s="270"/>
      <c r="DC47" s="270"/>
      <c r="DD47" s="270"/>
      <c r="DE47" s="270"/>
      <c r="DF47" s="278"/>
      <c r="DG47" s="272"/>
    </row>
    <row r="48" spans="2:111" s="273" customFormat="1" ht="9.9499999999999993" customHeight="1" x14ac:dyDescent="0.15">
      <c r="B48" s="274"/>
      <c r="C48" s="275"/>
      <c r="D48" s="270"/>
      <c r="E48" s="270"/>
      <c r="F48" s="270"/>
      <c r="G48" s="270"/>
      <c r="H48" s="270"/>
      <c r="J48" s="270"/>
      <c r="BN48" s="270"/>
      <c r="BO48" s="270"/>
      <c r="BP48" s="270"/>
      <c r="BQ48" s="270"/>
      <c r="BR48" s="270"/>
      <c r="BS48" s="270"/>
      <c r="BT48" s="270"/>
      <c r="BU48" s="270"/>
      <c r="BV48" s="270"/>
      <c r="BW48" s="270"/>
      <c r="BX48" s="270"/>
      <c r="BY48" s="270"/>
      <c r="BZ48" s="270"/>
      <c r="CA48" s="270"/>
      <c r="CB48" s="270"/>
      <c r="CC48" s="270"/>
      <c r="CD48" s="270"/>
      <c r="CE48" s="270"/>
      <c r="CF48" s="270"/>
      <c r="CG48" s="270"/>
      <c r="CH48" s="270"/>
      <c r="CI48" s="270"/>
      <c r="CJ48" s="270"/>
      <c r="CK48" s="270"/>
      <c r="CL48" s="282"/>
      <c r="CM48" s="282"/>
      <c r="CN48" s="282"/>
      <c r="CO48" s="287"/>
      <c r="CP48" s="287"/>
      <c r="CQ48" s="287"/>
      <c r="CR48" s="288"/>
      <c r="CS48" s="288"/>
      <c r="CT48" s="288"/>
      <c r="CU48" s="282"/>
      <c r="CV48" s="282"/>
      <c r="CW48" s="282"/>
      <c r="CX48" s="270"/>
      <c r="CY48" s="270"/>
      <c r="CZ48" s="270"/>
      <c r="DA48" s="270"/>
      <c r="DB48" s="270"/>
      <c r="DC48" s="270"/>
      <c r="DD48" s="270"/>
      <c r="DE48" s="270"/>
      <c r="DF48" s="278"/>
      <c r="DG48" s="272"/>
    </row>
    <row r="49" spans="2:111" s="273" customFormat="1" ht="9.9499999999999993" customHeight="1" x14ac:dyDescent="0.15">
      <c r="B49" s="274"/>
      <c r="C49" s="275"/>
      <c r="D49" s="270"/>
      <c r="E49" s="270"/>
      <c r="F49" s="270"/>
      <c r="G49" s="270" t="s">
        <v>620</v>
      </c>
      <c r="H49" s="270"/>
      <c r="I49" s="270" t="s">
        <v>644</v>
      </c>
      <c r="J49" s="270"/>
      <c r="K49" s="270"/>
      <c r="Y49" s="270"/>
      <c r="Z49" s="270"/>
      <c r="AA49" s="270"/>
      <c r="AB49" s="270"/>
      <c r="AC49" s="270"/>
      <c r="AD49" s="270"/>
      <c r="AE49" s="270"/>
      <c r="AF49" s="270"/>
      <c r="AG49" s="270"/>
      <c r="AH49" s="270"/>
      <c r="AI49" s="270"/>
      <c r="AJ49" s="270"/>
      <c r="AK49" s="270"/>
      <c r="AL49" s="270"/>
      <c r="AM49" s="270"/>
      <c r="AN49" s="270"/>
      <c r="AO49" s="270"/>
      <c r="AP49" s="270"/>
      <c r="AQ49" s="270"/>
      <c r="AR49" s="270"/>
      <c r="AS49" s="270"/>
      <c r="AT49" s="270"/>
      <c r="AU49" s="270"/>
      <c r="AV49" s="270"/>
      <c r="AW49" s="270"/>
      <c r="AX49" s="270"/>
      <c r="AY49" s="270"/>
      <c r="AZ49" s="270"/>
      <c r="BA49" s="270"/>
      <c r="BB49" s="270"/>
      <c r="BC49" s="270"/>
      <c r="BD49" s="270"/>
      <c r="BE49" s="270"/>
      <c r="BF49" s="270"/>
      <c r="BG49" s="270"/>
      <c r="BH49" s="270"/>
      <c r="BI49" s="270"/>
      <c r="BJ49" s="270"/>
      <c r="BK49" s="270"/>
      <c r="BL49" s="270"/>
      <c r="BM49" s="270"/>
      <c r="BN49" s="270"/>
      <c r="BO49" s="270"/>
      <c r="BP49" s="270"/>
      <c r="BQ49" s="270"/>
      <c r="BR49" s="270"/>
      <c r="BS49" s="270"/>
      <c r="BT49" s="270"/>
      <c r="BU49" s="270"/>
      <c r="BV49" s="270"/>
      <c r="BW49" s="270"/>
      <c r="BX49" s="270"/>
      <c r="BY49" s="270"/>
      <c r="BZ49" s="270"/>
      <c r="CA49" s="270"/>
      <c r="CB49" s="270"/>
      <c r="CC49" s="270"/>
      <c r="CD49" s="270"/>
      <c r="CE49" s="270"/>
      <c r="CF49" s="270"/>
      <c r="CG49" s="270"/>
      <c r="CH49" s="270"/>
      <c r="CI49" s="270"/>
      <c r="CJ49" s="270"/>
      <c r="CK49" s="270"/>
      <c r="CL49" s="282"/>
      <c r="CM49" s="282"/>
      <c r="CN49" s="282"/>
      <c r="CO49" s="287"/>
      <c r="CP49" s="287"/>
      <c r="CQ49" s="287"/>
      <c r="CR49" s="288"/>
      <c r="CS49" s="288"/>
      <c r="CT49" s="288"/>
      <c r="CU49" s="282"/>
      <c r="CV49" s="282"/>
      <c r="CW49" s="282"/>
      <c r="CX49" s="270"/>
      <c r="CY49" s="270"/>
      <c r="CZ49" s="270"/>
      <c r="DA49" s="270"/>
      <c r="DB49" s="270"/>
      <c r="DC49" s="270"/>
      <c r="DD49" s="270"/>
      <c r="DE49" s="270"/>
      <c r="DF49" s="278"/>
      <c r="DG49" s="272"/>
    </row>
    <row r="50" spans="2:111" s="273" customFormat="1" ht="9.9499999999999993" customHeight="1" x14ac:dyDescent="0.15">
      <c r="B50" s="274"/>
      <c r="C50" s="275"/>
      <c r="D50" s="289"/>
      <c r="E50" s="289"/>
      <c r="F50" s="290"/>
      <c r="I50" s="273" t="s">
        <v>645</v>
      </c>
      <c r="J50" s="270"/>
      <c r="K50" s="270"/>
      <c r="Y50" s="270"/>
      <c r="Z50" s="270"/>
      <c r="AA50" s="270"/>
      <c r="AB50" s="270"/>
      <c r="AC50" s="270"/>
      <c r="AD50" s="270"/>
      <c r="AE50" s="270"/>
      <c r="AF50" s="270"/>
      <c r="AG50" s="270"/>
      <c r="AH50" s="270"/>
      <c r="AI50" s="270"/>
      <c r="AJ50" s="270"/>
      <c r="AK50" s="270"/>
      <c r="AL50" s="270"/>
      <c r="AM50" s="270"/>
      <c r="AN50" s="270"/>
      <c r="AO50" s="270"/>
      <c r="AP50" s="270"/>
      <c r="AQ50" s="270"/>
      <c r="AR50" s="270"/>
      <c r="AS50" s="270"/>
      <c r="AT50" s="270"/>
      <c r="AU50" s="270"/>
      <c r="AV50" s="270"/>
      <c r="AW50" s="270"/>
      <c r="AX50" s="270"/>
      <c r="AY50" s="270"/>
      <c r="AZ50" s="270"/>
      <c r="BA50" s="270"/>
      <c r="BB50" s="270"/>
      <c r="BC50" s="270"/>
      <c r="BD50" s="270"/>
      <c r="BE50" s="270"/>
      <c r="BF50" s="270"/>
      <c r="BG50" s="270"/>
      <c r="BH50" s="270"/>
      <c r="BI50" s="270"/>
      <c r="BJ50" s="270"/>
      <c r="BK50" s="270"/>
      <c r="BL50" s="270"/>
      <c r="BM50" s="270"/>
      <c r="BN50" s="270"/>
      <c r="BO50" s="270"/>
      <c r="BP50" s="270"/>
      <c r="BQ50" s="270"/>
      <c r="BR50" s="270"/>
      <c r="BS50" s="270"/>
      <c r="BT50" s="270"/>
      <c r="BU50" s="270"/>
      <c r="BV50" s="290"/>
      <c r="BW50" s="290"/>
      <c r="BX50" s="290"/>
      <c r="BY50" s="290"/>
      <c r="BZ50" s="270"/>
      <c r="CA50" s="270"/>
      <c r="CB50" s="270"/>
      <c r="CC50" s="270"/>
      <c r="CD50" s="270"/>
      <c r="CE50" s="270"/>
      <c r="CF50" s="270"/>
      <c r="CG50" s="270"/>
      <c r="CH50" s="270"/>
      <c r="CI50" s="270"/>
      <c r="CJ50" s="270"/>
      <c r="CK50" s="270"/>
      <c r="CL50" s="282"/>
      <c r="CM50" s="282"/>
      <c r="CN50" s="282"/>
      <c r="CO50" s="287"/>
      <c r="CP50" s="287"/>
      <c r="CQ50" s="287"/>
      <c r="CR50" s="288"/>
      <c r="CS50" s="288"/>
      <c r="CT50" s="288"/>
      <c r="CU50" s="282"/>
      <c r="CV50" s="282"/>
      <c r="CW50" s="282"/>
      <c r="CX50" s="270"/>
      <c r="CY50" s="270"/>
      <c r="CZ50" s="270"/>
      <c r="DA50" s="270"/>
      <c r="DB50" s="270"/>
      <c r="DC50" s="270"/>
      <c r="DD50" s="270"/>
      <c r="DE50" s="270"/>
      <c r="DF50" s="278"/>
      <c r="DG50" s="272"/>
    </row>
    <row r="51" spans="2:111" s="273" customFormat="1" ht="9.9499999999999993" customHeight="1" x14ac:dyDescent="0.15">
      <c r="B51" s="274"/>
      <c r="C51" s="275"/>
      <c r="D51" s="289"/>
      <c r="E51" s="289"/>
      <c r="F51" s="290"/>
      <c r="H51" s="270"/>
      <c r="I51" s="270"/>
      <c r="J51" s="289"/>
      <c r="K51" s="289"/>
      <c r="L51" s="289"/>
      <c r="M51" s="289"/>
      <c r="N51" s="289"/>
      <c r="O51" s="289"/>
      <c r="P51" s="289"/>
      <c r="Q51" s="291"/>
      <c r="R51" s="289"/>
      <c r="S51" s="289"/>
      <c r="T51" s="289"/>
      <c r="U51" s="289"/>
      <c r="V51" s="289"/>
      <c r="W51" s="289"/>
      <c r="X51" s="289"/>
      <c r="Y51" s="290"/>
      <c r="Z51" s="290"/>
      <c r="AA51" s="290"/>
      <c r="AB51" s="290"/>
      <c r="AC51" s="290"/>
      <c r="AD51" s="290"/>
      <c r="AE51" s="290"/>
      <c r="AF51" s="290"/>
      <c r="AG51" s="289"/>
      <c r="AH51" s="289"/>
      <c r="AI51" s="290"/>
      <c r="AJ51" s="290"/>
      <c r="AK51" s="290"/>
      <c r="AL51" s="290"/>
      <c r="AM51" s="290"/>
      <c r="AN51" s="290"/>
      <c r="AO51" s="290"/>
      <c r="AP51" s="290"/>
      <c r="AQ51" s="290"/>
      <c r="AR51" s="290"/>
      <c r="AS51" s="290"/>
      <c r="AT51" s="290"/>
      <c r="AU51" s="290"/>
      <c r="AV51" s="290"/>
      <c r="AW51" s="290"/>
      <c r="AX51" s="290"/>
      <c r="AY51" s="289"/>
      <c r="AZ51" s="289"/>
      <c r="BA51" s="289"/>
      <c r="BB51" s="289"/>
      <c r="BC51" s="289"/>
      <c r="BD51" s="289"/>
      <c r="BE51" s="289"/>
      <c r="BF51" s="289"/>
      <c r="BG51" s="289"/>
      <c r="BH51" s="290"/>
      <c r="BI51" s="290"/>
      <c r="BJ51" s="290"/>
      <c r="BK51" s="290"/>
      <c r="BL51" s="290"/>
      <c r="BM51" s="290"/>
      <c r="BN51" s="290"/>
      <c r="BO51" s="290"/>
      <c r="BP51" s="290"/>
      <c r="BQ51" s="290"/>
      <c r="BR51" s="290"/>
      <c r="BS51" s="290"/>
      <c r="BT51" s="290"/>
      <c r="BU51" s="290"/>
      <c r="BV51" s="290"/>
      <c r="BW51" s="290"/>
      <c r="BX51" s="290"/>
      <c r="BY51" s="290"/>
      <c r="BZ51" s="270"/>
      <c r="CA51" s="270"/>
      <c r="CB51" s="270"/>
      <c r="CC51" s="270"/>
      <c r="CD51" s="270"/>
      <c r="CE51" s="270"/>
      <c r="CF51" s="270"/>
      <c r="CG51" s="270"/>
      <c r="CH51" s="270"/>
      <c r="CI51" s="270"/>
      <c r="CJ51" s="270"/>
      <c r="CK51" s="270"/>
      <c r="CL51" s="282"/>
      <c r="CM51" s="282"/>
      <c r="CN51" s="282"/>
      <c r="CO51" s="287"/>
      <c r="CP51" s="287"/>
      <c r="CQ51" s="287"/>
      <c r="CR51" s="288"/>
      <c r="CS51" s="288"/>
      <c r="CT51" s="288"/>
      <c r="CU51" s="282"/>
      <c r="CV51" s="282"/>
      <c r="CW51" s="282"/>
      <c r="CX51" s="270"/>
      <c r="CY51" s="270"/>
      <c r="CZ51" s="270"/>
      <c r="DA51" s="270"/>
      <c r="DB51" s="270"/>
      <c r="DC51" s="270"/>
      <c r="DD51" s="270"/>
      <c r="DE51" s="270"/>
      <c r="DF51" s="278"/>
      <c r="DG51" s="272"/>
    </row>
    <row r="52" spans="2:111" s="273" customFormat="1" ht="9.9499999999999993" customHeight="1" x14ac:dyDescent="0.15">
      <c r="B52" s="274"/>
      <c r="C52" s="275"/>
      <c r="D52" s="289"/>
      <c r="E52" s="289"/>
      <c r="F52" s="290"/>
      <c r="G52" s="290"/>
      <c r="H52" s="289"/>
      <c r="I52" s="289"/>
      <c r="J52" s="289"/>
      <c r="K52" s="289"/>
      <c r="L52" s="289"/>
      <c r="M52" s="289"/>
      <c r="N52" s="289"/>
      <c r="O52" s="289"/>
      <c r="P52" s="289"/>
      <c r="Q52" s="291"/>
      <c r="R52" s="289"/>
      <c r="S52" s="289"/>
      <c r="T52" s="289"/>
      <c r="U52" s="289"/>
      <c r="V52" s="289"/>
      <c r="W52" s="289"/>
      <c r="X52" s="289"/>
      <c r="Y52" s="290"/>
      <c r="Z52" s="290"/>
      <c r="AA52" s="290"/>
      <c r="AB52" s="290"/>
      <c r="AC52" s="290"/>
      <c r="AD52" s="290"/>
      <c r="AE52" s="290"/>
      <c r="AF52" s="290"/>
      <c r="AG52" s="289"/>
      <c r="AH52" s="289"/>
      <c r="AI52" s="290"/>
      <c r="AJ52" s="290"/>
      <c r="AK52" s="290"/>
      <c r="AL52" s="290"/>
      <c r="AM52" s="290"/>
      <c r="AN52" s="290"/>
      <c r="AO52" s="290"/>
      <c r="AP52" s="290"/>
      <c r="AQ52" s="290"/>
      <c r="AR52" s="290"/>
      <c r="AS52" s="290"/>
      <c r="AT52" s="290"/>
      <c r="AU52" s="290"/>
      <c r="AV52" s="290"/>
      <c r="AW52" s="290"/>
      <c r="AX52" s="290"/>
      <c r="AY52" s="289"/>
      <c r="AZ52" s="289"/>
      <c r="BA52" s="289"/>
      <c r="BB52" s="289"/>
      <c r="BC52" s="289"/>
      <c r="BD52" s="289"/>
      <c r="BE52" s="289"/>
      <c r="BF52" s="289"/>
      <c r="BG52" s="289"/>
      <c r="BH52" s="290"/>
      <c r="BI52" s="290"/>
      <c r="BJ52" s="290"/>
      <c r="BK52" s="290"/>
      <c r="BL52" s="290"/>
      <c r="BM52" s="290"/>
      <c r="BN52" s="290"/>
      <c r="BO52" s="290"/>
      <c r="BP52" s="290"/>
      <c r="BQ52" s="290"/>
      <c r="BR52" s="290"/>
      <c r="BS52" s="290"/>
      <c r="BT52" s="290"/>
      <c r="BU52" s="290"/>
      <c r="BV52" s="290"/>
      <c r="BW52" s="290"/>
      <c r="BX52" s="290"/>
      <c r="BY52" s="290"/>
      <c r="BZ52" s="270"/>
      <c r="CA52" s="270"/>
      <c r="CB52" s="270"/>
      <c r="CC52" s="270"/>
      <c r="CD52" s="270"/>
      <c r="CE52" s="270"/>
      <c r="CF52" s="270"/>
      <c r="CG52" s="270"/>
      <c r="CH52" s="270"/>
      <c r="CI52" s="270"/>
      <c r="CJ52" s="270"/>
      <c r="CK52" s="270"/>
      <c r="CL52" s="282"/>
      <c r="CM52" s="282"/>
      <c r="CN52" s="282"/>
      <c r="CO52" s="287"/>
      <c r="CP52" s="287"/>
      <c r="CQ52" s="287"/>
      <c r="CR52" s="288"/>
      <c r="CS52" s="288"/>
      <c r="CT52" s="288"/>
      <c r="CU52" s="282"/>
      <c r="CV52" s="282"/>
      <c r="CW52" s="282"/>
      <c r="CX52" s="270"/>
      <c r="CY52" s="270"/>
      <c r="CZ52" s="270"/>
      <c r="DA52" s="270"/>
      <c r="DB52" s="270"/>
      <c r="DC52" s="270"/>
      <c r="DD52" s="270"/>
      <c r="DE52" s="270"/>
      <c r="DF52" s="278"/>
      <c r="DG52" s="272"/>
    </row>
    <row r="53" spans="2:111" s="273" customFormat="1" ht="9.9499999999999993" customHeight="1" x14ac:dyDescent="0.15">
      <c r="B53" s="274"/>
      <c r="C53" s="275"/>
      <c r="D53" s="289"/>
      <c r="E53" s="289"/>
      <c r="F53" s="275"/>
      <c r="G53" s="299" t="s">
        <v>646</v>
      </c>
      <c r="H53" s="289"/>
      <c r="I53" s="275"/>
      <c r="J53" s="289"/>
      <c r="K53" s="275"/>
      <c r="L53" s="289"/>
      <c r="M53" s="289"/>
      <c r="N53" s="289"/>
      <c r="O53" s="289"/>
      <c r="P53" s="289"/>
      <c r="Q53" s="291"/>
      <c r="R53" s="289"/>
      <c r="S53" s="289"/>
      <c r="T53" s="289"/>
      <c r="U53" s="289"/>
      <c r="V53" s="289"/>
      <c r="W53" s="289"/>
      <c r="X53" s="289"/>
      <c r="Y53" s="290"/>
      <c r="Z53" s="290"/>
      <c r="AA53" s="290"/>
      <c r="AB53" s="290"/>
      <c r="AC53" s="290"/>
      <c r="AD53" s="290"/>
      <c r="AE53" s="290"/>
      <c r="AF53" s="290"/>
      <c r="AG53" s="289"/>
      <c r="AH53" s="289"/>
      <c r="AI53" s="290"/>
      <c r="AJ53" s="290"/>
      <c r="AK53" s="290"/>
      <c r="AL53" s="290"/>
      <c r="AM53" s="290"/>
      <c r="AN53" s="290"/>
      <c r="AO53" s="290"/>
      <c r="AP53" s="290"/>
      <c r="AQ53" s="290"/>
      <c r="AR53" s="290"/>
      <c r="AS53" s="290"/>
      <c r="AT53" s="290"/>
      <c r="AU53" s="290"/>
      <c r="AV53" s="290"/>
      <c r="AW53" s="290"/>
      <c r="AX53" s="290"/>
      <c r="AY53" s="289"/>
      <c r="AZ53" s="289"/>
      <c r="BA53" s="289"/>
      <c r="BB53" s="289"/>
      <c r="BC53" s="289"/>
      <c r="BD53" s="289"/>
      <c r="BE53" s="289"/>
      <c r="BF53" s="289"/>
      <c r="BG53" s="289"/>
      <c r="BH53" s="290"/>
      <c r="BI53" s="290"/>
      <c r="BJ53" s="290"/>
      <c r="BK53" s="290"/>
      <c r="BL53" s="290"/>
      <c r="BM53" s="290"/>
      <c r="BN53" s="290"/>
      <c r="BO53" s="290"/>
      <c r="BP53" s="290"/>
      <c r="BQ53" s="290"/>
      <c r="BR53" s="290"/>
      <c r="BS53" s="290"/>
      <c r="BT53" s="290"/>
      <c r="BU53" s="290"/>
      <c r="BV53" s="290"/>
      <c r="BW53" s="290"/>
      <c r="BX53" s="290"/>
      <c r="BY53" s="290"/>
      <c r="BZ53" s="270"/>
      <c r="CA53" s="270"/>
      <c r="CB53" s="270"/>
      <c r="CC53" s="270"/>
      <c r="CD53" s="270"/>
      <c r="CE53" s="270"/>
      <c r="CF53" s="270"/>
      <c r="CG53" s="270"/>
      <c r="CH53" s="270"/>
      <c r="CI53" s="270"/>
      <c r="CJ53" s="270"/>
      <c r="CK53" s="270"/>
      <c r="CL53" s="282"/>
      <c r="CM53" s="282"/>
      <c r="CN53" s="282"/>
      <c r="CO53" s="287"/>
      <c r="CP53" s="287"/>
      <c r="CQ53" s="287"/>
      <c r="CR53" s="288"/>
      <c r="CS53" s="288"/>
      <c r="CT53" s="288"/>
      <c r="CU53" s="282"/>
      <c r="CV53" s="282"/>
      <c r="CW53" s="282"/>
      <c r="CX53" s="270"/>
      <c r="CY53" s="270"/>
      <c r="CZ53" s="270"/>
      <c r="DA53" s="270"/>
      <c r="DB53" s="270"/>
      <c r="DC53" s="270"/>
      <c r="DD53" s="270"/>
      <c r="DE53" s="270"/>
      <c r="DF53" s="278"/>
      <c r="DG53" s="272"/>
    </row>
    <row r="54" spans="2:111" s="273" customFormat="1" ht="9.9499999999999993" customHeight="1" x14ac:dyDescent="0.15">
      <c r="B54" s="274"/>
      <c r="C54" s="275"/>
      <c r="D54" s="289"/>
      <c r="E54" s="289"/>
      <c r="F54" s="290"/>
      <c r="G54" s="290"/>
      <c r="H54" s="289"/>
      <c r="I54" s="289"/>
      <c r="J54" s="289"/>
      <c r="K54" s="289"/>
      <c r="L54" s="289"/>
      <c r="M54" s="289"/>
      <c r="N54" s="289"/>
      <c r="O54" s="289"/>
      <c r="P54" s="289"/>
      <c r="Q54" s="291"/>
      <c r="R54" s="289"/>
      <c r="S54" s="289"/>
      <c r="T54" s="289"/>
      <c r="U54" s="289"/>
      <c r="V54" s="289"/>
      <c r="W54" s="289"/>
      <c r="X54" s="289"/>
      <c r="Y54" s="290"/>
      <c r="Z54" s="290"/>
      <c r="AA54" s="290"/>
      <c r="AB54" s="290"/>
      <c r="AC54" s="290"/>
      <c r="AD54" s="290"/>
      <c r="AE54" s="290"/>
      <c r="AF54" s="290"/>
      <c r="AG54" s="289"/>
      <c r="AH54" s="289"/>
      <c r="AI54" s="290"/>
      <c r="AJ54" s="290"/>
      <c r="AK54" s="290"/>
      <c r="AL54" s="290"/>
      <c r="AM54" s="290"/>
      <c r="AN54" s="290"/>
      <c r="AO54" s="290"/>
      <c r="AP54" s="290"/>
      <c r="AQ54" s="290"/>
      <c r="AR54" s="290"/>
      <c r="AS54" s="290"/>
      <c r="AT54" s="290"/>
      <c r="AU54" s="290"/>
      <c r="AV54" s="290"/>
      <c r="AW54" s="290"/>
      <c r="AX54" s="290"/>
      <c r="AY54" s="289"/>
      <c r="AZ54" s="289"/>
      <c r="BA54" s="289"/>
      <c r="BB54" s="289"/>
      <c r="BC54" s="289"/>
      <c r="BD54" s="289"/>
      <c r="BE54" s="289"/>
      <c r="BF54" s="289"/>
      <c r="BG54" s="289"/>
      <c r="BH54" s="290"/>
      <c r="BI54" s="290"/>
      <c r="BJ54" s="290"/>
      <c r="BK54" s="290"/>
      <c r="BL54" s="290"/>
      <c r="BM54" s="290"/>
      <c r="BN54" s="290"/>
      <c r="BO54" s="290"/>
      <c r="BP54" s="290"/>
      <c r="BQ54" s="290"/>
      <c r="BR54" s="290"/>
      <c r="BS54" s="290"/>
      <c r="BT54" s="290"/>
      <c r="BU54" s="290"/>
      <c r="BV54" s="290"/>
      <c r="BW54" s="290"/>
      <c r="BX54" s="290"/>
      <c r="BY54" s="290"/>
      <c r="BZ54" s="270"/>
      <c r="CA54" s="270"/>
      <c r="CB54" s="270"/>
      <c r="CC54" s="270"/>
      <c r="CD54" s="270"/>
      <c r="CE54" s="270"/>
      <c r="CF54" s="270"/>
      <c r="CG54" s="270"/>
      <c r="CH54" s="270"/>
      <c r="CI54" s="270"/>
      <c r="CJ54" s="270"/>
      <c r="CK54" s="270"/>
      <c r="CL54" s="282"/>
      <c r="CM54" s="282"/>
      <c r="CN54" s="282"/>
      <c r="CO54" s="287"/>
      <c r="CP54" s="287"/>
      <c r="CQ54" s="287"/>
      <c r="CR54" s="288"/>
      <c r="CS54" s="288"/>
      <c r="CT54" s="288"/>
      <c r="CU54" s="282"/>
      <c r="CV54" s="282"/>
      <c r="CW54" s="282"/>
      <c r="CX54" s="270"/>
      <c r="CY54" s="270"/>
      <c r="CZ54" s="270"/>
      <c r="DA54" s="270"/>
      <c r="DB54" s="270"/>
      <c r="DC54" s="270"/>
      <c r="DD54" s="270"/>
      <c r="DE54" s="270"/>
      <c r="DF54" s="278"/>
      <c r="DG54" s="272"/>
    </row>
    <row r="55" spans="2:111" s="273" customFormat="1" ht="9.9499999999999993" customHeight="1" thickBot="1" x14ac:dyDescent="0.2">
      <c r="B55" s="300"/>
      <c r="C55" s="301"/>
      <c r="D55" s="301"/>
      <c r="E55" s="301"/>
      <c r="F55" s="301"/>
      <c r="G55" s="301"/>
      <c r="H55" s="301"/>
      <c r="I55" s="301"/>
      <c r="J55" s="301"/>
      <c r="K55" s="301"/>
      <c r="L55" s="301"/>
      <c r="M55" s="301"/>
      <c r="N55" s="301"/>
      <c r="O55" s="301"/>
      <c r="P55" s="301"/>
      <c r="Q55" s="301"/>
      <c r="R55" s="301"/>
      <c r="S55" s="301"/>
      <c r="T55" s="301"/>
      <c r="U55" s="301"/>
      <c r="V55" s="301"/>
      <c r="W55" s="301"/>
      <c r="X55" s="301"/>
      <c r="Y55" s="301"/>
      <c r="Z55" s="301"/>
      <c r="AA55" s="301"/>
      <c r="AB55" s="301"/>
      <c r="AC55" s="301"/>
      <c r="AD55" s="301"/>
      <c r="AE55" s="301"/>
      <c r="AF55" s="301"/>
      <c r="AG55" s="301"/>
      <c r="AH55" s="301"/>
      <c r="AI55" s="301"/>
      <c r="AJ55" s="301"/>
      <c r="AK55" s="301"/>
      <c r="AL55" s="301"/>
      <c r="AM55" s="301"/>
      <c r="AN55" s="301"/>
      <c r="AO55" s="301"/>
      <c r="AP55" s="301"/>
      <c r="AQ55" s="301"/>
      <c r="AR55" s="301"/>
      <c r="AS55" s="301"/>
      <c r="AT55" s="301"/>
      <c r="AU55" s="301"/>
      <c r="AV55" s="301"/>
      <c r="AW55" s="301"/>
      <c r="AX55" s="301"/>
      <c r="AY55" s="301"/>
      <c r="AZ55" s="301"/>
      <c r="BA55" s="301"/>
      <c r="BB55" s="301"/>
      <c r="BC55" s="301"/>
      <c r="BD55" s="301"/>
      <c r="BE55" s="301"/>
      <c r="BF55" s="301"/>
      <c r="BG55" s="301"/>
      <c r="BH55" s="301"/>
      <c r="BI55" s="301"/>
      <c r="BJ55" s="301"/>
      <c r="BK55" s="301"/>
      <c r="BL55" s="301"/>
      <c r="BM55" s="301"/>
      <c r="BN55" s="301"/>
      <c r="BO55" s="301"/>
      <c r="BP55" s="301"/>
      <c r="BQ55" s="301"/>
      <c r="BR55" s="301"/>
      <c r="BS55" s="301"/>
      <c r="BT55" s="301"/>
      <c r="BU55" s="301"/>
      <c r="BV55" s="301"/>
      <c r="BW55" s="301"/>
      <c r="BX55" s="301"/>
      <c r="BY55" s="301"/>
      <c r="BZ55" s="301"/>
      <c r="CA55" s="301"/>
      <c r="CB55" s="301"/>
      <c r="CC55" s="301"/>
      <c r="CD55" s="301"/>
      <c r="CE55" s="301"/>
      <c r="CF55" s="301"/>
      <c r="CG55" s="301"/>
      <c r="CH55" s="301"/>
      <c r="CI55" s="301"/>
      <c r="CJ55" s="301"/>
      <c r="CK55" s="301"/>
      <c r="CL55" s="301"/>
      <c r="CM55" s="301"/>
      <c r="CN55" s="301"/>
      <c r="CO55" s="301"/>
      <c r="CP55" s="301"/>
      <c r="CQ55" s="301"/>
      <c r="CR55" s="301"/>
      <c r="CS55" s="301"/>
      <c r="CT55" s="301"/>
      <c r="CU55" s="301"/>
      <c r="CV55" s="301"/>
      <c r="CW55" s="301"/>
      <c r="CX55" s="301"/>
      <c r="CY55" s="301"/>
      <c r="CZ55" s="301"/>
      <c r="DA55" s="301"/>
      <c r="DB55" s="301"/>
      <c r="DC55" s="301"/>
      <c r="DD55" s="301"/>
      <c r="DE55" s="301"/>
      <c r="DF55" s="302"/>
    </row>
    <row r="56" spans="2:111" ht="9.9499999999999993" customHeight="1" x14ac:dyDescent="0.15"/>
    <row r="57" spans="2:111" ht="9.9499999999999993" customHeight="1" thickBot="1" x14ac:dyDescent="0.2"/>
    <row r="58" spans="2:111" ht="9.9499999999999993" customHeight="1" x14ac:dyDescent="0.15">
      <c r="B58" s="236" t="s">
        <v>611</v>
      </c>
      <c r="C58" s="237"/>
      <c r="D58" s="237"/>
      <c r="E58" s="237"/>
      <c r="F58" s="237"/>
      <c r="G58" s="237"/>
      <c r="H58" s="237"/>
      <c r="I58" s="237"/>
      <c r="J58" s="237"/>
      <c r="K58" s="237"/>
      <c r="L58" s="237"/>
      <c r="M58" s="237"/>
      <c r="N58" s="237"/>
      <c r="O58" s="237"/>
      <c r="P58" s="237"/>
      <c r="Q58" s="237"/>
      <c r="R58" s="237"/>
      <c r="S58" s="238"/>
      <c r="T58" s="239" t="s">
        <v>612</v>
      </c>
      <c r="U58" s="240"/>
      <c r="V58" s="240"/>
      <c r="W58" s="240"/>
      <c r="X58" s="240"/>
      <c r="Y58" s="240"/>
      <c r="Z58" s="240"/>
      <c r="AA58" s="240"/>
      <c r="AB58" s="240"/>
      <c r="AC58" s="240"/>
      <c r="AD58" s="240"/>
      <c r="AE58" s="240"/>
      <c r="AF58" s="240"/>
      <c r="AG58" s="240"/>
      <c r="AH58" s="241"/>
      <c r="AI58" s="242" t="s">
        <v>613</v>
      </c>
      <c r="AJ58" s="243"/>
      <c r="AK58" s="243"/>
      <c r="AL58" s="243"/>
      <c r="AM58" s="243"/>
      <c r="AN58" s="243"/>
      <c r="AO58" s="243"/>
      <c r="AP58" s="243"/>
      <c r="AQ58" s="243"/>
      <c r="AR58" s="243"/>
      <c r="AS58" s="244"/>
      <c r="AT58" s="243"/>
      <c r="AU58" s="243"/>
      <c r="AV58" s="243"/>
      <c r="AW58" s="243"/>
      <c r="AX58" s="243"/>
      <c r="AY58" s="243"/>
      <c r="AZ58" s="243"/>
      <c r="BA58" s="243"/>
      <c r="BB58" s="243"/>
      <c r="BC58" s="243"/>
      <c r="BD58" s="243"/>
      <c r="BE58" s="243"/>
      <c r="BF58" s="243"/>
      <c r="BG58" s="243"/>
      <c r="BH58" s="243"/>
      <c r="BI58" s="243"/>
      <c r="BJ58" s="243"/>
      <c r="BK58" s="245"/>
      <c r="BL58" s="242" t="s">
        <v>614</v>
      </c>
      <c r="BM58" s="243"/>
      <c r="BN58" s="243"/>
      <c r="BO58" s="244"/>
      <c r="BP58" s="243"/>
      <c r="BQ58" s="243"/>
      <c r="BR58" s="243"/>
      <c r="BS58" s="243"/>
      <c r="BT58" s="243"/>
      <c r="BU58" s="243"/>
      <c r="BV58" s="243"/>
      <c r="BW58" s="243"/>
      <c r="BX58" s="243"/>
      <c r="BY58" s="243"/>
      <c r="BZ58" s="243"/>
      <c r="CA58" s="243"/>
      <c r="CB58" s="243"/>
      <c r="CC58" s="243"/>
      <c r="CD58" s="243"/>
      <c r="CE58" s="243"/>
      <c r="CF58" s="243"/>
      <c r="CG58" s="243"/>
      <c r="CH58" s="243"/>
      <c r="CI58" s="243"/>
      <c r="CJ58" s="243"/>
      <c r="CK58" s="243"/>
      <c r="CL58" s="244"/>
      <c r="CM58" s="243"/>
      <c r="CN58" s="245"/>
      <c r="CO58" s="242" t="s">
        <v>647</v>
      </c>
      <c r="CP58" s="246"/>
      <c r="CQ58" s="246"/>
      <c r="CR58" s="246"/>
      <c r="CS58" s="246"/>
      <c r="CT58" s="246"/>
      <c r="CU58" s="246"/>
      <c r="CV58" s="246"/>
      <c r="CW58" s="247"/>
      <c r="CX58" s="248"/>
      <c r="CY58" s="248"/>
      <c r="CZ58" s="248"/>
      <c r="DA58" s="248"/>
      <c r="DB58" s="248"/>
      <c r="DC58" s="249"/>
      <c r="DD58" s="250"/>
      <c r="DE58" s="250"/>
      <c r="DF58" s="251"/>
      <c r="DG58" s="252"/>
    </row>
    <row r="59" spans="2:111" ht="9.9499999999999993" customHeight="1" thickBot="1" x14ac:dyDescent="0.2">
      <c r="B59" s="253"/>
      <c r="C59" s="254"/>
      <c r="D59" s="254"/>
      <c r="E59" s="254"/>
      <c r="F59" s="254"/>
      <c r="G59" s="254"/>
      <c r="H59" s="254"/>
      <c r="I59" s="254"/>
      <c r="J59" s="254"/>
      <c r="K59" s="254"/>
      <c r="L59" s="254"/>
      <c r="M59" s="254"/>
      <c r="N59" s="254"/>
      <c r="O59" s="254"/>
      <c r="P59" s="254"/>
      <c r="Q59" s="254"/>
      <c r="R59" s="254"/>
      <c r="S59" s="255"/>
      <c r="T59" s="303"/>
      <c r="U59" s="304"/>
      <c r="V59" s="304"/>
      <c r="W59" s="304"/>
      <c r="X59" s="304"/>
      <c r="Y59" s="304"/>
      <c r="Z59" s="304"/>
      <c r="AA59" s="304"/>
      <c r="AB59" s="304"/>
      <c r="AC59" s="304"/>
      <c r="AD59" s="304"/>
      <c r="AE59" s="304"/>
      <c r="AF59" s="304"/>
      <c r="AG59" s="304"/>
      <c r="AH59" s="305"/>
      <c r="AI59" s="259" t="s">
        <v>616</v>
      </c>
      <c r="AJ59" s="260"/>
      <c r="AK59" s="260"/>
      <c r="AL59" s="260"/>
      <c r="AM59" s="260"/>
      <c r="AN59" s="260"/>
      <c r="AO59" s="260"/>
      <c r="AP59" s="260"/>
      <c r="AQ59" s="260"/>
      <c r="AR59" s="260"/>
      <c r="AS59" s="261"/>
      <c r="AT59" s="260"/>
      <c r="AU59" s="260"/>
      <c r="AV59" s="260"/>
      <c r="AW59" s="260"/>
      <c r="AX59" s="260"/>
      <c r="AY59" s="260"/>
      <c r="AZ59" s="260"/>
      <c r="BA59" s="260"/>
      <c r="BB59" s="260"/>
      <c r="BC59" s="260"/>
      <c r="BD59" s="260"/>
      <c r="BE59" s="260"/>
      <c r="BF59" s="260"/>
      <c r="BG59" s="260"/>
      <c r="BH59" s="260"/>
      <c r="BI59" s="260"/>
      <c r="BJ59" s="260"/>
      <c r="BK59" s="262"/>
      <c r="BL59" s="259" t="s">
        <v>617</v>
      </c>
      <c r="BM59" s="260"/>
      <c r="BN59" s="260"/>
      <c r="BO59" s="260"/>
      <c r="BP59" s="260"/>
      <c r="BQ59" s="260"/>
      <c r="BR59" s="260"/>
      <c r="BS59" s="260"/>
      <c r="BT59" s="260"/>
      <c r="BU59" s="260"/>
      <c r="BV59" s="261"/>
      <c r="BW59" s="260"/>
      <c r="BX59" s="260"/>
      <c r="BY59" s="260"/>
      <c r="BZ59" s="260"/>
      <c r="CA59" s="260"/>
      <c r="CB59" s="260"/>
      <c r="CC59" s="260"/>
      <c r="CD59" s="260"/>
      <c r="CE59" s="260"/>
      <c r="CF59" s="260"/>
      <c r="CG59" s="260"/>
      <c r="CH59" s="260"/>
      <c r="CI59" s="260"/>
      <c r="CJ59" s="260"/>
      <c r="CK59" s="260"/>
      <c r="CL59" s="260"/>
      <c r="CM59" s="260"/>
      <c r="CN59" s="262"/>
      <c r="CO59" s="263" t="s">
        <v>648</v>
      </c>
      <c r="CP59" s="264"/>
      <c r="CQ59" s="264"/>
      <c r="CR59" s="264"/>
      <c r="CS59" s="264"/>
      <c r="CT59" s="264"/>
      <c r="CU59" s="264"/>
      <c r="CV59" s="264"/>
      <c r="CW59" s="263"/>
      <c r="CX59" s="263"/>
      <c r="CY59" s="263"/>
      <c r="CZ59" s="263"/>
      <c r="DA59" s="263"/>
      <c r="DB59" s="263"/>
      <c r="DC59" s="306"/>
      <c r="DD59" s="307"/>
      <c r="DE59" s="307"/>
      <c r="DF59" s="308"/>
      <c r="DG59" s="252"/>
    </row>
    <row r="60" spans="2:111" s="273" customFormat="1" ht="9.9499999999999993" customHeight="1" x14ac:dyDescent="0.15">
      <c r="B60" s="268"/>
      <c r="C60" s="269"/>
      <c r="D60" s="269"/>
      <c r="E60" s="269"/>
      <c r="F60" s="269"/>
      <c r="G60" s="269"/>
      <c r="H60" s="269"/>
      <c r="I60" s="269"/>
      <c r="J60" s="269"/>
      <c r="K60" s="269"/>
      <c r="L60" s="269"/>
      <c r="M60" s="269"/>
      <c r="N60" s="269"/>
      <c r="O60" s="269"/>
      <c r="P60" s="269"/>
      <c r="Q60" s="269"/>
      <c r="R60" s="269"/>
      <c r="S60" s="270"/>
      <c r="T60" s="270"/>
      <c r="U60" s="270"/>
      <c r="V60" s="270"/>
      <c r="W60" s="270"/>
      <c r="X60" s="270"/>
      <c r="Y60" s="270"/>
      <c r="Z60" s="270"/>
      <c r="AA60" s="270"/>
      <c r="AB60" s="270"/>
      <c r="AC60" s="270"/>
      <c r="AD60" s="270"/>
      <c r="AE60" s="270"/>
      <c r="AF60" s="270"/>
      <c r="AG60" s="270"/>
      <c r="AH60" s="270"/>
      <c r="AI60" s="270"/>
      <c r="AJ60" s="270"/>
      <c r="AK60" s="270"/>
      <c r="AL60" s="270"/>
      <c r="AM60" s="270"/>
      <c r="AN60" s="270"/>
      <c r="AO60" s="270"/>
      <c r="AP60" s="270"/>
      <c r="AQ60" s="270"/>
      <c r="AR60" s="270"/>
      <c r="AS60" s="270"/>
      <c r="AT60" s="270"/>
      <c r="AU60" s="270"/>
      <c r="AV60" s="270"/>
      <c r="AW60" s="270"/>
      <c r="AX60" s="270"/>
      <c r="AY60" s="270"/>
      <c r="AZ60" s="270"/>
      <c r="BA60" s="270"/>
      <c r="BB60" s="270"/>
      <c r="BC60" s="270"/>
      <c r="BD60" s="270"/>
      <c r="BE60" s="270"/>
      <c r="BF60" s="270"/>
      <c r="BG60" s="270"/>
      <c r="BH60" s="270"/>
      <c r="BI60" s="270"/>
      <c r="BJ60" s="270"/>
      <c r="BK60" s="270"/>
      <c r="BL60" s="270"/>
      <c r="BM60" s="270"/>
      <c r="BN60" s="270"/>
      <c r="BO60" s="270"/>
      <c r="BP60" s="270"/>
      <c r="BQ60" s="270"/>
      <c r="BR60" s="270"/>
      <c r="BS60" s="270"/>
      <c r="BT60" s="270"/>
      <c r="BU60" s="270"/>
      <c r="BV60" s="270"/>
      <c r="BW60" s="269"/>
      <c r="BX60" s="269"/>
      <c r="BY60" s="269"/>
      <c r="BZ60" s="269"/>
      <c r="CA60" s="269"/>
      <c r="CB60" s="269"/>
      <c r="CC60" s="269"/>
      <c r="CD60" s="269"/>
      <c r="CE60" s="269"/>
      <c r="CF60" s="269"/>
      <c r="CG60" s="269"/>
      <c r="CH60" s="269"/>
      <c r="CI60" s="269"/>
      <c r="CJ60" s="269"/>
      <c r="CK60" s="269"/>
      <c r="CL60" s="269"/>
      <c r="CM60" s="269"/>
      <c r="CN60" s="269"/>
      <c r="CO60" s="269"/>
      <c r="CP60" s="269"/>
      <c r="CQ60" s="269"/>
      <c r="CR60" s="269"/>
      <c r="CS60" s="269"/>
      <c r="CT60" s="269"/>
      <c r="CU60" s="269"/>
      <c r="CV60" s="269"/>
      <c r="CW60" s="269"/>
      <c r="CX60" s="269"/>
      <c r="CY60" s="269"/>
      <c r="CZ60" s="269"/>
      <c r="DA60" s="269"/>
      <c r="DB60" s="269"/>
      <c r="DC60" s="269"/>
      <c r="DD60" s="269"/>
      <c r="DE60" s="269"/>
      <c r="DF60" s="271"/>
      <c r="DG60" s="272"/>
    </row>
    <row r="61" spans="2:111" s="273" customFormat="1" ht="9.9499999999999993" customHeight="1" x14ac:dyDescent="0.15">
      <c r="B61" s="274"/>
      <c r="C61" s="275"/>
      <c r="D61" s="279" t="s">
        <v>649</v>
      </c>
      <c r="CU61" s="277"/>
      <c r="CV61" s="277"/>
      <c r="CW61" s="277"/>
      <c r="CX61" s="277"/>
      <c r="CY61" s="277"/>
      <c r="CZ61" s="277"/>
      <c r="DA61" s="277"/>
      <c r="DB61" s="275"/>
      <c r="DC61" s="275"/>
      <c r="DD61" s="275"/>
      <c r="DE61" s="275"/>
      <c r="DF61" s="278"/>
      <c r="DG61" s="272"/>
    </row>
    <row r="62" spans="2:111" s="273" customFormat="1" ht="9.9499999999999993" customHeight="1" x14ac:dyDescent="0.15">
      <c r="B62" s="274"/>
      <c r="C62" s="275"/>
      <c r="D62" s="276"/>
      <c r="BA62" s="270"/>
      <c r="BB62" s="270"/>
      <c r="BC62" s="270"/>
      <c r="BD62" s="270"/>
      <c r="BE62" s="270"/>
      <c r="BF62" s="270"/>
      <c r="BG62" s="270"/>
      <c r="BH62" s="270"/>
      <c r="BI62" s="270"/>
      <c r="BJ62" s="270"/>
      <c r="BK62" s="270"/>
      <c r="BL62" s="270"/>
      <c r="BM62" s="270"/>
      <c r="BN62" s="270"/>
      <c r="BO62" s="270"/>
      <c r="BP62" s="270"/>
      <c r="BQ62" s="282"/>
      <c r="BR62" s="282"/>
      <c r="BS62" s="282"/>
      <c r="BT62" s="282"/>
      <c r="BU62" s="282"/>
      <c r="BV62" s="282"/>
      <c r="BW62" s="282"/>
      <c r="BX62" s="282"/>
      <c r="BY62" s="282"/>
      <c r="BZ62" s="282"/>
      <c r="CA62" s="282"/>
      <c r="CB62" s="277"/>
      <c r="CC62" s="277"/>
      <c r="CD62" s="277"/>
      <c r="CE62" s="277"/>
      <c r="CF62" s="277"/>
      <c r="CG62" s="282"/>
      <c r="CH62" s="282"/>
      <c r="CI62" s="282"/>
      <c r="CJ62" s="282"/>
      <c r="CK62" s="282"/>
      <c r="CL62" s="282"/>
      <c r="CM62" s="277"/>
      <c r="CN62" s="277"/>
      <c r="CO62" s="277"/>
      <c r="CP62" s="277"/>
      <c r="CQ62" s="277"/>
      <c r="CR62" s="282"/>
      <c r="CS62" s="282"/>
      <c r="CT62" s="282"/>
      <c r="CU62" s="282"/>
      <c r="CV62" s="282"/>
      <c r="CW62" s="282"/>
      <c r="CX62" s="282"/>
      <c r="CY62" s="277"/>
      <c r="CZ62" s="277"/>
      <c r="DA62" s="277"/>
      <c r="DB62" s="275"/>
      <c r="DC62" s="275"/>
      <c r="DD62" s="275"/>
      <c r="DE62" s="275"/>
      <c r="DF62" s="278"/>
      <c r="DG62" s="272"/>
    </row>
    <row r="63" spans="2:111" s="273" customFormat="1" ht="9.9499999999999993" customHeight="1" x14ac:dyDescent="0.15">
      <c r="B63" s="274"/>
      <c r="C63" s="275"/>
      <c r="D63" s="276"/>
      <c r="E63" s="309" t="s">
        <v>650</v>
      </c>
      <c r="BA63" s="270"/>
      <c r="BB63" s="270"/>
      <c r="BC63" s="270"/>
      <c r="BD63" s="270"/>
      <c r="BE63" s="270"/>
      <c r="BF63" s="270"/>
      <c r="BG63" s="270"/>
      <c r="BH63" s="270"/>
      <c r="BI63" s="270"/>
      <c r="BJ63" s="270"/>
      <c r="BK63" s="270"/>
      <c r="BL63" s="270"/>
      <c r="BM63" s="270"/>
      <c r="BN63" s="270"/>
      <c r="BO63" s="270"/>
      <c r="BP63" s="270"/>
      <c r="BQ63" s="282"/>
      <c r="BR63" s="282"/>
      <c r="BS63" s="282"/>
      <c r="BT63" s="282"/>
      <c r="BU63" s="282"/>
      <c r="BV63" s="282"/>
      <c r="BW63" s="282"/>
      <c r="BX63" s="285"/>
      <c r="BY63" s="282"/>
      <c r="BZ63" s="282"/>
      <c r="CA63" s="282"/>
      <c r="CB63" s="282"/>
      <c r="CC63" s="282"/>
      <c r="CD63" s="282"/>
      <c r="CE63" s="277"/>
      <c r="CF63" s="282"/>
      <c r="CG63" s="282"/>
      <c r="CH63" s="282"/>
      <c r="CI63" s="282"/>
      <c r="CJ63" s="282"/>
      <c r="CK63" s="282"/>
      <c r="CL63" s="282"/>
      <c r="CM63" s="282"/>
      <c r="CN63" s="282"/>
      <c r="CO63" s="282"/>
      <c r="CP63" s="282"/>
      <c r="CQ63" s="282"/>
      <c r="CR63" s="282"/>
      <c r="CS63" s="282"/>
      <c r="CT63" s="282"/>
      <c r="CU63" s="282"/>
      <c r="CV63" s="282"/>
      <c r="CW63" s="282"/>
      <c r="CX63" s="282"/>
      <c r="CY63" s="282"/>
      <c r="CZ63" s="282"/>
      <c r="DA63" s="282"/>
      <c r="DB63" s="270"/>
      <c r="DC63" s="270"/>
      <c r="DD63" s="270"/>
      <c r="DE63" s="275"/>
      <c r="DF63" s="278"/>
      <c r="DG63" s="272"/>
    </row>
    <row r="64" spans="2:111" s="273" customFormat="1" ht="9.9499999999999993" customHeight="1" x14ac:dyDescent="0.15">
      <c r="B64" s="274"/>
      <c r="C64" s="275"/>
      <c r="D64" s="270"/>
      <c r="E64" s="276"/>
      <c r="F64" s="270"/>
      <c r="G64" s="310"/>
      <c r="H64" s="310"/>
      <c r="I64" s="310"/>
      <c r="J64" s="310"/>
      <c r="K64" s="310"/>
      <c r="L64" s="310"/>
      <c r="M64" s="310"/>
      <c r="N64" s="310"/>
      <c r="O64" s="310"/>
      <c r="P64" s="310"/>
      <c r="Q64" s="310"/>
      <c r="R64" s="310"/>
      <c r="S64" s="310"/>
      <c r="T64" s="310"/>
      <c r="U64" s="310"/>
      <c r="V64" s="310"/>
      <c r="W64" s="310"/>
      <c r="X64" s="310"/>
      <c r="Y64" s="310"/>
      <c r="Z64" s="310"/>
      <c r="AA64" s="310"/>
      <c r="AB64" s="310"/>
      <c r="AC64" s="310"/>
      <c r="AD64" s="310"/>
      <c r="AE64" s="310"/>
      <c r="AF64" s="310"/>
      <c r="AG64" s="310"/>
      <c r="AH64" s="310"/>
      <c r="AI64" s="310"/>
      <c r="AJ64" s="310"/>
      <c r="AK64" s="310"/>
      <c r="AL64" s="310"/>
      <c r="AM64" s="310"/>
      <c r="AN64" s="310"/>
      <c r="AO64" s="310"/>
      <c r="AP64" s="310"/>
      <c r="AQ64" s="310"/>
      <c r="AR64" s="310"/>
      <c r="AS64" s="310"/>
      <c r="AT64" s="310"/>
      <c r="AU64" s="310"/>
      <c r="AV64" s="310"/>
      <c r="AW64" s="310"/>
      <c r="AX64" s="310"/>
      <c r="AY64" s="310"/>
      <c r="AZ64" s="310"/>
      <c r="BA64" s="270"/>
      <c r="BB64" s="270"/>
      <c r="BC64" s="270"/>
      <c r="BD64" s="270"/>
      <c r="BE64" s="270"/>
      <c r="BF64" s="270"/>
      <c r="BG64" s="270"/>
      <c r="BH64" s="270"/>
      <c r="BI64" s="270"/>
      <c r="BJ64" s="270"/>
      <c r="BK64" s="270"/>
      <c r="BL64" s="270"/>
      <c r="BM64" s="270"/>
      <c r="BN64" s="270"/>
      <c r="BO64" s="270"/>
      <c r="BP64" s="270"/>
      <c r="BQ64" s="270"/>
      <c r="BR64" s="270"/>
      <c r="BS64" s="270"/>
      <c r="BT64" s="270"/>
      <c r="BU64" s="270"/>
      <c r="BV64" s="270"/>
      <c r="BW64" s="270"/>
      <c r="BX64" s="270"/>
      <c r="BY64" s="270"/>
      <c r="BZ64" s="270"/>
      <c r="CA64" s="270"/>
      <c r="CB64" s="270"/>
      <c r="CC64" s="270"/>
      <c r="CD64" s="270"/>
      <c r="CE64" s="270"/>
      <c r="CF64" s="270"/>
      <c r="CG64" s="270"/>
      <c r="CH64" s="270"/>
      <c r="CI64" s="270"/>
      <c r="CJ64" s="270"/>
      <c r="CK64" s="270"/>
      <c r="CL64" s="282"/>
      <c r="CM64" s="282"/>
      <c r="CN64" s="282"/>
      <c r="CO64" s="287"/>
      <c r="CP64" s="287"/>
      <c r="CQ64" s="287"/>
      <c r="CR64" s="288"/>
      <c r="CS64" s="288"/>
      <c r="CT64" s="288"/>
      <c r="CU64" s="282"/>
      <c r="CV64" s="282"/>
      <c r="CW64" s="282"/>
      <c r="CX64" s="270"/>
      <c r="CY64" s="270"/>
      <c r="CZ64" s="270"/>
      <c r="DA64" s="270"/>
      <c r="DB64" s="270"/>
      <c r="DC64" s="270"/>
      <c r="DD64" s="270"/>
      <c r="DE64" s="270"/>
      <c r="DF64" s="278"/>
      <c r="DG64" s="272"/>
    </row>
    <row r="65" spans="2:111" s="273" customFormat="1" ht="9.9499999999999993" customHeight="1" x14ac:dyDescent="0.15">
      <c r="B65" s="274"/>
      <c r="C65" s="275"/>
      <c r="D65" s="270"/>
      <c r="E65" s="276"/>
      <c r="F65" s="270"/>
      <c r="G65" s="273" t="s">
        <v>651</v>
      </c>
      <c r="H65" s="310"/>
      <c r="I65" s="310"/>
      <c r="J65" s="310"/>
      <c r="K65" s="310"/>
      <c r="L65" s="310"/>
      <c r="M65" s="310"/>
      <c r="N65" s="310"/>
      <c r="O65" s="310"/>
      <c r="P65" s="310"/>
      <c r="Q65" s="310"/>
      <c r="R65" s="310"/>
      <c r="S65" s="310"/>
      <c r="T65" s="310"/>
      <c r="U65" s="310"/>
      <c r="V65" s="310"/>
      <c r="W65" s="310"/>
      <c r="X65" s="311"/>
      <c r="Y65" s="311"/>
      <c r="Z65" s="311"/>
      <c r="AA65" s="311"/>
      <c r="AB65" s="311"/>
      <c r="AC65" s="311"/>
      <c r="AD65" s="311"/>
      <c r="AE65" s="311"/>
      <c r="AF65" s="311"/>
      <c r="AG65" s="311"/>
      <c r="AH65" s="311"/>
      <c r="AI65" s="311"/>
      <c r="AJ65" s="311"/>
      <c r="AK65" s="311"/>
      <c r="AL65" s="311"/>
      <c r="AM65" s="311"/>
      <c r="AN65" s="311"/>
      <c r="AO65" s="311"/>
      <c r="AP65" s="311"/>
      <c r="AQ65" s="311"/>
      <c r="AR65" s="311"/>
      <c r="AS65" s="311"/>
      <c r="AT65" s="311"/>
      <c r="AU65" s="311"/>
      <c r="AV65" s="311"/>
      <c r="AW65" s="311"/>
      <c r="AX65" s="310"/>
      <c r="AY65" s="310"/>
      <c r="AZ65" s="310"/>
      <c r="BA65" s="270"/>
      <c r="BB65" s="270"/>
      <c r="BC65" s="270"/>
      <c r="BD65" s="270"/>
      <c r="BE65" s="270"/>
      <c r="BF65" s="270"/>
      <c r="BG65" s="270"/>
      <c r="BH65" s="270"/>
      <c r="BI65" s="270"/>
      <c r="BJ65" s="270"/>
      <c r="BK65" s="270"/>
      <c r="BL65" s="270"/>
      <c r="BM65" s="270"/>
      <c r="BN65" s="270"/>
      <c r="BO65" s="270"/>
      <c r="BP65" s="270"/>
      <c r="BQ65" s="270"/>
      <c r="BR65" s="270"/>
      <c r="BS65" s="270"/>
      <c r="BT65" s="270"/>
      <c r="BU65" s="270"/>
      <c r="BV65" s="270"/>
      <c r="BW65" s="270"/>
      <c r="BX65" s="270"/>
      <c r="BY65" s="270"/>
      <c r="BZ65" s="270"/>
      <c r="CA65" s="270"/>
      <c r="CB65" s="270"/>
      <c r="CC65" s="270"/>
      <c r="CD65" s="270"/>
      <c r="CE65" s="270"/>
      <c r="CF65" s="270"/>
      <c r="CG65" s="270"/>
      <c r="CH65" s="270"/>
      <c r="CI65" s="270"/>
      <c r="CJ65" s="270"/>
      <c r="CK65" s="270"/>
      <c r="CL65" s="282"/>
      <c r="CM65" s="282"/>
      <c r="CN65" s="282"/>
      <c r="CO65" s="287"/>
      <c r="CP65" s="287"/>
      <c r="CQ65" s="287"/>
      <c r="CR65" s="288"/>
      <c r="CS65" s="288"/>
      <c r="CT65" s="288"/>
      <c r="CU65" s="282"/>
      <c r="CV65" s="282"/>
      <c r="CW65" s="282"/>
      <c r="CX65" s="270"/>
      <c r="CY65" s="270"/>
      <c r="CZ65" s="270"/>
      <c r="DA65" s="270"/>
      <c r="DB65" s="270"/>
      <c r="DC65" s="270"/>
      <c r="DD65" s="270"/>
      <c r="DE65" s="270"/>
      <c r="DF65" s="278"/>
      <c r="DG65" s="272"/>
    </row>
    <row r="66" spans="2:111" s="273" customFormat="1" ht="9.9499999999999993" customHeight="1" x14ac:dyDescent="0.15">
      <c r="B66" s="274"/>
      <c r="C66" s="275"/>
      <c r="D66" s="270"/>
      <c r="E66" s="276"/>
      <c r="F66" s="270"/>
      <c r="G66" s="310"/>
      <c r="H66" s="310"/>
      <c r="I66" s="310"/>
      <c r="J66" s="310"/>
      <c r="K66" s="310"/>
      <c r="L66" s="310"/>
      <c r="M66" s="310"/>
      <c r="N66" s="310"/>
      <c r="O66" s="310"/>
      <c r="P66" s="310"/>
      <c r="Q66" s="310"/>
      <c r="R66" s="310"/>
      <c r="S66" s="310"/>
      <c r="T66" s="310"/>
      <c r="U66" s="310"/>
      <c r="V66" s="310"/>
      <c r="W66" s="310"/>
      <c r="X66" s="311"/>
      <c r="Y66" s="311"/>
      <c r="Z66" s="311"/>
      <c r="AA66" s="311"/>
      <c r="AB66" s="311"/>
      <c r="AC66" s="311"/>
      <c r="AD66" s="311"/>
      <c r="AE66" s="311"/>
      <c r="AF66" s="311"/>
      <c r="AG66" s="311"/>
      <c r="AH66" s="311"/>
      <c r="AI66" s="311"/>
      <c r="AJ66" s="311"/>
      <c r="AK66" s="311"/>
      <c r="AL66" s="311"/>
      <c r="AM66" s="311"/>
      <c r="AN66" s="311"/>
      <c r="AO66" s="311"/>
      <c r="AP66" s="311"/>
      <c r="AQ66" s="311"/>
      <c r="AR66" s="311"/>
      <c r="AS66" s="311"/>
      <c r="AT66" s="311"/>
      <c r="AU66" s="311"/>
      <c r="AV66" s="311"/>
      <c r="AW66" s="311"/>
      <c r="AX66" s="310"/>
      <c r="AY66" s="310"/>
      <c r="AZ66" s="310"/>
      <c r="BA66" s="270"/>
      <c r="BB66" s="270"/>
      <c r="BC66" s="270"/>
      <c r="BD66" s="270"/>
      <c r="BE66" s="270"/>
      <c r="BF66" s="270"/>
      <c r="BG66" s="270"/>
      <c r="BH66" s="270"/>
      <c r="BI66" s="270"/>
      <c r="BJ66" s="270"/>
      <c r="BK66" s="270"/>
      <c r="BL66" s="270"/>
      <c r="BM66" s="270"/>
      <c r="BN66" s="270"/>
      <c r="BO66" s="270"/>
      <c r="BP66" s="270"/>
      <c r="BQ66" s="270"/>
      <c r="BR66" s="270"/>
      <c r="BS66" s="270"/>
      <c r="BT66" s="270"/>
      <c r="BU66" s="270"/>
      <c r="BV66" s="270"/>
      <c r="BW66" s="270"/>
      <c r="BX66" s="270"/>
      <c r="BY66" s="270"/>
      <c r="BZ66" s="270"/>
      <c r="CA66" s="270"/>
      <c r="CB66" s="270"/>
      <c r="CC66" s="270"/>
      <c r="CD66" s="270"/>
      <c r="CE66" s="270"/>
      <c r="CF66" s="270"/>
      <c r="CG66" s="270"/>
      <c r="CH66" s="270"/>
      <c r="CI66" s="270"/>
      <c r="CJ66" s="270"/>
      <c r="CK66" s="270"/>
      <c r="CL66" s="282"/>
      <c r="CM66" s="282"/>
      <c r="CN66" s="282"/>
      <c r="CO66" s="287"/>
      <c r="CP66" s="287"/>
      <c r="CQ66" s="287"/>
      <c r="CR66" s="288"/>
      <c r="CS66" s="288"/>
      <c r="CT66" s="288"/>
      <c r="CU66" s="282"/>
      <c r="CV66" s="282"/>
      <c r="CW66" s="282"/>
      <c r="CX66" s="270"/>
      <c r="CY66" s="270"/>
      <c r="CZ66" s="270"/>
      <c r="DA66" s="270"/>
      <c r="DB66" s="270"/>
      <c r="DC66" s="270"/>
      <c r="DD66" s="270"/>
      <c r="DE66" s="270"/>
      <c r="DF66" s="278"/>
      <c r="DG66" s="272"/>
    </row>
    <row r="67" spans="2:111" s="273" customFormat="1" ht="9.75" customHeight="1" x14ac:dyDescent="0.15">
      <c r="B67" s="274"/>
      <c r="C67" s="275"/>
      <c r="D67" s="270"/>
      <c r="E67" s="276"/>
      <c r="F67" s="270"/>
      <c r="G67" s="311"/>
      <c r="H67" s="273" t="s">
        <v>652</v>
      </c>
      <c r="I67" s="311"/>
      <c r="J67" s="311"/>
      <c r="K67" s="310"/>
      <c r="L67" s="310"/>
      <c r="M67" s="310"/>
      <c r="N67" s="310"/>
      <c r="O67" s="310"/>
      <c r="P67" s="310"/>
      <c r="Q67" s="310"/>
      <c r="R67" s="310"/>
      <c r="S67" s="310"/>
      <c r="T67" s="310"/>
      <c r="U67" s="310"/>
      <c r="V67" s="310"/>
      <c r="W67" s="310"/>
      <c r="X67" s="311"/>
      <c r="Y67" s="311"/>
      <c r="Z67" s="311"/>
      <c r="AA67" s="311"/>
      <c r="AB67" s="311"/>
      <c r="AC67" s="311"/>
      <c r="AD67" s="311"/>
      <c r="AE67" s="311"/>
      <c r="AF67" s="311"/>
      <c r="AG67" s="311"/>
      <c r="AH67" s="311"/>
      <c r="AI67" s="311"/>
      <c r="AJ67" s="311"/>
      <c r="AK67" s="311"/>
      <c r="AL67" s="311"/>
      <c r="AM67" s="311"/>
      <c r="AN67" s="311"/>
      <c r="AO67" s="311"/>
      <c r="AP67" s="311"/>
      <c r="AQ67" s="311"/>
      <c r="AR67" s="311"/>
      <c r="AS67" s="311"/>
      <c r="AT67" s="311"/>
      <c r="AU67" s="311"/>
      <c r="AV67" s="311"/>
      <c r="AW67" s="311"/>
      <c r="AX67" s="310"/>
      <c r="AY67" s="310"/>
      <c r="AZ67" s="310"/>
      <c r="BA67" s="270"/>
      <c r="BB67" s="270"/>
      <c r="BC67" s="270"/>
      <c r="BD67" s="270"/>
      <c r="BE67" s="270"/>
      <c r="BF67" s="270"/>
      <c r="BG67" s="270"/>
      <c r="BH67" s="270"/>
      <c r="BI67" s="270"/>
      <c r="BJ67" s="270"/>
      <c r="BK67" s="270"/>
      <c r="BL67" s="270"/>
      <c r="BM67" s="270"/>
      <c r="BN67" s="270"/>
      <c r="BO67" s="270"/>
      <c r="BP67" s="270"/>
      <c r="BQ67" s="270"/>
      <c r="BR67" s="270"/>
      <c r="BS67" s="270"/>
      <c r="BT67" s="270"/>
      <c r="BU67" s="270"/>
      <c r="BV67" s="270"/>
      <c r="BW67" s="270"/>
      <c r="BX67" s="270"/>
      <c r="BY67" s="270"/>
      <c r="BZ67" s="270"/>
      <c r="CA67" s="270"/>
      <c r="CB67" s="270"/>
      <c r="CC67" s="270"/>
      <c r="CD67" s="270"/>
      <c r="CE67" s="270"/>
      <c r="CF67" s="270"/>
      <c r="CG67" s="270"/>
      <c r="CH67" s="270"/>
      <c r="CI67" s="270"/>
      <c r="CJ67" s="270"/>
      <c r="CK67" s="270"/>
      <c r="CL67" s="282"/>
      <c r="CM67" s="282"/>
      <c r="CN67" s="282"/>
      <c r="CO67" s="287"/>
      <c r="CP67" s="287"/>
      <c r="CQ67" s="287"/>
      <c r="CR67" s="288"/>
      <c r="CS67" s="288"/>
      <c r="CT67" s="288"/>
      <c r="CU67" s="282"/>
      <c r="CV67" s="282"/>
      <c r="CW67" s="282"/>
      <c r="CX67" s="270"/>
      <c r="CY67" s="270"/>
      <c r="CZ67" s="270"/>
      <c r="DA67" s="270"/>
      <c r="DB67" s="270"/>
      <c r="DC67" s="270"/>
      <c r="DD67" s="270"/>
      <c r="DE67" s="270"/>
      <c r="DF67" s="278"/>
      <c r="DG67" s="272"/>
    </row>
    <row r="68" spans="2:111" s="273" customFormat="1" ht="9.9499999999999993" customHeight="1" x14ac:dyDescent="0.15">
      <c r="B68" s="274"/>
      <c r="C68" s="275"/>
      <c r="D68" s="289"/>
      <c r="E68" s="276"/>
      <c r="F68" s="270"/>
      <c r="G68" s="311"/>
      <c r="H68" s="312" t="s">
        <v>653</v>
      </c>
      <c r="I68" s="313"/>
      <c r="J68" s="313"/>
      <c r="K68" s="314"/>
      <c r="L68" s="314"/>
      <c r="M68" s="314"/>
      <c r="N68" s="315"/>
      <c r="O68" s="312" t="s">
        <v>654</v>
      </c>
      <c r="P68" s="314"/>
      <c r="Q68" s="314"/>
      <c r="R68" s="314"/>
      <c r="S68" s="314"/>
      <c r="T68" s="314"/>
      <c r="U68" s="314"/>
      <c r="V68" s="314"/>
      <c r="W68" s="314"/>
      <c r="X68" s="314"/>
      <c r="Y68" s="315"/>
      <c r="Z68" s="311"/>
      <c r="AA68" s="311"/>
      <c r="AB68" s="311"/>
      <c r="AC68" s="311"/>
      <c r="AD68" s="311"/>
      <c r="AE68" s="311"/>
      <c r="AF68" s="311"/>
      <c r="AG68" s="311"/>
      <c r="AH68" s="311"/>
      <c r="AI68" s="311"/>
      <c r="AJ68" s="311"/>
      <c r="AK68" s="311"/>
      <c r="AL68" s="311"/>
      <c r="AM68" s="311"/>
      <c r="AN68" s="311"/>
      <c r="AO68" s="311"/>
      <c r="AP68" s="311"/>
      <c r="AQ68" s="311"/>
      <c r="AR68" s="311"/>
      <c r="AS68" s="311"/>
      <c r="AT68" s="311"/>
      <c r="AU68" s="311"/>
      <c r="AV68" s="311"/>
      <c r="AW68" s="311"/>
      <c r="AX68" s="310"/>
      <c r="AY68" s="310"/>
      <c r="AZ68" s="310"/>
      <c r="BA68" s="289"/>
      <c r="BB68" s="289"/>
      <c r="BC68" s="289"/>
      <c r="BD68" s="289"/>
      <c r="BE68" s="289"/>
      <c r="BF68" s="289"/>
      <c r="BG68" s="289"/>
      <c r="BH68" s="290"/>
      <c r="BI68" s="290"/>
      <c r="BJ68" s="290"/>
      <c r="BK68" s="290"/>
      <c r="BL68" s="290"/>
      <c r="BM68" s="290"/>
      <c r="BN68" s="290"/>
      <c r="BO68" s="290"/>
      <c r="BP68" s="290"/>
      <c r="BQ68" s="290"/>
      <c r="BR68" s="290"/>
      <c r="BS68" s="290"/>
      <c r="BT68" s="290"/>
      <c r="BU68" s="290"/>
      <c r="BV68" s="290"/>
      <c r="BW68" s="290"/>
      <c r="BX68" s="290"/>
      <c r="BY68" s="290"/>
      <c r="BZ68" s="270"/>
      <c r="CA68" s="270"/>
      <c r="CB68" s="270"/>
      <c r="CC68" s="270"/>
      <c r="CD68" s="270"/>
      <c r="CE68" s="270"/>
      <c r="CF68" s="270"/>
      <c r="CG68" s="270"/>
      <c r="CH68" s="270"/>
      <c r="CI68" s="270"/>
      <c r="CJ68" s="270"/>
      <c r="CK68" s="270"/>
      <c r="CL68" s="282"/>
      <c r="CM68" s="282"/>
      <c r="CN68" s="282"/>
      <c r="CO68" s="287"/>
      <c r="CP68" s="287"/>
      <c r="CQ68" s="287"/>
      <c r="CR68" s="288"/>
      <c r="CS68" s="288"/>
      <c r="CT68" s="288"/>
      <c r="CU68" s="282"/>
      <c r="CV68" s="282"/>
      <c r="CW68" s="282"/>
      <c r="CX68" s="270"/>
      <c r="CY68" s="270"/>
      <c r="CZ68" s="270"/>
      <c r="DA68" s="270"/>
      <c r="DB68" s="270"/>
      <c r="DC68" s="270"/>
      <c r="DD68" s="270"/>
      <c r="DE68" s="270"/>
      <c r="DF68" s="278"/>
      <c r="DG68" s="272"/>
    </row>
    <row r="69" spans="2:111" s="273" customFormat="1" ht="9.9499999999999993" customHeight="1" x14ac:dyDescent="0.15">
      <c r="B69" s="274"/>
      <c r="C69" s="275"/>
      <c r="D69" s="289"/>
      <c r="E69" s="276"/>
      <c r="F69" s="270"/>
      <c r="G69" s="311"/>
      <c r="H69" s="316" t="s">
        <v>655</v>
      </c>
      <c r="I69" s="317"/>
      <c r="J69" s="318"/>
      <c r="K69" s="317"/>
      <c r="L69" s="317"/>
      <c r="M69" s="317"/>
      <c r="N69" s="319"/>
      <c r="O69" s="316" t="s">
        <v>656</v>
      </c>
      <c r="P69" s="317"/>
      <c r="Q69" s="317"/>
      <c r="R69" s="317"/>
      <c r="S69" s="317"/>
      <c r="T69" s="317"/>
      <c r="U69" s="317"/>
      <c r="V69" s="317"/>
      <c r="W69" s="320"/>
      <c r="X69" s="321"/>
      <c r="Y69" s="319"/>
      <c r="Z69" s="310"/>
      <c r="AA69" s="310"/>
      <c r="AB69" s="310"/>
      <c r="AC69" s="310"/>
      <c r="AD69" s="310"/>
      <c r="AE69" s="310"/>
      <c r="AF69" s="310"/>
      <c r="AG69" s="310"/>
      <c r="AH69" s="310"/>
      <c r="AI69" s="310"/>
      <c r="AJ69" s="310"/>
      <c r="AK69" s="310"/>
      <c r="AL69" s="310"/>
      <c r="AM69" s="310"/>
      <c r="AN69" s="310"/>
      <c r="AO69" s="310"/>
      <c r="AP69" s="310"/>
      <c r="AQ69" s="310"/>
      <c r="AR69" s="310"/>
      <c r="AS69" s="311"/>
      <c r="AT69" s="311"/>
      <c r="AU69" s="311"/>
      <c r="AV69" s="311"/>
      <c r="AW69" s="311"/>
      <c r="AX69" s="310"/>
      <c r="AY69" s="310"/>
      <c r="AZ69" s="310"/>
      <c r="BA69" s="289"/>
      <c r="BB69" s="289"/>
      <c r="BC69" s="289"/>
      <c r="BD69" s="289"/>
      <c r="BE69" s="289"/>
      <c r="BF69" s="289"/>
      <c r="BG69" s="289"/>
      <c r="BH69" s="290"/>
      <c r="BI69" s="290"/>
      <c r="BJ69" s="290"/>
      <c r="BK69" s="290"/>
      <c r="BL69" s="290"/>
      <c r="BM69" s="290"/>
      <c r="BN69" s="290"/>
      <c r="BO69" s="290"/>
      <c r="BP69" s="290"/>
      <c r="BQ69" s="290"/>
      <c r="BR69" s="290"/>
      <c r="BS69" s="290"/>
      <c r="BT69" s="290"/>
      <c r="BU69" s="290"/>
      <c r="BV69" s="290"/>
      <c r="BW69" s="290"/>
      <c r="BX69" s="290"/>
      <c r="BY69" s="290"/>
      <c r="BZ69" s="270"/>
      <c r="CA69" s="270"/>
      <c r="CB69" s="270"/>
      <c r="CC69" s="270"/>
      <c r="CD69" s="270"/>
      <c r="CE69" s="270"/>
      <c r="CF69" s="270"/>
      <c r="CG69" s="270"/>
      <c r="CH69" s="270"/>
      <c r="CI69" s="270"/>
      <c r="CJ69" s="270"/>
      <c r="CK69" s="270"/>
      <c r="CL69" s="282"/>
      <c r="CM69" s="282"/>
      <c r="CN69" s="282"/>
      <c r="CO69" s="287"/>
      <c r="CP69" s="287"/>
      <c r="CQ69" s="287"/>
      <c r="CR69" s="288"/>
      <c r="CS69" s="288"/>
      <c r="CT69" s="288"/>
      <c r="CU69" s="282"/>
      <c r="CV69" s="282"/>
      <c r="CW69" s="282"/>
      <c r="CX69" s="270"/>
      <c r="CY69" s="270"/>
      <c r="CZ69" s="270"/>
      <c r="DA69" s="270"/>
      <c r="DB69" s="270"/>
      <c r="DC69" s="270"/>
      <c r="DD69" s="270"/>
      <c r="DE69" s="270"/>
      <c r="DF69" s="278"/>
      <c r="DG69" s="272"/>
    </row>
    <row r="70" spans="2:111" s="273" customFormat="1" ht="9.9499999999999993" customHeight="1" x14ac:dyDescent="0.15">
      <c r="B70" s="274"/>
      <c r="C70" s="275"/>
      <c r="D70" s="289"/>
      <c r="E70" s="276"/>
      <c r="F70" s="270"/>
      <c r="G70" s="310"/>
      <c r="H70" s="310"/>
      <c r="I70" s="310"/>
      <c r="J70" s="310"/>
      <c r="K70" s="310"/>
      <c r="L70" s="310"/>
      <c r="M70" s="310"/>
      <c r="N70" s="310"/>
      <c r="O70" s="310"/>
      <c r="P70" s="310"/>
      <c r="Q70" s="310"/>
      <c r="R70" s="310"/>
      <c r="S70" s="310"/>
      <c r="T70" s="310"/>
      <c r="U70" s="310"/>
      <c r="V70" s="310"/>
      <c r="W70" s="310"/>
      <c r="X70" s="310"/>
      <c r="Y70" s="310"/>
      <c r="Z70" s="310"/>
      <c r="AA70" s="310"/>
      <c r="AB70" s="310"/>
      <c r="AC70" s="310"/>
      <c r="AD70" s="310"/>
      <c r="AE70" s="310"/>
      <c r="AF70" s="310"/>
      <c r="AG70" s="310"/>
      <c r="AH70" s="310"/>
      <c r="AI70" s="310"/>
      <c r="AJ70" s="310"/>
      <c r="AK70" s="310"/>
      <c r="AL70" s="310"/>
      <c r="AM70" s="310"/>
      <c r="AN70" s="310"/>
      <c r="AO70" s="310"/>
      <c r="AP70" s="310"/>
      <c r="AQ70" s="310"/>
      <c r="AR70" s="310"/>
      <c r="AS70" s="311"/>
      <c r="AT70" s="311"/>
      <c r="AU70" s="311"/>
      <c r="AV70" s="311"/>
      <c r="AW70" s="311"/>
      <c r="AX70" s="310"/>
      <c r="AY70" s="310"/>
      <c r="AZ70" s="310"/>
      <c r="BA70" s="289"/>
      <c r="BB70" s="289"/>
      <c r="BC70" s="289"/>
      <c r="BD70" s="289"/>
      <c r="BE70" s="289"/>
      <c r="BF70" s="289"/>
      <c r="BG70" s="289"/>
      <c r="BH70" s="290"/>
      <c r="BI70" s="290"/>
      <c r="BJ70" s="290"/>
      <c r="BK70" s="290"/>
      <c r="BL70" s="290"/>
      <c r="BM70" s="290"/>
      <c r="BN70" s="290"/>
      <c r="BO70" s="290"/>
      <c r="BP70" s="290"/>
      <c r="BQ70" s="290"/>
      <c r="BR70" s="290"/>
      <c r="BS70" s="290"/>
      <c r="BT70" s="290"/>
      <c r="BU70" s="290"/>
      <c r="BV70" s="290"/>
      <c r="BW70" s="290"/>
      <c r="BX70" s="290"/>
      <c r="BY70" s="290"/>
      <c r="BZ70" s="270"/>
      <c r="CA70" s="270"/>
      <c r="CB70" s="270"/>
      <c r="CC70" s="270"/>
      <c r="CD70" s="270"/>
      <c r="CE70" s="270"/>
      <c r="CF70" s="270"/>
      <c r="CG70" s="270"/>
      <c r="CH70" s="270"/>
      <c r="CI70" s="270"/>
      <c r="CJ70" s="270"/>
      <c r="CK70" s="270"/>
      <c r="CL70" s="282"/>
      <c r="CM70" s="282"/>
      <c r="CN70" s="282"/>
      <c r="CO70" s="287"/>
      <c r="CP70" s="287"/>
      <c r="CQ70" s="287"/>
      <c r="CR70" s="288"/>
      <c r="CS70" s="288"/>
      <c r="CT70" s="288"/>
      <c r="CU70" s="282"/>
      <c r="CV70" s="282"/>
      <c r="CW70" s="282"/>
      <c r="CX70" s="270"/>
      <c r="CY70" s="270"/>
      <c r="CZ70" s="270"/>
      <c r="DA70" s="270"/>
      <c r="DB70" s="270"/>
      <c r="DC70" s="270"/>
      <c r="DD70" s="270"/>
      <c r="DE70" s="270"/>
      <c r="DF70" s="278"/>
      <c r="DG70" s="272"/>
    </row>
    <row r="71" spans="2:111" s="273" customFormat="1" ht="9.9499999999999993" customHeight="1" x14ac:dyDescent="0.15">
      <c r="B71" s="274"/>
      <c r="C71" s="275"/>
      <c r="D71" s="270"/>
      <c r="E71" s="276"/>
      <c r="F71" s="270"/>
      <c r="H71" s="310"/>
      <c r="I71" s="310"/>
      <c r="J71" s="310"/>
      <c r="K71" s="310"/>
      <c r="L71" s="310"/>
      <c r="M71" s="310"/>
      <c r="N71" s="310"/>
      <c r="O71" s="310"/>
      <c r="P71" s="310"/>
      <c r="Q71" s="310"/>
      <c r="R71" s="310"/>
      <c r="S71" s="310"/>
      <c r="T71" s="310"/>
      <c r="U71" s="310"/>
      <c r="V71" s="310"/>
      <c r="W71" s="310"/>
      <c r="X71" s="310"/>
      <c r="Y71" s="310"/>
      <c r="Z71" s="310"/>
      <c r="AA71" s="310"/>
      <c r="AB71" s="310"/>
      <c r="AC71" s="310"/>
      <c r="AD71" s="310"/>
      <c r="AE71" s="310"/>
      <c r="AF71" s="310"/>
      <c r="AG71" s="310"/>
      <c r="AH71" s="310"/>
      <c r="AI71" s="310"/>
      <c r="AJ71" s="310"/>
      <c r="AK71" s="310"/>
      <c r="AL71" s="310"/>
      <c r="AM71" s="310"/>
      <c r="AN71" s="310"/>
      <c r="AO71" s="310"/>
      <c r="AP71" s="310"/>
      <c r="AQ71" s="310"/>
      <c r="AR71" s="310"/>
      <c r="AS71" s="311"/>
      <c r="AT71" s="311"/>
      <c r="AU71" s="311"/>
      <c r="AV71" s="311"/>
      <c r="AW71" s="311"/>
      <c r="AX71" s="310"/>
      <c r="AY71" s="310"/>
      <c r="AZ71" s="310"/>
      <c r="BW71" s="270"/>
      <c r="BX71" s="270"/>
      <c r="BY71" s="270"/>
      <c r="BZ71" s="270"/>
      <c r="CA71" s="270"/>
      <c r="CB71" s="270"/>
      <c r="CC71" s="270"/>
      <c r="CD71" s="270"/>
      <c r="CE71" s="270"/>
      <c r="CF71" s="270"/>
      <c r="CG71" s="270"/>
      <c r="CH71" s="270"/>
      <c r="CI71" s="270"/>
      <c r="CJ71" s="270"/>
      <c r="CK71" s="270"/>
      <c r="CL71" s="282"/>
      <c r="CM71" s="282"/>
      <c r="CN71" s="282"/>
      <c r="CO71" s="287"/>
      <c r="CP71" s="287"/>
      <c r="CQ71" s="287"/>
      <c r="CR71" s="288"/>
      <c r="CS71" s="288"/>
      <c r="CT71" s="288"/>
      <c r="CU71" s="282"/>
      <c r="CV71" s="282"/>
      <c r="CW71" s="282"/>
      <c r="CX71" s="270"/>
      <c r="CY71" s="270"/>
      <c r="CZ71" s="270"/>
      <c r="DA71" s="270"/>
      <c r="DB71" s="270"/>
      <c r="DC71" s="270"/>
      <c r="DD71" s="270"/>
      <c r="DE71" s="270"/>
      <c r="DF71" s="278"/>
      <c r="DG71" s="272"/>
    </row>
    <row r="72" spans="2:111" s="273" customFormat="1" ht="9.9499999999999993" customHeight="1" x14ac:dyDescent="0.15">
      <c r="B72" s="274"/>
      <c r="C72" s="275"/>
      <c r="D72" s="270"/>
      <c r="E72" s="276"/>
      <c r="F72" s="270"/>
      <c r="G72" s="273" t="s">
        <v>657</v>
      </c>
      <c r="H72" s="310"/>
      <c r="I72" s="310"/>
      <c r="J72" s="310"/>
      <c r="K72" s="310"/>
      <c r="L72" s="310"/>
      <c r="M72" s="310"/>
      <c r="N72" s="310"/>
      <c r="O72" s="310"/>
      <c r="P72" s="310"/>
      <c r="Q72" s="310"/>
      <c r="R72" s="310"/>
      <c r="S72" s="310"/>
      <c r="T72" s="310"/>
      <c r="U72" s="310"/>
      <c r="V72" s="310"/>
      <c r="W72" s="310"/>
      <c r="X72" s="310"/>
      <c r="Y72" s="310"/>
      <c r="Z72" s="310"/>
      <c r="AA72" s="310"/>
      <c r="AB72" s="310"/>
      <c r="AC72" s="310"/>
      <c r="AD72" s="310"/>
      <c r="AE72" s="310"/>
      <c r="AF72" s="310"/>
      <c r="AG72" s="310"/>
      <c r="AH72" s="310"/>
      <c r="AI72" s="310"/>
      <c r="AJ72" s="310"/>
      <c r="AK72" s="310"/>
      <c r="AL72" s="310"/>
      <c r="AM72" s="310"/>
      <c r="AN72" s="310"/>
      <c r="AO72" s="310"/>
      <c r="AP72" s="310"/>
      <c r="AQ72" s="310"/>
      <c r="AR72" s="310"/>
      <c r="AS72" s="311"/>
      <c r="AT72" s="311"/>
      <c r="AU72" s="311"/>
      <c r="AV72" s="311"/>
      <c r="AW72" s="311"/>
      <c r="AX72" s="310"/>
      <c r="AY72" s="310"/>
      <c r="AZ72" s="310"/>
      <c r="BA72" s="289"/>
      <c r="BB72" s="289"/>
      <c r="BC72" s="289"/>
      <c r="BD72" s="289"/>
      <c r="BE72" s="289"/>
      <c r="BF72" s="289"/>
      <c r="BG72" s="289"/>
      <c r="BH72" s="289"/>
      <c r="BI72" s="290"/>
      <c r="BJ72" s="270"/>
      <c r="BK72" s="270"/>
      <c r="BL72" s="270"/>
      <c r="BM72" s="270"/>
      <c r="BN72" s="270"/>
      <c r="BO72" s="270"/>
      <c r="BP72" s="270"/>
      <c r="BQ72" s="270"/>
      <c r="BR72" s="270"/>
      <c r="BS72" s="270"/>
      <c r="BT72" s="270"/>
      <c r="BU72" s="270"/>
      <c r="BV72" s="270"/>
      <c r="BW72" s="270"/>
      <c r="BX72" s="270"/>
      <c r="BY72" s="270"/>
      <c r="BZ72" s="270"/>
      <c r="CA72" s="270"/>
      <c r="CB72" s="270"/>
      <c r="CC72" s="270"/>
      <c r="CD72" s="270"/>
      <c r="CE72" s="270"/>
      <c r="CF72" s="270"/>
      <c r="CG72" s="270"/>
      <c r="CH72" s="270"/>
      <c r="CI72" s="270"/>
      <c r="CJ72" s="270"/>
      <c r="CK72" s="270"/>
      <c r="CL72" s="282"/>
      <c r="CM72" s="282"/>
      <c r="CN72" s="282"/>
      <c r="CO72" s="287"/>
      <c r="CP72" s="287"/>
      <c r="CQ72" s="287"/>
      <c r="CR72" s="288"/>
      <c r="CS72" s="288"/>
      <c r="CT72" s="288"/>
      <c r="CU72" s="282"/>
      <c r="CV72" s="282"/>
      <c r="CW72" s="282"/>
      <c r="CX72" s="270"/>
      <c r="CY72" s="270"/>
      <c r="CZ72" s="270"/>
      <c r="DA72" s="270"/>
      <c r="DB72" s="270"/>
      <c r="DC72" s="270"/>
      <c r="DD72" s="270"/>
      <c r="DE72" s="270"/>
      <c r="DF72" s="278"/>
      <c r="DG72" s="272"/>
    </row>
    <row r="73" spans="2:111" s="273" customFormat="1" ht="9.9499999999999993" customHeight="1" x14ac:dyDescent="0.15">
      <c r="B73" s="274"/>
      <c r="C73" s="275"/>
      <c r="D73" s="270"/>
      <c r="E73" s="276"/>
      <c r="F73" s="270"/>
      <c r="G73" s="310"/>
      <c r="H73" s="310"/>
      <c r="I73" s="310"/>
      <c r="J73" s="310"/>
      <c r="K73" s="310"/>
      <c r="L73" s="310"/>
      <c r="M73" s="310"/>
      <c r="N73" s="310"/>
      <c r="O73" s="310"/>
      <c r="P73" s="310"/>
      <c r="Q73" s="310"/>
      <c r="R73" s="310"/>
      <c r="S73" s="310"/>
      <c r="T73" s="310"/>
      <c r="U73" s="310"/>
      <c r="V73" s="310"/>
      <c r="W73" s="310"/>
      <c r="X73" s="310"/>
      <c r="Y73" s="310"/>
      <c r="Z73" s="310"/>
      <c r="AA73" s="310"/>
      <c r="AB73" s="310"/>
      <c r="AC73" s="310"/>
      <c r="AD73" s="310"/>
      <c r="AE73" s="310"/>
      <c r="AF73" s="310"/>
      <c r="AG73" s="310"/>
      <c r="AH73" s="310"/>
      <c r="AI73" s="310"/>
      <c r="AJ73" s="310"/>
      <c r="AK73" s="310"/>
      <c r="AL73" s="310"/>
      <c r="AM73" s="310"/>
      <c r="AN73" s="310"/>
      <c r="AO73" s="310"/>
      <c r="AP73" s="310"/>
      <c r="AQ73" s="310"/>
      <c r="AR73" s="310"/>
      <c r="AS73" s="311"/>
      <c r="AT73" s="311"/>
      <c r="AU73" s="311"/>
      <c r="AV73" s="311"/>
      <c r="AW73" s="311"/>
      <c r="AX73" s="310"/>
      <c r="AY73" s="310"/>
      <c r="AZ73" s="310"/>
      <c r="BA73" s="289"/>
      <c r="BB73" s="289"/>
      <c r="BC73" s="289"/>
      <c r="BD73" s="289"/>
      <c r="BE73" s="289"/>
      <c r="BF73" s="289"/>
      <c r="BG73" s="289"/>
      <c r="BH73" s="289"/>
      <c r="BI73" s="290"/>
      <c r="BJ73" s="270"/>
      <c r="BK73" s="270"/>
      <c r="BL73" s="270"/>
      <c r="BM73" s="270"/>
      <c r="BN73" s="270"/>
      <c r="BO73" s="270"/>
      <c r="BP73" s="270"/>
      <c r="BQ73" s="270"/>
      <c r="BR73" s="270"/>
      <c r="BS73" s="270"/>
      <c r="BT73" s="270"/>
      <c r="BU73" s="270"/>
      <c r="BV73" s="270"/>
      <c r="BW73" s="270"/>
      <c r="BX73" s="270"/>
      <c r="BY73" s="270"/>
      <c r="BZ73" s="270"/>
      <c r="CA73" s="270"/>
      <c r="CB73" s="270"/>
      <c r="CC73" s="270"/>
      <c r="CD73" s="270"/>
      <c r="CE73" s="270"/>
      <c r="CF73" s="270"/>
      <c r="CG73" s="270"/>
      <c r="CH73" s="270"/>
      <c r="CI73" s="270"/>
      <c r="CJ73" s="270"/>
      <c r="CK73" s="270"/>
      <c r="CL73" s="282"/>
      <c r="CM73" s="282"/>
      <c r="CN73" s="282"/>
      <c r="CO73" s="287"/>
      <c r="CP73" s="287"/>
      <c r="CQ73" s="287"/>
      <c r="CR73" s="288"/>
      <c r="CS73" s="288"/>
      <c r="CT73" s="288"/>
      <c r="CU73" s="282"/>
      <c r="CV73" s="282"/>
      <c r="CW73" s="282"/>
      <c r="CX73" s="270"/>
      <c r="CY73" s="270"/>
      <c r="CZ73" s="270"/>
      <c r="DA73" s="270"/>
      <c r="DB73" s="270"/>
      <c r="DC73" s="270"/>
      <c r="DD73" s="270"/>
      <c r="DE73" s="270"/>
      <c r="DF73" s="278"/>
      <c r="DG73" s="272"/>
    </row>
    <row r="74" spans="2:111" s="273" customFormat="1" ht="9.9499999999999993" customHeight="1" x14ac:dyDescent="0.15">
      <c r="B74" s="274"/>
      <c r="C74" s="275"/>
      <c r="D74" s="270"/>
      <c r="E74" s="276"/>
      <c r="F74" s="270"/>
      <c r="G74" s="310"/>
      <c r="H74" s="273" t="s">
        <v>658</v>
      </c>
      <c r="I74" s="310"/>
      <c r="J74" s="310"/>
      <c r="K74" s="310"/>
      <c r="L74" s="310"/>
      <c r="M74" s="310"/>
      <c r="N74" s="310"/>
      <c r="O74" s="310"/>
      <c r="P74" s="310"/>
      <c r="Q74" s="310"/>
      <c r="R74" s="310"/>
      <c r="S74" s="310"/>
      <c r="T74" s="310"/>
      <c r="U74" s="310"/>
      <c r="V74" s="310"/>
      <c r="W74" s="310"/>
      <c r="X74" s="310"/>
      <c r="Y74" s="310"/>
      <c r="Z74" s="310"/>
      <c r="AA74" s="310"/>
      <c r="AB74" s="310"/>
      <c r="AC74" s="310"/>
      <c r="AD74" s="310"/>
      <c r="AE74" s="310"/>
      <c r="AF74" s="310"/>
      <c r="AG74" s="310"/>
      <c r="AH74" s="310"/>
      <c r="AI74" s="310"/>
      <c r="AJ74" s="310"/>
      <c r="AK74" s="310"/>
      <c r="AL74" s="310"/>
      <c r="AM74" s="310"/>
      <c r="AN74" s="310"/>
      <c r="AO74" s="310"/>
      <c r="AP74" s="310"/>
      <c r="AQ74" s="310"/>
      <c r="AR74" s="310"/>
      <c r="AS74" s="311"/>
      <c r="AT74" s="311"/>
      <c r="AU74" s="311"/>
      <c r="AV74" s="311"/>
      <c r="AW74" s="311"/>
      <c r="AX74" s="310"/>
      <c r="AY74" s="310"/>
      <c r="AZ74" s="310"/>
      <c r="BA74" s="289"/>
      <c r="BB74" s="289"/>
      <c r="BC74" s="289"/>
      <c r="BD74" s="289"/>
      <c r="BE74" s="289"/>
      <c r="BF74" s="289"/>
      <c r="BG74" s="289"/>
      <c r="BH74" s="289"/>
      <c r="BI74" s="290"/>
      <c r="BJ74" s="270"/>
      <c r="BK74" s="270"/>
      <c r="BL74" s="270"/>
      <c r="BM74" s="270"/>
      <c r="BN74" s="270"/>
      <c r="BO74" s="270"/>
      <c r="BP74" s="270"/>
      <c r="BQ74" s="270"/>
      <c r="BR74" s="270"/>
      <c r="BS74" s="270"/>
      <c r="BT74" s="270"/>
      <c r="BU74" s="270"/>
      <c r="BV74" s="270"/>
      <c r="BW74" s="270"/>
      <c r="BX74" s="270"/>
      <c r="BY74" s="270"/>
      <c r="BZ74" s="270"/>
      <c r="CA74" s="270"/>
      <c r="CB74" s="270"/>
      <c r="CC74" s="270"/>
      <c r="CD74" s="270"/>
      <c r="CE74" s="270"/>
      <c r="CF74" s="270"/>
      <c r="CG74" s="270"/>
      <c r="CH74" s="270"/>
      <c r="CI74" s="270"/>
      <c r="CJ74" s="270"/>
      <c r="CK74" s="270"/>
      <c r="CL74" s="282"/>
      <c r="CM74" s="282"/>
      <c r="CN74" s="282"/>
      <c r="CO74" s="287"/>
      <c r="CP74" s="287"/>
      <c r="CQ74" s="287"/>
      <c r="CR74" s="288"/>
      <c r="CS74" s="288"/>
      <c r="CT74" s="288"/>
      <c r="CU74" s="282"/>
      <c r="CV74" s="282"/>
      <c r="CW74" s="282"/>
      <c r="CX74" s="270"/>
      <c r="CY74" s="270"/>
      <c r="CZ74" s="270"/>
      <c r="DA74" s="270"/>
      <c r="DB74" s="270"/>
      <c r="DC74" s="270"/>
      <c r="DD74" s="270"/>
      <c r="DE74" s="270"/>
      <c r="DF74" s="278"/>
      <c r="DG74" s="272"/>
    </row>
    <row r="75" spans="2:111" s="273" customFormat="1" ht="9.9499999999999993" customHeight="1" x14ac:dyDescent="0.15">
      <c r="B75" s="274"/>
      <c r="C75" s="275"/>
      <c r="D75" s="270"/>
      <c r="E75" s="276"/>
      <c r="F75" s="270"/>
      <c r="G75" s="310"/>
      <c r="I75" s="310"/>
      <c r="J75" s="310"/>
      <c r="K75" s="310"/>
      <c r="L75" s="310"/>
      <c r="M75" s="310"/>
      <c r="N75" s="310"/>
      <c r="O75" s="310"/>
      <c r="P75" s="310"/>
      <c r="Q75" s="310"/>
      <c r="R75" s="310"/>
      <c r="S75" s="310"/>
      <c r="T75" s="310"/>
      <c r="U75" s="310"/>
      <c r="V75" s="310"/>
      <c r="W75" s="310"/>
      <c r="X75" s="310"/>
      <c r="Y75" s="310"/>
      <c r="Z75" s="310"/>
      <c r="AA75" s="310"/>
      <c r="AB75" s="310"/>
      <c r="AC75" s="310"/>
      <c r="AD75" s="310"/>
      <c r="AE75" s="310"/>
      <c r="AF75" s="310"/>
      <c r="AG75" s="310"/>
      <c r="AH75" s="310"/>
      <c r="AI75" s="310"/>
      <c r="AJ75" s="310"/>
      <c r="AK75" s="310"/>
      <c r="AL75" s="310"/>
      <c r="AM75" s="310"/>
      <c r="AN75" s="310"/>
      <c r="AO75" s="310"/>
      <c r="AP75" s="310"/>
      <c r="AQ75" s="310"/>
      <c r="AR75" s="310"/>
      <c r="AS75" s="311"/>
      <c r="AT75" s="311"/>
      <c r="AU75" s="311"/>
      <c r="AV75" s="311"/>
      <c r="AW75" s="311"/>
      <c r="AX75" s="310"/>
      <c r="AY75" s="310"/>
      <c r="AZ75" s="310"/>
      <c r="BA75" s="289"/>
      <c r="BB75" s="289"/>
      <c r="BC75" s="289"/>
      <c r="BD75" s="289"/>
      <c r="BE75" s="289"/>
      <c r="BF75" s="289"/>
      <c r="BG75" s="289"/>
      <c r="BH75" s="289"/>
      <c r="BI75" s="290"/>
      <c r="BJ75" s="270"/>
      <c r="BK75" s="270"/>
      <c r="BL75" s="270"/>
      <c r="BM75" s="270"/>
      <c r="BN75" s="270"/>
      <c r="BO75" s="270"/>
      <c r="BP75" s="270"/>
      <c r="BQ75" s="270"/>
      <c r="BR75" s="270"/>
      <c r="BS75" s="270"/>
      <c r="BT75" s="270"/>
      <c r="BU75" s="270"/>
      <c r="BV75" s="270"/>
      <c r="BW75" s="270"/>
      <c r="BX75" s="270"/>
      <c r="BY75" s="270"/>
      <c r="BZ75" s="270"/>
      <c r="CA75" s="270"/>
      <c r="CB75" s="270"/>
      <c r="CC75" s="270"/>
      <c r="CD75" s="270"/>
      <c r="CE75" s="270"/>
      <c r="CF75" s="270"/>
      <c r="CG75" s="270"/>
      <c r="CH75" s="270"/>
      <c r="CI75" s="270"/>
      <c r="CJ75" s="270"/>
      <c r="CK75" s="270"/>
      <c r="CL75" s="282"/>
      <c r="CM75" s="282"/>
      <c r="CN75" s="282"/>
      <c r="CO75" s="287"/>
      <c r="CP75" s="287"/>
      <c r="CQ75" s="287"/>
      <c r="CR75" s="288"/>
      <c r="CS75" s="288"/>
      <c r="CT75" s="288"/>
      <c r="CU75" s="282"/>
      <c r="CV75" s="282"/>
      <c r="CW75" s="282"/>
      <c r="CX75" s="270"/>
      <c r="CY75" s="270"/>
      <c r="CZ75" s="270"/>
      <c r="DA75" s="270"/>
      <c r="DB75" s="270"/>
      <c r="DC75" s="270"/>
      <c r="DD75" s="270"/>
      <c r="DE75" s="270"/>
      <c r="DF75" s="278"/>
      <c r="DG75" s="272"/>
    </row>
    <row r="76" spans="2:111" s="273" customFormat="1" ht="9.9499999999999993" customHeight="1" x14ac:dyDescent="0.15">
      <c r="B76" s="274"/>
      <c r="C76" s="275"/>
      <c r="D76" s="270"/>
      <c r="E76" s="276"/>
      <c r="F76" s="270"/>
      <c r="G76" s="310"/>
      <c r="H76" s="322" t="s">
        <v>659</v>
      </c>
      <c r="I76" s="310"/>
      <c r="J76" s="310"/>
      <c r="K76" s="310"/>
      <c r="L76" s="310"/>
      <c r="M76" s="310"/>
      <c r="N76" s="310"/>
      <c r="O76" s="310"/>
      <c r="P76" s="310"/>
      <c r="Q76" s="310"/>
      <c r="R76" s="310"/>
      <c r="S76" s="310"/>
      <c r="T76" s="310"/>
      <c r="U76" s="310"/>
      <c r="V76" s="310"/>
      <c r="W76" s="310"/>
      <c r="X76" s="310"/>
      <c r="Y76" s="310"/>
      <c r="Z76" s="310"/>
      <c r="AA76" s="310"/>
      <c r="AB76" s="310"/>
      <c r="AC76" s="310"/>
      <c r="AD76" s="310"/>
      <c r="AE76" s="310"/>
      <c r="AF76" s="310"/>
      <c r="AG76" s="310"/>
      <c r="AH76" s="310"/>
      <c r="AI76" s="310"/>
      <c r="AJ76" s="310"/>
      <c r="AK76" s="310"/>
      <c r="AL76" s="310"/>
      <c r="AM76" s="310"/>
      <c r="AN76" s="310"/>
      <c r="AO76" s="310"/>
      <c r="AP76" s="310"/>
      <c r="AQ76" s="310"/>
      <c r="AR76" s="310"/>
      <c r="AS76" s="311"/>
      <c r="AT76" s="311"/>
      <c r="AU76" s="311"/>
      <c r="AV76" s="311"/>
      <c r="AW76" s="311"/>
      <c r="AX76" s="310"/>
      <c r="AY76" s="310"/>
      <c r="AZ76" s="310"/>
      <c r="BA76" s="289"/>
      <c r="BB76" s="289"/>
      <c r="BC76" s="289"/>
      <c r="BD76" s="289"/>
      <c r="BE76" s="289"/>
      <c r="BF76" s="289"/>
      <c r="BG76" s="289"/>
      <c r="BH76" s="289"/>
      <c r="BI76" s="290"/>
      <c r="BJ76" s="270"/>
      <c r="BK76" s="270"/>
      <c r="BL76" s="270"/>
      <c r="BM76" s="270"/>
      <c r="BN76" s="270"/>
      <c r="BO76" s="270"/>
      <c r="BP76" s="270"/>
      <c r="BQ76" s="270"/>
      <c r="BR76" s="270"/>
      <c r="BS76" s="270"/>
      <c r="BT76" s="270"/>
      <c r="BU76" s="270"/>
      <c r="BV76" s="270"/>
      <c r="BW76" s="270"/>
      <c r="BX76" s="270"/>
      <c r="BY76" s="270"/>
      <c r="BZ76" s="270"/>
      <c r="CA76" s="270"/>
      <c r="CB76" s="270"/>
      <c r="CC76" s="270"/>
      <c r="CD76" s="270"/>
      <c r="CE76" s="270"/>
      <c r="CF76" s="270"/>
      <c r="CG76" s="270"/>
      <c r="CH76" s="270"/>
      <c r="CI76" s="270"/>
      <c r="CJ76" s="270"/>
      <c r="CK76" s="270"/>
      <c r="CL76" s="282"/>
      <c r="CM76" s="282"/>
      <c r="CN76" s="282"/>
      <c r="CO76" s="287"/>
      <c r="CP76" s="287"/>
      <c r="CQ76" s="287"/>
      <c r="CR76" s="288"/>
      <c r="CS76" s="288"/>
      <c r="CT76" s="288"/>
      <c r="CU76" s="282"/>
      <c r="CV76" s="282"/>
      <c r="CW76" s="282"/>
      <c r="CX76" s="270"/>
      <c r="CY76" s="270"/>
      <c r="CZ76" s="270"/>
      <c r="DA76" s="270"/>
      <c r="DB76" s="270"/>
      <c r="DC76" s="270"/>
      <c r="DD76" s="270"/>
      <c r="DE76" s="270"/>
      <c r="DF76" s="278"/>
      <c r="DG76" s="272"/>
    </row>
    <row r="77" spans="2:111" s="273" customFormat="1" ht="9.9499999999999993" customHeight="1" x14ac:dyDescent="0.15">
      <c r="B77" s="274"/>
      <c r="C77" s="275"/>
      <c r="D77" s="270"/>
      <c r="E77" s="276"/>
      <c r="F77" s="270"/>
      <c r="G77" s="310"/>
      <c r="H77" s="312" t="s">
        <v>660</v>
      </c>
      <c r="I77" s="314"/>
      <c r="J77" s="314"/>
      <c r="K77" s="314"/>
      <c r="L77" s="314"/>
      <c r="M77" s="314"/>
      <c r="N77" s="314"/>
      <c r="O77" s="314"/>
      <c r="P77" s="323"/>
      <c r="Q77" s="316" t="s">
        <v>661</v>
      </c>
      <c r="R77" s="317"/>
      <c r="S77" s="317"/>
      <c r="T77" s="317"/>
      <c r="U77" s="317"/>
      <c r="V77" s="317"/>
      <c r="W77" s="320"/>
      <c r="X77" s="321"/>
      <c r="Y77" s="317"/>
      <c r="Z77" s="317"/>
      <c r="AA77" s="317"/>
      <c r="AB77" s="319"/>
      <c r="AC77" s="310"/>
      <c r="AD77" s="310"/>
      <c r="AE77" s="310"/>
      <c r="AF77" s="310"/>
      <c r="AG77" s="310"/>
      <c r="AH77" s="310"/>
      <c r="AI77" s="310"/>
      <c r="AJ77" s="310"/>
      <c r="AK77" s="310"/>
      <c r="AL77" s="310"/>
      <c r="AM77" s="310"/>
      <c r="AN77" s="310"/>
      <c r="AO77" s="310"/>
      <c r="AP77" s="310"/>
      <c r="AQ77" s="310"/>
      <c r="AR77" s="310"/>
      <c r="AS77" s="311"/>
      <c r="AT77" s="311"/>
      <c r="AU77" s="311"/>
      <c r="AV77" s="311"/>
      <c r="AW77" s="311"/>
      <c r="AX77" s="310"/>
      <c r="AY77" s="310"/>
      <c r="AZ77" s="310"/>
      <c r="BA77" s="270"/>
      <c r="BB77" s="270"/>
      <c r="BC77" s="270"/>
      <c r="BD77" s="270"/>
      <c r="BE77" s="270"/>
      <c r="BF77" s="270"/>
      <c r="BG77" s="270"/>
      <c r="BH77" s="270"/>
      <c r="BI77" s="270"/>
      <c r="BJ77" s="270"/>
      <c r="BK77" s="270"/>
      <c r="BL77" s="270"/>
      <c r="BM77" s="270"/>
      <c r="BN77" s="270"/>
      <c r="BO77" s="270"/>
      <c r="BP77" s="270"/>
      <c r="BQ77" s="270"/>
      <c r="BR77" s="270"/>
      <c r="BS77" s="270"/>
      <c r="BT77" s="270"/>
      <c r="BU77" s="270"/>
      <c r="BV77" s="270"/>
      <c r="BW77" s="270"/>
      <c r="BX77" s="270"/>
      <c r="BY77" s="270"/>
      <c r="BZ77" s="270"/>
      <c r="CA77" s="270"/>
      <c r="CB77" s="270"/>
      <c r="CC77" s="270"/>
      <c r="CD77" s="270"/>
      <c r="CE77" s="270"/>
      <c r="CF77" s="270"/>
      <c r="CG77" s="270"/>
      <c r="CH77" s="270"/>
      <c r="CI77" s="270"/>
      <c r="CJ77" s="270"/>
      <c r="CK77" s="270"/>
      <c r="CL77" s="282"/>
      <c r="CM77" s="282"/>
      <c r="CN77" s="282"/>
      <c r="CO77" s="287"/>
      <c r="CP77" s="287"/>
      <c r="CQ77" s="287"/>
      <c r="CR77" s="288"/>
      <c r="CS77" s="288"/>
      <c r="CT77" s="288"/>
      <c r="CU77" s="282"/>
      <c r="CV77" s="282"/>
      <c r="CW77" s="282"/>
      <c r="CX77" s="270"/>
      <c r="CY77" s="270"/>
      <c r="CZ77" s="270"/>
      <c r="DA77" s="270"/>
      <c r="DB77" s="270"/>
      <c r="DC77" s="270"/>
      <c r="DD77" s="270"/>
      <c r="DE77" s="270"/>
      <c r="DF77" s="278"/>
      <c r="DG77" s="272"/>
    </row>
    <row r="78" spans="2:111" s="273" customFormat="1" ht="9.9499999999999993" customHeight="1" x14ac:dyDescent="0.15">
      <c r="B78" s="274"/>
      <c r="C78" s="275"/>
      <c r="D78" s="270"/>
      <c r="E78" s="270"/>
      <c r="F78" s="270"/>
      <c r="G78" s="311"/>
      <c r="H78" s="312" t="s">
        <v>662</v>
      </c>
      <c r="I78" s="314"/>
      <c r="J78" s="314"/>
      <c r="K78" s="314"/>
      <c r="L78" s="314"/>
      <c r="M78" s="314"/>
      <c r="N78" s="314"/>
      <c r="O78" s="314"/>
      <c r="P78" s="323"/>
      <c r="Q78" s="316" t="s">
        <v>663</v>
      </c>
      <c r="R78" s="324"/>
      <c r="S78" s="324"/>
      <c r="T78" s="324"/>
      <c r="U78" s="324"/>
      <c r="V78" s="324"/>
      <c r="W78" s="325"/>
      <c r="X78" s="326"/>
      <c r="Y78" s="324"/>
      <c r="Z78" s="324"/>
      <c r="AA78" s="324"/>
      <c r="AB78" s="327"/>
      <c r="AC78" s="322" t="s">
        <v>664</v>
      </c>
      <c r="AD78" s="310"/>
      <c r="AE78" s="310"/>
      <c r="AF78" s="310"/>
      <c r="AG78" s="310"/>
      <c r="AH78" s="310"/>
      <c r="AI78" s="310"/>
      <c r="AJ78" s="310"/>
      <c r="AK78" s="310"/>
      <c r="AL78" s="310"/>
      <c r="AM78" s="310"/>
      <c r="AN78" s="310"/>
      <c r="AO78" s="310"/>
      <c r="AP78" s="310"/>
      <c r="AQ78" s="310"/>
      <c r="AR78" s="310"/>
      <c r="AS78" s="311"/>
      <c r="AT78" s="311"/>
      <c r="AU78" s="311"/>
      <c r="AV78" s="311"/>
      <c r="AW78" s="311"/>
      <c r="AX78" s="310"/>
      <c r="AY78" s="310"/>
      <c r="AZ78" s="310"/>
      <c r="BA78" s="270"/>
      <c r="BB78" s="270"/>
      <c r="BC78" s="270"/>
      <c r="BD78" s="270"/>
      <c r="BE78" s="270"/>
      <c r="BF78" s="270"/>
      <c r="BG78" s="270"/>
      <c r="BH78" s="270"/>
      <c r="BI78" s="270"/>
      <c r="BJ78" s="270"/>
      <c r="BK78" s="270"/>
      <c r="BL78" s="270"/>
      <c r="BM78" s="270"/>
      <c r="BN78" s="270"/>
      <c r="BO78" s="270"/>
      <c r="BP78" s="270"/>
      <c r="BQ78" s="270"/>
      <c r="BR78" s="270"/>
      <c r="BS78" s="270"/>
      <c r="BT78" s="270"/>
      <c r="BU78" s="270"/>
      <c r="BV78" s="270"/>
      <c r="BW78" s="270"/>
      <c r="BX78" s="270"/>
      <c r="BY78" s="270"/>
      <c r="BZ78" s="270"/>
      <c r="CA78" s="270"/>
      <c r="CB78" s="270"/>
      <c r="CC78" s="270"/>
      <c r="CD78" s="270"/>
      <c r="CE78" s="270"/>
      <c r="CF78" s="270"/>
      <c r="CG78" s="270"/>
      <c r="CH78" s="270"/>
      <c r="CI78" s="270"/>
      <c r="CJ78" s="270"/>
      <c r="CK78" s="270"/>
      <c r="CL78" s="282"/>
      <c r="CM78" s="282"/>
      <c r="CN78" s="282"/>
      <c r="CO78" s="287"/>
      <c r="CP78" s="287"/>
      <c r="CQ78" s="287"/>
      <c r="CR78" s="288"/>
      <c r="CS78" s="288"/>
      <c r="CT78" s="288"/>
      <c r="CU78" s="282"/>
      <c r="CV78" s="282"/>
      <c r="CW78" s="282"/>
      <c r="CX78" s="270"/>
      <c r="CY78" s="270"/>
      <c r="CZ78" s="270"/>
      <c r="DA78" s="270"/>
      <c r="DB78" s="270"/>
      <c r="DC78" s="270"/>
      <c r="DD78" s="270"/>
      <c r="DE78" s="270"/>
      <c r="DF78" s="278"/>
      <c r="DG78" s="272"/>
    </row>
    <row r="79" spans="2:111" s="273" customFormat="1" ht="9.9499999999999993" customHeight="1" x14ac:dyDescent="0.15">
      <c r="B79" s="274"/>
      <c r="C79" s="275"/>
      <c r="D79" s="270"/>
      <c r="E79" s="276"/>
      <c r="F79" s="270"/>
      <c r="G79" s="311"/>
      <c r="BA79" s="270"/>
      <c r="BB79" s="270"/>
      <c r="BC79" s="270"/>
      <c r="BD79" s="270"/>
      <c r="BE79" s="270"/>
      <c r="BF79" s="270"/>
      <c r="BG79" s="270"/>
      <c r="BH79" s="270"/>
      <c r="BI79" s="270"/>
      <c r="BJ79" s="270"/>
      <c r="BK79" s="270"/>
      <c r="BL79" s="270"/>
      <c r="BM79" s="270"/>
      <c r="BN79" s="270"/>
      <c r="BO79" s="270"/>
      <c r="BP79" s="270"/>
      <c r="BQ79" s="270"/>
      <c r="BR79" s="270"/>
      <c r="BS79" s="270"/>
      <c r="BT79" s="270"/>
      <c r="BU79" s="270"/>
      <c r="BV79" s="270"/>
      <c r="BW79" s="270"/>
      <c r="BX79" s="270"/>
      <c r="BY79" s="270"/>
      <c r="BZ79" s="270"/>
      <c r="CA79" s="270"/>
      <c r="CB79" s="270"/>
      <c r="CC79" s="270"/>
      <c r="CD79" s="270"/>
      <c r="CE79" s="270"/>
      <c r="CF79" s="270"/>
      <c r="CG79" s="270"/>
      <c r="CH79" s="270"/>
      <c r="CI79" s="270"/>
      <c r="CJ79" s="270"/>
      <c r="CK79" s="270"/>
      <c r="CL79" s="282"/>
      <c r="CM79" s="282"/>
      <c r="CN79" s="282"/>
      <c r="CO79" s="287"/>
      <c r="CP79" s="287"/>
      <c r="CQ79" s="287"/>
      <c r="CR79" s="288"/>
      <c r="CS79" s="288"/>
      <c r="CT79" s="288"/>
      <c r="CU79" s="282"/>
      <c r="CV79" s="282"/>
      <c r="CW79" s="282"/>
      <c r="CX79" s="270"/>
      <c r="CY79" s="270"/>
      <c r="CZ79" s="270"/>
      <c r="DA79" s="270"/>
      <c r="DB79" s="270"/>
      <c r="DC79" s="270"/>
      <c r="DD79" s="270"/>
      <c r="DE79" s="270"/>
      <c r="DF79" s="278"/>
      <c r="DG79" s="272"/>
    </row>
    <row r="80" spans="2:111" s="273" customFormat="1" ht="9.9499999999999993" customHeight="1" x14ac:dyDescent="0.15">
      <c r="B80" s="274"/>
      <c r="C80" s="275"/>
      <c r="D80" s="270"/>
      <c r="E80" s="276"/>
      <c r="F80" s="270"/>
      <c r="BV80" s="270"/>
      <c r="BW80" s="270"/>
      <c r="BX80" s="270"/>
      <c r="BY80" s="270"/>
      <c r="BZ80" s="270"/>
      <c r="CA80" s="270"/>
      <c r="CB80" s="270"/>
      <c r="CC80" s="270"/>
      <c r="CD80" s="270"/>
      <c r="CE80" s="270"/>
      <c r="CF80" s="270"/>
      <c r="CG80" s="270"/>
      <c r="CH80" s="270"/>
      <c r="CI80" s="270"/>
      <c r="CJ80" s="270"/>
      <c r="CK80" s="270"/>
      <c r="CL80" s="282"/>
      <c r="CM80" s="282"/>
      <c r="CN80" s="282"/>
      <c r="CO80" s="287"/>
      <c r="CP80" s="287"/>
      <c r="CQ80" s="287"/>
      <c r="CR80" s="288"/>
      <c r="CS80" s="288"/>
      <c r="CT80" s="288"/>
      <c r="CU80" s="282"/>
      <c r="CV80" s="282"/>
      <c r="CW80" s="282"/>
      <c r="CX80" s="270"/>
      <c r="CY80" s="270"/>
      <c r="CZ80" s="270"/>
      <c r="DA80" s="270"/>
      <c r="DB80" s="270"/>
      <c r="DC80" s="270"/>
      <c r="DD80" s="270"/>
      <c r="DE80" s="270"/>
      <c r="DF80" s="278"/>
      <c r="DG80" s="272"/>
    </row>
    <row r="81" spans="2:111" s="273" customFormat="1" ht="9.9499999999999993" customHeight="1" x14ac:dyDescent="0.15">
      <c r="B81" s="274"/>
      <c r="C81" s="275"/>
      <c r="D81" s="270"/>
      <c r="E81" s="276"/>
      <c r="F81" s="270"/>
      <c r="BV81" s="270"/>
      <c r="BW81" s="270"/>
      <c r="BX81" s="270"/>
      <c r="BY81" s="270"/>
      <c r="BZ81" s="270"/>
      <c r="CA81" s="270"/>
      <c r="CB81" s="270"/>
      <c r="CC81" s="270"/>
      <c r="CD81" s="270"/>
      <c r="CE81" s="270"/>
      <c r="CF81" s="270"/>
      <c r="CG81" s="270"/>
      <c r="CH81" s="270"/>
      <c r="CI81" s="270"/>
      <c r="CJ81" s="270"/>
      <c r="CK81" s="270"/>
      <c r="CL81" s="282"/>
      <c r="CM81" s="282"/>
      <c r="CN81" s="282"/>
      <c r="CO81" s="287"/>
      <c r="CP81" s="287"/>
      <c r="CQ81" s="287"/>
      <c r="CR81" s="288"/>
      <c r="CS81" s="288"/>
      <c r="CT81" s="288"/>
      <c r="CU81" s="282"/>
      <c r="CV81" s="282"/>
      <c r="CW81" s="282"/>
      <c r="CX81" s="270"/>
      <c r="CY81" s="270"/>
      <c r="CZ81" s="270"/>
      <c r="DA81" s="270"/>
      <c r="DB81" s="270"/>
      <c r="DC81" s="270"/>
      <c r="DD81" s="270"/>
      <c r="DE81" s="270"/>
      <c r="DF81" s="278"/>
      <c r="DG81" s="272"/>
    </row>
    <row r="82" spans="2:111" s="273" customFormat="1" ht="9.9499999999999993" customHeight="1" x14ac:dyDescent="0.15">
      <c r="B82" s="274"/>
      <c r="C82" s="275"/>
      <c r="D82" s="270"/>
      <c r="E82" s="309" t="s">
        <v>665</v>
      </c>
      <c r="BV82" s="270"/>
      <c r="BW82" s="270"/>
      <c r="BX82" s="270"/>
      <c r="BY82" s="270"/>
      <c r="BZ82" s="270"/>
      <c r="CA82" s="270"/>
      <c r="CB82" s="270"/>
      <c r="CC82" s="270"/>
      <c r="CD82" s="270"/>
      <c r="CE82" s="270"/>
      <c r="CF82" s="270"/>
      <c r="CG82" s="270"/>
      <c r="CH82" s="270"/>
      <c r="CI82" s="270"/>
      <c r="CJ82" s="270"/>
      <c r="CK82" s="270"/>
      <c r="CL82" s="282"/>
      <c r="CM82" s="282"/>
      <c r="CN82" s="282"/>
      <c r="CO82" s="287"/>
      <c r="CP82" s="287"/>
      <c r="CQ82" s="287"/>
      <c r="CR82" s="288"/>
      <c r="CS82" s="288"/>
      <c r="CT82" s="288"/>
      <c r="CU82" s="282"/>
      <c r="CV82" s="282"/>
      <c r="CW82" s="282"/>
      <c r="CX82" s="270"/>
      <c r="CY82" s="270"/>
      <c r="CZ82" s="270"/>
      <c r="DA82" s="270"/>
      <c r="DB82" s="270"/>
      <c r="DC82" s="270"/>
      <c r="DD82" s="270"/>
      <c r="DE82" s="270"/>
      <c r="DF82" s="278"/>
      <c r="DG82" s="272"/>
    </row>
    <row r="83" spans="2:111" s="273" customFormat="1" ht="9.9499999999999993" customHeight="1" x14ac:dyDescent="0.15">
      <c r="B83" s="274"/>
      <c r="C83" s="275"/>
      <c r="D83" s="270"/>
      <c r="E83" s="270"/>
      <c r="F83" s="270"/>
      <c r="BV83" s="270"/>
      <c r="BW83" s="270"/>
      <c r="BX83" s="270"/>
      <c r="BY83" s="270"/>
      <c r="BZ83" s="270"/>
      <c r="CA83" s="270"/>
      <c r="CB83" s="270"/>
      <c r="CC83" s="270"/>
      <c r="CD83" s="270"/>
      <c r="CE83" s="270"/>
      <c r="CF83" s="270"/>
      <c r="CG83" s="270"/>
      <c r="CH83" s="270"/>
      <c r="CI83" s="270"/>
      <c r="CJ83" s="270"/>
      <c r="CK83" s="270"/>
      <c r="CL83" s="282"/>
      <c r="CM83" s="282"/>
      <c r="CN83" s="282"/>
      <c r="CO83" s="287"/>
      <c r="CP83" s="287"/>
      <c r="CQ83" s="287"/>
      <c r="CR83" s="288"/>
      <c r="CS83" s="288"/>
      <c r="CT83" s="288"/>
      <c r="CU83" s="282"/>
      <c r="CV83" s="282"/>
      <c r="CW83" s="282"/>
      <c r="CX83" s="270"/>
      <c r="CY83" s="270"/>
      <c r="CZ83" s="270"/>
      <c r="DA83" s="270"/>
      <c r="DB83" s="270"/>
      <c r="DC83" s="270"/>
      <c r="DD83" s="270"/>
      <c r="DE83" s="270"/>
      <c r="DF83" s="278"/>
      <c r="DG83" s="272"/>
    </row>
    <row r="84" spans="2:111" s="273" customFormat="1" ht="9.9499999999999993" customHeight="1" x14ac:dyDescent="0.15">
      <c r="B84" s="274"/>
      <c r="C84" s="275"/>
      <c r="D84" s="270"/>
      <c r="E84" s="270"/>
      <c r="F84" s="270" t="s">
        <v>666</v>
      </c>
      <c r="BX84" s="270"/>
      <c r="BY84" s="270"/>
      <c r="BZ84" s="270"/>
      <c r="CA84" s="270"/>
      <c r="CB84" s="270"/>
      <c r="CC84" s="270"/>
      <c r="CD84" s="270"/>
      <c r="CE84" s="270"/>
      <c r="CF84" s="270"/>
      <c r="CG84" s="270"/>
      <c r="CH84" s="270"/>
      <c r="CI84" s="270"/>
      <c r="CJ84" s="270"/>
      <c r="CK84" s="270"/>
      <c r="CL84" s="282"/>
      <c r="CM84" s="282"/>
      <c r="CN84" s="282"/>
      <c r="CO84" s="287"/>
      <c r="CP84" s="287"/>
      <c r="CQ84" s="287"/>
      <c r="CR84" s="288"/>
      <c r="CS84" s="288"/>
      <c r="CT84" s="288"/>
      <c r="CU84" s="282"/>
      <c r="CV84" s="282"/>
      <c r="CW84" s="282"/>
      <c r="CX84" s="270"/>
      <c r="CY84" s="270"/>
      <c r="CZ84" s="270"/>
      <c r="DA84" s="270"/>
      <c r="DB84" s="270"/>
      <c r="DC84" s="270"/>
      <c r="DD84" s="270"/>
      <c r="DE84" s="270"/>
      <c r="DF84" s="278"/>
      <c r="DG84" s="272"/>
    </row>
    <row r="85" spans="2:111" s="273" customFormat="1" ht="9.9499999999999993" customHeight="1" x14ac:dyDescent="0.15">
      <c r="B85" s="274"/>
      <c r="C85" s="275"/>
      <c r="D85" s="270"/>
      <c r="E85" s="270"/>
      <c r="F85" s="270"/>
      <c r="BX85" s="270"/>
      <c r="BY85" s="270"/>
      <c r="BZ85" s="270"/>
      <c r="CA85" s="270"/>
      <c r="CB85" s="270"/>
      <c r="CC85" s="270"/>
      <c r="CD85" s="270"/>
      <c r="CE85" s="270"/>
      <c r="CF85" s="270"/>
      <c r="CG85" s="270"/>
      <c r="CH85" s="270"/>
      <c r="CI85" s="270"/>
      <c r="CJ85" s="270"/>
      <c r="CK85" s="270"/>
      <c r="CL85" s="282"/>
      <c r="CM85" s="282"/>
      <c r="CN85" s="282"/>
      <c r="CO85" s="287"/>
      <c r="CP85" s="287"/>
      <c r="CQ85" s="287"/>
      <c r="CR85" s="288"/>
      <c r="CS85" s="288"/>
      <c r="CT85" s="288"/>
      <c r="CU85" s="282"/>
      <c r="CV85" s="282"/>
      <c r="CW85" s="282"/>
      <c r="CX85" s="270"/>
      <c r="CY85" s="270"/>
      <c r="CZ85" s="270"/>
      <c r="DA85" s="270"/>
      <c r="DB85" s="270"/>
      <c r="DC85" s="270"/>
      <c r="DD85" s="270"/>
      <c r="DE85" s="270"/>
      <c r="DF85" s="278"/>
      <c r="DG85" s="272"/>
    </row>
    <row r="86" spans="2:111" s="273" customFormat="1" ht="9.9499999999999993" customHeight="1" x14ac:dyDescent="0.15">
      <c r="B86" s="274"/>
      <c r="C86" s="275"/>
      <c r="E86" s="270"/>
      <c r="F86" s="270"/>
      <c r="G86" s="273" t="s">
        <v>667</v>
      </c>
      <c r="BX86" s="270"/>
      <c r="BY86" s="270"/>
      <c r="BZ86" s="270"/>
      <c r="CA86" s="270"/>
      <c r="CB86" s="270"/>
      <c r="CC86" s="270"/>
      <c r="CD86" s="270"/>
      <c r="CE86" s="270"/>
      <c r="CF86" s="270"/>
      <c r="CG86" s="270"/>
      <c r="CH86" s="270"/>
      <c r="CI86" s="270"/>
      <c r="CJ86" s="270"/>
      <c r="CK86" s="270"/>
      <c r="CL86" s="282"/>
      <c r="CM86" s="282"/>
      <c r="CN86" s="282"/>
      <c r="CO86" s="287"/>
      <c r="CP86" s="287"/>
      <c r="CQ86" s="287"/>
      <c r="CR86" s="288"/>
      <c r="CS86" s="288"/>
      <c r="CT86" s="288"/>
      <c r="CU86" s="282"/>
      <c r="CV86" s="282"/>
      <c r="CW86" s="282"/>
      <c r="CX86" s="270"/>
      <c r="CY86" s="270"/>
      <c r="CZ86" s="270"/>
      <c r="DA86" s="270"/>
      <c r="DB86" s="270"/>
      <c r="DC86" s="270"/>
      <c r="DD86" s="270"/>
      <c r="DE86" s="270"/>
      <c r="DF86" s="278"/>
      <c r="DG86" s="272"/>
    </row>
    <row r="87" spans="2:111" s="273" customFormat="1" ht="9.9499999999999993" customHeight="1" x14ac:dyDescent="0.15">
      <c r="B87" s="274"/>
      <c r="C87" s="275"/>
      <c r="D87" s="270"/>
      <c r="G87" s="312" t="s">
        <v>653</v>
      </c>
      <c r="H87" s="328"/>
      <c r="I87" s="328"/>
      <c r="J87" s="328"/>
      <c r="K87" s="328"/>
      <c r="L87" s="328"/>
      <c r="M87" s="328"/>
      <c r="N87" s="328"/>
      <c r="O87" s="328"/>
      <c r="P87" s="328"/>
      <c r="Q87" s="328"/>
      <c r="R87" s="328"/>
      <c r="S87" s="328"/>
      <c r="T87" s="328"/>
      <c r="U87" s="323"/>
      <c r="V87" s="312" t="s">
        <v>654</v>
      </c>
      <c r="W87" s="314"/>
      <c r="X87" s="314"/>
      <c r="Y87" s="314"/>
      <c r="Z87" s="314"/>
      <c r="AA87" s="314"/>
      <c r="AB87" s="314"/>
      <c r="AC87" s="314"/>
      <c r="AD87" s="314"/>
      <c r="AE87" s="314"/>
      <c r="AF87" s="314"/>
      <c r="AG87" s="315"/>
      <c r="BV87" s="270"/>
      <c r="BW87" s="270"/>
      <c r="BX87" s="270"/>
      <c r="BY87" s="270"/>
      <c r="BZ87" s="270"/>
      <c r="CA87" s="270"/>
      <c r="CB87" s="270"/>
      <c r="CC87" s="270"/>
      <c r="CD87" s="270"/>
      <c r="CE87" s="270"/>
      <c r="CF87" s="270"/>
      <c r="CG87" s="270"/>
      <c r="CH87" s="270"/>
      <c r="CI87" s="270"/>
      <c r="CJ87" s="270"/>
      <c r="CK87" s="270"/>
      <c r="CL87" s="282"/>
      <c r="CM87" s="282"/>
      <c r="CN87" s="282"/>
      <c r="CO87" s="287"/>
      <c r="CP87" s="287"/>
      <c r="CQ87" s="287"/>
      <c r="CR87" s="288"/>
      <c r="CS87" s="288"/>
      <c r="CT87" s="288"/>
      <c r="CU87" s="282"/>
      <c r="CV87" s="282"/>
      <c r="CW87" s="282"/>
      <c r="CX87" s="270"/>
      <c r="CY87" s="270"/>
      <c r="CZ87" s="270"/>
      <c r="DA87" s="270"/>
      <c r="DB87" s="270"/>
      <c r="DC87" s="270"/>
      <c r="DD87" s="270"/>
      <c r="DE87" s="270"/>
      <c r="DF87" s="278"/>
      <c r="DG87" s="272"/>
    </row>
    <row r="88" spans="2:111" s="273" customFormat="1" ht="9.9499999999999993" customHeight="1" x14ac:dyDescent="0.15">
      <c r="B88" s="274"/>
      <c r="C88" s="275"/>
      <c r="D88" s="270"/>
      <c r="G88" s="316" t="s">
        <v>668</v>
      </c>
      <c r="H88" s="317"/>
      <c r="I88" s="318"/>
      <c r="J88" s="317"/>
      <c r="K88" s="317"/>
      <c r="L88" s="317"/>
      <c r="M88" s="317"/>
      <c r="N88" s="329"/>
      <c r="O88" s="329"/>
      <c r="P88" s="329"/>
      <c r="Q88" s="329"/>
      <c r="R88" s="329"/>
      <c r="S88" s="329"/>
      <c r="T88" s="329"/>
      <c r="U88" s="329"/>
      <c r="V88" s="316" t="s">
        <v>669</v>
      </c>
      <c r="W88" s="317"/>
      <c r="X88" s="317"/>
      <c r="Y88" s="317"/>
      <c r="Z88" s="317"/>
      <c r="AA88" s="317"/>
      <c r="AB88" s="317"/>
      <c r="AC88" s="317"/>
      <c r="AD88" s="320"/>
      <c r="AE88" s="321"/>
      <c r="AF88" s="317"/>
      <c r="AG88" s="330"/>
      <c r="AI88" s="322" t="s">
        <v>670</v>
      </c>
      <c r="AV88" s="273" t="s">
        <v>671</v>
      </c>
      <c r="BV88" s="270"/>
      <c r="BW88" s="270"/>
      <c r="BX88" s="270"/>
      <c r="BY88" s="270"/>
      <c r="BZ88" s="270"/>
      <c r="CA88" s="270"/>
      <c r="CB88" s="270"/>
      <c r="CC88" s="270"/>
      <c r="CD88" s="270"/>
      <c r="CE88" s="270"/>
      <c r="CF88" s="270"/>
      <c r="CG88" s="270"/>
      <c r="CH88" s="270"/>
      <c r="CI88" s="270"/>
      <c r="CJ88" s="270"/>
      <c r="CK88" s="270"/>
      <c r="CL88" s="282"/>
      <c r="CM88" s="282"/>
      <c r="CN88" s="282"/>
      <c r="CO88" s="287"/>
      <c r="CP88" s="287"/>
      <c r="CQ88" s="287"/>
      <c r="CR88" s="288"/>
      <c r="CS88" s="288"/>
      <c r="CT88" s="288"/>
      <c r="CU88" s="282"/>
      <c r="CV88" s="282"/>
      <c r="CW88" s="282"/>
      <c r="CX88" s="270"/>
      <c r="CY88" s="270"/>
      <c r="CZ88" s="270"/>
      <c r="DA88" s="270"/>
      <c r="DB88" s="270"/>
      <c r="DC88" s="270"/>
      <c r="DD88" s="270"/>
      <c r="DE88" s="270"/>
      <c r="DF88" s="278"/>
      <c r="DG88" s="272"/>
    </row>
    <row r="89" spans="2:111" s="273" customFormat="1" ht="9.9499999999999993" customHeight="1" x14ac:dyDescent="0.15">
      <c r="B89" s="274"/>
      <c r="C89" s="275"/>
      <c r="D89" s="270"/>
      <c r="G89" s="316" t="s">
        <v>672</v>
      </c>
      <c r="H89" s="317"/>
      <c r="I89" s="318"/>
      <c r="J89" s="317"/>
      <c r="K89" s="317"/>
      <c r="L89" s="317"/>
      <c r="M89" s="317"/>
      <c r="N89" s="329"/>
      <c r="O89" s="329"/>
      <c r="P89" s="329"/>
      <c r="Q89" s="329"/>
      <c r="R89" s="329"/>
      <c r="S89" s="329"/>
      <c r="T89" s="329"/>
      <c r="U89" s="329"/>
      <c r="V89" s="316" t="s">
        <v>673</v>
      </c>
      <c r="W89" s="317"/>
      <c r="X89" s="317"/>
      <c r="Y89" s="317"/>
      <c r="Z89" s="317"/>
      <c r="AA89" s="317"/>
      <c r="AB89" s="317"/>
      <c r="AC89" s="317"/>
      <c r="AD89" s="320"/>
      <c r="AE89" s="321"/>
      <c r="AF89" s="317"/>
      <c r="AG89" s="330"/>
      <c r="AI89" s="322" t="s">
        <v>674</v>
      </c>
      <c r="AV89" s="270"/>
      <c r="AW89" s="270"/>
      <c r="AX89" s="270"/>
      <c r="AY89" s="270"/>
      <c r="AZ89" s="270"/>
      <c r="BA89" s="270"/>
      <c r="BB89" s="270"/>
      <c r="BC89" s="270"/>
      <c r="BD89" s="270"/>
      <c r="BE89" s="270"/>
      <c r="BF89" s="270"/>
      <c r="BG89" s="270"/>
      <c r="BH89" s="270"/>
      <c r="BI89" s="270"/>
      <c r="BJ89" s="270"/>
      <c r="BK89" s="270"/>
      <c r="BL89" s="270"/>
      <c r="BM89" s="270"/>
      <c r="BN89" s="270"/>
      <c r="BO89" s="270"/>
      <c r="BP89" s="270"/>
      <c r="BQ89" s="270"/>
      <c r="BR89" s="270"/>
      <c r="BS89" s="270"/>
      <c r="BT89" s="270"/>
      <c r="BU89" s="270"/>
      <c r="BV89" s="270"/>
      <c r="BW89" s="270"/>
      <c r="BX89" s="270"/>
      <c r="BY89" s="270"/>
      <c r="BZ89" s="270"/>
      <c r="CA89" s="270"/>
      <c r="CB89" s="270"/>
      <c r="CC89" s="270"/>
      <c r="CD89" s="270"/>
      <c r="CE89" s="270"/>
      <c r="CF89" s="270"/>
      <c r="CG89" s="270"/>
      <c r="CH89" s="270"/>
      <c r="CI89" s="270"/>
      <c r="CJ89" s="270"/>
      <c r="CK89" s="270"/>
      <c r="CL89" s="282"/>
      <c r="CM89" s="282"/>
      <c r="CN89" s="282"/>
      <c r="CO89" s="287"/>
      <c r="CP89" s="287"/>
      <c r="CQ89" s="287"/>
      <c r="CR89" s="288"/>
      <c r="CS89" s="288"/>
      <c r="CT89" s="288"/>
      <c r="CU89" s="282"/>
      <c r="CV89" s="282"/>
      <c r="CW89" s="282"/>
      <c r="CX89" s="270"/>
      <c r="CY89" s="270"/>
      <c r="CZ89" s="270"/>
      <c r="DA89" s="270"/>
      <c r="DB89" s="270"/>
      <c r="DC89" s="270"/>
      <c r="DD89" s="270"/>
      <c r="DE89" s="270"/>
      <c r="DF89" s="278"/>
      <c r="DG89" s="272"/>
    </row>
    <row r="90" spans="2:111" s="273" customFormat="1" ht="9.9499999999999993" customHeight="1" x14ac:dyDescent="0.15">
      <c r="B90" s="274"/>
      <c r="C90" s="275"/>
      <c r="D90" s="270"/>
      <c r="G90" s="316" t="s">
        <v>675</v>
      </c>
      <c r="H90" s="317"/>
      <c r="I90" s="318"/>
      <c r="J90" s="317"/>
      <c r="K90" s="317"/>
      <c r="L90" s="317"/>
      <c r="M90" s="317"/>
      <c r="N90" s="329"/>
      <c r="O90" s="329"/>
      <c r="P90" s="329"/>
      <c r="Q90" s="329"/>
      <c r="R90" s="329"/>
      <c r="S90" s="329"/>
      <c r="T90" s="329"/>
      <c r="U90" s="329"/>
      <c r="V90" s="316" t="s">
        <v>676</v>
      </c>
      <c r="W90" s="317"/>
      <c r="X90" s="317"/>
      <c r="Y90" s="317"/>
      <c r="Z90" s="317"/>
      <c r="AA90" s="317"/>
      <c r="AB90" s="317"/>
      <c r="AC90" s="317"/>
      <c r="AD90" s="320"/>
      <c r="AE90" s="321"/>
      <c r="AF90" s="317"/>
      <c r="AG90" s="330"/>
      <c r="AV90" s="270"/>
      <c r="AW90" s="270"/>
      <c r="AX90" s="270"/>
      <c r="AY90" s="270"/>
      <c r="AZ90" s="270"/>
      <c r="BA90" s="270"/>
      <c r="BB90" s="270"/>
      <c r="BC90" s="270"/>
      <c r="BD90" s="270"/>
      <c r="BE90" s="270"/>
      <c r="BF90" s="270"/>
      <c r="BG90" s="270"/>
      <c r="BH90" s="270"/>
      <c r="BI90" s="270"/>
      <c r="BJ90" s="270"/>
      <c r="BK90" s="270"/>
      <c r="BL90" s="270"/>
      <c r="BM90" s="270"/>
      <c r="BN90" s="270"/>
      <c r="BO90" s="270"/>
      <c r="BP90" s="270"/>
      <c r="BQ90" s="270"/>
      <c r="BR90" s="270"/>
      <c r="BS90" s="270"/>
      <c r="BT90" s="270"/>
      <c r="BU90" s="270"/>
      <c r="BV90" s="270"/>
      <c r="BW90" s="270"/>
      <c r="BX90" s="270"/>
      <c r="BY90" s="270"/>
      <c r="BZ90" s="270"/>
      <c r="CA90" s="270"/>
      <c r="CB90" s="270"/>
      <c r="CC90" s="270"/>
      <c r="CD90" s="270"/>
      <c r="CE90" s="270"/>
      <c r="CF90" s="270"/>
      <c r="CG90" s="270"/>
      <c r="CH90" s="270"/>
      <c r="CI90" s="270"/>
      <c r="CJ90" s="270"/>
      <c r="CK90" s="270"/>
      <c r="CL90" s="282"/>
      <c r="CM90" s="282"/>
      <c r="CN90" s="282"/>
      <c r="CO90" s="287"/>
      <c r="CP90" s="287"/>
      <c r="CQ90" s="287"/>
      <c r="CR90" s="288"/>
      <c r="CS90" s="288"/>
      <c r="CT90" s="288"/>
      <c r="CU90" s="282"/>
      <c r="CV90" s="282"/>
      <c r="CW90" s="282"/>
      <c r="CX90" s="270"/>
      <c r="CY90" s="270"/>
      <c r="CZ90" s="270"/>
      <c r="DA90" s="270"/>
      <c r="DB90" s="270"/>
      <c r="DC90" s="270"/>
      <c r="DD90" s="270"/>
      <c r="DE90" s="270"/>
      <c r="DF90" s="278"/>
      <c r="DG90" s="272"/>
    </row>
    <row r="91" spans="2:111" s="273" customFormat="1" ht="9.9499999999999993" customHeight="1" x14ac:dyDescent="0.15">
      <c r="B91" s="274"/>
      <c r="C91" s="275"/>
      <c r="D91" s="270"/>
      <c r="AV91" s="270"/>
      <c r="AW91" s="270"/>
      <c r="AX91" s="270"/>
      <c r="AY91" s="270"/>
      <c r="AZ91" s="270"/>
      <c r="BA91" s="270"/>
      <c r="BB91" s="270"/>
      <c r="BC91" s="270"/>
      <c r="BD91" s="270"/>
      <c r="BE91" s="270"/>
      <c r="BF91" s="270"/>
      <c r="BG91" s="270"/>
      <c r="BH91" s="270"/>
      <c r="BI91" s="270"/>
      <c r="BJ91" s="270"/>
      <c r="BK91" s="270"/>
      <c r="BL91" s="270"/>
      <c r="BM91" s="270"/>
      <c r="BN91" s="270"/>
      <c r="BO91" s="270"/>
      <c r="BP91" s="270"/>
      <c r="BQ91" s="270"/>
      <c r="BR91" s="270"/>
      <c r="BS91" s="270"/>
      <c r="BT91" s="270"/>
      <c r="BU91" s="270"/>
      <c r="BV91" s="270"/>
      <c r="BW91" s="270"/>
      <c r="BX91" s="270"/>
      <c r="BY91" s="270"/>
      <c r="BZ91" s="270"/>
      <c r="CA91" s="270"/>
      <c r="CB91" s="270"/>
      <c r="CC91" s="270"/>
      <c r="CD91" s="270"/>
      <c r="CE91" s="270"/>
      <c r="CF91" s="270"/>
      <c r="CG91" s="270"/>
      <c r="CH91" s="270"/>
      <c r="CI91" s="270"/>
      <c r="CJ91" s="270"/>
      <c r="CK91" s="270"/>
      <c r="CL91" s="282"/>
      <c r="CM91" s="282"/>
      <c r="CN91" s="282"/>
      <c r="CO91" s="287"/>
      <c r="CP91" s="287"/>
      <c r="CQ91" s="287"/>
      <c r="CR91" s="288"/>
      <c r="CS91" s="288"/>
      <c r="CT91" s="288"/>
      <c r="CU91" s="282"/>
      <c r="CV91" s="282"/>
      <c r="CW91" s="282"/>
      <c r="CX91" s="270"/>
      <c r="CY91" s="270"/>
      <c r="CZ91" s="270"/>
      <c r="DA91" s="270"/>
      <c r="DB91" s="270"/>
      <c r="DC91" s="270"/>
      <c r="DD91" s="270"/>
      <c r="DE91" s="270"/>
      <c r="DF91" s="278"/>
      <c r="DG91" s="272"/>
    </row>
    <row r="92" spans="2:111" s="273" customFormat="1" ht="9.9499999999999993" customHeight="1" x14ac:dyDescent="0.15">
      <c r="B92" s="274"/>
      <c r="C92" s="275"/>
      <c r="D92" s="270"/>
      <c r="BN92" s="270"/>
      <c r="BO92" s="270"/>
      <c r="BP92" s="270"/>
      <c r="BQ92" s="270"/>
      <c r="BR92" s="270"/>
      <c r="BS92" s="270"/>
      <c r="BT92" s="270"/>
      <c r="BU92" s="270"/>
      <c r="BV92" s="270"/>
      <c r="BW92" s="270"/>
      <c r="BX92" s="270"/>
      <c r="BY92" s="270"/>
      <c r="BZ92" s="270"/>
      <c r="CA92" s="270"/>
      <c r="CB92" s="270"/>
      <c r="CC92" s="270"/>
      <c r="CD92" s="270"/>
      <c r="CE92" s="270"/>
      <c r="CF92" s="270"/>
      <c r="CG92" s="270"/>
      <c r="CH92" s="270"/>
      <c r="CI92" s="270"/>
      <c r="CJ92" s="270"/>
      <c r="CK92" s="270"/>
      <c r="CL92" s="282"/>
      <c r="CM92" s="282"/>
      <c r="CN92" s="282"/>
      <c r="CO92" s="287"/>
      <c r="CP92" s="287"/>
      <c r="CQ92" s="287"/>
      <c r="CR92" s="288"/>
      <c r="CS92" s="288"/>
      <c r="CT92" s="288"/>
      <c r="CU92" s="282"/>
      <c r="CV92" s="282"/>
      <c r="CW92" s="282"/>
      <c r="CX92" s="270"/>
      <c r="CY92" s="270"/>
      <c r="CZ92" s="270"/>
      <c r="DA92" s="270"/>
      <c r="DB92" s="270"/>
      <c r="DC92" s="270"/>
      <c r="DD92" s="270"/>
      <c r="DE92" s="270"/>
      <c r="DF92" s="278"/>
      <c r="DG92" s="272"/>
    </row>
    <row r="93" spans="2:111" s="273" customFormat="1" ht="9.9499999999999993" customHeight="1" x14ac:dyDescent="0.15">
      <c r="B93" s="274"/>
      <c r="C93" s="275"/>
      <c r="D93" s="270"/>
      <c r="G93" s="273" t="s">
        <v>677</v>
      </c>
      <c r="BN93" s="270"/>
      <c r="BO93" s="270"/>
      <c r="BP93" s="270"/>
      <c r="BQ93" s="270"/>
      <c r="BR93" s="270"/>
      <c r="BS93" s="270"/>
      <c r="BT93" s="270"/>
      <c r="BU93" s="270"/>
      <c r="BV93" s="270"/>
      <c r="BW93" s="270"/>
      <c r="BX93" s="270"/>
      <c r="BY93" s="270"/>
      <c r="BZ93" s="270"/>
      <c r="CA93" s="270"/>
      <c r="CB93" s="270"/>
      <c r="CC93" s="270"/>
      <c r="CD93" s="270"/>
      <c r="CE93" s="270"/>
      <c r="CF93" s="270"/>
      <c r="CG93" s="270"/>
      <c r="CH93" s="270"/>
      <c r="CI93" s="270"/>
      <c r="CJ93" s="270"/>
      <c r="CK93" s="270"/>
      <c r="CL93" s="282"/>
      <c r="CM93" s="282"/>
      <c r="CN93" s="282"/>
      <c r="CO93" s="287"/>
      <c r="CP93" s="287"/>
      <c r="CQ93" s="287"/>
      <c r="CR93" s="288"/>
      <c r="CS93" s="288"/>
      <c r="CT93" s="288"/>
      <c r="CU93" s="282"/>
      <c r="CV93" s="282"/>
      <c r="CW93" s="282"/>
      <c r="CX93" s="270"/>
      <c r="CY93" s="270"/>
      <c r="CZ93" s="270"/>
      <c r="DA93" s="270"/>
      <c r="DB93" s="270"/>
      <c r="DC93" s="270"/>
      <c r="DD93" s="270"/>
      <c r="DE93" s="270"/>
      <c r="DF93" s="278"/>
      <c r="DG93" s="272"/>
    </row>
    <row r="94" spans="2:111" s="273" customFormat="1" ht="9.9499999999999993" customHeight="1" x14ac:dyDescent="0.15">
      <c r="B94" s="274"/>
      <c r="C94" s="275"/>
      <c r="D94" s="270"/>
      <c r="G94" s="312" t="s">
        <v>678</v>
      </c>
      <c r="H94" s="328"/>
      <c r="I94" s="328"/>
      <c r="J94" s="328"/>
      <c r="K94" s="328"/>
      <c r="L94" s="328"/>
      <c r="M94" s="328"/>
      <c r="N94" s="328"/>
      <c r="O94" s="328"/>
      <c r="P94" s="328"/>
      <c r="Q94" s="328"/>
      <c r="R94" s="328"/>
      <c r="S94" s="328"/>
      <c r="T94" s="328"/>
      <c r="U94" s="328"/>
      <c r="V94" s="328"/>
      <c r="W94" s="328"/>
      <c r="X94" s="328"/>
      <c r="Y94" s="328"/>
      <c r="Z94" s="328"/>
      <c r="AA94" s="328"/>
      <c r="AB94" s="323"/>
      <c r="AC94" s="312" t="s">
        <v>679</v>
      </c>
      <c r="AD94" s="328"/>
      <c r="AE94" s="328"/>
      <c r="AF94" s="328"/>
      <c r="AG94" s="328"/>
      <c r="AH94" s="328"/>
      <c r="AI94" s="328"/>
      <c r="AJ94" s="328"/>
      <c r="AK94" s="328"/>
      <c r="AL94" s="328"/>
      <c r="AM94" s="328"/>
      <c r="AN94" s="314"/>
      <c r="AO94" s="328"/>
      <c r="AP94" s="328"/>
      <c r="AQ94" s="328"/>
      <c r="AR94" s="328"/>
      <c r="AS94" s="328"/>
      <c r="AT94" s="328"/>
      <c r="AU94" s="328"/>
      <c r="AV94" s="328"/>
      <c r="AW94" s="328"/>
      <c r="AX94" s="328"/>
      <c r="AY94" s="328"/>
      <c r="AZ94" s="323"/>
      <c r="BN94" s="270"/>
      <c r="BO94" s="270"/>
      <c r="BP94" s="270"/>
      <c r="BQ94" s="270"/>
      <c r="BR94" s="270"/>
      <c r="BS94" s="270"/>
      <c r="BT94" s="270"/>
      <c r="BU94" s="270"/>
      <c r="BV94" s="270"/>
      <c r="BW94" s="270"/>
      <c r="BX94" s="270"/>
      <c r="BY94" s="270"/>
      <c r="BZ94" s="270"/>
      <c r="CA94" s="270"/>
      <c r="CB94" s="270"/>
      <c r="CC94" s="270"/>
      <c r="CD94" s="270"/>
      <c r="CE94" s="270"/>
      <c r="CF94" s="270"/>
      <c r="CG94" s="270"/>
      <c r="CH94" s="270"/>
      <c r="CI94" s="270"/>
      <c r="CJ94" s="270"/>
      <c r="CK94" s="270"/>
      <c r="CL94" s="282"/>
      <c r="CM94" s="282"/>
      <c r="CN94" s="282"/>
      <c r="CO94" s="287"/>
      <c r="CP94" s="287"/>
      <c r="CQ94" s="287"/>
      <c r="CR94" s="288"/>
      <c r="CS94" s="288"/>
      <c r="CT94" s="288"/>
      <c r="CU94" s="282"/>
      <c r="CV94" s="282"/>
      <c r="CW94" s="282"/>
      <c r="CX94" s="270"/>
      <c r="CY94" s="270"/>
      <c r="CZ94" s="270"/>
      <c r="DA94" s="270"/>
      <c r="DB94" s="270"/>
      <c r="DC94" s="270"/>
      <c r="DD94" s="270"/>
      <c r="DE94" s="270"/>
      <c r="DF94" s="278"/>
      <c r="DG94" s="272"/>
    </row>
    <row r="95" spans="2:111" s="273" customFormat="1" ht="9.9499999999999993" customHeight="1" x14ac:dyDescent="0.15">
      <c r="B95" s="274"/>
      <c r="C95" s="275"/>
      <c r="D95" s="270"/>
      <c r="G95" s="316" t="s">
        <v>680</v>
      </c>
      <c r="H95" s="329"/>
      <c r="I95" s="329"/>
      <c r="J95" s="329"/>
      <c r="K95" s="329"/>
      <c r="L95" s="329"/>
      <c r="M95" s="329"/>
      <c r="N95" s="329"/>
      <c r="O95" s="329"/>
      <c r="P95" s="329"/>
      <c r="Q95" s="329"/>
      <c r="R95" s="329"/>
      <c r="S95" s="329"/>
      <c r="T95" s="329"/>
      <c r="U95" s="329"/>
      <c r="V95" s="329"/>
      <c r="W95" s="329"/>
      <c r="X95" s="329"/>
      <c r="Y95" s="329"/>
      <c r="Z95" s="329"/>
      <c r="AA95" s="329"/>
      <c r="AB95" s="330"/>
      <c r="AC95" s="331" t="s">
        <v>681</v>
      </c>
      <c r="AD95" s="329"/>
      <c r="AE95" s="329"/>
      <c r="AF95" s="329"/>
      <c r="AG95" s="329"/>
      <c r="AH95" s="329"/>
      <c r="AI95" s="329"/>
      <c r="AJ95" s="329"/>
      <c r="AK95" s="329"/>
      <c r="AL95" s="329"/>
      <c r="AM95" s="329"/>
      <c r="AN95" s="324"/>
      <c r="AO95" s="329"/>
      <c r="AP95" s="329"/>
      <c r="AQ95" s="329"/>
      <c r="AR95" s="329"/>
      <c r="AS95" s="329"/>
      <c r="AT95" s="329"/>
      <c r="AU95" s="329"/>
      <c r="AV95" s="329"/>
      <c r="AW95" s="329"/>
      <c r="AX95" s="329"/>
      <c r="AY95" s="329"/>
      <c r="AZ95" s="332"/>
      <c r="BN95" s="270"/>
      <c r="BO95" s="270"/>
      <c r="BP95" s="270"/>
      <c r="BQ95" s="270"/>
      <c r="BR95" s="270"/>
      <c r="BS95" s="270"/>
      <c r="BT95" s="270"/>
      <c r="BU95" s="270"/>
      <c r="BV95" s="270"/>
      <c r="BW95" s="270"/>
      <c r="BX95" s="270"/>
      <c r="BY95" s="270"/>
      <c r="BZ95" s="270"/>
      <c r="CA95" s="270"/>
      <c r="CB95" s="270"/>
      <c r="CC95" s="270"/>
      <c r="CD95" s="270"/>
      <c r="CE95" s="270"/>
      <c r="CF95" s="270"/>
      <c r="CG95" s="270"/>
      <c r="CH95" s="270"/>
      <c r="CI95" s="270"/>
      <c r="CJ95" s="270"/>
      <c r="CK95" s="270"/>
      <c r="CL95" s="282"/>
      <c r="CM95" s="282"/>
      <c r="CN95" s="282"/>
      <c r="CO95" s="287"/>
      <c r="CP95" s="287"/>
      <c r="CQ95" s="287"/>
      <c r="CR95" s="288"/>
      <c r="CS95" s="288"/>
      <c r="CT95" s="288"/>
      <c r="CU95" s="282"/>
      <c r="CV95" s="282"/>
      <c r="CW95" s="282"/>
      <c r="CX95" s="270"/>
      <c r="CY95" s="270"/>
      <c r="CZ95" s="270"/>
      <c r="DA95" s="270"/>
      <c r="DB95" s="270"/>
      <c r="DC95" s="270"/>
      <c r="DD95" s="270"/>
      <c r="DE95" s="270"/>
      <c r="DF95" s="278"/>
      <c r="DG95" s="272"/>
    </row>
    <row r="96" spans="2:111" s="273" customFormat="1" ht="9.9499999999999993" customHeight="1" x14ac:dyDescent="0.15">
      <c r="B96" s="274"/>
      <c r="C96" s="275"/>
      <c r="D96" s="270"/>
      <c r="G96" s="316" t="s">
        <v>682</v>
      </c>
      <c r="H96" s="329"/>
      <c r="I96" s="329"/>
      <c r="J96" s="329"/>
      <c r="K96" s="329"/>
      <c r="L96" s="329"/>
      <c r="M96" s="329"/>
      <c r="N96" s="329"/>
      <c r="O96" s="329"/>
      <c r="P96" s="329"/>
      <c r="Q96" s="329"/>
      <c r="R96" s="329"/>
      <c r="S96" s="329"/>
      <c r="T96" s="329"/>
      <c r="U96" s="329"/>
      <c r="V96" s="329"/>
      <c r="W96" s="329"/>
      <c r="X96" s="329"/>
      <c r="Y96" s="329"/>
      <c r="Z96" s="329"/>
      <c r="AA96" s="329"/>
      <c r="AB96" s="330"/>
      <c r="AC96" s="331" t="s">
        <v>683</v>
      </c>
      <c r="AD96" s="329"/>
      <c r="AE96" s="329"/>
      <c r="AF96" s="329"/>
      <c r="AG96" s="329"/>
      <c r="AH96" s="329"/>
      <c r="AI96" s="329"/>
      <c r="AJ96" s="329"/>
      <c r="AK96" s="329"/>
      <c r="AL96" s="329"/>
      <c r="AM96" s="329"/>
      <c r="AN96" s="324"/>
      <c r="AO96" s="333"/>
      <c r="AP96" s="333"/>
      <c r="AQ96" s="333"/>
      <c r="AR96" s="333"/>
      <c r="AS96" s="333"/>
      <c r="AT96" s="329"/>
      <c r="AU96" s="333"/>
      <c r="AV96" s="333"/>
      <c r="AW96" s="333"/>
      <c r="AX96" s="333"/>
      <c r="AY96" s="333"/>
      <c r="AZ96" s="332"/>
      <c r="BN96" s="270"/>
      <c r="BO96" s="270"/>
      <c r="BP96" s="270"/>
      <c r="BQ96" s="270"/>
      <c r="BR96" s="270"/>
      <c r="BS96" s="270"/>
      <c r="BT96" s="270"/>
      <c r="BU96" s="270"/>
      <c r="BV96" s="270"/>
      <c r="BW96" s="270"/>
      <c r="BX96" s="270"/>
      <c r="BY96" s="270"/>
      <c r="BZ96" s="270"/>
      <c r="CA96" s="270"/>
      <c r="CB96" s="270"/>
      <c r="CC96" s="270"/>
      <c r="CD96" s="270"/>
      <c r="CE96" s="270"/>
      <c r="CF96" s="270"/>
      <c r="CG96" s="270"/>
      <c r="CH96" s="270"/>
      <c r="CI96" s="270"/>
      <c r="CJ96" s="270"/>
      <c r="CK96" s="270"/>
      <c r="CL96" s="282"/>
      <c r="CM96" s="282"/>
      <c r="CN96" s="282"/>
      <c r="CO96" s="287"/>
      <c r="CP96" s="287"/>
      <c r="CQ96" s="287"/>
      <c r="CR96" s="288"/>
      <c r="CS96" s="288"/>
      <c r="CT96" s="288"/>
      <c r="CU96" s="282"/>
      <c r="CV96" s="282"/>
      <c r="CW96" s="282"/>
      <c r="CX96" s="270"/>
      <c r="CY96" s="270"/>
      <c r="CZ96" s="270"/>
      <c r="DA96" s="270"/>
      <c r="DB96" s="270"/>
      <c r="DC96" s="270"/>
      <c r="DD96" s="270"/>
      <c r="DE96" s="270"/>
      <c r="DF96" s="278"/>
      <c r="DG96" s="272"/>
    </row>
    <row r="97" spans="2:111" s="273" customFormat="1" ht="9.9499999999999993" customHeight="1" x14ac:dyDescent="0.15">
      <c r="B97" s="274"/>
      <c r="C97" s="275"/>
      <c r="D97" s="270"/>
      <c r="G97" s="316" t="s">
        <v>684</v>
      </c>
      <c r="H97" s="329"/>
      <c r="I97" s="329"/>
      <c r="J97" s="329"/>
      <c r="K97" s="329"/>
      <c r="L97" s="329"/>
      <c r="M97" s="329"/>
      <c r="N97" s="329"/>
      <c r="O97" s="329"/>
      <c r="P97" s="329"/>
      <c r="Q97" s="329"/>
      <c r="R97" s="329"/>
      <c r="S97" s="329"/>
      <c r="T97" s="329"/>
      <c r="U97" s="329"/>
      <c r="V97" s="329"/>
      <c r="W97" s="329"/>
      <c r="X97" s="329"/>
      <c r="Y97" s="329"/>
      <c r="Z97" s="329"/>
      <c r="AA97" s="329"/>
      <c r="AB97" s="330"/>
      <c r="AC97" s="331" t="s">
        <v>685</v>
      </c>
      <c r="AD97" s="329"/>
      <c r="AE97" s="329"/>
      <c r="AF97" s="329"/>
      <c r="AG97" s="329"/>
      <c r="AH97" s="329"/>
      <c r="AI97" s="329"/>
      <c r="AJ97" s="329"/>
      <c r="AK97" s="329"/>
      <c r="AL97" s="329"/>
      <c r="AM97" s="329"/>
      <c r="AN97" s="333"/>
      <c r="AO97" s="329"/>
      <c r="AP97" s="329"/>
      <c r="AQ97" s="329"/>
      <c r="AR97" s="329"/>
      <c r="AS97" s="333"/>
      <c r="AT97" s="333"/>
      <c r="AU97" s="333"/>
      <c r="AV97" s="333"/>
      <c r="AW97" s="333"/>
      <c r="AX97" s="333"/>
      <c r="AY97" s="333"/>
      <c r="AZ97" s="332"/>
      <c r="BN97" s="270"/>
      <c r="BO97" s="270"/>
      <c r="BP97" s="270"/>
      <c r="BQ97" s="270"/>
      <c r="BR97" s="270"/>
      <c r="BS97" s="270"/>
      <c r="BT97" s="270"/>
      <c r="BU97" s="270"/>
      <c r="BV97" s="270"/>
      <c r="BW97" s="270"/>
      <c r="BX97" s="270"/>
      <c r="BY97" s="270"/>
      <c r="BZ97" s="270"/>
      <c r="CA97" s="270"/>
      <c r="CB97" s="270"/>
      <c r="CC97" s="270"/>
      <c r="CD97" s="270"/>
      <c r="CE97" s="270"/>
      <c r="CF97" s="270"/>
      <c r="CG97" s="270"/>
      <c r="CH97" s="270"/>
      <c r="CI97" s="270"/>
      <c r="CJ97" s="270"/>
      <c r="CK97" s="270"/>
      <c r="CL97" s="282"/>
      <c r="CM97" s="282"/>
      <c r="CN97" s="282"/>
      <c r="CO97" s="287"/>
      <c r="CP97" s="287"/>
      <c r="CQ97" s="287"/>
      <c r="CR97" s="288"/>
      <c r="CS97" s="288"/>
      <c r="CT97" s="288"/>
      <c r="CU97" s="282"/>
      <c r="CV97" s="282"/>
      <c r="CW97" s="282"/>
      <c r="CX97" s="270"/>
      <c r="CY97" s="270"/>
      <c r="CZ97" s="270"/>
      <c r="DA97" s="270"/>
      <c r="DB97" s="270"/>
      <c r="DC97" s="270"/>
      <c r="DD97" s="270"/>
      <c r="DE97" s="270"/>
      <c r="DF97" s="278"/>
      <c r="DG97" s="272"/>
    </row>
    <row r="98" spans="2:111" s="273" customFormat="1" ht="9.9499999999999993" customHeight="1" x14ac:dyDescent="0.15">
      <c r="B98" s="274"/>
      <c r="C98" s="275"/>
      <c r="D98" s="270"/>
      <c r="G98" s="316" t="s">
        <v>686</v>
      </c>
      <c r="H98" s="329"/>
      <c r="I98" s="329"/>
      <c r="J98" s="329"/>
      <c r="K98" s="329"/>
      <c r="L98" s="329"/>
      <c r="M98" s="329"/>
      <c r="N98" s="329"/>
      <c r="O98" s="329"/>
      <c r="P98" s="329"/>
      <c r="Q98" s="329"/>
      <c r="R98" s="329"/>
      <c r="S98" s="329"/>
      <c r="T98" s="329"/>
      <c r="U98" s="329"/>
      <c r="V98" s="329"/>
      <c r="W98" s="329"/>
      <c r="X98" s="329"/>
      <c r="Y98" s="329"/>
      <c r="Z98" s="329"/>
      <c r="AA98" s="329"/>
      <c r="AB98" s="330"/>
      <c r="AC98" s="331" t="s">
        <v>687</v>
      </c>
      <c r="AD98" s="329"/>
      <c r="AE98" s="329"/>
      <c r="AF98" s="329"/>
      <c r="AG98" s="329"/>
      <c r="AH98" s="329"/>
      <c r="AI98" s="329"/>
      <c r="AJ98" s="329"/>
      <c r="AK98" s="329"/>
      <c r="AL98" s="329"/>
      <c r="AM98" s="329"/>
      <c r="AN98" s="333"/>
      <c r="AO98" s="333"/>
      <c r="AP98" s="333"/>
      <c r="AQ98" s="333"/>
      <c r="AR98" s="333"/>
      <c r="AS98" s="329"/>
      <c r="AT98" s="329"/>
      <c r="AU98" s="329"/>
      <c r="AV98" s="329"/>
      <c r="AW98" s="329"/>
      <c r="AX98" s="329"/>
      <c r="AY98" s="329"/>
      <c r="AZ98" s="334"/>
      <c r="BN98" s="270"/>
      <c r="BO98" s="270"/>
      <c r="BP98" s="270"/>
      <c r="BQ98" s="270"/>
      <c r="BR98" s="270"/>
      <c r="BS98" s="270"/>
      <c r="BT98" s="270"/>
      <c r="BU98" s="270"/>
      <c r="BV98" s="270"/>
      <c r="BW98" s="270"/>
      <c r="BX98" s="270"/>
      <c r="BY98" s="270"/>
      <c r="BZ98" s="270"/>
      <c r="CA98" s="270"/>
      <c r="CB98" s="270"/>
      <c r="CC98" s="270"/>
      <c r="CD98" s="270"/>
      <c r="CE98" s="270"/>
      <c r="CF98" s="270"/>
      <c r="CG98" s="270"/>
      <c r="CH98" s="270"/>
      <c r="CI98" s="270"/>
      <c r="CJ98" s="270"/>
      <c r="CK98" s="270"/>
      <c r="CL98" s="282"/>
      <c r="CM98" s="282"/>
      <c r="CN98" s="282"/>
      <c r="CO98" s="287"/>
      <c r="CP98" s="287"/>
      <c r="CQ98" s="287"/>
      <c r="CR98" s="288"/>
      <c r="CS98" s="288"/>
      <c r="CT98" s="288"/>
      <c r="CU98" s="282"/>
      <c r="CV98" s="282"/>
      <c r="CW98" s="282"/>
      <c r="CX98" s="270"/>
      <c r="CY98" s="270"/>
      <c r="CZ98" s="270"/>
      <c r="DA98" s="270"/>
      <c r="DB98" s="270"/>
      <c r="DC98" s="270"/>
      <c r="DD98" s="270"/>
      <c r="DE98" s="270"/>
      <c r="DF98" s="278"/>
      <c r="DG98" s="272"/>
    </row>
    <row r="99" spans="2:111" s="273" customFormat="1" ht="9.9499999999999993" customHeight="1" x14ac:dyDescent="0.15">
      <c r="B99" s="274"/>
      <c r="C99" s="275"/>
      <c r="D99" s="270"/>
      <c r="G99" s="316" t="s">
        <v>688</v>
      </c>
      <c r="H99" s="317"/>
      <c r="I99" s="318"/>
      <c r="J99" s="317"/>
      <c r="K99" s="317"/>
      <c r="L99" s="317"/>
      <c r="M99" s="317"/>
      <c r="N99" s="329"/>
      <c r="O99" s="329"/>
      <c r="P99" s="329"/>
      <c r="Q99" s="329"/>
      <c r="R99" s="329"/>
      <c r="S99" s="329"/>
      <c r="T99" s="329"/>
      <c r="U99" s="329"/>
      <c r="V99" s="329"/>
      <c r="W99" s="329"/>
      <c r="X99" s="329"/>
      <c r="Y99" s="329"/>
      <c r="Z99" s="329"/>
      <c r="AA99" s="329"/>
      <c r="AB99" s="330"/>
      <c r="AC99" s="331" t="s">
        <v>689</v>
      </c>
      <c r="AD99" s="317"/>
      <c r="AE99" s="317"/>
      <c r="AF99" s="317"/>
      <c r="AG99" s="317"/>
      <c r="AH99" s="317"/>
      <c r="AI99" s="317"/>
      <c r="AJ99" s="317"/>
      <c r="AK99" s="320"/>
      <c r="AL99" s="321"/>
      <c r="AM99" s="317"/>
      <c r="AN99" s="329"/>
      <c r="AO99" s="333"/>
      <c r="AP99" s="329"/>
      <c r="AQ99" s="333"/>
      <c r="AR99" s="333"/>
      <c r="AS99" s="333"/>
      <c r="AT99" s="333"/>
      <c r="AU99" s="333"/>
      <c r="AV99" s="333"/>
      <c r="AW99" s="333"/>
      <c r="AX99" s="333"/>
      <c r="AY99" s="333"/>
      <c r="AZ99" s="334"/>
      <c r="BC99" s="335" t="s">
        <v>690</v>
      </c>
      <c r="BN99" s="270"/>
      <c r="BO99" s="270"/>
      <c r="BP99" s="270"/>
      <c r="BQ99" s="270"/>
      <c r="BR99" s="270"/>
      <c r="BS99" s="270"/>
      <c r="BT99" s="270"/>
      <c r="BU99" s="270"/>
      <c r="BV99" s="270"/>
      <c r="BW99" s="270"/>
      <c r="BX99" s="270"/>
      <c r="BY99" s="270"/>
      <c r="BZ99" s="270"/>
      <c r="CA99" s="270"/>
      <c r="CB99" s="270"/>
      <c r="CC99" s="270"/>
      <c r="CD99" s="270"/>
      <c r="CE99" s="270"/>
      <c r="CF99" s="270"/>
      <c r="CG99" s="270"/>
      <c r="CH99" s="270"/>
      <c r="CI99" s="270"/>
      <c r="CJ99" s="270"/>
      <c r="CK99" s="270"/>
      <c r="CL99" s="282"/>
      <c r="CM99" s="282"/>
      <c r="CN99" s="282"/>
      <c r="CO99" s="287"/>
      <c r="CP99" s="287"/>
      <c r="CQ99" s="287"/>
      <c r="CR99" s="288"/>
      <c r="CS99" s="288"/>
      <c r="CT99" s="288"/>
      <c r="CU99" s="282"/>
      <c r="CV99" s="282"/>
      <c r="CW99" s="282"/>
      <c r="CX99" s="270"/>
      <c r="CY99" s="270"/>
      <c r="CZ99" s="270"/>
      <c r="DA99" s="270"/>
      <c r="DB99" s="270"/>
      <c r="DC99" s="270"/>
      <c r="DD99" s="270"/>
      <c r="DE99" s="270"/>
      <c r="DF99" s="278"/>
      <c r="DG99" s="272"/>
    </row>
    <row r="100" spans="2:111" s="273" customFormat="1" ht="9.9499999999999993" customHeight="1" x14ac:dyDescent="0.15">
      <c r="B100" s="274"/>
      <c r="C100" s="275"/>
      <c r="D100" s="270"/>
      <c r="G100" s="316" t="s">
        <v>691</v>
      </c>
      <c r="H100" s="317"/>
      <c r="I100" s="318"/>
      <c r="J100" s="317"/>
      <c r="K100" s="317"/>
      <c r="L100" s="317"/>
      <c r="M100" s="317"/>
      <c r="N100" s="329"/>
      <c r="O100" s="329"/>
      <c r="P100" s="329"/>
      <c r="Q100" s="329"/>
      <c r="R100" s="329"/>
      <c r="S100" s="329"/>
      <c r="T100" s="329"/>
      <c r="U100" s="329"/>
      <c r="V100" s="329"/>
      <c r="W100" s="329"/>
      <c r="X100" s="329"/>
      <c r="Y100" s="329"/>
      <c r="Z100" s="329"/>
      <c r="AA100" s="329"/>
      <c r="AB100" s="330"/>
      <c r="AC100" s="331" t="s">
        <v>692</v>
      </c>
      <c r="AD100" s="317"/>
      <c r="AE100" s="317"/>
      <c r="AF100" s="317"/>
      <c r="AG100" s="317"/>
      <c r="AH100" s="317"/>
      <c r="AI100" s="317"/>
      <c r="AJ100" s="317"/>
      <c r="AK100" s="320"/>
      <c r="AL100" s="321"/>
      <c r="AM100" s="317"/>
      <c r="AN100" s="329"/>
      <c r="AO100" s="333"/>
      <c r="AP100" s="333"/>
      <c r="AQ100" s="333"/>
      <c r="AR100" s="333"/>
      <c r="AS100" s="333"/>
      <c r="AT100" s="333"/>
      <c r="AU100" s="333"/>
      <c r="AV100" s="333"/>
      <c r="AW100" s="333"/>
      <c r="AX100" s="333"/>
      <c r="AY100" s="336"/>
      <c r="AZ100" s="332"/>
      <c r="BN100" s="270"/>
      <c r="BO100" s="270"/>
      <c r="BP100" s="270"/>
      <c r="BQ100" s="270"/>
      <c r="BR100" s="270"/>
      <c r="BS100" s="270"/>
      <c r="BT100" s="270"/>
      <c r="BU100" s="270"/>
      <c r="BV100" s="270"/>
      <c r="BW100" s="270"/>
      <c r="BX100" s="270"/>
      <c r="BY100" s="270"/>
      <c r="BZ100" s="270"/>
      <c r="CA100" s="270"/>
      <c r="CB100" s="270"/>
      <c r="CC100" s="270"/>
      <c r="CD100" s="270"/>
      <c r="CE100" s="270"/>
      <c r="CF100" s="270"/>
      <c r="CG100" s="270"/>
      <c r="CH100" s="270"/>
      <c r="CI100" s="270"/>
      <c r="CJ100" s="270"/>
      <c r="CK100" s="270"/>
      <c r="CL100" s="282"/>
      <c r="CM100" s="282"/>
      <c r="CN100" s="282"/>
      <c r="CO100" s="287"/>
      <c r="CP100" s="287"/>
      <c r="CQ100" s="287"/>
      <c r="CR100" s="288"/>
      <c r="CS100" s="288"/>
      <c r="CT100" s="288"/>
      <c r="CU100" s="282"/>
      <c r="CV100" s="282"/>
      <c r="CW100" s="282"/>
      <c r="CX100" s="270"/>
      <c r="CY100" s="270"/>
      <c r="CZ100" s="270"/>
      <c r="DA100" s="270"/>
      <c r="DB100" s="270"/>
      <c r="DC100" s="270"/>
      <c r="DD100" s="270"/>
      <c r="DE100" s="270"/>
      <c r="DF100" s="278"/>
      <c r="DG100" s="272"/>
    </row>
    <row r="101" spans="2:111" s="273" customFormat="1" ht="9.9499999999999993" customHeight="1" x14ac:dyDescent="0.15">
      <c r="B101" s="274"/>
      <c r="C101" s="275"/>
      <c r="D101" s="270"/>
      <c r="G101" s="316" t="s">
        <v>693</v>
      </c>
      <c r="H101" s="317"/>
      <c r="I101" s="318"/>
      <c r="J101" s="317"/>
      <c r="K101" s="317"/>
      <c r="L101" s="317"/>
      <c r="M101" s="317"/>
      <c r="N101" s="329"/>
      <c r="O101" s="329"/>
      <c r="P101" s="329"/>
      <c r="Q101" s="329"/>
      <c r="R101" s="329"/>
      <c r="S101" s="329"/>
      <c r="T101" s="329"/>
      <c r="U101" s="329"/>
      <c r="V101" s="329"/>
      <c r="W101" s="329"/>
      <c r="X101" s="329"/>
      <c r="Y101" s="329"/>
      <c r="Z101" s="329"/>
      <c r="AA101" s="329"/>
      <c r="AB101" s="330"/>
      <c r="AC101" s="331" t="s">
        <v>683</v>
      </c>
      <c r="AD101" s="317"/>
      <c r="AE101" s="317"/>
      <c r="AF101" s="317"/>
      <c r="AG101" s="317"/>
      <c r="AH101" s="317"/>
      <c r="AI101" s="317"/>
      <c r="AJ101" s="317"/>
      <c r="AK101" s="320"/>
      <c r="AL101" s="321"/>
      <c r="AM101" s="317"/>
      <c r="AN101" s="329"/>
      <c r="AO101" s="333"/>
      <c r="AP101" s="333"/>
      <c r="AQ101" s="333"/>
      <c r="AR101" s="336"/>
      <c r="AS101" s="333"/>
      <c r="AT101" s="333"/>
      <c r="AU101" s="333"/>
      <c r="AV101" s="333"/>
      <c r="AW101" s="333"/>
      <c r="AX101" s="333"/>
      <c r="AY101" s="336"/>
      <c r="AZ101" s="332"/>
      <c r="BA101" s="270"/>
      <c r="BB101" s="270"/>
      <c r="BC101" s="270"/>
      <c r="BD101" s="270"/>
      <c r="BE101" s="270"/>
      <c r="BF101" s="270"/>
      <c r="BG101" s="270"/>
      <c r="BH101" s="270"/>
      <c r="BI101" s="270"/>
      <c r="BJ101" s="270"/>
      <c r="BK101" s="270"/>
      <c r="BL101" s="270"/>
      <c r="BM101" s="270"/>
      <c r="BN101" s="270"/>
      <c r="BO101" s="270"/>
      <c r="BP101" s="270"/>
      <c r="BQ101" s="270"/>
      <c r="BR101" s="270"/>
      <c r="BS101" s="270"/>
      <c r="BT101" s="270"/>
      <c r="BU101" s="270"/>
      <c r="BV101" s="270"/>
      <c r="BW101" s="270"/>
      <c r="BX101" s="270"/>
      <c r="BY101" s="270"/>
      <c r="BZ101" s="270"/>
      <c r="CA101" s="270"/>
      <c r="CB101" s="270"/>
      <c r="CC101" s="270"/>
      <c r="CD101" s="270"/>
      <c r="CE101" s="270"/>
      <c r="CF101" s="270"/>
      <c r="CG101" s="270"/>
      <c r="CH101" s="270"/>
      <c r="CI101" s="270"/>
      <c r="CJ101" s="270"/>
      <c r="CK101" s="270"/>
      <c r="CL101" s="282"/>
      <c r="CM101" s="282"/>
      <c r="CN101" s="282"/>
      <c r="CO101" s="287"/>
      <c r="CP101" s="287"/>
      <c r="CQ101" s="287"/>
      <c r="CR101" s="288"/>
      <c r="CS101" s="288"/>
      <c r="CT101" s="288"/>
      <c r="CU101" s="282"/>
      <c r="CV101" s="282"/>
      <c r="CW101" s="282"/>
      <c r="CX101" s="270"/>
      <c r="CY101" s="270"/>
      <c r="CZ101" s="270"/>
      <c r="DA101" s="270"/>
      <c r="DB101" s="270"/>
      <c r="DC101" s="270"/>
      <c r="DD101" s="270"/>
      <c r="DE101" s="270"/>
      <c r="DF101" s="278"/>
      <c r="DG101" s="272"/>
    </row>
    <row r="102" spans="2:111" s="273" customFormat="1" ht="9.9499999999999993" customHeight="1" x14ac:dyDescent="0.15">
      <c r="B102" s="274"/>
      <c r="C102" s="275"/>
      <c r="D102" s="270"/>
      <c r="AO102" s="288"/>
      <c r="AP102" s="288"/>
      <c r="AQ102" s="288"/>
      <c r="AR102" s="282"/>
      <c r="AS102" s="282"/>
      <c r="AT102" s="282"/>
      <c r="AU102" s="282"/>
      <c r="AV102" s="282"/>
      <c r="AW102" s="288"/>
      <c r="AX102" s="288"/>
      <c r="AY102" s="288"/>
      <c r="AZ102" s="288"/>
      <c r="BA102" s="270"/>
      <c r="BB102" s="270"/>
      <c r="BC102" s="270"/>
      <c r="BD102" s="270"/>
      <c r="BE102" s="270"/>
      <c r="BF102" s="270"/>
      <c r="BG102" s="270"/>
      <c r="BH102" s="270"/>
      <c r="BI102" s="270"/>
      <c r="BJ102" s="270"/>
      <c r="BK102" s="270"/>
      <c r="BL102" s="270"/>
      <c r="BM102" s="270"/>
      <c r="BN102" s="270"/>
      <c r="BO102" s="270"/>
      <c r="BP102" s="270"/>
      <c r="BQ102" s="270"/>
      <c r="BR102" s="270"/>
      <c r="BS102" s="270"/>
      <c r="BT102" s="270"/>
      <c r="BU102" s="270"/>
      <c r="BV102" s="270"/>
      <c r="BW102" s="270"/>
      <c r="BX102" s="270"/>
      <c r="BY102" s="270"/>
      <c r="BZ102" s="270"/>
      <c r="CA102" s="270"/>
      <c r="CB102" s="270"/>
      <c r="CC102" s="270"/>
      <c r="CD102" s="270"/>
      <c r="CE102" s="270"/>
      <c r="CF102" s="270"/>
      <c r="CG102" s="270"/>
      <c r="CH102" s="270"/>
      <c r="CI102" s="270"/>
      <c r="CJ102" s="270"/>
      <c r="CK102" s="270"/>
      <c r="CL102" s="282"/>
      <c r="CM102" s="282"/>
      <c r="CN102" s="282"/>
      <c r="CO102" s="287"/>
      <c r="CP102" s="287"/>
      <c r="CQ102" s="287"/>
      <c r="CR102" s="288"/>
      <c r="CS102" s="288"/>
      <c r="CT102" s="288"/>
      <c r="CU102" s="282"/>
      <c r="CV102" s="282"/>
      <c r="CW102" s="282"/>
      <c r="CX102" s="270"/>
      <c r="CY102" s="270"/>
      <c r="CZ102" s="270"/>
      <c r="DA102" s="270"/>
      <c r="DB102" s="270"/>
      <c r="DC102" s="270"/>
      <c r="DD102" s="270"/>
      <c r="DE102" s="270"/>
      <c r="DF102" s="278"/>
      <c r="DG102" s="272"/>
    </row>
    <row r="103" spans="2:111" s="273" customFormat="1" ht="9.9499999999999993" customHeight="1" x14ac:dyDescent="0.15">
      <c r="B103" s="274"/>
      <c r="C103" s="275"/>
      <c r="D103" s="270"/>
      <c r="BA103" s="270"/>
      <c r="BB103" s="270"/>
      <c r="BC103" s="270"/>
      <c r="BD103" s="270"/>
      <c r="BE103" s="270"/>
      <c r="BF103" s="270"/>
      <c r="BG103" s="270"/>
      <c r="BH103" s="270"/>
      <c r="BI103" s="270"/>
      <c r="BJ103" s="270"/>
      <c r="BK103" s="270"/>
      <c r="BL103" s="270"/>
      <c r="BM103" s="270"/>
      <c r="BN103" s="270"/>
      <c r="BO103" s="270"/>
      <c r="BP103" s="270"/>
      <c r="BQ103" s="270"/>
      <c r="BR103" s="270"/>
      <c r="BS103" s="270"/>
      <c r="BT103" s="270"/>
      <c r="BU103" s="270"/>
      <c r="BV103" s="270"/>
      <c r="BW103" s="270"/>
      <c r="BX103" s="270"/>
      <c r="BY103" s="270"/>
      <c r="BZ103" s="270"/>
      <c r="CA103" s="270"/>
      <c r="CB103" s="270"/>
      <c r="CC103" s="270"/>
      <c r="CD103" s="270"/>
      <c r="CE103" s="270"/>
      <c r="CF103" s="270"/>
      <c r="CG103" s="270"/>
      <c r="CH103" s="270"/>
      <c r="CI103" s="270"/>
      <c r="CJ103" s="270"/>
      <c r="CK103" s="270"/>
      <c r="CL103" s="282"/>
      <c r="CM103" s="282"/>
      <c r="CN103" s="282"/>
      <c r="CO103" s="287"/>
      <c r="CP103" s="287"/>
      <c r="CQ103" s="287"/>
      <c r="CR103" s="288"/>
      <c r="CS103" s="288"/>
      <c r="CT103" s="288"/>
      <c r="CU103" s="282"/>
      <c r="CV103" s="282"/>
      <c r="CW103" s="282"/>
      <c r="CX103" s="270"/>
      <c r="CY103" s="270"/>
      <c r="CZ103" s="270"/>
      <c r="DA103" s="270"/>
      <c r="DB103" s="270"/>
      <c r="DC103" s="270"/>
      <c r="DD103" s="270"/>
      <c r="DE103" s="270"/>
      <c r="DF103" s="278"/>
      <c r="DG103" s="272"/>
    </row>
    <row r="104" spans="2:111" s="273" customFormat="1" ht="9.9499999999999993" customHeight="1" x14ac:dyDescent="0.15">
      <c r="B104" s="274"/>
      <c r="C104" s="275"/>
      <c r="D104" s="289"/>
      <c r="E104" s="289"/>
      <c r="F104" s="290"/>
      <c r="G104" s="290"/>
      <c r="H104" s="289"/>
      <c r="I104" s="289"/>
      <c r="J104" s="289"/>
      <c r="K104" s="289"/>
      <c r="L104" s="289"/>
      <c r="M104" s="289"/>
      <c r="N104" s="289"/>
      <c r="O104" s="289"/>
      <c r="P104" s="289"/>
      <c r="Q104" s="291"/>
      <c r="R104" s="289"/>
      <c r="S104" s="289"/>
      <c r="T104" s="289"/>
      <c r="U104" s="289"/>
      <c r="V104" s="289"/>
      <c r="W104" s="289"/>
      <c r="X104" s="289"/>
      <c r="Y104" s="290"/>
      <c r="Z104" s="290"/>
      <c r="AA104" s="290"/>
      <c r="AB104" s="290"/>
      <c r="AC104" s="290"/>
      <c r="AD104" s="290"/>
      <c r="AE104" s="290"/>
      <c r="AF104" s="290"/>
      <c r="AG104" s="289"/>
      <c r="AH104" s="289"/>
      <c r="AI104" s="290"/>
      <c r="AJ104" s="290"/>
      <c r="AK104" s="290"/>
      <c r="AL104" s="290"/>
      <c r="AM104" s="290"/>
      <c r="AN104" s="290"/>
      <c r="AO104" s="290"/>
      <c r="AP104" s="290"/>
      <c r="AQ104" s="290"/>
      <c r="AR104" s="290"/>
      <c r="AS104" s="290"/>
      <c r="AT104" s="290"/>
      <c r="AU104" s="290"/>
      <c r="AV104" s="290"/>
      <c r="AW104" s="290"/>
      <c r="AX104" s="290"/>
      <c r="AY104" s="289"/>
      <c r="AZ104" s="289"/>
      <c r="BA104" s="289"/>
      <c r="BB104" s="289"/>
      <c r="BC104" s="289"/>
      <c r="BD104" s="289"/>
      <c r="BE104" s="289"/>
      <c r="BF104" s="289"/>
      <c r="BG104" s="289"/>
      <c r="BH104" s="290"/>
      <c r="BI104" s="290"/>
      <c r="BJ104" s="290"/>
      <c r="BK104" s="290"/>
      <c r="BL104" s="290"/>
      <c r="BM104" s="290"/>
      <c r="BN104" s="290"/>
      <c r="BO104" s="290"/>
      <c r="BP104" s="290"/>
      <c r="BQ104" s="290"/>
      <c r="BR104" s="290"/>
      <c r="BS104" s="290"/>
      <c r="BT104" s="290"/>
      <c r="BU104" s="290"/>
      <c r="BV104" s="290"/>
      <c r="BW104" s="290"/>
      <c r="BX104" s="290"/>
      <c r="BY104" s="290"/>
      <c r="BZ104" s="270"/>
      <c r="CA104" s="270"/>
      <c r="CB104" s="270"/>
      <c r="CC104" s="270"/>
      <c r="CD104" s="270"/>
      <c r="CE104" s="270"/>
      <c r="CF104" s="270"/>
      <c r="CG104" s="270"/>
      <c r="CH104" s="270"/>
      <c r="CI104" s="270"/>
      <c r="CJ104" s="270"/>
      <c r="CK104" s="270"/>
      <c r="CL104" s="282"/>
      <c r="CM104" s="282"/>
      <c r="CN104" s="282"/>
      <c r="CO104" s="287"/>
      <c r="CP104" s="287"/>
      <c r="CQ104" s="287"/>
      <c r="CR104" s="288"/>
      <c r="CS104" s="288"/>
      <c r="CT104" s="288"/>
      <c r="CU104" s="282"/>
      <c r="CV104" s="282"/>
      <c r="CW104" s="282"/>
      <c r="CX104" s="270"/>
      <c r="CY104" s="270"/>
      <c r="CZ104" s="270"/>
      <c r="DA104" s="270"/>
      <c r="DB104" s="270"/>
      <c r="DC104" s="270"/>
      <c r="DD104" s="270"/>
      <c r="DE104" s="270"/>
      <c r="DF104" s="278"/>
      <c r="DG104" s="272"/>
    </row>
    <row r="105" spans="2:111" s="273" customFormat="1" ht="9.9499999999999993" customHeight="1" x14ac:dyDescent="0.15">
      <c r="B105" s="274"/>
      <c r="C105" s="275"/>
      <c r="D105" s="289"/>
      <c r="E105" s="289"/>
      <c r="F105" s="290"/>
      <c r="G105" s="290"/>
      <c r="H105" s="289"/>
      <c r="I105" s="289"/>
      <c r="J105" s="289"/>
      <c r="K105" s="289"/>
      <c r="L105" s="289"/>
      <c r="M105" s="289"/>
      <c r="N105" s="289"/>
      <c r="O105" s="289"/>
      <c r="P105" s="289"/>
      <c r="Q105" s="291"/>
      <c r="R105" s="289"/>
      <c r="S105" s="289"/>
      <c r="T105" s="289"/>
      <c r="U105" s="289"/>
      <c r="V105" s="289"/>
      <c r="W105" s="289"/>
      <c r="X105" s="289"/>
      <c r="Y105" s="290"/>
      <c r="Z105" s="290"/>
      <c r="AA105" s="290"/>
      <c r="AB105" s="290"/>
      <c r="AC105" s="290"/>
      <c r="AD105" s="290"/>
      <c r="AE105" s="290"/>
      <c r="AF105" s="290"/>
      <c r="AG105" s="289"/>
      <c r="AH105" s="289"/>
      <c r="AI105" s="290"/>
      <c r="AJ105" s="290"/>
      <c r="AK105" s="290"/>
      <c r="AL105" s="290"/>
      <c r="AM105" s="290"/>
      <c r="AN105" s="290"/>
      <c r="AO105" s="290"/>
      <c r="AP105" s="290"/>
      <c r="AQ105" s="290"/>
      <c r="AR105" s="290"/>
      <c r="AS105" s="290"/>
      <c r="AT105" s="290"/>
      <c r="AU105" s="290"/>
      <c r="AV105" s="290"/>
      <c r="AW105" s="290"/>
      <c r="AX105" s="290"/>
      <c r="AY105" s="289"/>
      <c r="AZ105" s="289"/>
      <c r="BA105" s="289"/>
      <c r="BB105" s="289"/>
      <c r="BC105" s="289"/>
      <c r="BD105" s="289"/>
      <c r="BE105" s="289"/>
      <c r="BF105" s="289"/>
      <c r="BG105" s="289"/>
      <c r="BH105" s="290"/>
      <c r="BI105" s="290"/>
      <c r="BJ105" s="290"/>
      <c r="BK105" s="290"/>
      <c r="BL105" s="290"/>
      <c r="BM105" s="290"/>
      <c r="BN105" s="290"/>
      <c r="BO105" s="290"/>
      <c r="BP105" s="290"/>
      <c r="BQ105" s="290"/>
      <c r="BR105" s="290"/>
      <c r="BS105" s="290"/>
      <c r="BT105" s="290"/>
      <c r="BU105" s="290"/>
      <c r="BV105" s="290"/>
      <c r="BW105" s="290"/>
      <c r="BX105" s="290"/>
      <c r="BY105" s="290"/>
      <c r="BZ105" s="270"/>
      <c r="CA105" s="270"/>
      <c r="CB105" s="270"/>
      <c r="CC105" s="270"/>
      <c r="CD105" s="270"/>
      <c r="CE105" s="270"/>
      <c r="CF105" s="270"/>
      <c r="CG105" s="270"/>
      <c r="CH105" s="270"/>
      <c r="CI105" s="270"/>
      <c r="CJ105" s="270"/>
      <c r="CK105" s="270"/>
      <c r="CL105" s="282"/>
      <c r="CM105" s="282"/>
      <c r="CN105" s="282"/>
      <c r="CO105" s="287"/>
      <c r="CP105" s="287"/>
      <c r="CQ105" s="287"/>
      <c r="CR105" s="288"/>
      <c r="CS105" s="288"/>
      <c r="CT105" s="288"/>
      <c r="CU105" s="282"/>
      <c r="CV105" s="282"/>
      <c r="CW105" s="282"/>
      <c r="CX105" s="270"/>
      <c r="CY105" s="270"/>
      <c r="CZ105" s="270"/>
      <c r="DA105" s="270"/>
      <c r="DB105" s="270"/>
      <c r="DC105" s="270"/>
      <c r="DD105" s="270"/>
      <c r="DE105" s="270"/>
      <c r="DF105" s="278"/>
      <c r="DG105" s="272"/>
    </row>
    <row r="106" spans="2:111" s="273" customFormat="1" ht="9.9499999999999993" customHeight="1" x14ac:dyDescent="0.15">
      <c r="B106" s="274"/>
      <c r="C106" s="275"/>
      <c r="D106" s="289"/>
      <c r="E106" s="289"/>
      <c r="F106" s="290"/>
      <c r="G106" s="290"/>
      <c r="H106" s="289"/>
      <c r="I106" s="289"/>
      <c r="J106" s="289"/>
      <c r="K106" s="289"/>
      <c r="L106" s="289"/>
      <c r="M106" s="289"/>
      <c r="N106" s="289"/>
      <c r="O106" s="289"/>
      <c r="P106" s="289"/>
      <c r="Q106" s="291"/>
      <c r="R106" s="289"/>
      <c r="S106" s="289"/>
      <c r="T106" s="289"/>
      <c r="U106" s="289"/>
      <c r="V106" s="289"/>
      <c r="W106" s="289"/>
      <c r="X106" s="289"/>
      <c r="Y106" s="290"/>
      <c r="Z106" s="290"/>
      <c r="AA106" s="290"/>
      <c r="AB106" s="290"/>
      <c r="AC106" s="290"/>
      <c r="AD106" s="290"/>
      <c r="AE106" s="290"/>
      <c r="AF106" s="290"/>
      <c r="AG106" s="289"/>
      <c r="AH106" s="289"/>
      <c r="AI106" s="290"/>
      <c r="AJ106" s="290"/>
      <c r="AK106" s="290"/>
      <c r="AL106" s="290"/>
      <c r="AM106" s="290"/>
      <c r="AN106" s="290"/>
      <c r="AO106" s="290"/>
      <c r="AP106" s="290"/>
      <c r="AQ106" s="290"/>
      <c r="AR106" s="290"/>
      <c r="AS106" s="290"/>
      <c r="AT106" s="290"/>
      <c r="AU106" s="290"/>
      <c r="AV106" s="290"/>
      <c r="AW106" s="290"/>
      <c r="AX106" s="290"/>
      <c r="AY106" s="289"/>
      <c r="AZ106" s="289"/>
      <c r="BA106" s="289"/>
      <c r="BB106" s="289"/>
      <c r="BC106" s="289"/>
      <c r="BD106" s="289"/>
      <c r="BE106" s="289"/>
      <c r="BF106" s="289"/>
      <c r="BG106" s="289"/>
      <c r="BH106" s="290"/>
      <c r="BI106" s="290"/>
      <c r="BJ106" s="290"/>
      <c r="BK106" s="290"/>
      <c r="BL106" s="290"/>
      <c r="BM106" s="290"/>
      <c r="BN106" s="290"/>
      <c r="BO106" s="290"/>
      <c r="BP106" s="290"/>
      <c r="BQ106" s="290"/>
      <c r="BR106" s="290"/>
      <c r="BS106" s="290"/>
      <c r="BT106" s="290"/>
      <c r="BU106" s="290"/>
      <c r="BV106" s="290"/>
      <c r="BW106" s="290"/>
      <c r="BX106" s="290"/>
      <c r="BY106" s="290"/>
      <c r="BZ106" s="270"/>
      <c r="CA106" s="270"/>
      <c r="CB106" s="270"/>
      <c r="CC106" s="270"/>
      <c r="CD106" s="270"/>
      <c r="CE106" s="270"/>
      <c r="CF106" s="270"/>
      <c r="CG106" s="270"/>
      <c r="CH106" s="270"/>
      <c r="CI106" s="270"/>
      <c r="CJ106" s="270"/>
      <c r="CK106" s="270"/>
      <c r="CL106" s="282"/>
      <c r="CM106" s="282"/>
      <c r="CN106" s="282"/>
      <c r="CO106" s="287"/>
      <c r="CP106" s="287"/>
      <c r="CQ106" s="287"/>
      <c r="CR106" s="288"/>
      <c r="CS106" s="288"/>
      <c r="CT106" s="288"/>
      <c r="CU106" s="282"/>
      <c r="CV106" s="282"/>
      <c r="CW106" s="282"/>
      <c r="CX106" s="270"/>
      <c r="CY106" s="270"/>
      <c r="CZ106" s="270"/>
      <c r="DA106" s="270"/>
      <c r="DB106" s="270"/>
      <c r="DC106" s="270"/>
      <c r="DD106" s="270"/>
      <c r="DE106" s="270"/>
      <c r="DF106" s="278"/>
      <c r="DG106" s="272"/>
    </row>
    <row r="107" spans="2:111" s="273" customFormat="1" ht="9.9499999999999993" customHeight="1" x14ac:dyDescent="0.15">
      <c r="B107" s="274"/>
      <c r="C107" s="275"/>
      <c r="D107" s="289"/>
      <c r="E107" s="289"/>
      <c r="F107" s="275"/>
      <c r="G107" s="289"/>
      <c r="H107" s="289"/>
      <c r="I107" s="275"/>
      <c r="J107" s="289"/>
      <c r="K107" s="275"/>
      <c r="L107" s="289"/>
      <c r="M107" s="289"/>
      <c r="N107" s="289"/>
      <c r="O107" s="289"/>
      <c r="P107" s="289"/>
      <c r="Q107" s="291"/>
      <c r="R107" s="289"/>
      <c r="S107" s="289"/>
      <c r="T107" s="289"/>
      <c r="U107" s="289"/>
      <c r="V107" s="289"/>
      <c r="W107" s="289"/>
      <c r="X107" s="289"/>
      <c r="Y107" s="290"/>
      <c r="Z107" s="290"/>
      <c r="AA107" s="290"/>
      <c r="AB107" s="290"/>
      <c r="AC107" s="290"/>
      <c r="AD107" s="290"/>
      <c r="AE107" s="290"/>
      <c r="AF107" s="290"/>
      <c r="AG107" s="289"/>
      <c r="AH107" s="289"/>
      <c r="AI107" s="290"/>
      <c r="AJ107" s="290"/>
      <c r="AK107" s="290"/>
      <c r="AL107" s="290"/>
      <c r="AM107" s="290"/>
      <c r="AN107" s="290"/>
      <c r="AO107" s="290"/>
      <c r="AP107" s="290"/>
      <c r="AQ107" s="290"/>
      <c r="AR107" s="290"/>
      <c r="AS107" s="290"/>
      <c r="AT107" s="290"/>
      <c r="AU107" s="290"/>
      <c r="AV107" s="290"/>
      <c r="AW107" s="290"/>
      <c r="AX107" s="290"/>
      <c r="AY107" s="289"/>
      <c r="AZ107" s="289"/>
      <c r="BA107" s="289"/>
      <c r="BB107" s="289"/>
      <c r="BC107" s="289"/>
      <c r="BD107" s="289"/>
      <c r="BE107" s="289"/>
      <c r="BF107" s="289"/>
      <c r="BG107" s="289"/>
      <c r="BH107" s="290"/>
      <c r="BI107" s="290"/>
      <c r="BJ107" s="290"/>
      <c r="BK107" s="290"/>
      <c r="BL107" s="290"/>
      <c r="BM107" s="290"/>
      <c r="BN107" s="290"/>
      <c r="BO107" s="290"/>
      <c r="BP107" s="290"/>
      <c r="BQ107" s="290"/>
      <c r="BR107" s="290"/>
      <c r="BS107" s="290"/>
      <c r="BT107" s="290"/>
      <c r="BU107" s="290"/>
      <c r="BV107" s="290"/>
      <c r="BW107" s="290"/>
      <c r="BX107" s="290"/>
      <c r="BY107" s="290"/>
      <c r="BZ107" s="270"/>
      <c r="CA107" s="270"/>
      <c r="CB107" s="270"/>
      <c r="CC107" s="270"/>
      <c r="CD107" s="270"/>
      <c r="CE107" s="270"/>
      <c r="CF107" s="270"/>
      <c r="CG107" s="270"/>
      <c r="CH107" s="270"/>
      <c r="CI107" s="270"/>
      <c r="CJ107" s="270"/>
      <c r="CK107" s="270"/>
      <c r="CL107" s="282"/>
      <c r="CM107" s="282"/>
      <c r="CN107" s="282"/>
      <c r="CO107" s="287"/>
      <c r="CP107" s="287"/>
      <c r="CQ107" s="287"/>
      <c r="CR107" s="288"/>
      <c r="CS107" s="288"/>
      <c r="CT107" s="288"/>
      <c r="CU107" s="282"/>
      <c r="CV107" s="282"/>
      <c r="CW107" s="282"/>
      <c r="CX107" s="270"/>
      <c r="CY107" s="270"/>
      <c r="CZ107" s="270"/>
      <c r="DA107" s="270"/>
      <c r="DB107" s="270"/>
      <c r="DC107" s="270"/>
      <c r="DD107" s="270"/>
      <c r="DE107" s="270"/>
      <c r="DF107" s="278"/>
      <c r="DG107" s="272"/>
    </row>
    <row r="108" spans="2:111" s="273" customFormat="1" ht="9.9499999999999993" customHeight="1" x14ac:dyDescent="0.15">
      <c r="B108" s="274"/>
      <c r="C108" s="275"/>
      <c r="D108" s="289"/>
      <c r="E108" s="289"/>
      <c r="F108" s="290"/>
      <c r="G108" s="290"/>
      <c r="H108" s="289"/>
      <c r="I108" s="289"/>
      <c r="J108" s="289"/>
      <c r="K108" s="289"/>
      <c r="L108" s="289"/>
      <c r="M108" s="289"/>
      <c r="N108" s="289"/>
      <c r="O108" s="289"/>
      <c r="P108" s="289"/>
      <c r="Q108" s="291"/>
      <c r="R108" s="289"/>
      <c r="S108" s="289"/>
      <c r="T108" s="289"/>
      <c r="U108" s="289"/>
      <c r="V108" s="289"/>
      <c r="W108" s="289"/>
      <c r="X108" s="289"/>
      <c r="Y108" s="290"/>
      <c r="Z108" s="290"/>
      <c r="AA108" s="290"/>
      <c r="AB108" s="290"/>
      <c r="AC108" s="290"/>
      <c r="AD108" s="290"/>
      <c r="AE108" s="290"/>
      <c r="AF108" s="290"/>
      <c r="AG108" s="289"/>
      <c r="AH108" s="289"/>
      <c r="AI108" s="290"/>
      <c r="AJ108" s="290"/>
      <c r="AK108" s="290"/>
      <c r="AL108" s="290"/>
      <c r="AM108" s="290"/>
      <c r="AN108" s="290"/>
      <c r="AO108" s="290"/>
      <c r="AP108" s="290"/>
      <c r="AQ108" s="290"/>
      <c r="AR108" s="290"/>
      <c r="AS108" s="290"/>
      <c r="AT108" s="290"/>
      <c r="AU108" s="290"/>
      <c r="AV108" s="290"/>
      <c r="AW108" s="290"/>
      <c r="AX108" s="290"/>
      <c r="AY108" s="289"/>
      <c r="AZ108" s="289"/>
      <c r="BA108" s="289"/>
      <c r="BB108" s="289"/>
      <c r="BC108" s="289"/>
      <c r="BD108" s="289"/>
      <c r="BE108" s="289"/>
      <c r="BF108" s="289"/>
      <c r="BG108" s="289"/>
      <c r="BH108" s="290"/>
      <c r="BI108" s="290"/>
      <c r="BJ108" s="290"/>
      <c r="BK108" s="290"/>
      <c r="BL108" s="290"/>
      <c r="BM108" s="290"/>
      <c r="BN108" s="290"/>
      <c r="BO108" s="290"/>
      <c r="BP108" s="290"/>
      <c r="BQ108" s="290"/>
      <c r="BR108" s="290"/>
      <c r="BS108" s="290"/>
      <c r="BT108" s="290"/>
      <c r="BU108" s="290"/>
      <c r="BV108" s="290"/>
      <c r="BW108" s="290"/>
      <c r="BX108" s="290"/>
      <c r="BY108" s="290"/>
      <c r="BZ108" s="270"/>
      <c r="CA108" s="270"/>
      <c r="CB108" s="270"/>
      <c r="CC108" s="270"/>
      <c r="CD108" s="270"/>
      <c r="CE108" s="270"/>
      <c r="CF108" s="270"/>
      <c r="CG108" s="270"/>
      <c r="CH108" s="270"/>
      <c r="CI108" s="270"/>
      <c r="CJ108" s="270"/>
      <c r="CK108" s="270"/>
      <c r="CL108" s="282"/>
      <c r="CM108" s="282"/>
      <c r="CN108" s="282"/>
      <c r="CO108" s="287"/>
      <c r="CP108" s="287"/>
      <c r="CQ108" s="287"/>
      <c r="CR108" s="288"/>
      <c r="CS108" s="288"/>
      <c r="CT108" s="288"/>
      <c r="CU108" s="282"/>
      <c r="CV108" s="282"/>
      <c r="CW108" s="282"/>
      <c r="CX108" s="270"/>
      <c r="CY108" s="270"/>
      <c r="CZ108" s="270"/>
      <c r="DA108" s="270"/>
      <c r="DB108" s="270"/>
      <c r="DC108" s="270"/>
      <c r="DD108" s="270"/>
      <c r="DE108" s="270"/>
      <c r="DF108" s="278"/>
      <c r="DG108" s="272"/>
    </row>
    <row r="109" spans="2:111" s="273" customFormat="1" ht="9.9499999999999993" customHeight="1" x14ac:dyDescent="0.15">
      <c r="B109" s="274"/>
      <c r="C109" s="275"/>
      <c r="D109" s="289"/>
      <c r="E109" s="289"/>
      <c r="F109" s="290"/>
      <c r="G109" s="290"/>
      <c r="H109" s="289"/>
      <c r="I109" s="289"/>
      <c r="J109" s="289"/>
      <c r="K109" s="289"/>
      <c r="L109" s="289"/>
      <c r="M109" s="289"/>
      <c r="N109" s="289"/>
      <c r="O109" s="289"/>
      <c r="P109" s="289"/>
      <c r="Q109" s="291"/>
      <c r="R109" s="289"/>
      <c r="S109" s="289"/>
      <c r="T109" s="289"/>
      <c r="U109" s="289"/>
      <c r="V109" s="289"/>
      <c r="W109" s="289"/>
      <c r="X109" s="289"/>
      <c r="Y109" s="290"/>
      <c r="Z109" s="290"/>
      <c r="AA109" s="290"/>
      <c r="AB109" s="290"/>
      <c r="AC109" s="290"/>
      <c r="AD109" s="290"/>
      <c r="AE109" s="290"/>
      <c r="AF109" s="290"/>
      <c r="AG109" s="289"/>
      <c r="AH109" s="289"/>
      <c r="AI109" s="290"/>
      <c r="AJ109" s="290"/>
      <c r="AK109" s="290"/>
      <c r="AL109" s="290"/>
      <c r="AM109" s="290"/>
      <c r="AN109" s="290"/>
      <c r="AO109" s="290"/>
      <c r="AP109" s="290"/>
      <c r="AQ109" s="290"/>
      <c r="AR109" s="290"/>
      <c r="AS109" s="290"/>
      <c r="AT109" s="290"/>
      <c r="AU109" s="290"/>
      <c r="AV109" s="290"/>
      <c r="AW109" s="290"/>
      <c r="AX109" s="290"/>
      <c r="AY109" s="289"/>
      <c r="AZ109" s="289"/>
      <c r="BA109" s="289"/>
      <c r="BB109" s="289"/>
      <c r="BC109" s="289"/>
      <c r="BD109" s="289"/>
      <c r="BE109" s="289"/>
      <c r="BF109" s="289"/>
      <c r="BG109" s="289"/>
      <c r="BH109" s="290"/>
      <c r="BI109" s="290"/>
      <c r="BJ109" s="290"/>
      <c r="BK109" s="290"/>
      <c r="BL109" s="290"/>
      <c r="BM109" s="290"/>
      <c r="BN109" s="290"/>
      <c r="BO109" s="290"/>
      <c r="BP109" s="290"/>
      <c r="BQ109" s="290"/>
      <c r="BR109" s="290"/>
      <c r="BS109" s="290"/>
      <c r="BT109" s="290"/>
      <c r="BU109" s="290"/>
      <c r="BV109" s="290"/>
      <c r="BW109" s="290"/>
      <c r="BX109" s="290"/>
      <c r="BY109" s="290"/>
      <c r="BZ109" s="270"/>
      <c r="CA109" s="270"/>
      <c r="CB109" s="270"/>
      <c r="CC109" s="270"/>
      <c r="CD109" s="270"/>
      <c r="CE109" s="270"/>
      <c r="CF109" s="270"/>
      <c r="CG109" s="270"/>
      <c r="CH109" s="270"/>
      <c r="CI109" s="270"/>
      <c r="CJ109" s="270"/>
      <c r="CK109" s="270"/>
      <c r="CL109" s="282"/>
      <c r="CM109" s="282"/>
      <c r="CN109" s="282"/>
      <c r="CO109" s="287"/>
      <c r="CP109" s="287"/>
      <c r="CQ109" s="287"/>
      <c r="CR109" s="288"/>
      <c r="CS109" s="288"/>
      <c r="CT109" s="288"/>
      <c r="CU109" s="282"/>
      <c r="CV109" s="282"/>
      <c r="CW109" s="282"/>
      <c r="CX109" s="270"/>
      <c r="CY109" s="270"/>
      <c r="CZ109" s="270"/>
      <c r="DA109" s="270"/>
      <c r="DB109" s="270"/>
      <c r="DC109" s="270"/>
      <c r="DD109" s="270"/>
      <c r="DE109" s="270"/>
      <c r="DF109" s="278"/>
      <c r="DG109" s="272"/>
    </row>
    <row r="110" spans="2:111" s="290" customFormat="1" ht="9.9499999999999993" customHeight="1" x14ac:dyDescent="0.15">
      <c r="B110" s="296"/>
      <c r="C110" s="277"/>
      <c r="D110" s="289"/>
      <c r="E110" s="289"/>
      <c r="H110" s="289"/>
      <c r="I110" s="289"/>
      <c r="J110" s="289"/>
      <c r="K110" s="289"/>
      <c r="L110" s="289"/>
      <c r="M110" s="289"/>
      <c r="N110" s="289"/>
      <c r="O110" s="289"/>
      <c r="P110" s="289"/>
      <c r="Q110" s="291"/>
      <c r="R110" s="289"/>
      <c r="S110" s="289"/>
      <c r="T110" s="289"/>
      <c r="U110" s="289"/>
      <c r="V110" s="289"/>
      <c r="W110" s="289"/>
      <c r="X110" s="289"/>
      <c r="AG110" s="289"/>
      <c r="AH110" s="289"/>
      <c r="AY110" s="289"/>
      <c r="AZ110" s="289"/>
      <c r="BA110" s="289"/>
      <c r="BB110" s="289"/>
      <c r="BC110" s="289"/>
      <c r="BD110" s="289"/>
      <c r="BE110" s="289"/>
      <c r="BF110" s="289"/>
      <c r="BG110" s="289"/>
      <c r="CY110" s="288"/>
      <c r="CZ110" s="282"/>
      <c r="DA110" s="282"/>
      <c r="DB110" s="282"/>
      <c r="DC110" s="282"/>
      <c r="DD110" s="289"/>
      <c r="DE110" s="289"/>
      <c r="DF110" s="297"/>
      <c r="DG110" s="288"/>
    </row>
    <row r="111" spans="2:111" s="273" customFormat="1" ht="9.9499999999999993" customHeight="1" thickBot="1" x14ac:dyDescent="0.2">
      <c r="B111" s="300"/>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c r="AK111" s="301"/>
      <c r="AL111" s="301"/>
      <c r="AM111" s="301"/>
      <c r="AN111" s="301"/>
      <c r="AO111" s="301"/>
      <c r="AP111" s="301"/>
      <c r="AQ111" s="301"/>
      <c r="AR111" s="301"/>
      <c r="AS111" s="301"/>
      <c r="AT111" s="301"/>
      <c r="AU111" s="301"/>
      <c r="AV111" s="301"/>
      <c r="AW111" s="301"/>
      <c r="AX111" s="301"/>
      <c r="AY111" s="301"/>
      <c r="AZ111" s="301"/>
      <c r="BA111" s="301"/>
      <c r="BB111" s="301"/>
      <c r="BC111" s="301"/>
      <c r="BD111" s="301"/>
      <c r="BE111" s="301"/>
      <c r="BF111" s="301"/>
      <c r="BG111" s="301"/>
      <c r="BH111" s="301"/>
      <c r="BI111" s="301"/>
      <c r="BJ111" s="301"/>
      <c r="BK111" s="301"/>
      <c r="BL111" s="301"/>
      <c r="BM111" s="301"/>
      <c r="BN111" s="301"/>
      <c r="BO111" s="301"/>
      <c r="BP111" s="301"/>
      <c r="BQ111" s="301"/>
      <c r="BR111" s="301"/>
      <c r="BS111" s="301"/>
      <c r="BT111" s="301"/>
      <c r="BU111" s="301"/>
      <c r="BV111" s="301"/>
      <c r="BW111" s="301"/>
      <c r="BX111" s="301"/>
      <c r="BY111" s="301"/>
      <c r="BZ111" s="301"/>
      <c r="CA111" s="301"/>
      <c r="CB111" s="301"/>
      <c r="CC111" s="301"/>
      <c r="CD111" s="301"/>
      <c r="CE111" s="301"/>
      <c r="CF111" s="301"/>
      <c r="CG111" s="301"/>
      <c r="CH111" s="301"/>
      <c r="CI111" s="301"/>
      <c r="CJ111" s="301"/>
      <c r="CK111" s="301"/>
      <c r="CL111" s="301"/>
      <c r="CM111" s="301"/>
      <c r="CN111" s="301"/>
      <c r="CO111" s="301"/>
      <c r="CP111" s="301"/>
      <c r="CQ111" s="301"/>
      <c r="CR111" s="301"/>
      <c r="CS111" s="301"/>
      <c r="CT111" s="301"/>
      <c r="CU111" s="301"/>
      <c r="CV111" s="301"/>
      <c r="CW111" s="301"/>
      <c r="CX111" s="301"/>
      <c r="CY111" s="301"/>
      <c r="CZ111" s="301"/>
      <c r="DA111" s="301"/>
      <c r="DB111" s="301"/>
      <c r="DC111" s="301"/>
      <c r="DD111" s="301"/>
      <c r="DE111" s="301"/>
      <c r="DF111" s="302"/>
    </row>
    <row r="112" spans="2:111" ht="9.9499999999999993" customHeight="1" x14ac:dyDescent="0.15"/>
    <row r="113" spans="2:111" ht="9" customHeight="1" thickBot="1" x14ac:dyDescent="0.2"/>
    <row r="114" spans="2:111" ht="9.9499999999999993" customHeight="1" x14ac:dyDescent="0.15">
      <c r="B114" s="236" t="s">
        <v>611</v>
      </c>
      <c r="C114" s="237"/>
      <c r="D114" s="237"/>
      <c r="E114" s="237"/>
      <c r="F114" s="237"/>
      <c r="G114" s="237"/>
      <c r="H114" s="237"/>
      <c r="I114" s="237"/>
      <c r="J114" s="237"/>
      <c r="K114" s="237"/>
      <c r="L114" s="237"/>
      <c r="M114" s="237"/>
      <c r="N114" s="237"/>
      <c r="O114" s="237"/>
      <c r="P114" s="237"/>
      <c r="Q114" s="237"/>
      <c r="R114" s="237"/>
      <c r="S114" s="238"/>
      <c r="T114" s="239" t="s">
        <v>612</v>
      </c>
      <c r="U114" s="240"/>
      <c r="V114" s="240"/>
      <c r="W114" s="240"/>
      <c r="X114" s="240"/>
      <c r="Y114" s="240"/>
      <c r="Z114" s="240"/>
      <c r="AA114" s="240"/>
      <c r="AB114" s="240"/>
      <c r="AC114" s="240"/>
      <c r="AD114" s="240"/>
      <c r="AE114" s="240"/>
      <c r="AF114" s="240"/>
      <c r="AG114" s="240"/>
      <c r="AH114" s="241"/>
      <c r="AI114" s="242" t="str">
        <f>$AI$58</f>
        <v>ｼｽﾃﾑ名：新総合情報システム</v>
      </c>
      <c r="AJ114" s="243"/>
      <c r="AK114" s="243"/>
      <c r="AL114" s="243"/>
      <c r="AM114" s="243"/>
      <c r="AN114" s="243"/>
      <c r="AO114" s="243"/>
      <c r="AP114" s="243"/>
      <c r="AQ114" s="243"/>
      <c r="AR114" s="243"/>
      <c r="AS114" s="244"/>
      <c r="AT114" s="243"/>
      <c r="AU114" s="243"/>
      <c r="AV114" s="243"/>
      <c r="AW114" s="243"/>
      <c r="AX114" s="243"/>
      <c r="AY114" s="243"/>
      <c r="AZ114" s="243"/>
      <c r="BA114" s="243"/>
      <c r="BB114" s="243"/>
      <c r="BC114" s="243"/>
      <c r="BD114" s="243"/>
      <c r="BE114" s="243"/>
      <c r="BF114" s="243"/>
      <c r="BG114" s="243"/>
      <c r="BH114" s="243"/>
      <c r="BI114" s="243"/>
      <c r="BJ114" s="243"/>
      <c r="BK114" s="245"/>
      <c r="BL114" s="242" t="str">
        <f>$BL$58</f>
        <v>ﾌﾟﾛｾｽID/名：販売システム</v>
      </c>
      <c r="BM114" s="243"/>
      <c r="BN114" s="243"/>
      <c r="BO114" s="244"/>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4"/>
      <c r="CM114" s="243"/>
      <c r="CN114" s="245"/>
      <c r="CO114" s="242" t="str">
        <f>$CO$58</f>
        <v>作成日：２００９年０６月０９日</v>
      </c>
      <c r="CP114" s="246"/>
      <c r="CQ114" s="246"/>
      <c r="CR114" s="246"/>
      <c r="CS114" s="246"/>
      <c r="CT114" s="246"/>
      <c r="CU114" s="246"/>
      <c r="CV114" s="246"/>
      <c r="CW114" s="247"/>
      <c r="CX114" s="248"/>
      <c r="CY114" s="248"/>
      <c r="CZ114" s="248"/>
      <c r="DA114" s="248"/>
      <c r="DB114" s="248"/>
      <c r="DC114" s="249"/>
      <c r="DD114" s="250"/>
      <c r="DE114" s="250"/>
      <c r="DF114" s="251"/>
      <c r="DG114" s="252"/>
    </row>
    <row r="115" spans="2:111" ht="9.9499999999999993" customHeight="1" thickBot="1" x14ac:dyDescent="0.2">
      <c r="B115" s="253"/>
      <c r="C115" s="254"/>
      <c r="D115" s="254"/>
      <c r="E115" s="254"/>
      <c r="F115" s="254"/>
      <c r="G115" s="254"/>
      <c r="H115" s="254"/>
      <c r="I115" s="254"/>
      <c r="J115" s="254"/>
      <c r="K115" s="254"/>
      <c r="L115" s="254"/>
      <c r="M115" s="254"/>
      <c r="N115" s="254"/>
      <c r="O115" s="254"/>
      <c r="P115" s="254"/>
      <c r="Q115" s="254"/>
      <c r="R115" s="254"/>
      <c r="S115" s="255"/>
      <c r="T115" s="256"/>
      <c r="U115" s="257"/>
      <c r="V115" s="257"/>
      <c r="W115" s="257"/>
      <c r="X115" s="257"/>
      <c r="Y115" s="257"/>
      <c r="Z115" s="257"/>
      <c r="AA115" s="257"/>
      <c r="AB115" s="257"/>
      <c r="AC115" s="257"/>
      <c r="AD115" s="257"/>
      <c r="AE115" s="257"/>
      <c r="AF115" s="257"/>
      <c r="AG115" s="257"/>
      <c r="AH115" s="258"/>
      <c r="AI115" s="259" t="str">
        <f>$AI$59</f>
        <v>ｼﾞｮﾌﾞID/名：SEI/請求処理</v>
      </c>
      <c r="AJ115" s="260"/>
      <c r="AK115" s="260"/>
      <c r="AL115" s="260"/>
      <c r="AM115" s="260"/>
      <c r="AN115" s="260"/>
      <c r="AO115" s="260"/>
      <c r="AP115" s="260"/>
      <c r="AQ115" s="260"/>
      <c r="AR115" s="260"/>
      <c r="AS115" s="261"/>
      <c r="AT115" s="260"/>
      <c r="AU115" s="260"/>
      <c r="AV115" s="260"/>
      <c r="AW115" s="260"/>
      <c r="AX115" s="260"/>
      <c r="AY115" s="260"/>
      <c r="AZ115" s="260"/>
      <c r="BA115" s="260"/>
      <c r="BB115" s="260"/>
      <c r="BC115" s="260"/>
      <c r="BD115" s="260"/>
      <c r="BE115" s="260"/>
      <c r="BF115" s="260"/>
      <c r="BG115" s="260"/>
      <c r="BH115" s="260"/>
      <c r="BI115" s="260"/>
      <c r="BJ115" s="260"/>
      <c r="BK115" s="262"/>
      <c r="BL115" s="259" t="str">
        <f>$BL$59</f>
        <v>ﾌﾟﾛｸﾞﾗﾑID/名：SEIFP62/前受充当処理</v>
      </c>
      <c r="BM115" s="260"/>
      <c r="BN115" s="260"/>
      <c r="BO115" s="260"/>
      <c r="BP115" s="260"/>
      <c r="BQ115" s="260"/>
      <c r="BR115" s="260"/>
      <c r="BS115" s="260"/>
      <c r="BT115" s="260"/>
      <c r="BU115" s="260"/>
      <c r="BV115" s="261"/>
      <c r="BW115" s="260"/>
      <c r="BX115" s="260"/>
      <c r="BY115" s="260"/>
      <c r="BZ115" s="260"/>
      <c r="CA115" s="260"/>
      <c r="CB115" s="260"/>
      <c r="CC115" s="260"/>
      <c r="CD115" s="260"/>
      <c r="CE115" s="260"/>
      <c r="CF115" s="260"/>
      <c r="CG115" s="260"/>
      <c r="CH115" s="260"/>
      <c r="CI115" s="260"/>
      <c r="CJ115" s="260"/>
      <c r="CK115" s="260"/>
      <c r="CL115" s="260"/>
      <c r="CM115" s="260"/>
      <c r="CN115" s="262"/>
      <c r="CO115" s="263" t="str">
        <f>$CO$59</f>
        <v>作成者：FKS) 中島</v>
      </c>
      <c r="CP115" s="264"/>
      <c r="CQ115" s="264"/>
      <c r="CR115" s="264"/>
      <c r="CS115" s="264"/>
      <c r="CT115" s="264"/>
      <c r="CU115" s="264"/>
      <c r="CV115" s="264"/>
      <c r="CW115" s="263"/>
      <c r="CX115" s="263"/>
      <c r="CY115" s="263"/>
      <c r="CZ115" s="263"/>
      <c r="DA115" s="263"/>
      <c r="DB115" s="263"/>
      <c r="DC115" s="265"/>
      <c r="DD115" s="266"/>
      <c r="DE115" s="266"/>
      <c r="DF115" s="267"/>
      <c r="DG115" s="252"/>
    </row>
    <row r="116" spans="2:111" s="273" customFormat="1" ht="9.9499999999999993" customHeight="1" x14ac:dyDescent="0.15">
      <c r="B116" s="268"/>
      <c r="C116" s="269"/>
      <c r="D116" s="269"/>
      <c r="E116" s="269"/>
      <c r="F116" s="269"/>
      <c r="G116" s="269"/>
      <c r="H116" s="269"/>
      <c r="I116" s="269"/>
      <c r="J116" s="269"/>
      <c r="K116" s="269"/>
      <c r="L116" s="269"/>
      <c r="M116" s="269"/>
      <c r="N116" s="269"/>
      <c r="O116" s="269"/>
      <c r="P116" s="269"/>
      <c r="Q116" s="269"/>
      <c r="R116" s="269"/>
      <c r="S116" s="269"/>
      <c r="T116" s="270"/>
      <c r="U116" s="270"/>
      <c r="V116" s="270"/>
      <c r="W116" s="270"/>
      <c r="X116" s="270"/>
      <c r="Y116" s="270"/>
      <c r="Z116" s="270"/>
      <c r="AA116" s="270"/>
      <c r="AB116" s="270"/>
      <c r="AC116" s="270"/>
      <c r="AD116" s="270"/>
      <c r="AE116" s="270"/>
      <c r="AF116" s="270"/>
      <c r="AG116" s="270"/>
      <c r="AH116" s="270"/>
      <c r="AI116" s="270"/>
      <c r="AJ116" s="270"/>
      <c r="AK116" s="270"/>
      <c r="AL116" s="270"/>
      <c r="AM116" s="270"/>
      <c r="AN116" s="270"/>
      <c r="AO116" s="270"/>
      <c r="AP116" s="270"/>
      <c r="AQ116" s="270"/>
      <c r="AR116" s="270"/>
      <c r="AS116" s="270"/>
      <c r="AT116" s="270"/>
      <c r="AU116" s="270"/>
      <c r="AV116" s="270"/>
      <c r="AW116" s="270"/>
      <c r="AX116" s="270"/>
      <c r="AY116" s="270"/>
      <c r="AZ116" s="270"/>
      <c r="BA116" s="270"/>
      <c r="BB116" s="270"/>
      <c r="BC116" s="270"/>
      <c r="BD116" s="270"/>
      <c r="BE116" s="270"/>
      <c r="BF116" s="270"/>
      <c r="BG116" s="270"/>
      <c r="BH116" s="270"/>
      <c r="BI116" s="270"/>
      <c r="BJ116" s="270"/>
      <c r="BK116" s="270"/>
      <c r="BL116" s="270"/>
      <c r="BM116" s="270"/>
      <c r="BN116" s="270"/>
      <c r="BO116" s="270"/>
      <c r="BP116" s="270"/>
      <c r="BQ116" s="270"/>
      <c r="BR116" s="270"/>
      <c r="BS116" s="270"/>
      <c r="BT116" s="270"/>
      <c r="BU116" s="270"/>
      <c r="BV116" s="270"/>
      <c r="BW116" s="269"/>
      <c r="BX116" s="269"/>
      <c r="BY116" s="269"/>
      <c r="BZ116" s="269"/>
      <c r="CA116" s="269"/>
      <c r="CB116" s="269"/>
      <c r="CC116" s="269"/>
      <c r="CD116" s="269"/>
      <c r="CE116" s="269"/>
      <c r="CF116" s="269"/>
      <c r="CG116" s="269"/>
      <c r="CH116" s="269"/>
      <c r="CI116" s="269"/>
      <c r="CJ116" s="269"/>
      <c r="CK116" s="269"/>
      <c r="CL116" s="269"/>
      <c r="CM116" s="269"/>
      <c r="CN116" s="269"/>
      <c r="CO116" s="269"/>
      <c r="CP116" s="269"/>
      <c r="CQ116" s="269"/>
      <c r="CR116" s="269"/>
      <c r="CS116" s="269"/>
      <c r="CT116" s="269"/>
      <c r="CU116" s="269"/>
      <c r="CV116" s="269"/>
      <c r="CW116" s="269"/>
      <c r="CX116" s="269"/>
      <c r="CY116" s="269"/>
      <c r="CZ116" s="269"/>
      <c r="DA116" s="269"/>
      <c r="DB116" s="269"/>
      <c r="DC116" s="269"/>
      <c r="DD116" s="269"/>
      <c r="DE116" s="269"/>
      <c r="DF116" s="271"/>
      <c r="DG116" s="272"/>
    </row>
    <row r="117" spans="2:111" s="290" customFormat="1" ht="9.9499999999999993" customHeight="1" x14ac:dyDescent="0.15">
      <c r="B117" s="296"/>
      <c r="C117" s="273"/>
      <c r="D117" s="273"/>
      <c r="E117" s="270"/>
      <c r="AW117" s="273"/>
      <c r="AX117" s="273"/>
      <c r="AY117" s="273"/>
      <c r="AZ117" s="273"/>
      <c r="BA117" s="273"/>
      <c r="BB117" s="273"/>
      <c r="BC117" s="273"/>
      <c r="BD117" s="273"/>
      <c r="BE117" s="273"/>
      <c r="BF117" s="273"/>
      <c r="BG117" s="273"/>
      <c r="BH117" s="273"/>
      <c r="BI117" s="273"/>
      <c r="BJ117" s="273"/>
      <c r="BK117" s="273"/>
      <c r="BL117" s="273"/>
      <c r="BM117" s="273"/>
      <c r="BN117" s="273"/>
      <c r="BO117" s="273"/>
      <c r="BP117" s="273"/>
      <c r="BQ117" s="273"/>
      <c r="BR117" s="273"/>
      <c r="BS117" s="273"/>
      <c r="BT117" s="273"/>
      <c r="CV117" s="289"/>
      <c r="CW117" s="289"/>
      <c r="CX117" s="289"/>
      <c r="CY117" s="288"/>
      <c r="CZ117" s="282"/>
      <c r="DA117" s="282"/>
      <c r="DB117" s="282"/>
      <c r="DC117" s="282"/>
      <c r="DD117" s="289"/>
      <c r="DE117" s="289"/>
      <c r="DF117" s="297"/>
      <c r="DG117" s="288"/>
    </row>
    <row r="118" spans="2:111" s="273" customFormat="1" ht="9.9499999999999993" customHeight="1" x14ac:dyDescent="0.15">
      <c r="B118" s="274"/>
      <c r="E118" s="270"/>
      <c r="F118" s="270" t="s">
        <v>694</v>
      </c>
      <c r="BU118" s="270"/>
      <c r="BV118" s="270"/>
      <c r="BW118" s="270"/>
      <c r="BZ118" s="272"/>
      <c r="CA118" s="337"/>
      <c r="CB118" s="272"/>
      <c r="CC118" s="272"/>
      <c r="CD118" s="272"/>
      <c r="CE118" s="272"/>
      <c r="CF118" s="272"/>
      <c r="CG118" s="272"/>
      <c r="CH118" s="272"/>
      <c r="CI118" s="272"/>
      <c r="CJ118" s="272"/>
      <c r="CK118" s="272"/>
      <c r="CL118" s="288"/>
      <c r="CM118" s="288"/>
      <c r="CN118" s="282"/>
      <c r="CO118" s="282"/>
      <c r="CP118" s="282"/>
      <c r="CQ118" s="282"/>
      <c r="CR118" s="282"/>
      <c r="CS118" s="282"/>
      <c r="CT118" s="282"/>
      <c r="CU118" s="282"/>
      <c r="CV118" s="282"/>
      <c r="CW118" s="282"/>
      <c r="CX118" s="272"/>
      <c r="CY118" s="272"/>
      <c r="CZ118" s="337"/>
      <c r="DA118" s="337"/>
      <c r="DB118" s="337"/>
      <c r="DC118" s="337"/>
      <c r="DD118" s="270"/>
      <c r="DE118" s="270"/>
      <c r="DF118" s="278"/>
      <c r="DG118" s="272"/>
    </row>
    <row r="119" spans="2:111" s="273" customFormat="1" ht="9.9499999999999993" customHeight="1" x14ac:dyDescent="0.15">
      <c r="B119" s="274"/>
      <c r="E119" s="270"/>
      <c r="BU119" s="270"/>
      <c r="BV119" s="270"/>
      <c r="BW119" s="270"/>
      <c r="BZ119" s="272"/>
      <c r="CA119" s="337"/>
      <c r="CB119" s="272"/>
      <c r="CC119" s="272"/>
      <c r="CD119" s="272"/>
      <c r="CE119" s="272"/>
      <c r="CF119" s="272"/>
      <c r="CG119" s="272"/>
      <c r="CH119" s="272"/>
      <c r="CI119" s="272"/>
      <c r="CJ119" s="272"/>
      <c r="CK119" s="272"/>
      <c r="CL119" s="288"/>
      <c r="CM119" s="288"/>
      <c r="CN119" s="282"/>
      <c r="CO119" s="282"/>
      <c r="CP119" s="282"/>
      <c r="CQ119" s="282"/>
      <c r="CR119" s="282"/>
      <c r="CS119" s="282"/>
      <c r="CT119" s="282"/>
      <c r="CU119" s="282"/>
      <c r="CV119" s="282"/>
      <c r="CW119" s="282"/>
      <c r="CX119" s="272"/>
      <c r="CY119" s="272"/>
      <c r="CZ119" s="337"/>
      <c r="DA119" s="337"/>
      <c r="DB119" s="337"/>
      <c r="DC119" s="337"/>
      <c r="DD119" s="270"/>
      <c r="DE119" s="270"/>
      <c r="DF119" s="278"/>
      <c r="DG119" s="272"/>
    </row>
    <row r="120" spans="2:111" s="273" customFormat="1" ht="9.9499999999999993" customHeight="1" x14ac:dyDescent="0.15">
      <c r="B120" s="274"/>
      <c r="E120" s="270"/>
      <c r="H120" s="270" t="s">
        <v>695</v>
      </c>
      <c r="I120" s="270"/>
      <c r="J120" s="270"/>
      <c r="K120" s="270"/>
      <c r="L120" s="270"/>
      <c r="M120" s="270"/>
      <c r="N120" s="270"/>
      <c r="O120" s="270"/>
      <c r="P120" s="270"/>
      <c r="Q120" s="270"/>
      <c r="R120" s="270"/>
      <c r="S120" s="270"/>
      <c r="T120" s="270"/>
      <c r="U120" s="270"/>
      <c r="V120" s="270"/>
      <c r="W120" s="270"/>
      <c r="X120" s="270"/>
      <c r="Y120" s="270"/>
      <c r="Z120" s="270"/>
      <c r="AA120" s="270"/>
      <c r="AB120" s="270"/>
      <c r="AC120" s="270"/>
      <c r="AD120" s="270"/>
      <c r="AE120" s="270"/>
      <c r="AF120" s="270"/>
      <c r="AG120" s="270"/>
      <c r="AH120" s="270"/>
      <c r="BU120" s="270"/>
      <c r="BV120" s="270"/>
      <c r="BW120" s="270"/>
      <c r="BZ120" s="272"/>
      <c r="CA120" s="337"/>
      <c r="CB120" s="272"/>
      <c r="CC120" s="272"/>
      <c r="CD120" s="272"/>
      <c r="CE120" s="272"/>
      <c r="CF120" s="272"/>
      <c r="CG120" s="272"/>
      <c r="CH120" s="272"/>
      <c r="CI120" s="272"/>
      <c r="CJ120" s="272"/>
      <c r="CK120" s="272"/>
      <c r="CL120" s="288"/>
      <c r="CM120" s="288"/>
      <c r="CN120" s="282"/>
      <c r="CO120" s="282"/>
      <c r="CP120" s="282"/>
      <c r="CQ120" s="282"/>
      <c r="CR120" s="282"/>
      <c r="CS120" s="282"/>
      <c r="CT120" s="282"/>
      <c r="CU120" s="282"/>
      <c r="CV120" s="282"/>
      <c r="CW120" s="282"/>
      <c r="CX120" s="272"/>
      <c r="CY120" s="272"/>
      <c r="CZ120" s="337"/>
      <c r="DA120" s="337"/>
      <c r="DB120" s="337"/>
      <c r="DC120" s="337"/>
      <c r="DD120" s="270"/>
      <c r="DE120" s="270"/>
      <c r="DF120" s="278"/>
      <c r="DG120" s="272"/>
    </row>
    <row r="121" spans="2:111" s="273" customFormat="1" ht="9.9499999999999993" customHeight="1" x14ac:dyDescent="0.15">
      <c r="B121" s="274"/>
      <c r="E121" s="270"/>
      <c r="H121" s="309" t="s">
        <v>696</v>
      </c>
      <c r="I121" s="270"/>
      <c r="J121" s="270"/>
      <c r="K121" s="270"/>
      <c r="L121" s="270"/>
      <c r="M121" s="270"/>
      <c r="N121" s="270"/>
      <c r="O121" s="270"/>
      <c r="P121" s="270"/>
      <c r="Q121" s="270"/>
      <c r="R121" s="270"/>
      <c r="S121" s="270"/>
      <c r="T121" s="270"/>
      <c r="U121" s="270"/>
      <c r="V121" s="270"/>
      <c r="W121" s="270"/>
      <c r="X121" s="270"/>
      <c r="Y121" s="270"/>
      <c r="Z121" s="270"/>
      <c r="AA121" s="270"/>
      <c r="AB121" s="270"/>
      <c r="AC121" s="270"/>
      <c r="AD121" s="270"/>
      <c r="AE121" s="270"/>
      <c r="AF121" s="270"/>
      <c r="AG121" s="270"/>
      <c r="AH121" s="270"/>
      <c r="BU121" s="270"/>
      <c r="BV121" s="270"/>
      <c r="BW121" s="270"/>
      <c r="BZ121" s="272"/>
      <c r="CA121" s="337"/>
      <c r="CB121" s="272"/>
      <c r="CC121" s="272"/>
      <c r="CD121" s="272"/>
      <c r="CE121" s="272"/>
      <c r="CF121" s="272"/>
      <c r="CG121" s="272"/>
      <c r="CH121" s="272"/>
      <c r="CI121" s="272"/>
      <c r="CJ121" s="272"/>
      <c r="CK121" s="272"/>
      <c r="CL121" s="288"/>
      <c r="CM121" s="288"/>
      <c r="CN121" s="282"/>
      <c r="CO121" s="282"/>
      <c r="CP121" s="282"/>
      <c r="CQ121" s="282"/>
      <c r="CR121" s="282"/>
      <c r="CS121" s="282"/>
      <c r="CT121" s="282"/>
      <c r="CU121" s="282"/>
      <c r="CV121" s="282"/>
      <c r="CW121" s="282"/>
      <c r="CX121" s="272"/>
      <c r="CY121" s="272"/>
      <c r="CZ121" s="337"/>
      <c r="DA121" s="337"/>
      <c r="DB121" s="337"/>
      <c r="DC121" s="337"/>
      <c r="DD121" s="270"/>
      <c r="DE121" s="270"/>
      <c r="DF121" s="278"/>
      <c r="DG121" s="272"/>
    </row>
    <row r="122" spans="2:111" s="273" customFormat="1" ht="9.9499999999999993" customHeight="1" x14ac:dyDescent="0.15">
      <c r="B122" s="274"/>
      <c r="H122" s="270"/>
      <c r="I122" s="270"/>
      <c r="J122" s="270"/>
      <c r="K122" s="270"/>
      <c r="L122" s="270"/>
      <c r="M122" s="270"/>
      <c r="N122" s="270"/>
      <c r="O122" s="270"/>
      <c r="P122" s="270"/>
      <c r="Q122" s="270"/>
      <c r="R122" s="270"/>
      <c r="S122" s="270"/>
      <c r="T122" s="270"/>
      <c r="U122" s="270"/>
      <c r="V122" s="270"/>
      <c r="W122" s="270"/>
      <c r="X122" s="270"/>
      <c r="Y122" s="270"/>
      <c r="Z122" s="270"/>
      <c r="AA122" s="270"/>
      <c r="AB122" s="270"/>
      <c r="AC122" s="270"/>
      <c r="AD122" s="270"/>
      <c r="AE122" s="270"/>
      <c r="AF122" s="270"/>
      <c r="AG122" s="270"/>
      <c r="AH122" s="270"/>
      <c r="BU122" s="270"/>
      <c r="BV122" s="270"/>
      <c r="BW122" s="270"/>
      <c r="BZ122" s="272"/>
      <c r="CA122" s="337"/>
      <c r="CB122" s="272"/>
      <c r="CC122" s="272"/>
      <c r="CD122" s="272"/>
      <c r="CE122" s="272"/>
      <c r="CF122" s="272"/>
      <c r="CG122" s="272"/>
      <c r="CH122" s="272"/>
      <c r="CI122" s="272"/>
      <c r="CJ122" s="272"/>
      <c r="CK122" s="272"/>
      <c r="CL122" s="288"/>
      <c r="CM122" s="288"/>
      <c r="CN122" s="282"/>
      <c r="CO122" s="282"/>
      <c r="CP122" s="282"/>
      <c r="CQ122" s="282"/>
      <c r="CR122" s="282"/>
      <c r="CS122" s="282"/>
      <c r="CT122" s="282"/>
      <c r="CU122" s="282"/>
      <c r="CV122" s="282"/>
      <c r="CW122" s="282"/>
      <c r="CX122" s="272"/>
      <c r="CY122" s="272"/>
      <c r="CZ122" s="337"/>
      <c r="DA122" s="337"/>
      <c r="DB122" s="337"/>
      <c r="DC122" s="337"/>
      <c r="DD122" s="270"/>
      <c r="DE122" s="270"/>
      <c r="DF122" s="278"/>
      <c r="DG122" s="272"/>
    </row>
    <row r="123" spans="2:111" s="273" customFormat="1" ht="9.9499999999999993" customHeight="1" x14ac:dyDescent="0.15">
      <c r="B123" s="274"/>
      <c r="H123" s="273" t="s">
        <v>677</v>
      </c>
      <c r="BU123" s="270"/>
      <c r="BV123" s="270"/>
      <c r="BW123" s="270"/>
      <c r="BZ123" s="272"/>
      <c r="CA123" s="337"/>
      <c r="CB123" s="272"/>
      <c r="CC123" s="272"/>
      <c r="CD123" s="272"/>
      <c r="CE123" s="272"/>
      <c r="CF123" s="272"/>
      <c r="CG123" s="272"/>
      <c r="CH123" s="272"/>
      <c r="CI123" s="272"/>
      <c r="CJ123" s="272"/>
      <c r="CK123" s="272"/>
      <c r="CL123" s="288"/>
      <c r="CM123" s="288"/>
      <c r="CN123" s="282"/>
      <c r="CO123" s="282"/>
      <c r="CP123" s="282"/>
      <c r="CQ123" s="282"/>
      <c r="CR123" s="282"/>
      <c r="CS123" s="282"/>
      <c r="CT123" s="282"/>
      <c r="CU123" s="282"/>
      <c r="CV123" s="282"/>
      <c r="CW123" s="282"/>
      <c r="CX123" s="272"/>
      <c r="CY123" s="272"/>
      <c r="CZ123" s="337"/>
      <c r="DA123" s="337"/>
      <c r="DB123" s="337"/>
      <c r="DC123" s="337"/>
      <c r="DD123" s="270"/>
      <c r="DE123" s="270"/>
      <c r="DF123" s="278"/>
      <c r="DG123" s="272"/>
    </row>
    <row r="124" spans="2:111" s="273" customFormat="1" ht="9.9499999999999993" customHeight="1" x14ac:dyDescent="0.15">
      <c r="B124" s="274"/>
      <c r="H124" s="312" t="s">
        <v>678</v>
      </c>
      <c r="I124" s="328"/>
      <c r="J124" s="328"/>
      <c r="K124" s="328"/>
      <c r="L124" s="328"/>
      <c r="M124" s="328"/>
      <c r="N124" s="328"/>
      <c r="O124" s="328"/>
      <c r="P124" s="328"/>
      <c r="Q124" s="328"/>
      <c r="R124" s="328"/>
      <c r="S124" s="328"/>
      <c r="T124" s="328"/>
      <c r="U124" s="328"/>
      <c r="V124" s="323"/>
      <c r="W124" s="312" t="s">
        <v>679</v>
      </c>
      <c r="X124" s="328"/>
      <c r="Y124" s="328"/>
      <c r="Z124" s="328"/>
      <c r="AA124" s="328"/>
      <c r="AB124" s="328"/>
      <c r="AC124" s="328"/>
      <c r="AD124" s="328"/>
      <c r="AE124" s="328"/>
      <c r="AF124" s="328"/>
      <c r="AG124" s="328"/>
      <c r="AH124" s="314"/>
      <c r="AI124" s="328"/>
      <c r="AJ124" s="328"/>
      <c r="AK124" s="328"/>
      <c r="AL124" s="328"/>
      <c r="AM124" s="328"/>
      <c r="AN124" s="328"/>
      <c r="AO124" s="323"/>
      <c r="BU124" s="270"/>
      <c r="BV124" s="270"/>
      <c r="BW124" s="270"/>
      <c r="BZ124" s="272"/>
      <c r="CA124" s="337"/>
      <c r="CB124" s="272"/>
      <c r="CC124" s="272"/>
      <c r="CD124" s="272"/>
      <c r="CE124" s="272"/>
      <c r="CF124" s="272"/>
      <c r="CG124" s="272"/>
      <c r="CH124" s="272"/>
      <c r="CI124" s="272"/>
      <c r="CJ124" s="272"/>
      <c r="CK124" s="272"/>
      <c r="CL124" s="288"/>
      <c r="CM124" s="288"/>
      <c r="CN124" s="282"/>
      <c r="CO124" s="282"/>
      <c r="CP124" s="282"/>
      <c r="CQ124" s="282"/>
      <c r="CR124" s="282"/>
      <c r="CS124" s="282"/>
      <c r="CT124" s="282"/>
      <c r="CU124" s="282"/>
      <c r="CV124" s="282"/>
      <c r="CW124" s="282"/>
      <c r="CX124" s="272"/>
      <c r="CY124" s="272"/>
      <c r="CZ124" s="337"/>
      <c r="DA124" s="337"/>
      <c r="DB124" s="337"/>
      <c r="DC124" s="337"/>
      <c r="DD124" s="270"/>
      <c r="DE124" s="270"/>
      <c r="DF124" s="278"/>
      <c r="DG124" s="272"/>
    </row>
    <row r="125" spans="2:111" s="273" customFormat="1" ht="9.9499999999999993" customHeight="1" x14ac:dyDescent="0.15">
      <c r="B125" s="274"/>
      <c r="H125" s="316" t="s">
        <v>697</v>
      </c>
      <c r="I125" s="329"/>
      <c r="J125" s="329"/>
      <c r="K125" s="329"/>
      <c r="L125" s="329"/>
      <c r="M125" s="329"/>
      <c r="N125" s="329"/>
      <c r="O125" s="329"/>
      <c r="P125" s="329"/>
      <c r="Q125" s="329"/>
      <c r="R125" s="329"/>
      <c r="S125" s="329"/>
      <c r="T125" s="329"/>
      <c r="U125" s="329"/>
      <c r="V125" s="330"/>
      <c r="W125" s="316" t="s">
        <v>698</v>
      </c>
      <c r="X125" s="329"/>
      <c r="Y125" s="329"/>
      <c r="Z125" s="329"/>
      <c r="AA125" s="329"/>
      <c r="AB125" s="329"/>
      <c r="AC125" s="329"/>
      <c r="AD125" s="329"/>
      <c r="AE125" s="329"/>
      <c r="AF125" s="329"/>
      <c r="AG125" s="329"/>
      <c r="AH125" s="333"/>
      <c r="AI125" s="329"/>
      <c r="AJ125" s="329"/>
      <c r="AK125" s="329"/>
      <c r="AL125" s="329"/>
      <c r="AM125" s="329"/>
      <c r="AN125" s="329"/>
      <c r="AO125" s="330"/>
      <c r="BU125" s="270"/>
      <c r="BV125" s="270"/>
      <c r="BW125" s="270"/>
      <c r="BZ125" s="272"/>
      <c r="CA125" s="337"/>
      <c r="CB125" s="272"/>
      <c r="CC125" s="272"/>
      <c r="CD125" s="272"/>
      <c r="CE125" s="272"/>
      <c r="CF125" s="272"/>
      <c r="CG125" s="272"/>
      <c r="CH125" s="272"/>
      <c r="CI125" s="272"/>
      <c r="CJ125" s="272"/>
      <c r="CK125" s="272"/>
      <c r="CL125" s="288"/>
      <c r="CM125" s="288"/>
      <c r="CN125" s="282"/>
      <c r="CO125" s="282"/>
      <c r="CP125" s="282"/>
      <c r="CQ125" s="282"/>
      <c r="CR125" s="282"/>
      <c r="CS125" s="282"/>
      <c r="CT125" s="282"/>
      <c r="CU125" s="282"/>
      <c r="CV125" s="282"/>
      <c r="CW125" s="282"/>
      <c r="CX125" s="272"/>
      <c r="CY125" s="272"/>
      <c r="CZ125" s="337"/>
      <c r="DA125" s="337"/>
      <c r="DB125" s="337"/>
      <c r="DC125" s="337"/>
      <c r="DD125" s="270"/>
      <c r="DE125" s="270"/>
      <c r="DF125" s="278"/>
      <c r="DG125" s="272"/>
    </row>
    <row r="126" spans="2:111" s="273" customFormat="1" ht="9.9499999999999993" customHeight="1" x14ac:dyDescent="0.15">
      <c r="B126" s="274"/>
      <c r="H126" s="316" t="s">
        <v>699</v>
      </c>
      <c r="I126" s="329"/>
      <c r="J126" s="329"/>
      <c r="K126" s="329"/>
      <c r="L126" s="329"/>
      <c r="M126" s="329"/>
      <c r="N126" s="329"/>
      <c r="O126" s="329"/>
      <c r="P126" s="329"/>
      <c r="Q126" s="329"/>
      <c r="R126" s="329"/>
      <c r="S126" s="329"/>
      <c r="T126" s="329"/>
      <c r="U126" s="329"/>
      <c r="V126" s="330"/>
      <c r="W126" s="316" t="s">
        <v>700</v>
      </c>
      <c r="X126" s="329"/>
      <c r="Y126" s="329"/>
      <c r="Z126" s="329"/>
      <c r="AA126" s="329"/>
      <c r="AB126" s="329"/>
      <c r="AC126" s="329"/>
      <c r="AD126" s="329"/>
      <c r="AE126" s="329"/>
      <c r="AF126" s="329"/>
      <c r="AG126" s="329"/>
      <c r="AH126" s="333"/>
      <c r="AI126" s="329"/>
      <c r="AJ126" s="329"/>
      <c r="AK126" s="329"/>
      <c r="AL126" s="329"/>
      <c r="AM126" s="329"/>
      <c r="AN126" s="329"/>
      <c r="AO126" s="330"/>
      <c r="BU126" s="270"/>
      <c r="BV126" s="270"/>
      <c r="BW126" s="270"/>
      <c r="BX126" s="270"/>
      <c r="BY126" s="270"/>
      <c r="BZ126" s="270"/>
      <c r="CA126" s="270"/>
      <c r="CB126" s="270"/>
      <c r="CC126" s="270"/>
      <c r="CD126" s="270"/>
      <c r="CE126" s="270"/>
      <c r="CF126" s="270"/>
      <c r="CG126" s="270"/>
      <c r="CH126" s="270"/>
      <c r="CI126" s="270"/>
      <c r="CJ126" s="270"/>
      <c r="CK126" s="270"/>
      <c r="CL126" s="282"/>
      <c r="CM126" s="282"/>
      <c r="CN126" s="282"/>
      <c r="CO126" s="287"/>
      <c r="CP126" s="287"/>
      <c r="CQ126" s="287"/>
      <c r="CR126" s="288"/>
      <c r="CS126" s="288"/>
      <c r="CT126" s="288"/>
      <c r="CU126" s="282"/>
      <c r="CV126" s="282"/>
      <c r="CW126" s="282"/>
      <c r="CX126" s="270"/>
      <c r="CY126" s="270"/>
      <c r="CZ126" s="270"/>
      <c r="DA126" s="270"/>
      <c r="DB126" s="270"/>
      <c r="DC126" s="270"/>
      <c r="DD126" s="270"/>
      <c r="DE126" s="270"/>
      <c r="DF126" s="278"/>
      <c r="DG126" s="272"/>
    </row>
    <row r="127" spans="2:111" s="273" customFormat="1" ht="9.9499999999999993" customHeight="1" x14ac:dyDescent="0.15">
      <c r="B127" s="274"/>
      <c r="BU127" s="270"/>
      <c r="BV127" s="270"/>
      <c r="BW127" s="270"/>
      <c r="BX127" s="270"/>
      <c r="BY127" s="270"/>
      <c r="BZ127" s="270"/>
      <c r="CA127" s="270"/>
      <c r="CB127" s="270"/>
      <c r="CC127" s="270"/>
      <c r="CD127" s="270"/>
      <c r="CE127" s="270"/>
      <c r="CF127" s="270"/>
      <c r="CG127" s="270"/>
      <c r="CH127" s="270"/>
      <c r="CI127" s="270"/>
      <c r="CJ127" s="270"/>
      <c r="CK127" s="270"/>
      <c r="CL127" s="282"/>
      <c r="CM127" s="282"/>
      <c r="CN127" s="282"/>
      <c r="CO127" s="287"/>
      <c r="CP127" s="287"/>
      <c r="CQ127" s="287"/>
      <c r="CR127" s="288"/>
      <c r="CS127" s="288"/>
      <c r="CT127" s="288"/>
      <c r="CU127" s="282"/>
      <c r="CV127" s="282"/>
      <c r="CW127" s="282"/>
      <c r="CX127" s="270"/>
      <c r="CY127" s="270"/>
      <c r="CZ127" s="270"/>
      <c r="DA127" s="270"/>
      <c r="DB127" s="270"/>
      <c r="DC127" s="270"/>
      <c r="DD127" s="270"/>
      <c r="DE127" s="270"/>
      <c r="DF127" s="278"/>
      <c r="DG127" s="272"/>
    </row>
    <row r="128" spans="2:111" s="273" customFormat="1" ht="9.9499999999999993" customHeight="1" x14ac:dyDescent="0.15">
      <c r="B128" s="274"/>
      <c r="H128" s="322" t="s">
        <v>701</v>
      </c>
      <c r="BU128" s="270"/>
      <c r="BV128" s="270"/>
      <c r="BW128" s="270"/>
      <c r="BX128" s="270"/>
      <c r="BY128" s="270"/>
      <c r="BZ128" s="270"/>
      <c r="CA128" s="270"/>
      <c r="CB128" s="270"/>
      <c r="CC128" s="270"/>
      <c r="CD128" s="270"/>
      <c r="CE128" s="270"/>
      <c r="CF128" s="270"/>
      <c r="CG128" s="270"/>
      <c r="CH128" s="270"/>
      <c r="CI128" s="270"/>
      <c r="CJ128" s="270"/>
      <c r="CK128" s="270"/>
      <c r="CL128" s="282"/>
      <c r="CM128" s="282"/>
      <c r="CN128" s="282"/>
      <c r="CO128" s="287"/>
      <c r="CP128" s="287"/>
      <c r="CQ128" s="287"/>
      <c r="CR128" s="288"/>
      <c r="CS128" s="288"/>
      <c r="CT128" s="288"/>
      <c r="CU128" s="282"/>
      <c r="CV128" s="282"/>
      <c r="CW128" s="282"/>
      <c r="CX128" s="270"/>
      <c r="CY128" s="270"/>
      <c r="CZ128" s="270"/>
      <c r="DA128" s="270"/>
      <c r="DB128" s="270"/>
      <c r="DC128" s="270"/>
      <c r="DD128" s="270"/>
      <c r="DE128" s="270"/>
      <c r="DF128" s="278"/>
      <c r="DG128" s="272"/>
    </row>
    <row r="129" spans="2:111" s="273" customFormat="1" ht="9.9499999999999993" customHeight="1" x14ac:dyDescent="0.15">
      <c r="B129" s="274"/>
      <c r="I129" s="273" t="s">
        <v>702</v>
      </c>
      <c r="BU129" s="270"/>
      <c r="BV129" s="270"/>
      <c r="BW129" s="270"/>
      <c r="BX129" s="270"/>
      <c r="BY129" s="270"/>
      <c r="BZ129" s="270"/>
      <c r="CA129" s="270"/>
      <c r="CB129" s="270"/>
      <c r="CC129" s="270"/>
      <c r="CD129" s="270"/>
      <c r="CE129" s="270"/>
      <c r="CF129" s="270"/>
      <c r="CG129" s="270"/>
      <c r="CH129" s="270"/>
      <c r="CI129" s="270"/>
      <c r="CJ129" s="270"/>
      <c r="CK129" s="270"/>
      <c r="CL129" s="282"/>
      <c r="CM129" s="282"/>
      <c r="CN129" s="282"/>
      <c r="CO129" s="287"/>
      <c r="CP129" s="287"/>
      <c r="CQ129" s="287"/>
      <c r="CR129" s="288"/>
      <c r="CS129" s="288"/>
      <c r="CT129" s="288"/>
      <c r="CU129" s="282"/>
      <c r="CV129" s="282"/>
      <c r="CW129" s="282"/>
      <c r="CX129" s="270"/>
      <c r="CY129" s="270"/>
      <c r="CZ129" s="270"/>
      <c r="DA129" s="270"/>
      <c r="DB129" s="270"/>
      <c r="DC129" s="270"/>
      <c r="DD129" s="270"/>
      <c r="DE129" s="270"/>
      <c r="DF129" s="278"/>
      <c r="DG129" s="272"/>
    </row>
    <row r="130" spans="2:111" s="273" customFormat="1" ht="9.9499999999999993" customHeight="1" x14ac:dyDescent="0.15">
      <c r="B130" s="274"/>
      <c r="BU130" s="270"/>
      <c r="BV130" s="270"/>
      <c r="BW130" s="270"/>
      <c r="BX130" s="270"/>
      <c r="BY130" s="270"/>
      <c r="BZ130" s="270"/>
      <c r="CA130" s="270"/>
      <c r="CB130" s="270"/>
      <c r="CC130" s="270"/>
      <c r="CD130" s="270"/>
      <c r="CE130" s="270"/>
      <c r="CF130" s="270"/>
      <c r="CG130" s="270"/>
      <c r="CH130" s="270"/>
      <c r="CI130" s="270"/>
      <c r="CJ130" s="270"/>
      <c r="CK130" s="270"/>
      <c r="CL130" s="282"/>
      <c r="CM130" s="282"/>
      <c r="CN130" s="282"/>
      <c r="CO130" s="287"/>
      <c r="CP130" s="287"/>
      <c r="CQ130" s="287"/>
      <c r="CR130" s="288"/>
      <c r="CS130" s="288"/>
      <c r="CT130" s="288"/>
      <c r="CU130" s="282"/>
      <c r="CV130" s="282"/>
      <c r="CW130" s="282"/>
      <c r="CX130" s="270"/>
      <c r="CY130" s="270"/>
      <c r="CZ130" s="270"/>
      <c r="DA130" s="270"/>
      <c r="DB130" s="270"/>
      <c r="DC130" s="270"/>
      <c r="DD130" s="270"/>
      <c r="DE130" s="270"/>
      <c r="DF130" s="278"/>
      <c r="DG130" s="272"/>
    </row>
    <row r="131" spans="2:111" s="273" customFormat="1" ht="9.9499999999999993" customHeight="1" x14ac:dyDescent="0.15">
      <c r="B131" s="274"/>
      <c r="BU131" s="270"/>
      <c r="BV131" s="270"/>
      <c r="BW131" s="270"/>
      <c r="BX131" s="270"/>
      <c r="BY131" s="270"/>
      <c r="BZ131" s="270"/>
      <c r="CA131" s="270"/>
      <c r="CB131" s="270"/>
      <c r="CC131" s="270"/>
      <c r="CD131" s="270"/>
      <c r="CE131" s="270"/>
      <c r="CF131" s="270"/>
      <c r="CG131" s="270"/>
      <c r="CH131" s="270"/>
      <c r="CI131" s="270"/>
      <c r="CJ131" s="270"/>
      <c r="CK131" s="270"/>
      <c r="CL131" s="282"/>
      <c r="CM131" s="282"/>
      <c r="CN131" s="282"/>
      <c r="CO131" s="287"/>
      <c r="CP131" s="287"/>
      <c r="CQ131" s="287"/>
      <c r="CR131" s="288"/>
      <c r="CS131" s="288"/>
      <c r="CT131" s="288"/>
      <c r="CU131" s="282"/>
      <c r="CV131" s="282"/>
      <c r="CW131" s="282"/>
      <c r="CX131" s="270"/>
      <c r="CY131" s="270"/>
      <c r="CZ131" s="270"/>
      <c r="DA131" s="270"/>
      <c r="DB131" s="270"/>
      <c r="DC131" s="270"/>
      <c r="DD131" s="270"/>
      <c r="DE131" s="270"/>
      <c r="DF131" s="278"/>
      <c r="DG131" s="272"/>
    </row>
    <row r="132" spans="2:111" s="273" customFormat="1" ht="9.9499999999999993" customHeight="1" x14ac:dyDescent="0.15">
      <c r="B132" s="274"/>
      <c r="BU132" s="270"/>
      <c r="BV132" s="270"/>
      <c r="BW132" s="270"/>
      <c r="BX132" s="270"/>
      <c r="BY132" s="270"/>
      <c r="BZ132" s="270"/>
      <c r="CA132" s="270"/>
      <c r="CB132" s="270"/>
      <c r="CC132" s="270"/>
      <c r="CD132" s="270"/>
      <c r="CE132" s="270"/>
      <c r="CF132" s="270"/>
      <c r="CG132" s="270"/>
      <c r="CH132" s="270"/>
      <c r="CI132" s="270"/>
      <c r="CJ132" s="270"/>
      <c r="CK132" s="270"/>
      <c r="CL132" s="282"/>
      <c r="CM132" s="282"/>
      <c r="CN132" s="282"/>
      <c r="CO132" s="287"/>
      <c r="CP132" s="287"/>
      <c r="CQ132" s="287"/>
      <c r="CR132" s="288"/>
      <c r="CS132" s="288"/>
      <c r="CT132" s="288"/>
      <c r="CU132" s="282"/>
      <c r="CV132" s="282"/>
      <c r="CW132" s="282"/>
      <c r="CX132" s="270"/>
      <c r="CY132" s="270"/>
      <c r="CZ132" s="270"/>
      <c r="DA132" s="270"/>
      <c r="DB132" s="270"/>
      <c r="DC132" s="270"/>
      <c r="DD132" s="270"/>
      <c r="DE132" s="270"/>
      <c r="DF132" s="278"/>
      <c r="DG132" s="272"/>
    </row>
    <row r="133" spans="2:111" s="273" customFormat="1" ht="9.9499999999999993" customHeight="1" x14ac:dyDescent="0.15">
      <c r="B133" s="274"/>
      <c r="F133" s="270" t="s">
        <v>703</v>
      </c>
      <c r="BU133" s="270"/>
      <c r="BV133" s="270"/>
      <c r="BW133" s="270"/>
      <c r="BX133" s="270"/>
      <c r="BY133" s="270"/>
      <c r="BZ133" s="270"/>
      <c r="CA133" s="270"/>
      <c r="CB133" s="270"/>
      <c r="CC133" s="270"/>
      <c r="CD133" s="270"/>
      <c r="CE133" s="270"/>
      <c r="CF133" s="270"/>
      <c r="CG133" s="270"/>
      <c r="CH133" s="270"/>
      <c r="CI133" s="270"/>
      <c r="CJ133" s="270"/>
      <c r="CK133" s="270"/>
      <c r="CL133" s="282"/>
      <c r="CM133" s="282"/>
      <c r="CN133" s="282"/>
      <c r="CO133" s="287"/>
      <c r="CP133" s="287"/>
      <c r="CQ133" s="287"/>
      <c r="CR133" s="288"/>
      <c r="CS133" s="288"/>
      <c r="CT133" s="288"/>
      <c r="CU133" s="282"/>
      <c r="CV133" s="282"/>
      <c r="CW133" s="282"/>
      <c r="CX133" s="270"/>
      <c r="CY133" s="270"/>
      <c r="CZ133" s="270"/>
      <c r="DA133" s="270"/>
      <c r="DB133" s="270"/>
      <c r="DC133" s="270"/>
      <c r="DD133" s="270"/>
      <c r="DE133" s="270"/>
      <c r="DF133" s="278"/>
      <c r="DG133" s="272"/>
    </row>
    <row r="134" spans="2:111" s="273" customFormat="1" ht="9.9499999999999993" customHeight="1" x14ac:dyDescent="0.15">
      <c r="B134" s="274"/>
      <c r="BU134" s="270"/>
      <c r="BV134" s="270"/>
      <c r="BW134" s="270"/>
      <c r="BX134" s="270"/>
      <c r="BY134" s="270"/>
      <c r="BZ134" s="270"/>
      <c r="CA134" s="270"/>
      <c r="CB134" s="270"/>
      <c r="CC134" s="270"/>
      <c r="CD134" s="270"/>
      <c r="CE134" s="270"/>
      <c r="CF134" s="270"/>
      <c r="CG134" s="270"/>
      <c r="CH134" s="270"/>
      <c r="CI134" s="270"/>
      <c r="CJ134" s="270"/>
      <c r="CK134" s="270"/>
      <c r="CL134" s="282"/>
      <c r="CM134" s="282"/>
      <c r="CN134" s="282"/>
      <c r="CO134" s="287"/>
      <c r="CP134" s="287"/>
      <c r="CQ134" s="287"/>
      <c r="CR134" s="288"/>
      <c r="CS134" s="288"/>
      <c r="CT134" s="288"/>
      <c r="CU134" s="282"/>
      <c r="CV134" s="282"/>
      <c r="CW134" s="282"/>
      <c r="CX134" s="270"/>
      <c r="CY134" s="270"/>
      <c r="CZ134" s="270"/>
      <c r="DA134" s="270"/>
      <c r="DB134" s="270"/>
      <c r="DC134" s="270"/>
      <c r="DD134" s="270"/>
      <c r="DE134" s="270"/>
      <c r="DF134" s="278"/>
      <c r="DG134" s="272"/>
    </row>
    <row r="135" spans="2:111" s="273" customFormat="1" ht="9.9499999999999993" customHeight="1" x14ac:dyDescent="0.15">
      <c r="B135" s="274"/>
      <c r="H135" s="273" t="s">
        <v>704</v>
      </c>
      <c r="BU135" s="270"/>
      <c r="BV135" s="270"/>
      <c r="BW135" s="270"/>
      <c r="BX135" s="270"/>
      <c r="BY135" s="270"/>
      <c r="BZ135" s="270"/>
      <c r="CA135" s="270"/>
      <c r="CB135" s="270"/>
      <c r="CC135" s="270"/>
      <c r="CD135" s="270"/>
      <c r="CE135" s="270"/>
      <c r="CF135" s="270"/>
      <c r="CG135" s="270"/>
      <c r="CH135" s="270"/>
      <c r="CI135" s="270"/>
      <c r="CJ135" s="270"/>
      <c r="CK135" s="270"/>
      <c r="CL135" s="282"/>
      <c r="CM135" s="282"/>
      <c r="CN135" s="282"/>
      <c r="CO135" s="287"/>
      <c r="CP135" s="287"/>
      <c r="CQ135" s="287"/>
      <c r="CR135" s="288"/>
      <c r="CS135" s="288"/>
      <c r="CT135" s="288"/>
      <c r="CU135" s="282"/>
      <c r="CV135" s="282"/>
      <c r="CW135" s="282"/>
      <c r="CX135" s="270"/>
      <c r="CY135" s="270"/>
      <c r="CZ135" s="270"/>
      <c r="DA135" s="270"/>
      <c r="DB135" s="270"/>
      <c r="DC135" s="270"/>
      <c r="DD135" s="270"/>
      <c r="DE135" s="270"/>
      <c r="DF135" s="278"/>
      <c r="DG135" s="272"/>
    </row>
    <row r="136" spans="2:111" s="273" customFormat="1" ht="9.9499999999999993" customHeight="1" x14ac:dyDescent="0.15">
      <c r="B136" s="274"/>
      <c r="H136" s="312" t="s">
        <v>653</v>
      </c>
      <c r="I136" s="328"/>
      <c r="J136" s="328"/>
      <c r="K136" s="328"/>
      <c r="L136" s="328"/>
      <c r="M136" s="328"/>
      <c r="N136" s="328"/>
      <c r="O136" s="328"/>
      <c r="P136" s="328"/>
      <c r="Q136" s="328"/>
      <c r="R136" s="328"/>
      <c r="S136" s="328"/>
      <c r="T136" s="328"/>
      <c r="U136" s="328"/>
      <c r="V136" s="323"/>
      <c r="W136" s="312" t="s">
        <v>654</v>
      </c>
      <c r="X136" s="314"/>
      <c r="Y136" s="314"/>
      <c r="Z136" s="314"/>
      <c r="AA136" s="314"/>
      <c r="AB136" s="314"/>
      <c r="AC136" s="314"/>
      <c r="AD136" s="314"/>
      <c r="AE136" s="314"/>
      <c r="AF136" s="314"/>
      <c r="AG136" s="314"/>
      <c r="AH136" s="315"/>
      <c r="BU136" s="270"/>
      <c r="BV136" s="270"/>
      <c r="BW136" s="270"/>
      <c r="BX136" s="270"/>
      <c r="BY136" s="270"/>
      <c r="BZ136" s="270"/>
      <c r="CA136" s="270"/>
      <c r="CB136" s="270"/>
      <c r="CC136" s="270"/>
      <c r="CD136" s="270"/>
      <c r="CE136" s="270"/>
      <c r="CF136" s="270"/>
      <c r="CG136" s="270"/>
      <c r="CH136" s="270"/>
      <c r="CI136" s="270"/>
      <c r="CJ136" s="270"/>
      <c r="CK136" s="270"/>
      <c r="CL136" s="282"/>
      <c r="CM136" s="282"/>
      <c r="CN136" s="282"/>
      <c r="CO136" s="287"/>
      <c r="CP136" s="287"/>
      <c r="CQ136" s="287"/>
      <c r="CR136" s="288"/>
      <c r="CS136" s="288"/>
      <c r="CT136" s="288"/>
      <c r="CU136" s="282"/>
      <c r="CV136" s="282"/>
      <c r="CW136" s="282"/>
      <c r="CX136" s="270"/>
      <c r="CY136" s="270"/>
      <c r="CZ136" s="270"/>
      <c r="DA136" s="270"/>
      <c r="DB136" s="270"/>
      <c r="DC136" s="270"/>
      <c r="DD136" s="270"/>
      <c r="DE136" s="270"/>
      <c r="DF136" s="278"/>
      <c r="DG136" s="272"/>
    </row>
    <row r="137" spans="2:111" s="273" customFormat="1" ht="9.9499999999999993" customHeight="1" x14ac:dyDescent="0.15">
      <c r="B137" s="274"/>
      <c r="H137" s="316" t="s">
        <v>705</v>
      </c>
      <c r="I137" s="317"/>
      <c r="J137" s="318"/>
      <c r="K137" s="317"/>
      <c r="L137" s="317"/>
      <c r="M137" s="317"/>
      <c r="N137" s="317"/>
      <c r="O137" s="329"/>
      <c r="P137" s="329"/>
      <c r="Q137" s="329"/>
      <c r="R137" s="329"/>
      <c r="S137" s="329"/>
      <c r="T137" s="329"/>
      <c r="U137" s="329"/>
      <c r="V137" s="329"/>
      <c r="W137" s="316" t="s">
        <v>706</v>
      </c>
      <c r="X137" s="317"/>
      <c r="Y137" s="317"/>
      <c r="Z137" s="317"/>
      <c r="AA137" s="317"/>
      <c r="AB137" s="317"/>
      <c r="AC137" s="317"/>
      <c r="AD137" s="317"/>
      <c r="AE137" s="320"/>
      <c r="AF137" s="321"/>
      <c r="AG137" s="317"/>
      <c r="AH137" s="330"/>
      <c r="BU137" s="270"/>
      <c r="BV137" s="270"/>
      <c r="BW137" s="270"/>
      <c r="BX137" s="270"/>
      <c r="BY137" s="270"/>
      <c r="BZ137" s="270"/>
      <c r="CA137" s="270"/>
      <c r="CB137" s="270"/>
      <c r="CC137" s="270"/>
      <c r="CD137" s="270"/>
      <c r="CE137" s="270"/>
      <c r="CF137" s="270"/>
      <c r="CG137" s="270"/>
      <c r="CH137" s="270"/>
      <c r="CI137" s="270"/>
      <c r="CJ137" s="270"/>
      <c r="CK137" s="270"/>
      <c r="CL137" s="282"/>
      <c r="CM137" s="282"/>
      <c r="CN137" s="282"/>
      <c r="CO137" s="287"/>
      <c r="CP137" s="287"/>
      <c r="CQ137" s="287"/>
      <c r="CR137" s="288"/>
      <c r="CS137" s="288"/>
      <c r="CT137" s="288"/>
      <c r="CU137" s="282"/>
      <c r="CV137" s="282"/>
      <c r="CW137" s="282"/>
      <c r="CX137" s="270"/>
      <c r="CY137" s="270"/>
      <c r="CZ137" s="270"/>
      <c r="DA137" s="270"/>
      <c r="DB137" s="270"/>
      <c r="DC137" s="270"/>
      <c r="DD137" s="270"/>
      <c r="DE137" s="270"/>
      <c r="DF137" s="278"/>
      <c r="DG137" s="272"/>
    </row>
    <row r="138" spans="2:111" s="273" customFormat="1" ht="9.9499999999999993" customHeight="1" x14ac:dyDescent="0.15">
      <c r="B138" s="274"/>
      <c r="H138" s="316" t="s">
        <v>707</v>
      </c>
      <c r="I138" s="317"/>
      <c r="J138" s="318"/>
      <c r="K138" s="317"/>
      <c r="L138" s="317"/>
      <c r="M138" s="317"/>
      <c r="N138" s="317"/>
      <c r="O138" s="329"/>
      <c r="P138" s="329"/>
      <c r="Q138" s="329"/>
      <c r="R138" s="329"/>
      <c r="S138" s="329"/>
      <c r="T138" s="329"/>
      <c r="U138" s="329"/>
      <c r="V138" s="329"/>
      <c r="W138" s="316" t="s">
        <v>708</v>
      </c>
      <c r="X138" s="317"/>
      <c r="Y138" s="317"/>
      <c r="Z138" s="317"/>
      <c r="AA138" s="317"/>
      <c r="AB138" s="317"/>
      <c r="AC138" s="317"/>
      <c r="AD138" s="317"/>
      <c r="AE138" s="320"/>
      <c r="AF138" s="321"/>
      <c r="AG138" s="317"/>
      <c r="AH138" s="330"/>
      <c r="BU138" s="270"/>
      <c r="BV138" s="270"/>
      <c r="BW138" s="270"/>
      <c r="BX138" s="270"/>
      <c r="BY138" s="270"/>
      <c r="BZ138" s="270"/>
      <c r="CA138" s="270"/>
      <c r="CB138" s="270"/>
      <c r="CC138" s="270"/>
      <c r="CD138" s="270"/>
      <c r="CE138" s="270"/>
      <c r="CF138" s="270"/>
      <c r="CG138" s="270"/>
      <c r="CH138" s="270"/>
      <c r="CI138" s="270"/>
      <c r="CJ138" s="270"/>
      <c r="CK138" s="270"/>
      <c r="CL138" s="282"/>
      <c r="CM138" s="282"/>
      <c r="CN138" s="282"/>
      <c r="CO138" s="287"/>
      <c r="CP138" s="287"/>
      <c r="CQ138" s="287"/>
      <c r="CR138" s="288"/>
      <c r="CS138" s="288"/>
      <c r="CT138" s="288"/>
      <c r="CU138" s="282"/>
      <c r="CV138" s="282"/>
      <c r="CW138" s="282"/>
      <c r="CX138" s="270"/>
      <c r="CY138" s="270"/>
      <c r="CZ138" s="270"/>
      <c r="DA138" s="270"/>
      <c r="DB138" s="270"/>
      <c r="DC138" s="270"/>
      <c r="DD138" s="270"/>
      <c r="DE138" s="270"/>
      <c r="DF138" s="278"/>
      <c r="DG138" s="272"/>
    </row>
    <row r="139" spans="2:111" s="273" customFormat="1" ht="9.9499999999999993" customHeight="1" x14ac:dyDescent="0.15">
      <c r="B139" s="274"/>
      <c r="BU139" s="270"/>
      <c r="BV139" s="270"/>
      <c r="BW139" s="270"/>
      <c r="BX139" s="270"/>
      <c r="BY139" s="270"/>
      <c r="BZ139" s="270"/>
      <c r="CA139" s="270"/>
      <c r="CB139" s="270"/>
      <c r="CC139" s="270"/>
      <c r="CD139" s="270"/>
      <c r="CE139" s="270"/>
      <c r="CF139" s="270"/>
      <c r="CG139" s="270"/>
      <c r="CH139" s="270"/>
      <c r="CI139" s="270"/>
      <c r="CJ139" s="270"/>
      <c r="CK139" s="270"/>
      <c r="CL139" s="282"/>
      <c r="CM139" s="282"/>
      <c r="CN139" s="282"/>
      <c r="CO139" s="287"/>
      <c r="CP139" s="287"/>
      <c r="CQ139" s="287"/>
      <c r="CR139" s="288"/>
      <c r="CS139" s="288"/>
      <c r="CT139" s="288"/>
      <c r="CU139" s="282"/>
      <c r="CV139" s="282"/>
      <c r="CW139" s="282"/>
      <c r="CX139" s="270"/>
      <c r="CY139" s="270"/>
      <c r="CZ139" s="270"/>
      <c r="DA139" s="270"/>
      <c r="DB139" s="270"/>
      <c r="DC139" s="270"/>
      <c r="DD139" s="270"/>
      <c r="DE139" s="270"/>
      <c r="DF139" s="278"/>
      <c r="DG139" s="272"/>
    </row>
    <row r="140" spans="2:111" s="273" customFormat="1" ht="9.9499999999999993" customHeight="1" x14ac:dyDescent="0.15">
      <c r="B140" s="274"/>
      <c r="H140" s="273" t="s">
        <v>677</v>
      </c>
      <c r="BU140" s="270"/>
      <c r="BV140" s="270"/>
      <c r="BW140" s="270"/>
      <c r="BX140" s="270"/>
      <c r="BY140" s="270"/>
      <c r="BZ140" s="270"/>
      <c r="CA140" s="270"/>
      <c r="CB140" s="270"/>
      <c r="CC140" s="270"/>
      <c r="CD140" s="270"/>
      <c r="CE140" s="270"/>
      <c r="CF140" s="270"/>
      <c r="CG140" s="270"/>
      <c r="CH140" s="270"/>
      <c r="CI140" s="270"/>
      <c r="CJ140" s="270"/>
      <c r="CK140" s="270"/>
      <c r="CL140" s="282"/>
      <c r="CM140" s="282"/>
      <c r="CN140" s="282"/>
      <c r="CO140" s="287"/>
      <c r="CP140" s="287"/>
      <c r="CQ140" s="287"/>
      <c r="CR140" s="288"/>
      <c r="CS140" s="288"/>
      <c r="CT140" s="288"/>
      <c r="CU140" s="282"/>
      <c r="CV140" s="282"/>
      <c r="CW140" s="282"/>
      <c r="CX140" s="270"/>
      <c r="CY140" s="270"/>
      <c r="CZ140" s="270"/>
      <c r="DA140" s="270"/>
      <c r="DB140" s="270"/>
      <c r="DC140" s="270"/>
      <c r="DD140" s="270"/>
      <c r="DE140" s="270"/>
      <c r="DF140" s="278"/>
      <c r="DG140" s="272"/>
    </row>
    <row r="141" spans="2:111" s="273" customFormat="1" ht="9.9499999999999993" customHeight="1" x14ac:dyDescent="0.15">
      <c r="B141" s="274"/>
      <c r="H141" s="312" t="s">
        <v>678</v>
      </c>
      <c r="I141" s="328"/>
      <c r="J141" s="328"/>
      <c r="K141" s="328"/>
      <c r="L141" s="328"/>
      <c r="M141" s="328"/>
      <c r="N141" s="328"/>
      <c r="O141" s="328"/>
      <c r="P141" s="328"/>
      <c r="Q141" s="328"/>
      <c r="R141" s="328"/>
      <c r="S141" s="328"/>
      <c r="T141" s="328"/>
      <c r="U141" s="328"/>
      <c r="V141" s="323"/>
      <c r="W141" s="312" t="s">
        <v>679</v>
      </c>
      <c r="X141" s="328"/>
      <c r="Y141" s="328"/>
      <c r="Z141" s="328"/>
      <c r="AA141" s="328"/>
      <c r="AB141" s="328"/>
      <c r="AC141" s="328"/>
      <c r="AD141" s="328"/>
      <c r="AE141" s="328"/>
      <c r="AF141" s="328"/>
      <c r="AG141" s="328"/>
      <c r="AH141" s="315"/>
      <c r="BU141" s="270"/>
      <c r="BV141" s="270"/>
      <c r="BW141" s="270"/>
      <c r="BX141" s="270"/>
      <c r="BY141" s="270"/>
      <c r="BZ141" s="270"/>
      <c r="CA141" s="270"/>
      <c r="CB141" s="270"/>
      <c r="CC141" s="270"/>
      <c r="CD141" s="270"/>
      <c r="CE141" s="270"/>
      <c r="CF141" s="270"/>
      <c r="CG141" s="270"/>
      <c r="CH141" s="270"/>
      <c r="CI141" s="270"/>
      <c r="CJ141" s="270"/>
      <c r="CK141" s="270"/>
      <c r="CL141" s="282"/>
      <c r="CM141" s="282"/>
      <c r="CN141" s="282"/>
      <c r="CO141" s="287"/>
      <c r="CP141" s="287"/>
      <c r="CQ141" s="287"/>
      <c r="CR141" s="288"/>
      <c r="CS141" s="288"/>
      <c r="CT141" s="288"/>
      <c r="CU141" s="282"/>
      <c r="CV141" s="282"/>
      <c r="CW141" s="282"/>
      <c r="CX141" s="270"/>
      <c r="CY141" s="270"/>
      <c r="CZ141" s="270"/>
      <c r="DA141" s="270"/>
      <c r="DB141" s="270"/>
      <c r="DC141" s="270"/>
      <c r="DD141" s="270"/>
      <c r="DE141" s="270"/>
      <c r="DF141" s="278"/>
      <c r="DG141" s="272"/>
    </row>
    <row r="142" spans="2:111" s="273" customFormat="1" ht="9.9499999999999993" customHeight="1" x14ac:dyDescent="0.15">
      <c r="B142" s="274"/>
      <c r="H142" s="316" t="s">
        <v>709</v>
      </c>
      <c r="I142" s="329"/>
      <c r="J142" s="329"/>
      <c r="K142" s="329"/>
      <c r="L142" s="329"/>
      <c r="M142" s="329"/>
      <c r="N142" s="329"/>
      <c r="O142" s="329"/>
      <c r="P142" s="329"/>
      <c r="Q142" s="329"/>
      <c r="R142" s="329"/>
      <c r="S142" s="329"/>
      <c r="T142" s="329"/>
      <c r="U142" s="329"/>
      <c r="V142" s="330"/>
      <c r="W142" s="316" t="s">
        <v>710</v>
      </c>
      <c r="X142" s="329"/>
      <c r="Y142" s="329"/>
      <c r="Z142" s="329"/>
      <c r="AA142" s="329"/>
      <c r="AB142" s="329"/>
      <c r="AC142" s="329"/>
      <c r="AD142" s="329"/>
      <c r="AE142" s="329"/>
      <c r="AF142" s="329"/>
      <c r="AG142" s="329"/>
      <c r="AH142" s="330"/>
      <c r="AJ142" s="322" t="s">
        <v>711</v>
      </c>
      <c r="BU142" s="270"/>
      <c r="BV142" s="270"/>
      <c r="BW142" s="270"/>
      <c r="BX142" s="270"/>
      <c r="BY142" s="270"/>
      <c r="BZ142" s="270"/>
      <c r="CA142" s="270"/>
      <c r="CB142" s="270"/>
      <c r="CC142" s="270"/>
      <c r="CD142" s="270"/>
      <c r="CE142" s="270"/>
      <c r="CF142" s="270"/>
      <c r="CG142" s="270"/>
      <c r="CH142" s="270"/>
      <c r="CI142" s="270"/>
      <c r="CJ142" s="270"/>
      <c r="CK142" s="270"/>
      <c r="CL142" s="282"/>
      <c r="CM142" s="282"/>
      <c r="CN142" s="282"/>
      <c r="CO142" s="287"/>
      <c r="CP142" s="287"/>
      <c r="CQ142" s="287"/>
      <c r="CR142" s="288"/>
      <c r="CS142" s="288"/>
      <c r="CT142" s="288"/>
      <c r="CU142" s="282"/>
      <c r="CV142" s="282"/>
      <c r="CW142" s="282"/>
      <c r="CX142" s="270"/>
      <c r="CY142" s="270"/>
      <c r="CZ142" s="270"/>
      <c r="DA142" s="270"/>
      <c r="DB142" s="270"/>
      <c r="DC142" s="270"/>
      <c r="DD142" s="270"/>
      <c r="DE142" s="270"/>
      <c r="DF142" s="278"/>
      <c r="DG142" s="272"/>
    </row>
    <row r="143" spans="2:111" s="273" customFormat="1" ht="9.9499999999999993" customHeight="1" x14ac:dyDescent="0.15">
      <c r="B143" s="274"/>
      <c r="BU143" s="270"/>
      <c r="BV143" s="270"/>
      <c r="BW143" s="270"/>
      <c r="BX143" s="270"/>
      <c r="BY143" s="270"/>
      <c r="BZ143" s="270"/>
      <c r="CA143" s="270"/>
      <c r="CB143" s="270"/>
      <c r="CC143" s="270"/>
      <c r="CD143" s="270"/>
      <c r="CE143" s="270"/>
      <c r="CF143" s="270"/>
      <c r="CG143" s="270"/>
      <c r="CH143" s="270"/>
      <c r="CI143" s="270"/>
      <c r="CJ143" s="270"/>
      <c r="CK143" s="270"/>
      <c r="CL143" s="282"/>
      <c r="CM143" s="282"/>
      <c r="CN143" s="282"/>
      <c r="CO143" s="287"/>
      <c r="CP143" s="287"/>
      <c r="CQ143" s="287"/>
      <c r="CR143" s="288"/>
      <c r="CS143" s="288"/>
      <c r="CT143" s="288"/>
      <c r="CU143" s="282"/>
      <c r="CV143" s="282"/>
      <c r="CW143" s="282"/>
      <c r="CX143" s="270"/>
      <c r="CY143" s="270"/>
      <c r="CZ143" s="270"/>
      <c r="DA143" s="270"/>
      <c r="DB143" s="270"/>
      <c r="DC143" s="270"/>
      <c r="DD143" s="270"/>
      <c r="DE143" s="270"/>
      <c r="DF143" s="278"/>
      <c r="DG143" s="272"/>
    </row>
    <row r="144" spans="2:111" s="273" customFormat="1" ht="9.9499999999999993" customHeight="1" x14ac:dyDescent="0.15">
      <c r="B144" s="274"/>
      <c r="BU144" s="270"/>
      <c r="BV144" s="270"/>
      <c r="BW144" s="270"/>
      <c r="BX144" s="270"/>
      <c r="BY144" s="270"/>
      <c r="BZ144" s="270"/>
      <c r="CA144" s="270"/>
      <c r="CB144" s="270"/>
      <c r="CC144" s="270"/>
      <c r="CD144" s="270"/>
      <c r="CE144" s="270"/>
      <c r="CF144" s="270"/>
      <c r="CG144" s="270"/>
      <c r="CH144" s="270"/>
      <c r="CI144" s="270"/>
      <c r="CJ144" s="270"/>
      <c r="CK144" s="270"/>
      <c r="CL144" s="282"/>
      <c r="CM144" s="282"/>
      <c r="CN144" s="282"/>
      <c r="CO144" s="287"/>
      <c r="CP144" s="287"/>
      <c r="CQ144" s="287"/>
      <c r="CR144" s="288"/>
      <c r="CS144" s="288"/>
      <c r="CT144" s="288"/>
      <c r="CU144" s="282"/>
      <c r="CV144" s="282"/>
      <c r="CW144" s="282"/>
      <c r="CX144" s="270"/>
      <c r="CY144" s="270"/>
      <c r="CZ144" s="270"/>
      <c r="DA144" s="270"/>
      <c r="DB144" s="270"/>
      <c r="DC144" s="270"/>
      <c r="DD144" s="270"/>
      <c r="DE144" s="270"/>
      <c r="DF144" s="278"/>
      <c r="DG144" s="272"/>
    </row>
    <row r="145" spans="2:111" s="273" customFormat="1" ht="9.9499999999999993" customHeight="1" x14ac:dyDescent="0.15">
      <c r="B145" s="274"/>
      <c r="G145" s="338" t="s">
        <v>712</v>
      </c>
      <c r="H145" s="338"/>
      <c r="I145" s="338"/>
      <c r="J145" s="338"/>
      <c r="K145" s="338"/>
      <c r="L145" s="338"/>
      <c r="M145" s="338"/>
      <c r="N145" s="338"/>
      <c r="O145" s="338"/>
      <c r="P145" s="338"/>
      <c r="Q145" s="338"/>
      <c r="R145" s="338"/>
      <c r="S145" s="338"/>
      <c r="T145" s="338"/>
      <c r="U145" s="338"/>
      <c r="V145" s="338"/>
      <c r="W145" s="338"/>
      <c r="X145" s="338"/>
      <c r="Y145" s="338"/>
      <c r="Z145" s="338"/>
      <c r="AA145" s="338"/>
      <c r="AB145" s="338"/>
      <c r="AC145" s="338"/>
      <c r="AD145" s="338"/>
      <c r="AE145" s="338"/>
      <c r="AF145" s="338"/>
      <c r="AG145" s="338"/>
      <c r="AH145" s="338"/>
      <c r="AI145" s="338"/>
      <c r="AJ145" s="338"/>
      <c r="AK145" s="338"/>
      <c r="AL145" s="338"/>
      <c r="AM145" s="338"/>
      <c r="AN145" s="338"/>
      <c r="AO145" s="338"/>
      <c r="AP145" s="338"/>
      <c r="AQ145" s="338"/>
      <c r="AR145" s="338"/>
      <c r="AS145" s="338"/>
      <c r="AT145" s="338"/>
      <c r="AU145" s="338"/>
      <c r="AV145" s="338"/>
      <c r="AW145" s="338"/>
      <c r="AX145" s="338"/>
      <c r="AY145" s="338"/>
      <c r="AZ145" s="338"/>
      <c r="BA145" s="338"/>
      <c r="BB145" s="338"/>
      <c r="BC145" s="338"/>
      <c r="BD145" s="338"/>
      <c r="BE145" s="338"/>
      <c r="BF145" s="338"/>
      <c r="BG145" s="338"/>
      <c r="BH145" s="338"/>
      <c r="BI145" s="338"/>
      <c r="BJ145" s="338"/>
      <c r="BK145" s="338"/>
      <c r="BL145" s="338"/>
      <c r="BM145" s="338"/>
      <c r="BN145" s="338"/>
      <c r="BO145" s="338"/>
      <c r="BP145" s="338"/>
      <c r="BU145" s="270"/>
      <c r="BV145" s="270"/>
      <c r="BW145" s="270"/>
      <c r="BX145" s="270"/>
      <c r="BY145" s="270"/>
      <c r="BZ145" s="270"/>
      <c r="CA145" s="270"/>
      <c r="CB145" s="270"/>
      <c r="CC145" s="270"/>
      <c r="CD145" s="270"/>
      <c r="CE145" s="270"/>
      <c r="CF145" s="270"/>
      <c r="CG145" s="270"/>
      <c r="CH145" s="270"/>
      <c r="CI145" s="270"/>
      <c r="CJ145" s="270"/>
      <c r="CK145" s="270"/>
      <c r="CL145" s="282"/>
      <c r="CM145" s="282"/>
      <c r="CN145" s="282"/>
      <c r="CO145" s="287"/>
      <c r="CP145" s="287"/>
      <c r="CQ145" s="287"/>
      <c r="CR145" s="288"/>
      <c r="CS145" s="288"/>
      <c r="CT145" s="288"/>
      <c r="CU145" s="282"/>
      <c r="CV145" s="282"/>
      <c r="CW145" s="282"/>
      <c r="CX145" s="270"/>
      <c r="CY145" s="270"/>
      <c r="CZ145" s="270"/>
      <c r="DA145" s="270"/>
      <c r="DB145" s="270"/>
      <c r="DC145" s="270"/>
      <c r="DD145" s="270"/>
      <c r="DE145" s="270"/>
      <c r="DF145" s="278"/>
      <c r="DG145" s="272"/>
    </row>
    <row r="146" spans="2:111" s="273" customFormat="1" ht="9.9499999999999993" customHeight="1" x14ac:dyDescent="0.15">
      <c r="B146" s="274"/>
      <c r="G146" s="338"/>
      <c r="H146" s="338"/>
      <c r="I146" s="338"/>
      <c r="J146" s="338"/>
      <c r="K146" s="338"/>
      <c r="L146" s="338"/>
      <c r="M146" s="338"/>
      <c r="N146" s="338"/>
      <c r="O146" s="338"/>
      <c r="P146" s="338"/>
      <c r="Q146" s="338"/>
      <c r="R146" s="338"/>
      <c r="S146" s="338"/>
      <c r="T146" s="338"/>
      <c r="U146" s="338"/>
      <c r="V146" s="338"/>
      <c r="W146" s="338"/>
      <c r="X146" s="338"/>
      <c r="Y146" s="338"/>
      <c r="Z146" s="338"/>
      <c r="AA146" s="338"/>
      <c r="AB146" s="338"/>
      <c r="AC146" s="338"/>
      <c r="AD146" s="338"/>
      <c r="AE146" s="338"/>
      <c r="AF146" s="338"/>
      <c r="AG146" s="338"/>
      <c r="AH146" s="338"/>
      <c r="AI146" s="338"/>
      <c r="AJ146" s="338"/>
      <c r="AK146" s="338"/>
      <c r="AL146" s="338"/>
      <c r="AM146" s="338"/>
      <c r="AN146" s="338"/>
      <c r="AO146" s="338"/>
      <c r="AP146" s="338"/>
      <c r="AQ146" s="338"/>
      <c r="AR146" s="338"/>
      <c r="AS146" s="338"/>
      <c r="AT146" s="338"/>
      <c r="AU146" s="338"/>
      <c r="AV146" s="338"/>
      <c r="AW146" s="338"/>
      <c r="AX146" s="338"/>
      <c r="AY146" s="338"/>
      <c r="AZ146" s="338"/>
      <c r="BA146" s="338"/>
      <c r="BB146" s="338"/>
      <c r="BC146" s="338"/>
      <c r="BD146" s="338"/>
      <c r="BE146" s="338"/>
      <c r="BF146" s="338"/>
      <c r="BG146" s="338"/>
      <c r="BH146" s="338"/>
      <c r="BI146" s="338"/>
      <c r="BJ146" s="338"/>
      <c r="BK146" s="338"/>
      <c r="BL146" s="338"/>
      <c r="BM146" s="338"/>
      <c r="BN146" s="338"/>
      <c r="BO146" s="338"/>
      <c r="BP146" s="338"/>
      <c r="BU146" s="270"/>
      <c r="BV146" s="270"/>
      <c r="BW146" s="270"/>
      <c r="BX146" s="270"/>
      <c r="BY146" s="270"/>
      <c r="BZ146" s="270"/>
      <c r="CA146" s="270"/>
      <c r="CB146" s="270"/>
      <c r="CC146" s="270"/>
      <c r="CD146" s="270"/>
      <c r="CE146" s="270"/>
      <c r="CF146" s="270"/>
      <c r="CG146" s="270"/>
      <c r="CH146" s="270"/>
      <c r="CI146" s="270"/>
      <c r="CJ146" s="270"/>
      <c r="CK146" s="270"/>
      <c r="CL146" s="282"/>
      <c r="CM146" s="282"/>
      <c r="CN146" s="282"/>
      <c r="CO146" s="287"/>
      <c r="CP146" s="287"/>
      <c r="CQ146" s="287"/>
      <c r="CR146" s="288"/>
      <c r="CS146" s="288"/>
      <c r="CT146" s="288"/>
      <c r="CU146" s="282"/>
      <c r="CV146" s="282"/>
      <c r="CW146" s="282"/>
      <c r="CX146" s="270"/>
      <c r="CY146" s="270"/>
      <c r="CZ146" s="270"/>
      <c r="DA146" s="270"/>
      <c r="DB146" s="270"/>
      <c r="DC146" s="270"/>
      <c r="DD146" s="270"/>
      <c r="DE146" s="270"/>
      <c r="DF146" s="278"/>
      <c r="DG146" s="272"/>
    </row>
    <row r="147" spans="2:111" s="273" customFormat="1" ht="9.9499999999999993" customHeight="1" x14ac:dyDescent="0.15">
      <c r="B147" s="274"/>
      <c r="G147" s="338"/>
      <c r="H147" s="338" t="s">
        <v>713</v>
      </c>
      <c r="I147" s="338"/>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8"/>
      <c r="AF147" s="338"/>
      <c r="AG147" s="338"/>
      <c r="AH147" s="338"/>
      <c r="AI147" s="338"/>
      <c r="AJ147" s="338"/>
      <c r="AK147" s="338"/>
      <c r="AL147" s="338"/>
      <c r="AM147" s="338"/>
      <c r="AN147" s="338"/>
      <c r="AO147" s="338"/>
      <c r="AP147" s="338"/>
      <c r="AQ147" s="338"/>
      <c r="AR147" s="338"/>
      <c r="AS147" s="338"/>
      <c r="AT147" s="338"/>
      <c r="AU147" s="338"/>
      <c r="AV147" s="338"/>
      <c r="AW147" s="338"/>
      <c r="AX147" s="338"/>
      <c r="AY147" s="338"/>
      <c r="AZ147" s="338"/>
      <c r="BA147" s="338"/>
      <c r="BB147" s="338"/>
      <c r="BC147" s="338"/>
      <c r="BD147" s="338"/>
      <c r="BE147" s="338"/>
      <c r="BF147" s="338"/>
      <c r="BG147" s="338"/>
      <c r="BH147" s="338"/>
      <c r="BI147" s="338"/>
      <c r="BJ147" s="338"/>
      <c r="BK147" s="338"/>
      <c r="BL147" s="338"/>
      <c r="BM147" s="338"/>
      <c r="BN147" s="338"/>
      <c r="BO147" s="338"/>
      <c r="BP147" s="338"/>
      <c r="BU147" s="270"/>
      <c r="BV147" s="270"/>
      <c r="BW147" s="270"/>
      <c r="BX147" s="270"/>
      <c r="BY147" s="270"/>
      <c r="BZ147" s="270"/>
      <c r="CA147" s="270"/>
      <c r="CB147" s="270"/>
      <c r="CC147" s="270"/>
      <c r="CD147" s="270"/>
      <c r="CE147" s="270"/>
      <c r="CF147" s="270"/>
      <c r="CG147" s="270"/>
      <c r="CH147" s="270"/>
      <c r="CI147" s="270"/>
      <c r="CJ147" s="270"/>
      <c r="CK147" s="270"/>
      <c r="CL147" s="282"/>
      <c r="CM147" s="282"/>
      <c r="CN147" s="282"/>
      <c r="CO147" s="287"/>
      <c r="CP147" s="287"/>
      <c r="CQ147" s="287"/>
      <c r="CR147" s="288"/>
      <c r="CS147" s="288"/>
      <c r="CT147" s="288"/>
      <c r="CU147" s="282"/>
      <c r="CV147" s="282"/>
      <c r="CW147" s="282"/>
      <c r="CX147" s="270"/>
      <c r="CY147" s="270"/>
      <c r="CZ147" s="270"/>
      <c r="DA147" s="270"/>
      <c r="DB147" s="270"/>
      <c r="DC147" s="270"/>
      <c r="DD147" s="270"/>
      <c r="DE147" s="270"/>
      <c r="DF147" s="278"/>
      <c r="DG147" s="272"/>
    </row>
    <row r="148" spans="2:111" s="273" customFormat="1" ht="9.9499999999999993" customHeight="1" x14ac:dyDescent="0.15">
      <c r="B148" s="274"/>
      <c r="G148" s="338"/>
      <c r="H148" s="338"/>
      <c r="I148" s="338"/>
      <c r="J148" s="338"/>
      <c r="K148" s="338"/>
      <c r="L148" s="338"/>
      <c r="M148" s="338"/>
      <c r="N148" s="338"/>
      <c r="O148" s="338"/>
      <c r="P148" s="338"/>
      <c r="Q148" s="338"/>
      <c r="R148" s="338"/>
      <c r="S148" s="338"/>
      <c r="T148" s="338"/>
      <c r="U148" s="338"/>
      <c r="V148" s="338"/>
      <c r="W148" s="338"/>
      <c r="X148" s="338"/>
      <c r="Y148" s="338"/>
      <c r="Z148" s="338"/>
      <c r="AA148" s="338"/>
      <c r="AB148" s="338"/>
      <c r="AC148" s="338"/>
      <c r="AD148" s="338"/>
      <c r="AE148" s="338"/>
      <c r="AF148" s="338"/>
      <c r="AG148" s="338"/>
      <c r="AH148" s="338"/>
      <c r="AI148" s="338"/>
      <c r="AJ148" s="338"/>
      <c r="AK148" s="338"/>
      <c r="AL148" s="338"/>
      <c r="AM148" s="338"/>
      <c r="AN148" s="338"/>
      <c r="AO148" s="338"/>
      <c r="AP148" s="338"/>
      <c r="AQ148" s="338"/>
      <c r="AR148" s="338"/>
      <c r="AS148" s="338"/>
      <c r="AT148" s="338"/>
      <c r="AU148" s="338"/>
      <c r="AV148" s="338"/>
      <c r="AW148" s="338"/>
      <c r="AX148" s="338"/>
      <c r="AY148" s="338"/>
      <c r="AZ148" s="338"/>
      <c r="BA148" s="338"/>
      <c r="BB148" s="338"/>
      <c r="BC148" s="338"/>
      <c r="BD148" s="338"/>
      <c r="BE148" s="338"/>
      <c r="BF148" s="338"/>
      <c r="BG148" s="338"/>
      <c r="BH148" s="338"/>
      <c r="BI148" s="338"/>
      <c r="BJ148" s="338"/>
      <c r="BK148" s="338"/>
      <c r="BL148" s="338"/>
      <c r="BM148" s="338"/>
      <c r="BN148" s="338"/>
      <c r="BO148" s="338"/>
      <c r="BP148" s="338"/>
      <c r="BU148" s="270"/>
      <c r="BV148" s="270"/>
      <c r="BW148" s="270"/>
      <c r="BX148" s="270"/>
      <c r="BY148" s="270"/>
      <c r="BZ148" s="270"/>
      <c r="CA148" s="270"/>
      <c r="CB148" s="270"/>
      <c r="CC148" s="270"/>
      <c r="CD148" s="270"/>
      <c r="CE148" s="270"/>
      <c r="CF148" s="270"/>
      <c r="CG148" s="270"/>
      <c r="CH148" s="270"/>
      <c r="CI148" s="270"/>
      <c r="CJ148" s="270"/>
      <c r="CK148" s="270"/>
      <c r="CL148" s="282"/>
      <c r="CM148" s="282"/>
      <c r="CN148" s="282"/>
      <c r="CO148" s="287"/>
      <c r="CP148" s="287"/>
      <c r="CQ148" s="287"/>
      <c r="CR148" s="288"/>
      <c r="CS148" s="288"/>
      <c r="CT148" s="288"/>
      <c r="CU148" s="282"/>
      <c r="CV148" s="282"/>
      <c r="CW148" s="282"/>
      <c r="CX148" s="270"/>
      <c r="CY148" s="270"/>
      <c r="CZ148" s="270"/>
      <c r="DA148" s="270"/>
      <c r="DB148" s="270"/>
      <c r="DC148" s="270"/>
      <c r="DD148" s="270"/>
      <c r="DE148" s="270"/>
      <c r="DF148" s="278"/>
      <c r="DG148" s="272"/>
    </row>
    <row r="149" spans="2:111" s="273" customFormat="1" ht="9.9499999999999993" customHeight="1" x14ac:dyDescent="0.15">
      <c r="B149" s="274"/>
      <c r="G149" s="338"/>
      <c r="H149" s="338" t="s">
        <v>714</v>
      </c>
      <c r="I149" s="338"/>
      <c r="J149" s="338"/>
      <c r="K149" s="338"/>
      <c r="L149" s="338"/>
      <c r="M149" s="338"/>
      <c r="N149" s="338"/>
      <c r="O149" s="338"/>
      <c r="P149" s="338"/>
      <c r="Q149" s="338"/>
      <c r="R149" s="338"/>
      <c r="S149" s="338"/>
      <c r="T149" s="338"/>
      <c r="U149" s="338"/>
      <c r="V149" s="338"/>
      <c r="W149" s="338"/>
      <c r="X149" s="338"/>
      <c r="Y149" s="338"/>
      <c r="Z149" s="338"/>
      <c r="AA149" s="338"/>
      <c r="AB149" s="338"/>
      <c r="AC149" s="338"/>
      <c r="AD149" s="338"/>
      <c r="AE149" s="338"/>
      <c r="AF149" s="338"/>
      <c r="AG149" s="338"/>
      <c r="AH149" s="338"/>
      <c r="AI149" s="338"/>
      <c r="AJ149" s="338"/>
      <c r="AK149" s="338"/>
      <c r="AL149" s="338"/>
      <c r="AM149" s="338"/>
      <c r="AN149" s="338"/>
      <c r="AO149" s="338"/>
      <c r="AP149" s="338"/>
      <c r="AQ149" s="338"/>
      <c r="AR149" s="338"/>
      <c r="AS149" s="338"/>
      <c r="AT149" s="338"/>
      <c r="AU149" s="338"/>
      <c r="AV149" s="338"/>
      <c r="AW149" s="338"/>
      <c r="AX149" s="338"/>
      <c r="AY149" s="338"/>
      <c r="AZ149" s="338"/>
      <c r="BA149" s="338"/>
      <c r="BB149" s="338"/>
      <c r="BC149" s="338"/>
      <c r="BD149" s="338"/>
      <c r="BE149" s="338"/>
      <c r="BF149" s="338"/>
      <c r="BG149" s="338"/>
      <c r="BH149" s="338"/>
      <c r="BI149" s="338"/>
      <c r="BJ149" s="338"/>
      <c r="BK149" s="338"/>
      <c r="BL149" s="338"/>
      <c r="BM149" s="338"/>
      <c r="BN149" s="338"/>
      <c r="BO149" s="338"/>
      <c r="BP149" s="338"/>
      <c r="BU149" s="270"/>
      <c r="BV149" s="270"/>
      <c r="BW149" s="270"/>
      <c r="BX149" s="270"/>
      <c r="BY149" s="270"/>
      <c r="BZ149" s="270"/>
      <c r="CA149" s="270"/>
      <c r="CB149" s="270"/>
      <c r="CC149" s="270"/>
      <c r="CD149" s="270"/>
      <c r="CE149" s="270"/>
      <c r="CF149" s="270"/>
      <c r="CG149" s="270"/>
      <c r="CH149" s="270"/>
      <c r="CI149" s="270"/>
      <c r="CJ149" s="270"/>
      <c r="CK149" s="270"/>
      <c r="CL149" s="282"/>
      <c r="CM149" s="282"/>
      <c r="CN149" s="282"/>
      <c r="CO149" s="287"/>
      <c r="CP149" s="287"/>
      <c r="CQ149" s="287"/>
      <c r="CR149" s="288"/>
      <c r="CS149" s="288"/>
      <c r="CT149" s="288"/>
      <c r="CU149" s="282"/>
      <c r="CV149" s="282"/>
      <c r="CW149" s="282"/>
      <c r="CX149" s="270"/>
      <c r="CY149" s="270"/>
      <c r="CZ149" s="270"/>
      <c r="DA149" s="270"/>
      <c r="DB149" s="270"/>
      <c r="DC149" s="270"/>
      <c r="DD149" s="270"/>
      <c r="DE149" s="270"/>
      <c r="DF149" s="278"/>
      <c r="DG149" s="272"/>
    </row>
    <row r="150" spans="2:111" s="273" customFormat="1" ht="9.9499999999999993" customHeight="1" x14ac:dyDescent="0.15">
      <c r="B150" s="274"/>
      <c r="G150" s="338"/>
      <c r="H150" s="339" t="s">
        <v>653</v>
      </c>
      <c r="I150" s="340"/>
      <c r="J150" s="340"/>
      <c r="K150" s="340"/>
      <c r="L150" s="340"/>
      <c r="M150" s="340"/>
      <c r="N150" s="340"/>
      <c r="O150" s="340"/>
      <c r="P150" s="340"/>
      <c r="Q150" s="340"/>
      <c r="R150" s="340"/>
      <c r="S150" s="340"/>
      <c r="T150" s="340"/>
      <c r="U150" s="340"/>
      <c r="V150" s="341"/>
      <c r="W150" s="339" t="s">
        <v>654</v>
      </c>
      <c r="X150" s="314"/>
      <c r="Y150" s="314"/>
      <c r="Z150" s="314"/>
      <c r="AA150" s="314"/>
      <c r="AB150" s="314"/>
      <c r="AC150" s="314"/>
      <c r="AD150" s="314"/>
      <c r="AE150" s="314"/>
      <c r="AF150" s="314"/>
      <c r="AG150" s="314"/>
      <c r="AH150" s="315"/>
      <c r="AI150" s="338"/>
      <c r="AJ150" s="338"/>
      <c r="AK150" s="338"/>
      <c r="AL150" s="338"/>
      <c r="AM150" s="338"/>
      <c r="AN150" s="338"/>
      <c r="AO150" s="338"/>
      <c r="AP150" s="338"/>
      <c r="AQ150" s="338"/>
      <c r="AR150" s="338"/>
      <c r="AS150" s="338"/>
      <c r="AT150" s="338"/>
      <c r="AU150" s="338"/>
      <c r="AV150" s="338"/>
      <c r="AW150" s="338"/>
      <c r="AX150" s="338"/>
      <c r="AY150" s="338"/>
      <c r="AZ150" s="338"/>
      <c r="BA150" s="338"/>
      <c r="BB150" s="338"/>
      <c r="BC150" s="338"/>
      <c r="BD150" s="338"/>
      <c r="BE150" s="338"/>
      <c r="BF150" s="338"/>
      <c r="BG150" s="338"/>
      <c r="BH150" s="338"/>
      <c r="BI150" s="338"/>
      <c r="BJ150" s="338"/>
      <c r="BK150" s="338"/>
      <c r="BL150" s="338"/>
      <c r="BM150" s="338"/>
      <c r="BN150" s="338"/>
      <c r="BO150" s="338"/>
      <c r="BP150" s="338"/>
      <c r="BU150" s="270"/>
      <c r="BV150" s="270"/>
      <c r="BW150" s="270"/>
      <c r="BX150" s="270"/>
      <c r="BY150" s="270"/>
      <c r="BZ150" s="270"/>
      <c r="CA150" s="270"/>
      <c r="CB150" s="270"/>
      <c r="CC150" s="270"/>
      <c r="CD150" s="270"/>
      <c r="CE150" s="270"/>
      <c r="CF150" s="270"/>
      <c r="CG150" s="270"/>
      <c r="CH150" s="270"/>
      <c r="CI150" s="270"/>
      <c r="CJ150" s="270"/>
      <c r="CK150" s="270"/>
      <c r="CL150" s="282"/>
      <c r="CM150" s="282"/>
      <c r="CN150" s="282"/>
      <c r="CO150" s="287"/>
      <c r="CP150" s="287"/>
      <c r="CQ150" s="287"/>
      <c r="CR150" s="288"/>
      <c r="CS150" s="288"/>
      <c r="CT150" s="288"/>
      <c r="CU150" s="282"/>
      <c r="CV150" s="282"/>
      <c r="CW150" s="282"/>
      <c r="CX150" s="270"/>
      <c r="CY150" s="270"/>
      <c r="CZ150" s="270"/>
      <c r="DA150" s="270"/>
      <c r="DB150" s="270"/>
      <c r="DC150" s="270"/>
      <c r="DD150" s="270"/>
      <c r="DE150" s="270"/>
      <c r="DF150" s="278"/>
      <c r="DG150" s="272"/>
    </row>
    <row r="151" spans="2:111" s="273" customFormat="1" ht="9.9499999999999993" customHeight="1" x14ac:dyDescent="0.15">
      <c r="B151" s="274"/>
      <c r="G151" s="338"/>
      <c r="H151" s="342" t="s">
        <v>715</v>
      </c>
      <c r="I151" s="317"/>
      <c r="J151" s="318"/>
      <c r="K151" s="317"/>
      <c r="L151" s="317"/>
      <c r="M151" s="317"/>
      <c r="N151" s="317"/>
      <c r="O151" s="343"/>
      <c r="P151" s="343"/>
      <c r="Q151" s="343"/>
      <c r="R151" s="343"/>
      <c r="S151" s="343"/>
      <c r="T151" s="343"/>
      <c r="U151" s="343"/>
      <c r="V151" s="343"/>
      <c r="W151" s="342" t="s">
        <v>716</v>
      </c>
      <c r="X151" s="317"/>
      <c r="Y151" s="317"/>
      <c r="Z151" s="317"/>
      <c r="AA151" s="317"/>
      <c r="AB151" s="317"/>
      <c r="AC151" s="317"/>
      <c r="AD151" s="317"/>
      <c r="AE151" s="320"/>
      <c r="AF151" s="321"/>
      <c r="AG151" s="317"/>
      <c r="AH151" s="344"/>
      <c r="AI151" s="338"/>
      <c r="AJ151" s="338"/>
      <c r="AK151" s="338"/>
      <c r="AL151" s="338"/>
      <c r="AM151" s="338"/>
      <c r="AN151" s="338"/>
      <c r="AO151" s="338"/>
      <c r="AP151" s="338"/>
      <c r="AQ151" s="338"/>
      <c r="AR151" s="338"/>
      <c r="AS151" s="338"/>
      <c r="AT151" s="338"/>
      <c r="AU151" s="338"/>
      <c r="AV151" s="338"/>
      <c r="AW151" s="338"/>
      <c r="AX151" s="338"/>
      <c r="AY151" s="338"/>
      <c r="AZ151" s="338"/>
      <c r="BA151" s="338"/>
      <c r="BB151" s="338"/>
      <c r="BC151" s="338"/>
      <c r="BD151" s="338"/>
      <c r="BE151" s="338"/>
      <c r="BF151" s="338"/>
      <c r="BG151" s="338"/>
      <c r="BH151" s="338"/>
      <c r="BI151" s="338"/>
      <c r="BJ151" s="338"/>
      <c r="BK151" s="338"/>
      <c r="BL151" s="338"/>
      <c r="BM151" s="338"/>
      <c r="BN151" s="338"/>
      <c r="BO151" s="338"/>
      <c r="BP151" s="338"/>
      <c r="BZ151" s="272"/>
      <c r="CA151" s="337"/>
      <c r="CB151" s="272"/>
      <c r="CC151" s="272"/>
      <c r="CD151" s="272"/>
      <c r="CE151" s="272"/>
      <c r="CF151" s="272"/>
      <c r="CG151" s="272"/>
      <c r="CH151" s="272"/>
      <c r="CI151" s="272"/>
      <c r="CJ151" s="272"/>
      <c r="CK151" s="272"/>
      <c r="CL151" s="288"/>
      <c r="CM151" s="288"/>
      <c r="CN151" s="282"/>
      <c r="CO151" s="282"/>
      <c r="CP151" s="282"/>
      <c r="CQ151" s="282"/>
      <c r="CR151" s="282"/>
      <c r="CS151" s="282"/>
      <c r="CT151" s="282"/>
      <c r="CU151" s="282"/>
      <c r="CV151" s="282"/>
      <c r="CW151" s="282"/>
      <c r="CX151" s="272"/>
      <c r="CY151" s="272"/>
      <c r="CZ151" s="337"/>
      <c r="DA151" s="337"/>
      <c r="DB151" s="337"/>
      <c r="DC151" s="337"/>
      <c r="DD151" s="270"/>
      <c r="DE151" s="270"/>
      <c r="DF151" s="278"/>
      <c r="DG151" s="272"/>
    </row>
    <row r="152" spans="2:111" s="273" customFormat="1" ht="9.9499999999999993" customHeight="1" x14ac:dyDescent="0.15">
      <c r="B152" s="274"/>
      <c r="G152" s="338"/>
      <c r="H152" s="338"/>
      <c r="I152" s="338"/>
      <c r="J152" s="338"/>
      <c r="K152" s="338"/>
      <c r="L152" s="338"/>
      <c r="M152" s="338"/>
      <c r="N152" s="338"/>
      <c r="O152" s="338"/>
      <c r="P152" s="338"/>
      <c r="Q152" s="338"/>
      <c r="R152" s="338"/>
      <c r="S152" s="338"/>
      <c r="T152" s="338"/>
      <c r="U152" s="338"/>
      <c r="V152" s="338"/>
      <c r="W152" s="338"/>
      <c r="X152" s="338"/>
      <c r="Y152" s="338"/>
      <c r="Z152" s="338"/>
      <c r="AA152" s="338"/>
      <c r="AB152" s="338"/>
      <c r="AC152" s="338"/>
      <c r="AD152" s="338"/>
      <c r="AE152" s="338"/>
      <c r="AF152" s="338"/>
      <c r="AG152" s="338"/>
      <c r="AH152" s="338"/>
      <c r="AI152" s="338"/>
      <c r="AJ152" s="338"/>
      <c r="AK152" s="338"/>
      <c r="AL152" s="338"/>
      <c r="AM152" s="338"/>
      <c r="AN152" s="338"/>
      <c r="AO152" s="338"/>
      <c r="AP152" s="338"/>
      <c r="AQ152" s="338"/>
      <c r="AR152" s="338"/>
      <c r="AS152" s="338"/>
      <c r="AT152" s="338"/>
      <c r="AU152" s="338"/>
      <c r="AV152" s="338"/>
      <c r="AW152" s="338"/>
      <c r="AX152" s="338"/>
      <c r="AY152" s="338"/>
      <c r="AZ152" s="338"/>
      <c r="BA152" s="338"/>
      <c r="BB152" s="338"/>
      <c r="BC152" s="338"/>
      <c r="BD152" s="338"/>
      <c r="BE152" s="338"/>
      <c r="BF152" s="338"/>
      <c r="BG152" s="338"/>
      <c r="BH152" s="338"/>
      <c r="BI152" s="338"/>
      <c r="BJ152" s="338"/>
      <c r="BK152" s="338"/>
      <c r="BL152" s="338"/>
      <c r="BM152" s="338"/>
      <c r="BN152" s="338"/>
      <c r="BO152" s="338"/>
      <c r="BP152" s="338"/>
      <c r="BW152" s="322" t="s">
        <v>717</v>
      </c>
      <c r="BZ152" s="272"/>
      <c r="CA152" s="337"/>
      <c r="CB152" s="272"/>
      <c r="CC152" s="272"/>
      <c r="CD152" s="272"/>
      <c r="CE152" s="272"/>
      <c r="CF152" s="272"/>
      <c r="CG152" s="272"/>
      <c r="CH152" s="272"/>
      <c r="CI152" s="272"/>
      <c r="CJ152" s="272"/>
      <c r="CK152" s="272"/>
      <c r="CL152" s="288"/>
      <c r="CM152" s="288"/>
      <c r="CN152" s="282"/>
      <c r="CO152" s="282"/>
      <c r="CP152" s="282"/>
      <c r="CQ152" s="282"/>
      <c r="CR152" s="282"/>
      <c r="CS152" s="282"/>
      <c r="CT152" s="282"/>
      <c r="CU152" s="282"/>
      <c r="CV152" s="282"/>
      <c r="CW152" s="282"/>
      <c r="CX152" s="272"/>
      <c r="CY152" s="272"/>
      <c r="CZ152" s="337"/>
      <c r="DA152" s="337"/>
      <c r="DB152" s="337"/>
      <c r="DC152" s="337"/>
      <c r="DD152" s="270"/>
      <c r="DE152" s="270"/>
      <c r="DF152" s="278"/>
      <c r="DG152" s="272"/>
    </row>
    <row r="153" spans="2:111" s="273" customFormat="1" ht="9.9499999999999993" customHeight="1" x14ac:dyDescent="0.15">
      <c r="B153" s="274"/>
      <c r="G153" s="338"/>
      <c r="H153" s="338" t="s">
        <v>677</v>
      </c>
      <c r="I153" s="338"/>
      <c r="J153" s="338"/>
      <c r="K153" s="338"/>
      <c r="L153" s="338"/>
      <c r="M153" s="338"/>
      <c r="N153" s="338"/>
      <c r="O153" s="338"/>
      <c r="P153" s="338"/>
      <c r="Q153" s="338"/>
      <c r="R153" s="338"/>
      <c r="S153" s="338"/>
      <c r="T153" s="338"/>
      <c r="U153" s="338"/>
      <c r="V153" s="338"/>
      <c r="W153" s="338"/>
      <c r="X153" s="338"/>
      <c r="Y153" s="338"/>
      <c r="Z153" s="338"/>
      <c r="AA153" s="338"/>
      <c r="AB153" s="338"/>
      <c r="AC153" s="338"/>
      <c r="AD153" s="338"/>
      <c r="AE153" s="338"/>
      <c r="AF153" s="338"/>
      <c r="AG153" s="338"/>
      <c r="AH153" s="338"/>
      <c r="AI153" s="338"/>
      <c r="AJ153" s="338"/>
      <c r="AK153" s="338"/>
      <c r="AL153" s="338"/>
      <c r="AM153" s="338"/>
      <c r="AN153" s="338"/>
      <c r="AO153" s="338"/>
      <c r="AP153" s="338"/>
      <c r="AQ153" s="338"/>
      <c r="AR153" s="338"/>
      <c r="AS153" s="338"/>
      <c r="AT153" s="338"/>
      <c r="AU153" s="338"/>
      <c r="AV153" s="338"/>
      <c r="AW153" s="338"/>
      <c r="AX153" s="338"/>
      <c r="AY153" s="338"/>
      <c r="AZ153" s="338"/>
      <c r="BA153" s="338"/>
      <c r="BB153" s="338"/>
      <c r="BC153" s="338"/>
      <c r="BD153" s="338"/>
      <c r="BE153" s="338"/>
      <c r="BF153" s="338"/>
      <c r="BG153" s="338"/>
      <c r="BH153" s="338"/>
      <c r="BI153" s="338"/>
      <c r="BJ153" s="338"/>
      <c r="BK153" s="338"/>
      <c r="BL153" s="338"/>
      <c r="BM153" s="338"/>
      <c r="BN153" s="338"/>
      <c r="BO153" s="338"/>
      <c r="BP153" s="338"/>
      <c r="BZ153" s="272"/>
      <c r="CA153" s="337"/>
      <c r="CB153" s="272"/>
      <c r="CC153" s="272"/>
      <c r="CD153" s="272"/>
      <c r="CE153" s="272"/>
      <c r="CF153" s="272"/>
      <c r="CG153" s="272"/>
      <c r="CH153" s="272"/>
      <c r="CI153" s="272"/>
      <c r="CJ153" s="272"/>
      <c r="CK153" s="272"/>
      <c r="CL153" s="288"/>
      <c r="CM153" s="288"/>
      <c r="CN153" s="282"/>
      <c r="CO153" s="282"/>
      <c r="CP153" s="282"/>
      <c r="CQ153" s="282"/>
      <c r="CR153" s="282"/>
      <c r="CS153" s="282"/>
      <c r="CT153" s="282"/>
      <c r="CU153" s="282"/>
      <c r="CV153" s="282"/>
      <c r="CW153" s="282"/>
      <c r="CX153" s="272"/>
      <c r="CY153" s="272"/>
      <c r="CZ153" s="337"/>
      <c r="DA153" s="337"/>
      <c r="DB153" s="337"/>
      <c r="DC153" s="337"/>
      <c r="DD153" s="270"/>
      <c r="DE153" s="270"/>
      <c r="DF153" s="278"/>
      <c r="DG153" s="272"/>
    </row>
    <row r="154" spans="2:111" s="273" customFormat="1" ht="9.9499999999999993" customHeight="1" x14ac:dyDescent="0.15">
      <c r="B154" s="274"/>
      <c r="F154" s="280"/>
      <c r="G154" s="338"/>
      <c r="H154" s="339" t="s">
        <v>678</v>
      </c>
      <c r="I154" s="340"/>
      <c r="J154" s="340"/>
      <c r="K154" s="340"/>
      <c r="L154" s="340"/>
      <c r="M154" s="340"/>
      <c r="N154" s="340"/>
      <c r="O154" s="340"/>
      <c r="P154" s="340"/>
      <c r="Q154" s="340"/>
      <c r="R154" s="340"/>
      <c r="S154" s="340"/>
      <c r="T154" s="340"/>
      <c r="U154" s="340"/>
      <c r="V154" s="341"/>
      <c r="W154" s="339" t="s">
        <v>679</v>
      </c>
      <c r="X154" s="340"/>
      <c r="Y154" s="340"/>
      <c r="Z154" s="340"/>
      <c r="AA154" s="340"/>
      <c r="AB154" s="340"/>
      <c r="AC154" s="340"/>
      <c r="AD154" s="340"/>
      <c r="AE154" s="340"/>
      <c r="AF154" s="340"/>
      <c r="AG154" s="340"/>
      <c r="AH154" s="315"/>
      <c r="AI154" s="338"/>
      <c r="AJ154" s="338"/>
      <c r="AK154" s="338"/>
      <c r="AL154" s="338"/>
      <c r="AM154" s="338"/>
      <c r="AN154" s="338"/>
      <c r="AO154" s="338"/>
      <c r="AP154" s="338"/>
      <c r="AQ154" s="338"/>
      <c r="AR154" s="338"/>
      <c r="AS154" s="338"/>
      <c r="AT154" s="338"/>
      <c r="AU154" s="338"/>
      <c r="AV154" s="338"/>
      <c r="AW154" s="338"/>
      <c r="AX154" s="338"/>
      <c r="AY154" s="338"/>
      <c r="AZ154" s="338"/>
      <c r="BA154" s="338"/>
      <c r="BB154" s="338"/>
      <c r="BC154" s="338"/>
      <c r="BD154" s="338"/>
      <c r="BE154" s="338"/>
      <c r="BF154" s="338"/>
      <c r="BG154" s="338"/>
      <c r="BH154" s="338"/>
      <c r="BI154" s="338"/>
      <c r="BJ154" s="338"/>
      <c r="BK154" s="338"/>
      <c r="BL154" s="338"/>
      <c r="BM154" s="338"/>
      <c r="BN154" s="338"/>
      <c r="BO154" s="338"/>
      <c r="BP154" s="338"/>
      <c r="BZ154" s="272"/>
      <c r="CA154" s="337"/>
      <c r="CB154" s="272"/>
      <c r="CC154" s="272"/>
      <c r="CD154" s="272"/>
      <c r="CE154" s="272"/>
      <c r="CF154" s="272"/>
      <c r="CG154" s="272"/>
      <c r="CH154" s="272"/>
      <c r="CI154" s="272"/>
      <c r="CJ154" s="272"/>
      <c r="CK154" s="272"/>
      <c r="CL154" s="288"/>
      <c r="CM154" s="288"/>
      <c r="CN154" s="282"/>
      <c r="CO154" s="282"/>
      <c r="CP154" s="282"/>
      <c r="CQ154" s="282"/>
      <c r="CR154" s="282"/>
      <c r="CS154" s="282"/>
      <c r="CT154" s="282"/>
      <c r="CU154" s="282"/>
      <c r="CV154" s="282"/>
      <c r="CW154" s="282"/>
      <c r="CX154" s="272"/>
      <c r="CY154" s="272"/>
      <c r="CZ154" s="337"/>
      <c r="DA154" s="337"/>
      <c r="DB154" s="337"/>
      <c r="DC154" s="337"/>
      <c r="DD154" s="270"/>
      <c r="DE154" s="270"/>
      <c r="DF154" s="278"/>
      <c r="DG154" s="272"/>
    </row>
    <row r="155" spans="2:111" s="273" customFormat="1" ht="9.9499999999999993" customHeight="1" x14ac:dyDescent="0.15">
      <c r="B155" s="274"/>
      <c r="F155" s="280"/>
      <c r="G155" s="338"/>
      <c r="H155" s="342" t="s">
        <v>709</v>
      </c>
      <c r="I155" s="343"/>
      <c r="J155" s="343"/>
      <c r="K155" s="343"/>
      <c r="L155" s="343"/>
      <c r="M155" s="343"/>
      <c r="N155" s="343"/>
      <c r="O155" s="343"/>
      <c r="P155" s="343"/>
      <c r="Q155" s="343"/>
      <c r="R155" s="343"/>
      <c r="S155" s="343"/>
      <c r="T155" s="343"/>
      <c r="U155" s="343"/>
      <c r="V155" s="344"/>
      <c r="W155" s="342" t="s">
        <v>710</v>
      </c>
      <c r="X155" s="343"/>
      <c r="Y155" s="343"/>
      <c r="Z155" s="343"/>
      <c r="AA155" s="343"/>
      <c r="AB155" s="343"/>
      <c r="AC155" s="343"/>
      <c r="AD155" s="343"/>
      <c r="AE155" s="343"/>
      <c r="AF155" s="343"/>
      <c r="AG155" s="343"/>
      <c r="AH155" s="344"/>
      <c r="AI155" s="338"/>
      <c r="AJ155" s="345" t="s">
        <v>718</v>
      </c>
      <c r="AK155" s="338"/>
      <c r="AL155" s="338"/>
      <c r="AM155" s="338"/>
      <c r="AN155" s="338"/>
      <c r="AO155" s="338"/>
      <c r="AP155" s="338"/>
      <c r="AQ155" s="338"/>
      <c r="AR155" s="338"/>
      <c r="AS155" s="338"/>
      <c r="AT155" s="338"/>
      <c r="AU155" s="338"/>
      <c r="AV155" s="338"/>
      <c r="AW155" s="338"/>
      <c r="AX155" s="338"/>
      <c r="AY155" s="338"/>
      <c r="AZ155" s="338"/>
      <c r="BA155" s="338"/>
      <c r="BB155" s="338"/>
      <c r="BC155" s="338"/>
      <c r="BD155" s="338"/>
      <c r="BE155" s="338"/>
      <c r="BF155" s="338"/>
      <c r="BG155" s="338"/>
      <c r="BH155" s="338"/>
      <c r="BI155" s="338"/>
      <c r="BJ155" s="338"/>
      <c r="BK155" s="338"/>
      <c r="BL155" s="338"/>
      <c r="BM155" s="338"/>
      <c r="BN155" s="338"/>
      <c r="BO155" s="338"/>
      <c r="BP155" s="338"/>
      <c r="BZ155" s="272"/>
      <c r="CA155" s="337"/>
      <c r="CB155" s="272"/>
      <c r="CC155" s="272"/>
      <c r="CD155" s="272"/>
      <c r="CE155" s="272"/>
      <c r="CF155" s="272"/>
      <c r="CG155" s="272"/>
      <c r="CH155" s="272"/>
      <c r="CI155" s="272"/>
      <c r="CJ155" s="272"/>
      <c r="CK155" s="272"/>
      <c r="CL155" s="288"/>
      <c r="CM155" s="288"/>
      <c r="CN155" s="282"/>
      <c r="CO155" s="282"/>
      <c r="CP155" s="282"/>
      <c r="CQ155" s="282"/>
      <c r="CR155" s="282"/>
      <c r="CS155" s="282"/>
      <c r="CT155" s="282"/>
      <c r="CU155" s="282"/>
      <c r="CV155" s="282"/>
      <c r="CW155" s="282"/>
      <c r="CX155" s="272"/>
      <c r="CY155" s="272"/>
      <c r="CZ155" s="337"/>
      <c r="DA155" s="337"/>
      <c r="DB155" s="337"/>
      <c r="DC155" s="337"/>
      <c r="DD155" s="270"/>
      <c r="DE155" s="270"/>
      <c r="DF155" s="278"/>
      <c r="DG155" s="272"/>
    </row>
    <row r="156" spans="2:111" s="273" customFormat="1" ht="9.9499999999999993" customHeight="1" x14ac:dyDescent="0.15">
      <c r="B156" s="274"/>
      <c r="F156" s="280"/>
      <c r="G156" s="338"/>
      <c r="H156" s="342" t="s">
        <v>719</v>
      </c>
      <c r="I156" s="343"/>
      <c r="J156" s="343"/>
      <c r="K156" s="343"/>
      <c r="L156" s="343"/>
      <c r="M156" s="343"/>
      <c r="N156" s="343"/>
      <c r="O156" s="343"/>
      <c r="P156" s="343"/>
      <c r="Q156" s="343"/>
      <c r="R156" s="343"/>
      <c r="S156" s="343"/>
      <c r="T156" s="343"/>
      <c r="U156" s="343"/>
      <c r="V156" s="344"/>
      <c r="W156" s="342" t="s">
        <v>720</v>
      </c>
      <c r="X156" s="343"/>
      <c r="Y156" s="343"/>
      <c r="Z156" s="343"/>
      <c r="AA156" s="343"/>
      <c r="AB156" s="343"/>
      <c r="AC156" s="343"/>
      <c r="AD156" s="343"/>
      <c r="AE156" s="343"/>
      <c r="AF156" s="343"/>
      <c r="AG156" s="343"/>
      <c r="AH156" s="344"/>
      <c r="AI156" s="338"/>
      <c r="AJ156" s="338"/>
      <c r="AK156" s="338"/>
      <c r="AL156" s="338"/>
      <c r="AM156" s="338"/>
      <c r="AN156" s="338"/>
      <c r="AO156" s="338"/>
      <c r="AP156" s="338"/>
      <c r="AQ156" s="338"/>
      <c r="AR156" s="338"/>
      <c r="AS156" s="338"/>
      <c r="AT156" s="338"/>
      <c r="AU156" s="338"/>
      <c r="AV156" s="338"/>
      <c r="AW156" s="338"/>
      <c r="AX156" s="338"/>
      <c r="AY156" s="338"/>
      <c r="AZ156" s="338"/>
      <c r="BA156" s="338"/>
      <c r="BB156" s="338"/>
      <c r="BC156" s="338"/>
      <c r="BD156" s="338"/>
      <c r="BE156" s="338"/>
      <c r="BF156" s="338"/>
      <c r="BG156" s="338"/>
      <c r="BH156" s="338"/>
      <c r="BI156" s="338"/>
      <c r="BJ156" s="338"/>
      <c r="BK156" s="338"/>
      <c r="BL156" s="338"/>
      <c r="BM156" s="338"/>
      <c r="BN156" s="338"/>
      <c r="BO156" s="338"/>
      <c r="BP156" s="338"/>
      <c r="BZ156" s="272"/>
      <c r="CA156" s="337"/>
      <c r="CB156" s="272"/>
      <c r="CC156" s="272"/>
      <c r="CD156" s="272"/>
      <c r="CE156" s="272"/>
      <c r="CF156" s="272"/>
      <c r="CG156" s="272"/>
      <c r="CH156" s="272"/>
      <c r="CI156" s="272"/>
      <c r="CJ156" s="272"/>
      <c r="CK156" s="272"/>
      <c r="CL156" s="288"/>
      <c r="CM156" s="288"/>
      <c r="CN156" s="282"/>
      <c r="CO156" s="282"/>
      <c r="CP156" s="282"/>
      <c r="CQ156" s="282"/>
      <c r="CR156" s="282"/>
      <c r="CS156" s="282"/>
      <c r="CT156" s="282"/>
      <c r="CU156" s="282"/>
      <c r="CV156" s="282"/>
      <c r="CW156" s="282"/>
      <c r="CX156" s="272"/>
      <c r="CY156" s="272"/>
      <c r="CZ156" s="337"/>
      <c r="DA156" s="337"/>
      <c r="DB156" s="337"/>
      <c r="DC156" s="337"/>
      <c r="DD156" s="270"/>
      <c r="DE156" s="270"/>
      <c r="DF156" s="278"/>
      <c r="DG156" s="272"/>
    </row>
    <row r="157" spans="2:111" s="273" customFormat="1" ht="9.9499999999999993" customHeight="1" x14ac:dyDescent="0.15">
      <c r="B157" s="274"/>
      <c r="F157" s="280"/>
      <c r="G157" s="338"/>
      <c r="H157" s="338"/>
      <c r="I157" s="338"/>
      <c r="J157" s="338"/>
      <c r="K157" s="338"/>
      <c r="L157" s="338"/>
      <c r="M157" s="338"/>
      <c r="N157" s="338"/>
      <c r="O157" s="338"/>
      <c r="P157" s="338"/>
      <c r="Q157" s="338"/>
      <c r="R157" s="338"/>
      <c r="S157" s="338"/>
      <c r="T157" s="338"/>
      <c r="U157" s="338"/>
      <c r="V157" s="338"/>
      <c r="W157" s="338"/>
      <c r="X157" s="338"/>
      <c r="Y157" s="338"/>
      <c r="Z157" s="338"/>
      <c r="AA157" s="338"/>
      <c r="AB157" s="338"/>
      <c r="AC157" s="338"/>
      <c r="AD157" s="338"/>
      <c r="AE157" s="338"/>
      <c r="AF157" s="338"/>
      <c r="AG157" s="338"/>
      <c r="AH157" s="338"/>
      <c r="AI157" s="338"/>
      <c r="AJ157" s="338"/>
      <c r="AK157" s="338"/>
      <c r="AL157" s="338"/>
      <c r="AM157" s="338"/>
      <c r="AN157" s="338"/>
      <c r="AO157" s="338"/>
      <c r="AP157" s="338"/>
      <c r="AQ157" s="338"/>
      <c r="AR157" s="338"/>
      <c r="AS157" s="338"/>
      <c r="AT157" s="338"/>
      <c r="AU157" s="338"/>
      <c r="AV157" s="338"/>
      <c r="AW157" s="338"/>
      <c r="AX157" s="338"/>
      <c r="AY157" s="338"/>
      <c r="AZ157" s="338"/>
      <c r="BA157" s="338"/>
      <c r="BB157" s="338"/>
      <c r="BC157" s="338"/>
      <c r="BD157" s="338"/>
      <c r="BE157" s="338"/>
      <c r="BF157" s="338"/>
      <c r="BG157" s="338"/>
      <c r="BH157" s="338"/>
      <c r="BI157" s="338"/>
      <c r="BJ157" s="338"/>
      <c r="BK157" s="338"/>
      <c r="BL157" s="338"/>
      <c r="BM157" s="338"/>
      <c r="BN157" s="338"/>
      <c r="BO157" s="338"/>
      <c r="BP157" s="338"/>
      <c r="BZ157" s="272"/>
      <c r="CA157" s="337"/>
      <c r="CB157" s="272"/>
      <c r="CC157" s="272"/>
      <c r="CD157" s="272"/>
      <c r="CE157" s="272"/>
      <c r="CF157" s="272"/>
      <c r="CG157" s="272"/>
      <c r="CH157" s="272"/>
      <c r="CI157" s="272"/>
      <c r="CJ157" s="272"/>
      <c r="CK157" s="272"/>
      <c r="CL157" s="288"/>
      <c r="CM157" s="288"/>
      <c r="CN157" s="282"/>
      <c r="CO157" s="282"/>
      <c r="CP157" s="282"/>
      <c r="CQ157" s="282"/>
      <c r="CR157" s="282"/>
      <c r="CS157" s="282"/>
      <c r="CT157" s="282"/>
      <c r="CU157" s="282"/>
      <c r="CV157" s="282"/>
      <c r="CW157" s="282"/>
      <c r="CX157" s="272"/>
      <c r="CY157" s="272"/>
      <c r="CZ157" s="337"/>
      <c r="DA157" s="337"/>
      <c r="DB157" s="337"/>
      <c r="DC157" s="337"/>
      <c r="DD157" s="270"/>
      <c r="DE157" s="270"/>
      <c r="DF157" s="278"/>
      <c r="DG157" s="272"/>
    </row>
    <row r="158" spans="2:111" s="273" customFormat="1" ht="9.9499999999999993" customHeight="1" x14ac:dyDescent="0.15">
      <c r="B158" s="274"/>
      <c r="F158" s="280"/>
      <c r="G158" s="338"/>
      <c r="H158" s="338" t="s">
        <v>721</v>
      </c>
      <c r="I158" s="338"/>
      <c r="J158" s="338"/>
      <c r="K158" s="338"/>
      <c r="L158" s="338"/>
      <c r="M158" s="338"/>
      <c r="N158" s="338"/>
      <c r="O158" s="338"/>
      <c r="P158" s="338"/>
      <c r="Q158" s="338"/>
      <c r="R158" s="338"/>
      <c r="S158" s="338"/>
      <c r="T158" s="338"/>
      <c r="U158" s="338"/>
      <c r="V158" s="338"/>
      <c r="W158" s="338"/>
      <c r="X158" s="338"/>
      <c r="Y158" s="338"/>
      <c r="Z158" s="338"/>
      <c r="AA158" s="338"/>
      <c r="AB158" s="338"/>
      <c r="AC158" s="338"/>
      <c r="AD158" s="338"/>
      <c r="AE158" s="338"/>
      <c r="AF158" s="338"/>
      <c r="AG158" s="338"/>
      <c r="AH158" s="338"/>
      <c r="AI158" s="338"/>
      <c r="AJ158" s="338"/>
      <c r="AK158" s="338"/>
      <c r="AL158" s="338"/>
      <c r="AM158" s="338"/>
      <c r="AN158" s="338"/>
      <c r="AO158" s="338"/>
      <c r="AP158" s="338"/>
      <c r="AQ158" s="338"/>
      <c r="AR158" s="338"/>
      <c r="AS158" s="338"/>
      <c r="AT158" s="338"/>
      <c r="AU158" s="338"/>
      <c r="AV158" s="338"/>
      <c r="AW158" s="338"/>
      <c r="AX158" s="292"/>
      <c r="AY158" s="292"/>
      <c r="AZ158" s="292"/>
      <c r="BA158" s="292"/>
      <c r="BB158" s="292"/>
      <c r="BC158" s="292"/>
      <c r="BD158" s="292"/>
      <c r="BE158" s="292"/>
      <c r="BF158" s="338"/>
      <c r="BG158" s="292"/>
      <c r="BH158" s="292"/>
      <c r="BI158" s="338"/>
      <c r="BJ158" s="338"/>
      <c r="BK158" s="338"/>
      <c r="BL158" s="338"/>
      <c r="BM158" s="338"/>
      <c r="BN158" s="338"/>
      <c r="BO158" s="338"/>
      <c r="BP158" s="338"/>
      <c r="BZ158" s="272"/>
      <c r="CA158" s="337"/>
      <c r="CB158" s="272"/>
      <c r="CC158" s="272"/>
      <c r="CD158" s="272"/>
      <c r="CE158" s="272"/>
      <c r="CF158" s="272"/>
      <c r="CG158" s="272"/>
      <c r="CH158" s="272"/>
      <c r="CI158" s="272"/>
      <c r="CJ158" s="272"/>
      <c r="CK158" s="272"/>
      <c r="CL158" s="288"/>
      <c r="CM158" s="288"/>
      <c r="CN158" s="282"/>
      <c r="CO158" s="282"/>
      <c r="CP158" s="282"/>
      <c r="CQ158" s="282"/>
      <c r="CR158" s="282"/>
      <c r="CS158" s="282"/>
      <c r="CT158" s="282"/>
      <c r="CU158" s="282"/>
      <c r="CV158" s="282"/>
      <c r="CW158" s="282"/>
      <c r="CX158" s="272"/>
      <c r="CY158" s="272"/>
      <c r="CZ158" s="337"/>
      <c r="DA158" s="337"/>
      <c r="DB158" s="337"/>
      <c r="DC158" s="337"/>
      <c r="DD158" s="270"/>
      <c r="DE158" s="270"/>
      <c r="DF158" s="278"/>
      <c r="DG158" s="272"/>
    </row>
    <row r="159" spans="2:111" s="273" customFormat="1" ht="9.9499999999999993" customHeight="1" x14ac:dyDescent="0.15">
      <c r="B159" s="274"/>
      <c r="C159" s="275"/>
      <c r="D159" s="270"/>
      <c r="E159" s="270"/>
      <c r="BZ159" s="272"/>
      <c r="CA159" s="337"/>
      <c r="CB159" s="272"/>
      <c r="CC159" s="272"/>
      <c r="CD159" s="272"/>
      <c r="CE159" s="272"/>
      <c r="CF159" s="272"/>
      <c r="CG159" s="272"/>
      <c r="CH159" s="272"/>
      <c r="CI159" s="272"/>
      <c r="CJ159" s="272"/>
      <c r="CK159" s="272"/>
      <c r="CL159" s="288"/>
      <c r="CM159" s="288"/>
      <c r="CN159" s="282"/>
      <c r="CO159" s="282"/>
      <c r="CP159" s="282"/>
      <c r="CQ159" s="282"/>
      <c r="CR159" s="282"/>
      <c r="CS159" s="282"/>
      <c r="CT159" s="282"/>
      <c r="CU159" s="282"/>
      <c r="CV159" s="282"/>
      <c r="CW159" s="282"/>
      <c r="CX159" s="272"/>
      <c r="CY159" s="272"/>
      <c r="CZ159" s="337"/>
      <c r="DA159" s="337"/>
      <c r="DB159" s="337"/>
      <c r="DC159" s="337"/>
      <c r="DD159" s="270"/>
      <c r="DE159" s="270"/>
      <c r="DF159" s="278"/>
      <c r="DG159" s="272"/>
    </row>
    <row r="160" spans="2:111" s="273" customFormat="1" ht="9.9499999999999993" customHeight="1" x14ac:dyDescent="0.15">
      <c r="B160" s="274"/>
      <c r="C160" s="275"/>
      <c r="D160" s="270"/>
      <c r="E160" s="270"/>
      <c r="BZ160" s="272"/>
      <c r="CA160" s="337"/>
      <c r="CB160" s="272"/>
      <c r="CC160" s="272"/>
      <c r="CD160" s="272"/>
      <c r="CE160" s="272"/>
      <c r="CF160" s="272"/>
      <c r="CG160" s="272"/>
      <c r="CH160" s="272"/>
      <c r="CI160" s="272"/>
      <c r="CJ160" s="272"/>
      <c r="CK160" s="272"/>
      <c r="CL160" s="288"/>
      <c r="CM160" s="288"/>
      <c r="CN160" s="282"/>
      <c r="CO160" s="282"/>
      <c r="CP160" s="282"/>
      <c r="CQ160" s="282"/>
      <c r="CR160" s="282"/>
      <c r="CS160" s="282"/>
      <c r="CT160" s="282"/>
      <c r="CU160" s="282"/>
      <c r="CV160" s="282"/>
      <c r="CW160" s="282"/>
      <c r="CX160" s="272"/>
      <c r="CY160" s="272"/>
      <c r="CZ160" s="337"/>
      <c r="DA160" s="337"/>
      <c r="DB160" s="337"/>
      <c r="DC160" s="337"/>
      <c r="DD160" s="270"/>
      <c r="DE160" s="270"/>
      <c r="DF160" s="278"/>
      <c r="DG160" s="272"/>
    </row>
    <row r="161" spans="2:111" s="273" customFormat="1" ht="9.9499999999999993" customHeight="1" x14ac:dyDescent="0.15">
      <c r="B161" s="274"/>
      <c r="C161" s="275"/>
      <c r="D161" s="270"/>
      <c r="E161" s="270"/>
      <c r="BZ161" s="272"/>
      <c r="CA161" s="337"/>
      <c r="CB161" s="272"/>
      <c r="CC161" s="272"/>
      <c r="CD161" s="272"/>
      <c r="CE161" s="272"/>
      <c r="CF161" s="272"/>
      <c r="CG161" s="272"/>
      <c r="CH161" s="272"/>
      <c r="CI161" s="272"/>
      <c r="CJ161" s="272"/>
      <c r="CK161" s="272"/>
      <c r="CL161" s="288"/>
      <c r="CM161" s="288"/>
      <c r="CN161" s="282"/>
      <c r="CO161" s="282"/>
      <c r="CP161" s="282"/>
      <c r="CQ161" s="282"/>
      <c r="CR161" s="282"/>
      <c r="CS161" s="282"/>
      <c r="CT161" s="282"/>
      <c r="CU161" s="282"/>
      <c r="CV161" s="282"/>
      <c r="CW161" s="282"/>
      <c r="CX161" s="272"/>
      <c r="CY161" s="272"/>
      <c r="CZ161" s="337"/>
      <c r="DA161" s="337"/>
      <c r="DB161" s="337"/>
      <c r="DC161" s="337"/>
      <c r="DD161" s="270"/>
      <c r="DE161" s="270"/>
      <c r="DF161" s="278"/>
      <c r="DG161" s="272"/>
    </row>
    <row r="162" spans="2:111" s="273" customFormat="1" ht="9.9499999999999993" customHeight="1" x14ac:dyDescent="0.15">
      <c r="B162" s="274"/>
      <c r="C162" s="275"/>
      <c r="D162" s="270"/>
      <c r="E162" s="270"/>
      <c r="BZ162" s="272"/>
      <c r="CA162" s="337"/>
      <c r="CB162" s="272"/>
      <c r="CC162" s="272"/>
      <c r="CD162" s="272"/>
      <c r="CE162" s="272"/>
      <c r="CF162" s="272"/>
      <c r="CG162" s="272"/>
      <c r="CH162" s="272"/>
      <c r="CI162" s="272"/>
      <c r="CJ162" s="272"/>
      <c r="CK162" s="272"/>
      <c r="CL162" s="288"/>
      <c r="CM162" s="288"/>
      <c r="CN162" s="282"/>
      <c r="CO162" s="282"/>
      <c r="CP162" s="282"/>
      <c r="CQ162" s="282"/>
      <c r="CR162" s="282"/>
      <c r="CS162" s="282"/>
      <c r="CT162" s="282"/>
      <c r="CU162" s="282"/>
      <c r="CV162" s="282"/>
      <c r="CW162" s="282"/>
      <c r="CX162" s="272"/>
      <c r="CY162" s="272"/>
      <c r="CZ162" s="337"/>
      <c r="DA162" s="337"/>
      <c r="DB162" s="337"/>
      <c r="DC162" s="337"/>
      <c r="DD162" s="270"/>
      <c r="DE162" s="270"/>
      <c r="DF162" s="278"/>
      <c r="DG162" s="272"/>
    </row>
    <row r="163" spans="2:111" s="273" customFormat="1" ht="9.9499999999999993" customHeight="1" x14ac:dyDescent="0.15">
      <c r="B163" s="274"/>
      <c r="C163" s="275"/>
      <c r="D163" s="270"/>
      <c r="E163" s="270"/>
      <c r="BZ163" s="272"/>
      <c r="CA163" s="337"/>
      <c r="CB163" s="272"/>
      <c r="CC163" s="272"/>
      <c r="CD163" s="272"/>
      <c r="CE163" s="272"/>
      <c r="CF163" s="272"/>
      <c r="CG163" s="272"/>
      <c r="CH163" s="272"/>
      <c r="CI163" s="272"/>
      <c r="CJ163" s="272"/>
      <c r="CK163" s="272"/>
      <c r="CL163" s="288"/>
      <c r="CM163" s="288"/>
      <c r="CN163" s="282"/>
      <c r="CO163" s="282"/>
      <c r="CP163" s="282"/>
      <c r="CQ163" s="282"/>
      <c r="CR163" s="282"/>
      <c r="CS163" s="282"/>
      <c r="CT163" s="282"/>
      <c r="CU163" s="282"/>
      <c r="CV163" s="282"/>
      <c r="CW163" s="282"/>
      <c r="CX163" s="272"/>
      <c r="CY163" s="272"/>
      <c r="CZ163" s="337"/>
      <c r="DA163" s="337"/>
      <c r="DB163" s="337"/>
      <c r="DC163" s="337"/>
      <c r="DD163" s="270"/>
      <c r="DE163" s="270"/>
      <c r="DF163" s="278"/>
      <c r="DG163" s="272"/>
    </row>
    <row r="164" spans="2:111" s="273" customFormat="1" ht="9.75" customHeight="1" x14ac:dyDescent="0.15">
      <c r="B164" s="274"/>
      <c r="C164" s="275"/>
      <c r="D164" s="270"/>
      <c r="E164" s="270"/>
      <c r="F164" s="280"/>
      <c r="AY164" s="270"/>
      <c r="AZ164" s="270"/>
      <c r="BA164" s="270"/>
      <c r="BB164" s="270"/>
      <c r="BC164" s="270"/>
      <c r="BD164" s="270"/>
      <c r="BE164" s="270"/>
      <c r="BF164" s="270"/>
      <c r="BG164" s="270"/>
      <c r="BH164" s="270"/>
      <c r="BZ164" s="272"/>
      <c r="CA164" s="337"/>
      <c r="CB164" s="272"/>
      <c r="CC164" s="272"/>
      <c r="CD164" s="272"/>
      <c r="CE164" s="272"/>
      <c r="CF164" s="272"/>
      <c r="CG164" s="272"/>
      <c r="CH164" s="272"/>
      <c r="CI164" s="272"/>
      <c r="CJ164" s="272"/>
      <c r="CK164" s="272"/>
      <c r="CL164" s="288"/>
      <c r="CM164" s="288"/>
      <c r="CN164" s="282"/>
      <c r="CO164" s="282"/>
      <c r="CP164" s="282"/>
      <c r="CQ164" s="282"/>
      <c r="CR164" s="282"/>
      <c r="CS164" s="282"/>
      <c r="CT164" s="282"/>
      <c r="CU164" s="282"/>
      <c r="CV164" s="282"/>
      <c r="CW164" s="282"/>
      <c r="CX164" s="272"/>
      <c r="CY164" s="272"/>
      <c r="CZ164" s="337"/>
      <c r="DA164" s="337"/>
      <c r="DB164" s="337"/>
      <c r="DC164" s="337"/>
      <c r="DD164" s="270"/>
      <c r="DE164" s="270"/>
      <c r="DF164" s="278"/>
      <c r="DG164" s="272"/>
    </row>
    <row r="165" spans="2:111" s="273" customFormat="1" ht="9.9499999999999993" customHeight="1" x14ac:dyDescent="0.15">
      <c r="B165" s="274"/>
      <c r="C165" s="275"/>
      <c r="D165" s="270"/>
      <c r="E165" s="270"/>
      <c r="F165" s="280"/>
      <c r="AY165" s="270"/>
      <c r="AZ165" s="270"/>
      <c r="BA165" s="270"/>
      <c r="BB165" s="270"/>
      <c r="BC165" s="270"/>
      <c r="BD165" s="270"/>
      <c r="BE165" s="270"/>
      <c r="BF165" s="270"/>
      <c r="BG165" s="270"/>
      <c r="BH165" s="270"/>
      <c r="BZ165" s="272"/>
      <c r="CA165" s="337"/>
      <c r="CB165" s="272"/>
      <c r="CC165" s="272"/>
      <c r="CD165" s="272"/>
      <c r="CE165" s="272"/>
      <c r="CF165" s="272"/>
      <c r="CG165" s="272"/>
      <c r="CH165" s="272"/>
      <c r="CI165" s="272"/>
      <c r="CJ165" s="272"/>
      <c r="CK165" s="272"/>
      <c r="CL165" s="288"/>
      <c r="CM165" s="288"/>
      <c r="CN165" s="282"/>
      <c r="CO165" s="282"/>
      <c r="CP165" s="282"/>
      <c r="CQ165" s="282"/>
      <c r="CR165" s="282"/>
      <c r="CS165" s="282"/>
      <c r="CT165" s="282"/>
      <c r="CU165" s="282"/>
      <c r="CV165" s="282"/>
      <c r="CW165" s="282"/>
      <c r="CX165" s="272"/>
      <c r="CY165" s="272"/>
      <c r="CZ165" s="337"/>
      <c r="DA165" s="337"/>
      <c r="DB165" s="337"/>
      <c r="DC165" s="337"/>
      <c r="DD165" s="270"/>
      <c r="DE165" s="270"/>
      <c r="DF165" s="278"/>
      <c r="DG165" s="272"/>
    </row>
    <row r="166" spans="2:111" s="273" customFormat="1" ht="9.9499999999999993" customHeight="1" x14ac:dyDescent="0.15">
      <c r="B166" s="274"/>
      <c r="C166" s="275"/>
      <c r="D166" s="270"/>
      <c r="E166" s="270"/>
      <c r="AY166" s="270"/>
      <c r="AZ166" s="270"/>
      <c r="BA166" s="270"/>
      <c r="BB166" s="270"/>
      <c r="BC166" s="270"/>
      <c r="BZ166" s="346"/>
      <c r="CA166" s="337"/>
      <c r="CB166" s="337"/>
      <c r="CC166" s="337"/>
      <c r="CD166" s="337"/>
      <c r="CE166" s="337"/>
      <c r="CF166" s="337"/>
      <c r="CG166" s="337"/>
      <c r="CH166" s="337"/>
      <c r="CI166" s="337"/>
      <c r="CJ166" s="337"/>
      <c r="CK166" s="337"/>
      <c r="CL166" s="282"/>
      <c r="CM166" s="282"/>
      <c r="CN166" s="282"/>
      <c r="CO166" s="282"/>
      <c r="CP166" s="282"/>
      <c r="CQ166" s="282"/>
      <c r="CR166" s="282"/>
      <c r="CS166" s="282"/>
      <c r="CT166" s="282"/>
      <c r="CU166" s="282"/>
      <c r="CV166" s="282"/>
      <c r="CW166" s="282"/>
      <c r="CX166" s="337"/>
      <c r="CY166" s="337"/>
      <c r="CZ166" s="337"/>
      <c r="DA166" s="337"/>
      <c r="DB166" s="337"/>
      <c r="DC166" s="337"/>
      <c r="DD166" s="270"/>
      <c r="DE166" s="270"/>
      <c r="DF166" s="278"/>
      <c r="DG166" s="272"/>
    </row>
    <row r="167" spans="2:111" s="273" customFormat="1" ht="9.9499999999999993" customHeight="1" thickBot="1" x14ac:dyDescent="0.2">
      <c r="B167" s="300"/>
      <c r="C167" s="301"/>
      <c r="D167" s="301"/>
      <c r="E167" s="301"/>
      <c r="F167" s="301"/>
      <c r="G167" s="301"/>
      <c r="H167" s="301"/>
      <c r="I167" s="301"/>
      <c r="J167" s="301"/>
      <c r="K167" s="301"/>
      <c r="L167" s="301"/>
      <c r="M167" s="301"/>
      <c r="N167" s="301"/>
      <c r="O167" s="301"/>
      <c r="P167" s="301"/>
      <c r="Q167" s="301"/>
      <c r="R167" s="301"/>
      <c r="S167" s="301"/>
      <c r="T167" s="301"/>
      <c r="U167" s="301"/>
      <c r="V167" s="301"/>
      <c r="W167" s="301"/>
      <c r="X167" s="301"/>
      <c r="Y167" s="301"/>
      <c r="Z167" s="301"/>
      <c r="AA167" s="301"/>
      <c r="AB167" s="301"/>
      <c r="AC167" s="301"/>
      <c r="AD167" s="301"/>
      <c r="AE167" s="301"/>
      <c r="AF167" s="301"/>
      <c r="AG167" s="301"/>
      <c r="AH167" s="301"/>
      <c r="AI167" s="301"/>
      <c r="AJ167" s="301"/>
      <c r="AK167" s="301"/>
      <c r="AL167" s="301"/>
      <c r="AM167" s="301"/>
      <c r="AN167" s="301"/>
      <c r="AO167" s="301"/>
      <c r="AP167" s="301"/>
      <c r="AQ167" s="301"/>
      <c r="AR167" s="301"/>
      <c r="AS167" s="301"/>
      <c r="AT167" s="301"/>
      <c r="AU167" s="301"/>
      <c r="AV167" s="301"/>
      <c r="AW167" s="301"/>
      <c r="AX167" s="301"/>
      <c r="AY167" s="301"/>
      <c r="AZ167" s="301"/>
      <c r="BA167" s="301"/>
      <c r="BB167" s="301"/>
      <c r="BC167" s="301"/>
      <c r="BD167" s="301"/>
      <c r="BE167" s="301"/>
      <c r="BF167" s="301"/>
      <c r="BG167" s="301"/>
      <c r="BH167" s="301"/>
      <c r="BI167" s="301"/>
      <c r="BJ167" s="301"/>
      <c r="BK167" s="301"/>
      <c r="BL167" s="301"/>
      <c r="BM167" s="301"/>
      <c r="BN167" s="301"/>
      <c r="BO167" s="301"/>
      <c r="BP167" s="301"/>
      <c r="BQ167" s="301"/>
      <c r="BR167" s="301"/>
      <c r="BS167" s="301"/>
      <c r="BT167" s="301"/>
      <c r="BU167" s="301"/>
      <c r="BV167" s="301"/>
      <c r="BW167" s="301"/>
      <c r="BX167" s="301"/>
      <c r="BY167" s="301"/>
      <c r="BZ167" s="301"/>
      <c r="CA167" s="301"/>
      <c r="CB167" s="301"/>
      <c r="CC167" s="301"/>
      <c r="CD167" s="301"/>
      <c r="CE167" s="301"/>
      <c r="CF167" s="301"/>
      <c r="CG167" s="301"/>
      <c r="CH167" s="301"/>
      <c r="CI167" s="301"/>
      <c r="CJ167" s="301"/>
      <c r="CK167" s="301"/>
      <c r="CL167" s="301"/>
      <c r="CM167" s="301"/>
      <c r="CN167" s="301"/>
      <c r="CO167" s="301"/>
      <c r="CP167" s="301"/>
      <c r="CQ167" s="301"/>
      <c r="CR167" s="301"/>
      <c r="CS167" s="301"/>
      <c r="CT167" s="301"/>
      <c r="CU167" s="301"/>
      <c r="CV167" s="301"/>
      <c r="CW167" s="301"/>
      <c r="CX167" s="301"/>
      <c r="CY167" s="301"/>
      <c r="CZ167" s="301"/>
      <c r="DA167" s="301"/>
      <c r="DB167" s="301"/>
      <c r="DC167" s="301"/>
      <c r="DD167" s="301"/>
      <c r="DE167" s="301"/>
      <c r="DF167" s="302"/>
    </row>
    <row r="168" spans="2:111" ht="9.9499999999999993" customHeight="1" x14ac:dyDescent="0.15"/>
    <row r="169" spans="2:111" ht="9" customHeight="1" thickBot="1" x14ac:dyDescent="0.2"/>
    <row r="170" spans="2:111" ht="9.9499999999999993" customHeight="1" x14ac:dyDescent="0.15">
      <c r="B170" s="236" t="s">
        <v>611</v>
      </c>
      <c r="C170" s="237"/>
      <c r="D170" s="237"/>
      <c r="E170" s="237"/>
      <c r="F170" s="237"/>
      <c r="G170" s="237"/>
      <c r="H170" s="237"/>
      <c r="I170" s="237"/>
      <c r="J170" s="237"/>
      <c r="K170" s="237"/>
      <c r="L170" s="237"/>
      <c r="M170" s="237"/>
      <c r="N170" s="237"/>
      <c r="O170" s="237"/>
      <c r="P170" s="237"/>
      <c r="Q170" s="237"/>
      <c r="R170" s="237"/>
      <c r="S170" s="238"/>
      <c r="T170" s="239" t="s">
        <v>612</v>
      </c>
      <c r="U170" s="240"/>
      <c r="V170" s="240"/>
      <c r="W170" s="240"/>
      <c r="X170" s="240"/>
      <c r="Y170" s="240"/>
      <c r="Z170" s="240"/>
      <c r="AA170" s="240"/>
      <c r="AB170" s="240"/>
      <c r="AC170" s="240"/>
      <c r="AD170" s="240"/>
      <c r="AE170" s="240"/>
      <c r="AF170" s="240"/>
      <c r="AG170" s="240"/>
      <c r="AH170" s="241"/>
      <c r="AI170" s="242" t="str">
        <f>$AI$58</f>
        <v>ｼｽﾃﾑ名：新総合情報システム</v>
      </c>
      <c r="AJ170" s="243"/>
      <c r="AK170" s="243"/>
      <c r="AL170" s="243"/>
      <c r="AM170" s="243"/>
      <c r="AN170" s="243"/>
      <c r="AO170" s="243"/>
      <c r="AP170" s="243"/>
      <c r="AQ170" s="243"/>
      <c r="AR170" s="243"/>
      <c r="AS170" s="244"/>
      <c r="AT170" s="243"/>
      <c r="AU170" s="243"/>
      <c r="AV170" s="243"/>
      <c r="AW170" s="243"/>
      <c r="AX170" s="243"/>
      <c r="AY170" s="243"/>
      <c r="AZ170" s="243"/>
      <c r="BA170" s="243"/>
      <c r="BB170" s="243"/>
      <c r="BC170" s="243"/>
      <c r="BD170" s="243"/>
      <c r="BE170" s="243"/>
      <c r="BF170" s="243"/>
      <c r="BG170" s="243"/>
      <c r="BH170" s="243"/>
      <c r="BI170" s="243"/>
      <c r="BJ170" s="243"/>
      <c r="BK170" s="245"/>
      <c r="BL170" s="242" t="str">
        <f>$BL$58</f>
        <v>ﾌﾟﾛｾｽID/名：販売システム</v>
      </c>
      <c r="BM170" s="243"/>
      <c r="BN170" s="243"/>
      <c r="BO170" s="244"/>
      <c r="BP170" s="243"/>
      <c r="BQ170" s="243"/>
      <c r="BR170" s="243"/>
      <c r="BS170" s="243"/>
      <c r="BT170" s="243"/>
      <c r="BU170" s="243"/>
      <c r="BV170" s="243"/>
      <c r="BW170" s="243"/>
      <c r="BX170" s="243"/>
      <c r="BY170" s="243"/>
      <c r="BZ170" s="243"/>
      <c r="CA170" s="243"/>
      <c r="CB170" s="243"/>
      <c r="CC170" s="243"/>
      <c r="CD170" s="243"/>
      <c r="CE170" s="243"/>
      <c r="CF170" s="243"/>
      <c r="CG170" s="243"/>
      <c r="CH170" s="243"/>
      <c r="CI170" s="243"/>
      <c r="CJ170" s="243"/>
      <c r="CK170" s="243"/>
      <c r="CL170" s="244"/>
      <c r="CM170" s="243"/>
      <c r="CN170" s="245"/>
      <c r="CO170" s="242" t="str">
        <f>$CO$58</f>
        <v>作成日：２００９年０６月０９日</v>
      </c>
      <c r="CP170" s="246"/>
      <c r="CQ170" s="246"/>
      <c r="CR170" s="246"/>
      <c r="CS170" s="246"/>
      <c r="CT170" s="246"/>
      <c r="CU170" s="246"/>
      <c r="CV170" s="246"/>
      <c r="CW170" s="247"/>
      <c r="CX170" s="248"/>
      <c r="CY170" s="248"/>
      <c r="CZ170" s="248"/>
      <c r="DA170" s="248"/>
      <c r="DB170" s="248"/>
      <c r="DC170" s="249"/>
      <c r="DD170" s="250"/>
      <c r="DE170" s="250"/>
      <c r="DF170" s="251"/>
      <c r="DG170" s="252"/>
    </row>
    <row r="171" spans="2:111" ht="9.9499999999999993" customHeight="1" thickBot="1" x14ac:dyDescent="0.2">
      <c r="B171" s="253"/>
      <c r="C171" s="254"/>
      <c r="D171" s="254"/>
      <c r="E171" s="254"/>
      <c r="F171" s="254"/>
      <c r="G171" s="254"/>
      <c r="H171" s="254"/>
      <c r="I171" s="254"/>
      <c r="J171" s="254"/>
      <c r="K171" s="254"/>
      <c r="L171" s="254"/>
      <c r="M171" s="254"/>
      <c r="N171" s="254"/>
      <c r="O171" s="254"/>
      <c r="P171" s="254"/>
      <c r="Q171" s="254"/>
      <c r="R171" s="254"/>
      <c r="S171" s="255"/>
      <c r="T171" s="256"/>
      <c r="U171" s="257"/>
      <c r="V171" s="257"/>
      <c r="W171" s="257"/>
      <c r="X171" s="257"/>
      <c r="Y171" s="257"/>
      <c r="Z171" s="257"/>
      <c r="AA171" s="257"/>
      <c r="AB171" s="257"/>
      <c r="AC171" s="257"/>
      <c r="AD171" s="257"/>
      <c r="AE171" s="257"/>
      <c r="AF171" s="257"/>
      <c r="AG171" s="257"/>
      <c r="AH171" s="258"/>
      <c r="AI171" s="259" t="str">
        <f>$AI$59</f>
        <v>ｼﾞｮﾌﾞID/名：SEI/請求処理</v>
      </c>
      <c r="AJ171" s="260"/>
      <c r="AK171" s="260"/>
      <c r="AL171" s="260"/>
      <c r="AM171" s="260"/>
      <c r="AN171" s="260"/>
      <c r="AO171" s="260"/>
      <c r="AP171" s="260"/>
      <c r="AQ171" s="260"/>
      <c r="AR171" s="260"/>
      <c r="AS171" s="261"/>
      <c r="AT171" s="260"/>
      <c r="AU171" s="260"/>
      <c r="AV171" s="260"/>
      <c r="AW171" s="260"/>
      <c r="AX171" s="260"/>
      <c r="AY171" s="260"/>
      <c r="AZ171" s="260"/>
      <c r="BA171" s="260"/>
      <c r="BB171" s="260"/>
      <c r="BC171" s="260"/>
      <c r="BD171" s="260"/>
      <c r="BE171" s="260"/>
      <c r="BF171" s="260"/>
      <c r="BG171" s="260"/>
      <c r="BH171" s="260"/>
      <c r="BI171" s="260"/>
      <c r="BJ171" s="260"/>
      <c r="BK171" s="262"/>
      <c r="BL171" s="259" t="str">
        <f>$BL$59</f>
        <v>ﾌﾟﾛｸﾞﾗﾑID/名：SEIFP62/前受充当処理</v>
      </c>
      <c r="BM171" s="260"/>
      <c r="BN171" s="260"/>
      <c r="BO171" s="260"/>
      <c r="BP171" s="260"/>
      <c r="BQ171" s="260"/>
      <c r="BR171" s="260"/>
      <c r="BS171" s="260"/>
      <c r="BT171" s="260"/>
      <c r="BU171" s="260"/>
      <c r="BV171" s="261"/>
      <c r="BW171" s="260"/>
      <c r="BX171" s="260"/>
      <c r="BY171" s="260"/>
      <c r="BZ171" s="260"/>
      <c r="CA171" s="260"/>
      <c r="CB171" s="260"/>
      <c r="CC171" s="260"/>
      <c r="CD171" s="260"/>
      <c r="CE171" s="260"/>
      <c r="CF171" s="260"/>
      <c r="CG171" s="260"/>
      <c r="CH171" s="260"/>
      <c r="CI171" s="260"/>
      <c r="CJ171" s="260"/>
      <c r="CK171" s="260"/>
      <c r="CL171" s="260"/>
      <c r="CM171" s="260"/>
      <c r="CN171" s="262"/>
      <c r="CO171" s="263" t="str">
        <f>$CO$59</f>
        <v>作成者：FKS) 中島</v>
      </c>
      <c r="CP171" s="264"/>
      <c r="CQ171" s="264"/>
      <c r="CR171" s="264"/>
      <c r="CS171" s="264"/>
      <c r="CT171" s="264"/>
      <c r="CU171" s="264"/>
      <c r="CV171" s="264"/>
      <c r="CW171" s="263"/>
      <c r="CX171" s="263"/>
      <c r="CY171" s="263"/>
      <c r="CZ171" s="263"/>
      <c r="DA171" s="263"/>
      <c r="DB171" s="263"/>
      <c r="DC171" s="265"/>
      <c r="DD171" s="266"/>
      <c r="DE171" s="266"/>
      <c r="DF171" s="267"/>
      <c r="DG171" s="252"/>
    </row>
    <row r="172" spans="2:111" s="273" customFormat="1" ht="9.9499999999999993" customHeight="1" x14ac:dyDescent="0.15">
      <c r="B172" s="268"/>
      <c r="C172" s="269"/>
      <c r="D172" s="269"/>
      <c r="E172" s="269"/>
      <c r="F172" s="269"/>
      <c r="G172" s="269"/>
      <c r="H172" s="269"/>
      <c r="I172" s="269"/>
      <c r="J172" s="269"/>
      <c r="K172" s="269"/>
      <c r="L172" s="269"/>
      <c r="M172" s="269"/>
      <c r="N172" s="269"/>
      <c r="O172" s="269"/>
      <c r="P172" s="269"/>
      <c r="Q172" s="269"/>
      <c r="R172" s="269"/>
      <c r="S172" s="269"/>
      <c r="T172" s="270"/>
      <c r="U172" s="270"/>
      <c r="V172" s="270"/>
      <c r="W172" s="270"/>
      <c r="X172" s="270"/>
      <c r="Y172" s="270"/>
      <c r="Z172" s="270"/>
      <c r="AA172" s="270"/>
      <c r="AB172" s="270"/>
      <c r="AC172" s="270"/>
      <c r="AD172" s="270"/>
      <c r="AE172" s="270"/>
      <c r="AF172" s="270"/>
      <c r="AG172" s="270"/>
      <c r="AH172" s="270"/>
      <c r="AI172" s="270"/>
      <c r="AJ172" s="270"/>
      <c r="AK172" s="270"/>
      <c r="AL172" s="270"/>
      <c r="AM172" s="270"/>
      <c r="AN172" s="270"/>
      <c r="AO172" s="270"/>
      <c r="AP172" s="270"/>
      <c r="AQ172" s="270"/>
      <c r="AR172" s="270"/>
      <c r="AS172" s="270"/>
      <c r="AT172" s="270"/>
      <c r="AU172" s="270"/>
      <c r="AV172" s="270"/>
      <c r="AW172" s="270"/>
      <c r="AX172" s="270"/>
      <c r="AY172" s="270"/>
      <c r="AZ172" s="270"/>
      <c r="BA172" s="270"/>
      <c r="BB172" s="270"/>
      <c r="BC172" s="270"/>
      <c r="BD172" s="270"/>
      <c r="BE172" s="270"/>
      <c r="BF172" s="270"/>
      <c r="BG172" s="270"/>
      <c r="BH172" s="270"/>
      <c r="BI172" s="270"/>
      <c r="BJ172" s="270"/>
      <c r="BK172" s="270"/>
      <c r="BL172" s="270"/>
      <c r="BM172" s="270"/>
      <c r="BN172" s="270"/>
      <c r="BO172" s="270"/>
      <c r="BP172" s="270"/>
      <c r="BQ172" s="270"/>
      <c r="BR172" s="270"/>
      <c r="BS172" s="270"/>
      <c r="BT172" s="270"/>
      <c r="BU172" s="270"/>
      <c r="BV172" s="270"/>
      <c r="BW172" s="269"/>
      <c r="BX172" s="269"/>
      <c r="BY172" s="269"/>
      <c r="BZ172" s="269"/>
      <c r="CA172" s="269"/>
      <c r="CB172" s="269"/>
      <c r="CC172" s="269"/>
      <c r="CD172" s="269"/>
      <c r="CE172" s="269"/>
      <c r="CF172" s="269"/>
      <c r="CG172" s="269"/>
      <c r="CH172" s="269"/>
      <c r="CI172" s="269"/>
      <c r="CJ172" s="269"/>
      <c r="CK172" s="269"/>
      <c r="CL172" s="269"/>
      <c r="CM172" s="269"/>
      <c r="CN172" s="269"/>
      <c r="CO172" s="269"/>
      <c r="CP172" s="269"/>
      <c r="CQ172" s="269"/>
      <c r="CR172" s="269"/>
      <c r="CS172" s="269"/>
      <c r="CT172" s="269"/>
      <c r="CU172" s="269"/>
      <c r="CV172" s="269"/>
      <c r="CW172" s="269"/>
      <c r="CX172" s="269"/>
      <c r="CY172" s="269"/>
      <c r="CZ172" s="269"/>
      <c r="DA172" s="269"/>
      <c r="DB172" s="269"/>
      <c r="DC172" s="269"/>
      <c r="DD172" s="269"/>
      <c r="DE172" s="269"/>
      <c r="DF172" s="271"/>
      <c r="DG172" s="272"/>
    </row>
    <row r="173" spans="2:111" s="273" customFormat="1" ht="9.9499999999999993" customHeight="1" x14ac:dyDescent="0.15">
      <c r="B173" s="274"/>
      <c r="C173" s="275"/>
      <c r="D173" s="270"/>
      <c r="E173" s="270"/>
      <c r="F173" s="270"/>
      <c r="G173" s="270"/>
      <c r="CN173" s="282"/>
      <c r="CO173" s="282"/>
      <c r="CP173" s="282"/>
      <c r="CQ173" s="282"/>
      <c r="CR173" s="282"/>
      <c r="CS173" s="282"/>
      <c r="CT173" s="282"/>
      <c r="CU173" s="282"/>
      <c r="CV173" s="337"/>
      <c r="CW173" s="337"/>
      <c r="CX173" s="272"/>
      <c r="CY173" s="272"/>
      <c r="CZ173" s="337"/>
      <c r="DA173" s="337"/>
      <c r="DB173" s="337"/>
      <c r="DC173" s="337"/>
      <c r="DD173" s="270"/>
      <c r="DE173" s="270"/>
      <c r="DF173" s="278"/>
      <c r="DG173" s="272"/>
    </row>
    <row r="174" spans="2:111" s="273" customFormat="1" ht="9.9499999999999993" customHeight="1" x14ac:dyDescent="0.15">
      <c r="B174" s="274"/>
      <c r="C174" s="275"/>
      <c r="D174" s="270"/>
      <c r="E174" s="270"/>
      <c r="F174" s="270"/>
      <c r="G174" s="338" t="s">
        <v>722</v>
      </c>
      <c r="H174" s="338"/>
      <c r="I174" s="338"/>
      <c r="J174" s="338"/>
      <c r="K174" s="338"/>
      <c r="L174" s="338"/>
      <c r="M174" s="338"/>
      <c r="N174" s="338"/>
      <c r="O174" s="338"/>
      <c r="P174" s="338"/>
      <c r="Q174" s="338"/>
      <c r="R174" s="338"/>
      <c r="S174" s="338"/>
      <c r="T174" s="338"/>
      <c r="U174" s="338"/>
      <c r="V174" s="338"/>
      <c r="W174" s="338"/>
      <c r="X174" s="338"/>
      <c r="Y174" s="338"/>
      <c r="Z174" s="338"/>
      <c r="AA174" s="338"/>
      <c r="AB174" s="338"/>
      <c r="AC174" s="338"/>
      <c r="AD174" s="338"/>
      <c r="AE174" s="338"/>
      <c r="AF174" s="338"/>
      <c r="AG174" s="338"/>
      <c r="AH174" s="338"/>
      <c r="AI174" s="338"/>
      <c r="AJ174" s="338"/>
      <c r="AK174" s="338"/>
      <c r="AL174" s="338"/>
      <c r="AM174" s="338"/>
      <c r="AN174" s="338"/>
      <c r="AO174" s="338"/>
      <c r="AP174" s="338"/>
      <c r="AQ174" s="338"/>
      <c r="AR174" s="338"/>
      <c r="AS174" s="338"/>
      <c r="AT174" s="338"/>
      <c r="AU174" s="338"/>
      <c r="AV174" s="338"/>
      <c r="AW174" s="338"/>
      <c r="AX174" s="338"/>
      <c r="AY174" s="338"/>
      <c r="AZ174" s="338"/>
      <c r="BA174" s="338"/>
      <c r="BB174" s="338"/>
      <c r="BC174" s="338"/>
      <c r="BD174" s="338"/>
      <c r="BE174" s="338"/>
      <c r="BF174" s="338"/>
      <c r="BG174" s="338"/>
      <c r="BH174" s="338"/>
      <c r="BI174" s="338"/>
      <c r="BJ174" s="338"/>
      <c r="BK174" s="338"/>
      <c r="BL174" s="338"/>
      <c r="BM174" s="338"/>
      <c r="BN174" s="338"/>
      <c r="BO174" s="338"/>
      <c r="BP174" s="338"/>
      <c r="CN174" s="282"/>
      <c r="CO174" s="282"/>
      <c r="CP174" s="282"/>
      <c r="CQ174" s="282"/>
      <c r="CR174" s="282"/>
      <c r="CS174" s="282"/>
      <c r="CT174" s="282"/>
      <c r="CU174" s="282"/>
      <c r="CV174" s="337"/>
      <c r="CW174" s="337"/>
      <c r="CX174" s="272"/>
      <c r="CY174" s="272"/>
      <c r="CZ174" s="337"/>
      <c r="DA174" s="337"/>
      <c r="DB174" s="337"/>
      <c r="DC174" s="337"/>
      <c r="DD174" s="270"/>
      <c r="DE174" s="270"/>
      <c r="DF174" s="278"/>
      <c r="DG174" s="272"/>
    </row>
    <row r="175" spans="2:111" s="273" customFormat="1" ht="9.9499999999999993" customHeight="1" x14ac:dyDescent="0.15">
      <c r="B175" s="274"/>
      <c r="C175" s="275"/>
      <c r="D175" s="270"/>
      <c r="E175" s="270"/>
      <c r="F175" s="270"/>
      <c r="G175" s="338"/>
      <c r="H175" s="338"/>
      <c r="I175" s="338"/>
      <c r="J175" s="338"/>
      <c r="K175" s="338"/>
      <c r="L175" s="338"/>
      <c r="M175" s="338"/>
      <c r="N175" s="338"/>
      <c r="O175" s="338"/>
      <c r="P175" s="338"/>
      <c r="Q175" s="338"/>
      <c r="R175" s="338"/>
      <c r="S175" s="338"/>
      <c r="T175" s="338"/>
      <c r="U175" s="338"/>
      <c r="V175" s="338"/>
      <c r="W175" s="338"/>
      <c r="X175" s="338"/>
      <c r="Y175" s="338"/>
      <c r="Z175" s="338"/>
      <c r="AA175" s="338"/>
      <c r="AB175" s="338"/>
      <c r="AC175" s="338"/>
      <c r="AD175" s="338"/>
      <c r="AE175" s="338"/>
      <c r="AF175" s="338"/>
      <c r="AG175" s="338"/>
      <c r="AH175" s="338"/>
      <c r="AI175" s="338"/>
      <c r="AJ175" s="338"/>
      <c r="AK175" s="338"/>
      <c r="AL175" s="338"/>
      <c r="AM175" s="338"/>
      <c r="AN175" s="338"/>
      <c r="AO175" s="338"/>
      <c r="AP175" s="338"/>
      <c r="AQ175" s="338"/>
      <c r="AR175" s="338"/>
      <c r="AS175" s="338"/>
      <c r="AT175" s="338"/>
      <c r="AU175" s="338"/>
      <c r="AV175" s="338"/>
      <c r="AW175" s="338"/>
      <c r="AX175" s="338"/>
      <c r="AY175" s="338"/>
      <c r="AZ175" s="338"/>
      <c r="BA175" s="338"/>
      <c r="BB175" s="338"/>
      <c r="BC175" s="338"/>
      <c r="BD175" s="338"/>
      <c r="BE175" s="338"/>
      <c r="BF175" s="338"/>
      <c r="BG175" s="338"/>
      <c r="BH175" s="338"/>
      <c r="BI175" s="338"/>
      <c r="BJ175" s="338"/>
      <c r="BK175" s="338"/>
      <c r="BL175" s="338"/>
      <c r="BM175" s="338"/>
      <c r="BN175" s="338"/>
      <c r="BO175" s="338"/>
      <c r="BP175" s="338"/>
      <c r="CN175" s="282"/>
      <c r="CO175" s="282"/>
      <c r="CP175" s="282"/>
      <c r="CQ175" s="282"/>
      <c r="CR175" s="282"/>
      <c r="CS175" s="282"/>
      <c r="CT175" s="282"/>
      <c r="CU175" s="282"/>
      <c r="CV175" s="337"/>
      <c r="CW175" s="337"/>
      <c r="CX175" s="272"/>
      <c r="CY175" s="272"/>
      <c r="CZ175" s="337"/>
      <c r="DA175" s="337"/>
      <c r="DB175" s="337"/>
      <c r="DC175" s="337"/>
      <c r="DD175" s="270"/>
      <c r="DE175" s="270"/>
      <c r="DF175" s="278"/>
      <c r="DG175" s="272"/>
    </row>
    <row r="176" spans="2:111" s="273" customFormat="1" ht="9.9499999999999993" customHeight="1" x14ac:dyDescent="0.15">
      <c r="B176" s="274"/>
      <c r="C176" s="275"/>
      <c r="D176" s="270"/>
      <c r="E176" s="270"/>
      <c r="F176" s="270"/>
      <c r="G176" s="338"/>
      <c r="H176" s="338" t="s">
        <v>713</v>
      </c>
      <c r="I176" s="338"/>
      <c r="J176" s="338"/>
      <c r="K176" s="338"/>
      <c r="L176" s="338"/>
      <c r="M176" s="338"/>
      <c r="N176" s="338"/>
      <c r="O176" s="338"/>
      <c r="P176" s="338"/>
      <c r="Q176" s="338"/>
      <c r="R176" s="338"/>
      <c r="S176" s="338"/>
      <c r="T176" s="338"/>
      <c r="U176" s="338"/>
      <c r="V176" s="338"/>
      <c r="W176" s="338"/>
      <c r="X176" s="338"/>
      <c r="Y176" s="338"/>
      <c r="Z176" s="338"/>
      <c r="AA176" s="338"/>
      <c r="AB176" s="338"/>
      <c r="AC176" s="338"/>
      <c r="AD176" s="338"/>
      <c r="AE176" s="338"/>
      <c r="AF176" s="338"/>
      <c r="AG176" s="338"/>
      <c r="AH176" s="338"/>
      <c r="AI176" s="338"/>
      <c r="AJ176" s="338"/>
      <c r="AK176" s="338"/>
      <c r="AL176" s="338"/>
      <c r="AM176" s="338"/>
      <c r="AN176" s="338"/>
      <c r="AO176" s="338"/>
      <c r="AP176" s="338"/>
      <c r="AQ176" s="338"/>
      <c r="AR176" s="338"/>
      <c r="AS176" s="338"/>
      <c r="AT176" s="338"/>
      <c r="AU176" s="338"/>
      <c r="AV176" s="338"/>
      <c r="AW176" s="338"/>
      <c r="AX176" s="338"/>
      <c r="AY176" s="338"/>
      <c r="AZ176" s="338"/>
      <c r="BA176" s="338"/>
      <c r="BB176" s="338"/>
      <c r="BC176" s="338"/>
      <c r="BD176" s="338"/>
      <c r="BE176" s="338"/>
      <c r="BF176" s="338"/>
      <c r="BG176" s="338"/>
      <c r="BH176" s="338"/>
      <c r="BI176" s="338"/>
      <c r="BJ176" s="338"/>
      <c r="BK176" s="338"/>
      <c r="BL176" s="338"/>
      <c r="BM176" s="338"/>
      <c r="BN176" s="338"/>
      <c r="BO176" s="338"/>
      <c r="BP176" s="338"/>
      <c r="CN176" s="282"/>
      <c r="CO176" s="282"/>
      <c r="CP176" s="282"/>
      <c r="CQ176" s="282"/>
      <c r="CR176" s="282"/>
      <c r="CS176" s="282"/>
      <c r="CT176" s="282"/>
      <c r="CU176" s="282"/>
      <c r="CV176" s="337"/>
      <c r="CW176" s="337"/>
      <c r="CX176" s="272"/>
      <c r="CY176" s="272"/>
      <c r="CZ176" s="337"/>
      <c r="DA176" s="337"/>
      <c r="DB176" s="337"/>
      <c r="DC176" s="337"/>
      <c r="DD176" s="270"/>
      <c r="DE176" s="270"/>
      <c r="DF176" s="278"/>
      <c r="DG176" s="272"/>
    </row>
    <row r="177" spans="2:111" s="273" customFormat="1" ht="9.9499999999999993" customHeight="1" x14ac:dyDescent="0.15">
      <c r="B177" s="274"/>
      <c r="C177" s="275"/>
      <c r="D177" s="270"/>
      <c r="E177" s="270"/>
      <c r="F177" s="270"/>
      <c r="G177" s="338"/>
      <c r="H177" s="338"/>
      <c r="I177" s="338"/>
      <c r="J177" s="338"/>
      <c r="K177" s="338"/>
      <c r="L177" s="338"/>
      <c r="M177" s="338"/>
      <c r="N177" s="338"/>
      <c r="O177" s="338"/>
      <c r="P177" s="338"/>
      <c r="Q177" s="338"/>
      <c r="R177" s="338"/>
      <c r="S177" s="338"/>
      <c r="T177" s="338"/>
      <c r="U177" s="338"/>
      <c r="V177" s="338"/>
      <c r="W177" s="338"/>
      <c r="X177" s="338"/>
      <c r="Y177" s="338"/>
      <c r="Z177" s="338"/>
      <c r="AA177" s="338"/>
      <c r="AB177" s="338"/>
      <c r="AC177" s="338"/>
      <c r="AD177" s="338"/>
      <c r="AE177" s="338"/>
      <c r="AF177" s="338"/>
      <c r="AG177" s="338"/>
      <c r="AH177" s="338"/>
      <c r="AI177" s="338"/>
      <c r="AJ177" s="338"/>
      <c r="AK177" s="338"/>
      <c r="AL177" s="338"/>
      <c r="AM177" s="338"/>
      <c r="AN177" s="338"/>
      <c r="AO177" s="338"/>
      <c r="AP177" s="338"/>
      <c r="AQ177" s="338"/>
      <c r="AR177" s="338"/>
      <c r="AS177" s="338"/>
      <c r="AT177" s="338"/>
      <c r="AU177" s="338"/>
      <c r="AV177" s="338"/>
      <c r="AW177" s="338"/>
      <c r="AX177" s="338"/>
      <c r="AY177" s="338"/>
      <c r="AZ177" s="338"/>
      <c r="BA177" s="338"/>
      <c r="BB177" s="338"/>
      <c r="BC177" s="338"/>
      <c r="BD177" s="338"/>
      <c r="BE177" s="338"/>
      <c r="BF177" s="338"/>
      <c r="BG177" s="338"/>
      <c r="BH177" s="338"/>
      <c r="BI177" s="338"/>
      <c r="BJ177" s="338"/>
      <c r="BK177" s="338"/>
      <c r="BL177" s="338"/>
      <c r="BM177" s="338"/>
      <c r="BN177" s="338"/>
      <c r="BO177" s="338"/>
      <c r="BP177" s="338"/>
      <c r="CN177" s="282"/>
      <c r="CO177" s="282"/>
      <c r="CP177" s="282"/>
      <c r="CQ177" s="282"/>
      <c r="CR177" s="282"/>
      <c r="CS177" s="282"/>
      <c r="CT177" s="282"/>
      <c r="CU177" s="282"/>
      <c r="CV177" s="337"/>
      <c r="CW177" s="337"/>
      <c r="CX177" s="272"/>
      <c r="CY177" s="272"/>
      <c r="CZ177" s="337"/>
      <c r="DA177" s="337"/>
      <c r="DB177" s="337"/>
      <c r="DC177" s="337"/>
      <c r="DD177" s="270"/>
      <c r="DE177" s="270"/>
      <c r="DF177" s="278"/>
      <c r="DG177" s="272"/>
    </row>
    <row r="178" spans="2:111" s="273" customFormat="1" ht="9.9499999999999993" customHeight="1" x14ac:dyDescent="0.15">
      <c r="B178" s="274"/>
      <c r="C178" s="275"/>
      <c r="D178" s="270"/>
      <c r="E178" s="270"/>
      <c r="F178" s="270"/>
      <c r="G178" s="338"/>
      <c r="H178" s="338" t="s">
        <v>714</v>
      </c>
      <c r="I178" s="338"/>
      <c r="J178" s="338"/>
      <c r="K178" s="338"/>
      <c r="L178" s="338"/>
      <c r="M178" s="338"/>
      <c r="N178" s="338"/>
      <c r="O178" s="338"/>
      <c r="P178" s="338"/>
      <c r="Q178" s="338"/>
      <c r="R178" s="338"/>
      <c r="S178" s="338"/>
      <c r="T178" s="338"/>
      <c r="U178" s="338"/>
      <c r="V178" s="338"/>
      <c r="W178" s="338"/>
      <c r="X178" s="338"/>
      <c r="Y178" s="338"/>
      <c r="Z178" s="338"/>
      <c r="AA178" s="338"/>
      <c r="AB178" s="338"/>
      <c r="AC178" s="338"/>
      <c r="AD178" s="338"/>
      <c r="AE178" s="338"/>
      <c r="AF178" s="338"/>
      <c r="AG178" s="338"/>
      <c r="AH178" s="338"/>
      <c r="AI178" s="338"/>
      <c r="AJ178" s="338"/>
      <c r="AK178" s="338"/>
      <c r="AL178" s="338"/>
      <c r="AM178" s="338"/>
      <c r="AN178" s="338"/>
      <c r="AO178" s="338"/>
      <c r="AP178" s="338"/>
      <c r="AQ178" s="338"/>
      <c r="AR178" s="338"/>
      <c r="AS178" s="338"/>
      <c r="AT178" s="338"/>
      <c r="AU178" s="338"/>
      <c r="AV178" s="338"/>
      <c r="AW178" s="338"/>
      <c r="AX178" s="338"/>
      <c r="AY178" s="338"/>
      <c r="AZ178" s="338"/>
      <c r="BA178" s="338"/>
      <c r="BB178" s="338"/>
      <c r="BC178" s="338"/>
      <c r="BD178" s="338"/>
      <c r="BE178" s="338"/>
      <c r="BF178" s="338"/>
      <c r="BG178" s="338"/>
      <c r="BH178" s="338"/>
      <c r="BI178" s="338"/>
      <c r="BJ178" s="338"/>
      <c r="BK178" s="338"/>
      <c r="BL178" s="338"/>
      <c r="BM178" s="338"/>
      <c r="BN178" s="338"/>
      <c r="BO178" s="338"/>
      <c r="BP178" s="338"/>
      <c r="CN178" s="282"/>
      <c r="CO178" s="282"/>
      <c r="CP178" s="282"/>
      <c r="CQ178" s="282"/>
      <c r="CR178" s="282"/>
      <c r="CS178" s="282"/>
      <c r="CT178" s="282"/>
      <c r="CU178" s="282"/>
      <c r="CV178" s="337"/>
      <c r="CW178" s="337"/>
      <c r="CX178" s="272"/>
      <c r="CY178" s="272"/>
      <c r="CZ178" s="337"/>
      <c r="DA178" s="337"/>
      <c r="DB178" s="337"/>
      <c r="DC178" s="337"/>
      <c r="DD178" s="270"/>
      <c r="DE178" s="270"/>
      <c r="DF178" s="278"/>
      <c r="DG178" s="272"/>
    </row>
    <row r="179" spans="2:111" s="273" customFormat="1" ht="9.9499999999999993" customHeight="1" x14ac:dyDescent="0.15">
      <c r="B179" s="274"/>
      <c r="C179" s="275"/>
      <c r="D179" s="270"/>
      <c r="E179" s="270"/>
      <c r="F179" s="270"/>
      <c r="G179" s="338"/>
      <c r="H179" s="339" t="s">
        <v>653</v>
      </c>
      <c r="I179" s="340"/>
      <c r="J179" s="340"/>
      <c r="K179" s="340"/>
      <c r="L179" s="340"/>
      <c r="M179" s="340"/>
      <c r="N179" s="340"/>
      <c r="O179" s="340"/>
      <c r="P179" s="340"/>
      <c r="Q179" s="340"/>
      <c r="R179" s="340"/>
      <c r="S179" s="340"/>
      <c r="T179" s="340"/>
      <c r="U179" s="340"/>
      <c r="V179" s="341"/>
      <c r="W179" s="339" t="s">
        <v>654</v>
      </c>
      <c r="X179" s="314"/>
      <c r="Y179" s="314"/>
      <c r="Z179" s="314"/>
      <c r="AA179" s="314"/>
      <c r="AB179" s="314"/>
      <c r="AC179" s="314"/>
      <c r="AD179" s="314"/>
      <c r="AE179" s="314"/>
      <c r="AF179" s="314"/>
      <c r="AG179" s="314"/>
      <c r="AH179" s="315"/>
      <c r="AI179" s="338"/>
      <c r="AJ179" s="338"/>
      <c r="AK179" s="338"/>
      <c r="AL179" s="338"/>
      <c r="AM179" s="338"/>
      <c r="AN179" s="338"/>
      <c r="AO179" s="338"/>
      <c r="AP179" s="338"/>
      <c r="AQ179" s="338"/>
      <c r="AR179" s="338"/>
      <c r="AS179" s="338"/>
      <c r="AT179" s="338"/>
      <c r="AU179" s="338"/>
      <c r="AV179" s="338"/>
      <c r="AW179" s="338"/>
      <c r="AX179" s="338"/>
      <c r="AY179" s="338"/>
      <c r="AZ179" s="338"/>
      <c r="BA179" s="338"/>
      <c r="BB179" s="338"/>
      <c r="BC179" s="338"/>
      <c r="BD179" s="338"/>
      <c r="BE179" s="338"/>
      <c r="BF179" s="338"/>
      <c r="BG179" s="338"/>
      <c r="BH179" s="338"/>
      <c r="BI179" s="338"/>
      <c r="BJ179" s="338"/>
      <c r="BK179" s="338"/>
      <c r="BL179" s="338"/>
      <c r="BM179" s="338"/>
      <c r="BN179" s="338"/>
      <c r="BO179" s="338"/>
      <c r="BP179" s="338"/>
      <c r="CN179" s="282"/>
      <c r="CO179" s="282"/>
      <c r="CP179" s="282"/>
      <c r="CQ179" s="282"/>
      <c r="CR179" s="282"/>
      <c r="CS179" s="282"/>
      <c r="CT179" s="282"/>
      <c r="CU179" s="282"/>
      <c r="CV179" s="337"/>
      <c r="CW179" s="337"/>
      <c r="CX179" s="272"/>
      <c r="CY179" s="272"/>
      <c r="CZ179" s="337"/>
      <c r="DA179" s="337"/>
      <c r="DB179" s="337"/>
      <c r="DC179" s="337"/>
      <c r="DD179" s="270"/>
      <c r="DE179" s="270"/>
      <c r="DF179" s="278"/>
      <c r="DG179" s="272"/>
    </row>
    <row r="180" spans="2:111" s="273" customFormat="1" ht="9.9499999999999993" customHeight="1" x14ac:dyDescent="0.15">
      <c r="B180" s="274"/>
      <c r="C180" s="275"/>
      <c r="D180" s="270"/>
      <c r="E180" s="270"/>
      <c r="F180" s="270"/>
      <c r="G180" s="338"/>
      <c r="H180" s="342" t="s">
        <v>715</v>
      </c>
      <c r="I180" s="317"/>
      <c r="J180" s="318"/>
      <c r="K180" s="317"/>
      <c r="L180" s="317"/>
      <c r="M180" s="317"/>
      <c r="N180" s="317"/>
      <c r="O180" s="343"/>
      <c r="P180" s="343"/>
      <c r="Q180" s="343"/>
      <c r="R180" s="343"/>
      <c r="S180" s="343"/>
      <c r="T180" s="343"/>
      <c r="U180" s="343"/>
      <c r="V180" s="343"/>
      <c r="W180" s="342" t="s">
        <v>716</v>
      </c>
      <c r="X180" s="317"/>
      <c r="Y180" s="317"/>
      <c r="Z180" s="317"/>
      <c r="AA180" s="317"/>
      <c r="AB180" s="317"/>
      <c r="AC180" s="317"/>
      <c r="AD180" s="317"/>
      <c r="AE180" s="320"/>
      <c r="AF180" s="321"/>
      <c r="AG180" s="317"/>
      <c r="AH180" s="344"/>
      <c r="AI180" s="338"/>
      <c r="AJ180" s="338"/>
      <c r="AK180" s="338"/>
      <c r="AL180" s="338"/>
      <c r="AM180" s="338"/>
      <c r="AN180" s="338"/>
      <c r="AO180" s="338"/>
      <c r="AP180" s="338"/>
      <c r="AQ180" s="338"/>
      <c r="AR180" s="338"/>
      <c r="AS180" s="338"/>
      <c r="AT180" s="338"/>
      <c r="AU180" s="338"/>
      <c r="AV180" s="338"/>
      <c r="AW180" s="338"/>
      <c r="AX180" s="338"/>
      <c r="AY180" s="338"/>
      <c r="AZ180" s="338"/>
      <c r="BA180" s="338"/>
      <c r="BB180" s="338"/>
      <c r="BC180" s="338"/>
      <c r="BD180" s="338"/>
      <c r="BE180" s="338"/>
      <c r="BF180" s="338"/>
      <c r="BG180" s="338"/>
      <c r="BH180" s="338"/>
      <c r="BI180" s="338"/>
      <c r="BJ180" s="338"/>
      <c r="BK180" s="338"/>
      <c r="BL180" s="338"/>
      <c r="BM180" s="338"/>
      <c r="BN180" s="338"/>
      <c r="BO180" s="338"/>
      <c r="BP180" s="338"/>
      <c r="CN180" s="282"/>
      <c r="CO180" s="282"/>
      <c r="CP180" s="282"/>
      <c r="CQ180" s="282"/>
      <c r="CR180" s="282"/>
      <c r="CS180" s="282"/>
      <c r="CT180" s="282"/>
      <c r="CU180" s="282"/>
      <c r="CV180" s="337"/>
      <c r="CW180" s="337"/>
      <c r="CX180" s="272"/>
      <c r="CY180" s="272"/>
      <c r="CZ180" s="337"/>
      <c r="DA180" s="337"/>
      <c r="DB180" s="337"/>
      <c r="DC180" s="337"/>
      <c r="DD180" s="270"/>
      <c r="DE180" s="270"/>
      <c r="DF180" s="278"/>
      <c r="DG180" s="272"/>
    </row>
    <row r="181" spans="2:111" s="273" customFormat="1" ht="9.9499999999999993" customHeight="1" x14ac:dyDescent="0.15">
      <c r="B181" s="274"/>
      <c r="C181" s="275"/>
      <c r="D181" s="270"/>
      <c r="E181" s="270"/>
      <c r="F181" s="270"/>
      <c r="G181" s="338"/>
      <c r="H181" s="338"/>
      <c r="I181" s="338"/>
      <c r="J181" s="338"/>
      <c r="K181" s="338"/>
      <c r="L181" s="338"/>
      <c r="M181" s="338"/>
      <c r="N181" s="338"/>
      <c r="O181" s="338"/>
      <c r="P181" s="338"/>
      <c r="Q181" s="338"/>
      <c r="R181" s="338"/>
      <c r="S181" s="338"/>
      <c r="T181" s="338"/>
      <c r="U181" s="338"/>
      <c r="V181" s="338"/>
      <c r="W181" s="338"/>
      <c r="X181" s="338"/>
      <c r="Y181" s="338"/>
      <c r="Z181" s="338"/>
      <c r="AA181" s="338"/>
      <c r="AB181" s="338"/>
      <c r="AC181" s="338"/>
      <c r="AD181" s="338"/>
      <c r="AE181" s="338"/>
      <c r="AF181" s="338"/>
      <c r="AG181" s="338"/>
      <c r="AH181" s="338"/>
      <c r="AI181" s="338"/>
      <c r="AJ181" s="338"/>
      <c r="AK181" s="338"/>
      <c r="AL181" s="338"/>
      <c r="AM181" s="338"/>
      <c r="AN181" s="338"/>
      <c r="AO181" s="338"/>
      <c r="AP181" s="338"/>
      <c r="AQ181" s="338"/>
      <c r="AR181" s="338"/>
      <c r="AS181" s="338"/>
      <c r="AT181" s="338"/>
      <c r="AU181" s="338"/>
      <c r="AV181" s="338"/>
      <c r="AW181" s="338"/>
      <c r="AX181" s="338"/>
      <c r="AY181" s="338"/>
      <c r="AZ181" s="338"/>
      <c r="BA181" s="338"/>
      <c r="BB181" s="338"/>
      <c r="BC181" s="338"/>
      <c r="BD181" s="338"/>
      <c r="BE181" s="338"/>
      <c r="BF181" s="338"/>
      <c r="BG181" s="338"/>
      <c r="BH181" s="338"/>
      <c r="BI181" s="338"/>
      <c r="BJ181" s="338"/>
      <c r="BK181" s="338"/>
      <c r="BL181" s="338"/>
      <c r="BM181" s="338"/>
      <c r="BN181" s="338"/>
      <c r="BO181" s="338"/>
      <c r="BP181" s="338"/>
      <c r="CN181" s="282"/>
      <c r="CO181" s="282"/>
      <c r="CP181" s="282"/>
      <c r="CQ181" s="282"/>
      <c r="CR181" s="282"/>
      <c r="CS181" s="282"/>
      <c r="CT181" s="282"/>
      <c r="CU181" s="282"/>
      <c r="CV181" s="337"/>
      <c r="CW181" s="337"/>
      <c r="CX181" s="272"/>
      <c r="CY181" s="272"/>
      <c r="CZ181" s="337"/>
      <c r="DA181" s="337"/>
      <c r="DB181" s="337"/>
      <c r="DC181" s="337"/>
      <c r="DD181" s="270"/>
      <c r="DE181" s="270"/>
      <c r="DF181" s="278"/>
      <c r="DG181" s="272"/>
    </row>
    <row r="182" spans="2:111" s="273" customFormat="1" ht="9.9499999999999993" customHeight="1" x14ac:dyDescent="0.15">
      <c r="B182" s="274"/>
      <c r="C182" s="275"/>
      <c r="D182" s="270"/>
      <c r="E182" s="270"/>
      <c r="F182" s="270"/>
      <c r="G182" s="338"/>
      <c r="H182" s="338" t="s">
        <v>677</v>
      </c>
      <c r="I182" s="338"/>
      <c r="J182" s="338"/>
      <c r="K182" s="338"/>
      <c r="L182" s="338"/>
      <c r="M182" s="338"/>
      <c r="N182" s="338"/>
      <c r="O182" s="338"/>
      <c r="P182" s="338"/>
      <c r="Q182" s="338"/>
      <c r="R182" s="338"/>
      <c r="S182" s="338"/>
      <c r="T182" s="338"/>
      <c r="U182" s="338"/>
      <c r="V182" s="338"/>
      <c r="W182" s="338"/>
      <c r="X182" s="338"/>
      <c r="Y182" s="338"/>
      <c r="Z182" s="338"/>
      <c r="AA182" s="338"/>
      <c r="AB182" s="338"/>
      <c r="AC182" s="338"/>
      <c r="AD182" s="338"/>
      <c r="AE182" s="338"/>
      <c r="AF182" s="338"/>
      <c r="AG182" s="338"/>
      <c r="AH182" s="338"/>
      <c r="AI182" s="338"/>
      <c r="AJ182" s="338"/>
      <c r="AK182" s="338"/>
      <c r="AL182" s="338"/>
      <c r="AM182" s="338"/>
      <c r="AN182" s="338"/>
      <c r="AO182" s="338"/>
      <c r="AP182" s="338"/>
      <c r="AQ182" s="338"/>
      <c r="AR182" s="338"/>
      <c r="AS182" s="338"/>
      <c r="AT182" s="338"/>
      <c r="AU182" s="338"/>
      <c r="AV182" s="338"/>
      <c r="AW182" s="338"/>
      <c r="AX182" s="338"/>
      <c r="AY182" s="338"/>
      <c r="AZ182" s="338"/>
      <c r="BA182" s="338"/>
      <c r="BB182" s="338"/>
      <c r="BC182" s="338"/>
      <c r="BD182" s="338"/>
      <c r="BE182" s="338"/>
      <c r="BF182" s="338"/>
      <c r="BG182" s="338"/>
      <c r="BH182" s="338"/>
      <c r="BI182" s="338"/>
      <c r="BJ182" s="338"/>
      <c r="BK182" s="338"/>
      <c r="BL182" s="338"/>
      <c r="BM182" s="338"/>
      <c r="BN182" s="338"/>
      <c r="BO182" s="338"/>
      <c r="BP182" s="338"/>
      <c r="CN182" s="282"/>
      <c r="CO182" s="282"/>
      <c r="CP182" s="282"/>
      <c r="CQ182" s="282"/>
      <c r="CR182" s="282"/>
      <c r="CS182" s="282"/>
      <c r="CT182" s="282"/>
      <c r="CU182" s="282"/>
      <c r="CV182" s="337"/>
      <c r="CW182" s="337"/>
      <c r="CX182" s="272"/>
      <c r="CY182" s="272"/>
      <c r="CZ182" s="337"/>
      <c r="DA182" s="337"/>
      <c r="DB182" s="337"/>
      <c r="DC182" s="337"/>
      <c r="DD182" s="270"/>
      <c r="DE182" s="270"/>
      <c r="DF182" s="278"/>
      <c r="DG182" s="272"/>
    </row>
    <row r="183" spans="2:111" s="273" customFormat="1" ht="9.9499999999999993" customHeight="1" x14ac:dyDescent="0.15">
      <c r="B183" s="274"/>
      <c r="C183" s="275"/>
      <c r="D183" s="270"/>
      <c r="E183" s="270"/>
      <c r="F183" s="270"/>
      <c r="G183" s="338"/>
      <c r="H183" s="339" t="s">
        <v>678</v>
      </c>
      <c r="I183" s="340"/>
      <c r="J183" s="340"/>
      <c r="K183" s="340"/>
      <c r="L183" s="340"/>
      <c r="M183" s="340"/>
      <c r="N183" s="340"/>
      <c r="O183" s="340"/>
      <c r="P183" s="340"/>
      <c r="Q183" s="340"/>
      <c r="R183" s="340"/>
      <c r="S183" s="340"/>
      <c r="T183" s="340"/>
      <c r="U183" s="340"/>
      <c r="V183" s="341"/>
      <c r="W183" s="339" t="s">
        <v>679</v>
      </c>
      <c r="X183" s="340"/>
      <c r="Y183" s="340"/>
      <c r="Z183" s="340"/>
      <c r="AA183" s="340"/>
      <c r="AB183" s="340"/>
      <c r="AC183" s="340"/>
      <c r="AD183" s="340"/>
      <c r="AE183" s="340"/>
      <c r="AF183" s="340"/>
      <c r="AG183" s="340"/>
      <c r="AH183" s="315"/>
      <c r="AI183" s="338"/>
      <c r="AJ183" s="338"/>
      <c r="AK183" s="338"/>
      <c r="AL183" s="338"/>
      <c r="AM183" s="338"/>
      <c r="AN183" s="338"/>
      <c r="AO183" s="338"/>
      <c r="AP183" s="338"/>
      <c r="AQ183" s="338"/>
      <c r="AR183" s="338"/>
      <c r="AS183" s="338"/>
      <c r="AT183" s="338"/>
      <c r="AU183" s="338"/>
      <c r="AV183" s="338"/>
      <c r="AW183" s="338"/>
      <c r="AX183" s="338"/>
      <c r="AY183" s="338"/>
      <c r="AZ183" s="338"/>
      <c r="BA183" s="338"/>
      <c r="BB183" s="338"/>
      <c r="BC183" s="338"/>
      <c r="BD183" s="338"/>
      <c r="BE183" s="338"/>
      <c r="BF183" s="338"/>
      <c r="BG183" s="338"/>
      <c r="BH183" s="338"/>
      <c r="BI183" s="338"/>
      <c r="BJ183" s="338"/>
      <c r="BK183" s="338"/>
      <c r="BL183" s="338"/>
      <c r="BM183" s="338"/>
      <c r="BN183" s="338"/>
      <c r="BO183" s="338"/>
      <c r="BP183" s="338"/>
      <c r="CN183" s="282"/>
      <c r="CO183" s="282"/>
      <c r="CP183" s="282"/>
      <c r="CQ183" s="282"/>
      <c r="CR183" s="282"/>
      <c r="CS183" s="282"/>
      <c r="CT183" s="282"/>
      <c r="CU183" s="282"/>
      <c r="CV183" s="337"/>
      <c r="CW183" s="337"/>
      <c r="CX183" s="272"/>
      <c r="CY183" s="272"/>
      <c r="CZ183" s="337"/>
      <c r="DA183" s="337"/>
      <c r="DB183" s="337"/>
      <c r="DC183" s="337"/>
      <c r="DD183" s="270"/>
      <c r="DE183" s="270"/>
      <c r="DF183" s="278"/>
      <c r="DG183" s="272"/>
    </row>
    <row r="184" spans="2:111" s="273" customFormat="1" ht="9.9499999999999993" customHeight="1" x14ac:dyDescent="0.15">
      <c r="B184" s="274"/>
      <c r="C184" s="275"/>
      <c r="D184" s="270"/>
      <c r="E184" s="270"/>
      <c r="F184" s="270"/>
      <c r="G184" s="338"/>
      <c r="H184" s="342" t="s">
        <v>709</v>
      </c>
      <c r="I184" s="343"/>
      <c r="J184" s="343"/>
      <c r="K184" s="343"/>
      <c r="L184" s="343"/>
      <c r="M184" s="343"/>
      <c r="N184" s="343"/>
      <c r="O184" s="343"/>
      <c r="P184" s="343"/>
      <c r="Q184" s="343"/>
      <c r="R184" s="343"/>
      <c r="S184" s="343"/>
      <c r="T184" s="343"/>
      <c r="U184" s="343"/>
      <c r="V184" s="344"/>
      <c r="W184" s="342" t="s">
        <v>723</v>
      </c>
      <c r="X184" s="343"/>
      <c r="Y184" s="343"/>
      <c r="Z184" s="343"/>
      <c r="AA184" s="343"/>
      <c r="AB184" s="343"/>
      <c r="AC184" s="343"/>
      <c r="AD184" s="343"/>
      <c r="AE184" s="343"/>
      <c r="AF184" s="343"/>
      <c r="AG184" s="343"/>
      <c r="AH184" s="347"/>
      <c r="AI184" s="338"/>
      <c r="AJ184" s="345" t="s">
        <v>718</v>
      </c>
      <c r="AK184" s="338"/>
      <c r="AL184" s="338"/>
      <c r="AM184" s="338"/>
      <c r="AN184" s="338"/>
      <c r="AO184" s="338"/>
      <c r="AP184" s="338"/>
      <c r="AQ184" s="338"/>
      <c r="AR184" s="338"/>
      <c r="AS184" s="338"/>
      <c r="AT184" s="338"/>
      <c r="AU184" s="338"/>
      <c r="AV184" s="338"/>
      <c r="AW184" s="338"/>
      <c r="AX184" s="338"/>
      <c r="AY184" s="338"/>
      <c r="AZ184" s="338"/>
      <c r="BA184" s="338"/>
      <c r="BB184" s="338"/>
      <c r="BC184" s="338"/>
      <c r="BD184" s="338"/>
      <c r="BE184" s="338"/>
      <c r="BF184" s="338"/>
      <c r="BG184" s="338"/>
      <c r="BH184" s="338"/>
      <c r="BI184" s="338"/>
      <c r="BJ184" s="338"/>
      <c r="BK184" s="338"/>
      <c r="BL184" s="338"/>
      <c r="BM184" s="338"/>
      <c r="BN184" s="338"/>
      <c r="BO184" s="338"/>
      <c r="BP184" s="338"/>
      <c r="CN184" s="282"/>
      <c r="CO184" s="282"/>
      <c r="CP184" s="282"/>
      <c r="CQ184" s="282"/>
      <c r="CR184" s="282"/>
      <c r="CS184" s="282"/>
      <c r="CT184" s="282"/>
      <c r="CU184" s="282"/>
      <c r="CV184" s="337"/>
      <c r="CW184" s="337"/>
      <c r="CX184" s="272"/>
      <c r="CY184" s="272"/>
      <c r="CZ184" s="337"/>
      <c r="DA184" s="337"/>
      <c r="DB184" s="337"/>
      <c r="DC184" s="337"/>
      <c r="DD184" s="270"/>
      <c r="DE184" s="270"/>
      <c r="DF184" s="278"/>
      <c r="DG184" s="272"/>
    </row>
    <row r="185" spans="2:111" s="273" customFormat="1" ht="9.9499999999999993" customHeight="1" x14ac:dyDescent="0.15">
      <c r="B185" s="274"/>
      <c r="C185" s="275"/>
      <c r="D185" s="270"/>
      <c r="E185" s="270"/>
      <c r="F185" s="270"/>
      <c r="G185" s="338"/>
      <c r="H185" s="342" t="s">
        <v>724</v>
      </c>
      <c r="I185" s="343"/>
      <c r="J185" s="343"/>
      <c r="K185" s="343"/>
      <c r="L185" s="343"/>
      <c r="M185" s="343"/>
      <c r="N185" s="343"/>
      <c r="O185" s="343"/>
      <c r="P185" s="343"/>
      <c r="Q185" s="343"/>
      <c r="R185" s="343"/>
      <c r="S185" s="343"/>
      <c r="T185" s="343"/>
      <c r="U185" s="343"/>
      <c r="V185" s="344"/>
      <c r="W185" s="342" t="s">
        <v>725</v>
      </c>
      <c r="X185" s="343"/>
      <c r="Y185" s="343"/>
      <c r="Z185" s="343"/>
      <c r="AA185" s="343"/>
      <c r="AB185" s="343"/>
      <c r="AC185" s="343"/>
      <c r="AD185" s="343"/>
      <c r="AE185" s="343"/>
      <c r="AF185" s="343"/>
      <c r="AG185" s="343"/>
      <c r="AH185" s="327"/>
      <c r="AI185" s="338"/>
      <c r="AJ185" s="338"/>
      <c r="AK185" s="338"/>
      <c r="AL185" s="338"/>
      <c r="AM185" s="338"/>
      <c r="AN185" s="338"/>
      <c r="AO185" s="338"/>
      <c r="AP185" s="338"/>
      <c r="AQ185" s="338"/>
      <c r="AR185" s="338"/>
      <c r="AS185" s="338"/>
      <c r="AT185" s="338"/>
      <c r="AU185" s="338"/>
      <c r="AV185" s="338"/>
      <c r="AW185" s="338"/>
      <c r="AX185" s="338"/>
      <c r="AY185" s="338"/>
      <c r="AZ185" s="338"/>
      <c r="BA185" s="338"/>
      <c r="BB185" s="338"/>
      <c r="BC185" s="338"/>
      <c r="BD185" s="338"/>
      <c r="BE185" s="338"/>
      <c r="BF185" s="338"/>
      <c r="BG185" s="338"/>
      <c r="BH185" s="338"/>
      <c r="BI185" s="338"/>
      <c r="BJ185" s="338"/>
      <c r="BK185" s="338"/>
      <c r="BL185" s="338"/>
      <c r="BM185" s="338"/>
      <c r="BN185" s="338"/>
      <c r="BO185" s="338"/>
      <c r="BP185" s="338"/>
      <c r="CN185" s="282"/>
      <c r="CO185" s="282"/>
      <c r="CP185" s="282"/>
      <c r="CQ185" s="282"/>
      <c r="CR185" s="282"/>
      <c r="CS185" s="282"/>
      <c r="CT185" s="282"/>
      <c r="CU185" s="282"/>
      <c r="CV185" s="337"/>
      <c r="CW185" s="337"/>
      <c r="CX185" s="272"/>
      <c r="CY185" s="272"/>
      <c r="CZ185" s="337"/>
      <c r="DA185" s="337"/>
      <c r="DB185" s="337"/>
      <c r="DC185" s="337"/>
      <c r="DD185" s="270"/>
      <c r="DE185" s="270"/>
      <c r="DF185" s="278"/>
      <c r="DG185" s="272"/>
    </row>
    <row r="186" spans="2:111" s="273" customFormat="1" ht="9.9499999999999993" customHeight="1" x14ac:dyDescent="0.15">
      <c r="B186" s="274"/>
      <c r="C186" s="275"/>
      <c r="D186" s="270"/>
      <c r="E186" s="270"/>
      <c r="F186" s="270"/>
      <c r="G186" s="338"/>
      <c r="H186" s="342" t="s">
        <v>719</v>
      </c>
      <c r="I186" s="343"/>
      <c r="J186" s="343"/>
      <c r="K186" s="343"/>
      <c r="L186" s="343"/>
      <c r="M186" s="343"/>
      <c r="N186" s="343"/>
      <c r="O186" s="343"/>
      <c r="P186" s="343"/>
      <c r="Q186" s="343"/>
      <c r="R186" s="343"/>
      <c r="S186" s="343"/>
      <c r="T186" s="343"/>
      <c r="U186" s="343"/>
      <c r="V186" s="344"/>
      <c r="W186" s="342" t="s">
        <v>720</v>
      </c>
      <c r="X186" s="343"/>
      <c r="Y186" s="343"/>
      <c r="Z186" s="343"/>
      <c r="AA186" s="343"/>
      <c r="AB186" s="343"/>
      <c r="AC186" s="343"/>
      <c r="AD186" s="343"/>
      <c r="AE186" s="343"/>
      <c r="AF186" s="343"/>
      <c r="AG186" s="343"/>
      <c r="AH186" s="347"/>
      <c r="AI186" s="338"/>
      <c r="AJ186" s="338"/>
      <c r="AK186" s="338"/>
      <c r="AL186" s="338"/>
      <c r="AM186" s="338"/>
      <c r="AN186" s="338"/>
      <c r="AO186" s="338"/>
      <c r="AP186" s="338"/>
      <c r="AQ186" s="338"/>
      <c r="AR186" s="338"/>
      <c r="AS186" s="338"/>
      <c r="AT186" s="338"/>
      <c r="AU186" s="338"/>
      <c r="AV186" s="338"/>
      <c r="AW186" s="338"/>
      <c r="AX186" s="338"/>
      <c r="AY186" s="338"/>
      <c r="AZ186" s="338"/>
      <c r="BA186" s="338"/>
      <c r="BB186" s="338"/>
      <c r="BC186" s="338"/>
      <c r="BD186" s="338"/>
      <c r="BE186" s="338"/>
      <c r="BF186" s="338"/>
      <c r="BG186" s="338"/>
      <c r="BH186" s="338"/>
      <c r="BI186" s="338"/>
      <c r="BJ186" s="338"/>
      <c r="BK186" s="338"/>
      <c r="BL186" s="338"/>
      <c r="BM186" s="338"/>
      <c r="BN186" s="338"/>
      <c r="BO186" s="338"/>
      <c r="BP186" s="338"/>
      <c r="CN186" s="282"/>
      <c r="CO186" s="282"/>
      <c r="CP186" s="282"/>
      <c r="CQ186" s="282"/>
      <c r="CR186" s="282"/>
      <c r="CS186" s="282"/>
      <c r="CT186" s="282"/>
      <c r="CU186" s="282"/>
      <c r="CV186" s="337"/>
      <c r="CW186" s="337"/>
      <c r="CX186" s="272"/>
      <c r="CY186" s="272"/>
      <c r="CZ186" s="337"/>
      <c r="DA186" s="337"/>
      <c r="DB186" s="337"/>
      <c r="DC186" s="337"/>
      <c r="DD186" s="270"/>
      <c r="DE186" s="270"/>
      <c r="DF186" s="278"/>
      <c r="DG186" s="272"/>
    </row>
    <row r="187" spans="2:111" s="273" customFormat="1" ht="9.9499999999999993" customHeight="1" x14ac:dyDescent="0.15">
      <c r="B187" s="274"/>
      <c r="C187" s="275"/>
      <c r="D187" s="270"/>
      <c r="E187" s="270"/>
      <c r="F187" s="270"/>
      <c r="G187" s="338"/>
      <c r="H187" s="338"/>
      <c r="I187" s="338"/>
      <c r="J187" s="338"/>
      <c r="K187" s="338"/>
      <c r="L187" s="338"/>
      <c r="M187" s="338"/>
      <c r="N187" s="338"/>
      <c r="O187" s="338"/>
      <c r="P187" s="338"/>
      <c r="Q187" s="338"/>
      <c r="R187" s="338"/>
      <c r="S187" s="338"/>
      <c r="T187" s="338"/>
      <c r="U187" s="338"/>
      <c r="V187" s="338"/>
      <c r="W187" s="338"/>
      <c r="X187" s="338"/>
      <c r="Y187" s="338"/>
      <c r="Z187" s="338"/>
      <c r="AA187" s="338"/>
      <c r="AB187" s="338"/>
      <c r="AC187" s="338"/>
      <c r="AD187" s="338"/>
      <c r="AE187" s="338"/>
      <c r="AF187" s="338"/>
      <c r="AG187" s="338"/>
      <c r="AH187" s="338"/>
      <c r="AI187" s="338"/>
      <c r="AJ187" s="338"/>
      <c r="AK187" s="338"/>
      <c r="AL187" s="338"/>
      <c r="AM187" s="338"/>
      <c r="AN187" s="338"/>
      <c r="AO187" s="338"/>
      <c r="AP187" s="338"/>
      <c r="AQ187" s="338"/>
      <c r="AR187" s="338"/>
      <c r="AS187" s="338"/>
      <c r="AT187" s="338"/>
      <c r="AU187" s="338"/>
      <c r="AV187" s="338"/>
      <c r="AW187" s="338"/>
      <c r="AX187" s="338"/>
      <c r="AY187" s="338"/>
      <c r="AZ187" s="338"/>
      <c r="BA187" s="338"/>
      <c r="BB187" s="338"/>
      <c r="BC187" s="338"/>
      <c r="BD187" s="338"/>
      <c r="BE187" s="338"/>
      <c r="BF187" s="338"/>
      <c r="BG187" s="338"/>
      <c r="BH187" s="338"/>
      <c r="BI187" s="338"/>
      <c r="BJ187" s="338"/>
      <c r="BK187" s="338"/>
      <c r="BL187" s="338"/>
      <c r="BM187" s="338"/>
      <c r="BN187" s="338"/>
      <c r="BO187" s="338"/>
      <c r="BP187" s="338"/>
      <c r="CN187" s="282"/>
      <c r="CO187" s="282"/>
      <c r="CP187" s="282"/>
      <c r="CQ187" s="282"/>
      <c r="CR187" s="282"/>
      <c r="CS187" s="282"/>
      <c r="CT187" s="282"/>
      <c r="CU187" s="282"/>
      <c r="CV187" s="337"/>
      <c r="CW187" s="337"/>
      <c r="CX187" s="272"/>
      <c r="CY187" s="272"/>
      <c r="CZ187" s="337"/>
      <c r="DA187" s="337"/>
      <c r="DB187" s="337"/>
      <c r="DC187" s="337"/>
      <c r="DD187" s="270"/>
      <c r="DE187" s="270"/>
      <c r="DF187" s="278"/>
      <c r="DG187" s="272"/>
    </row>
    <row r="188" spans="2:111" s="273" customFormat="1" ht="9.9499999999999993" customHeight="1" x14ac:dyDescent="0.15">
      <c r="B188" s="274"/>
      <c r="C188" s="275"/>
      <c r="D188" s="270"/>
      <c r="E188" s="270"/>
      <c r="F188" s="270"/>
      <c r="G188" s="338"/>
      <c r="H188" s="338" t="s">
        <v>721</v>
      </c>
      <c r="I188" s="338"/>
      <c r="J188" s="338"/>
      <c r="K188" s="338"/>
      <c r="L188" s="338"/>
      <c r="M188" s="338"/>
      <c r="N188" s="338"/>
      <c r="O188" s="338"/>
      <c r="P188" s="338"/>
      <c r="Q188" s="338"/>
      <c r="R188" s="338"/>
      <c r="S188" s="338"/>
      <c r="T188" s="338"/>
      <c r="U188" s="338"/>
      <c r="V188" s="338"/>
      <c r="W188" s="338"/>
      <c r="X188" s="338"/>
      <c r="Y188" s="338"/>
      <c r="Z188" s="338"/>
      <c r="AA188" s="338"/>
      <c r="AB188" s="338"/>
      <c r="AC188" s="338"/>
      <c r="AD188" s="338"/>
      <c r="AE188" s="338"/>
      <c r="AF188" s="338"/>
      <c r="AG188" s="338"/>
      <c r="AH188" s="338"/>
      <c r="AI188" s="338"/>
      <c r="AJ188" s="338"/>
      <c r="AK188" s="338"/>
      <c r="AL188" s="338"/>
      <c r="AM188" s="338"/>
      <c r="AN188" s="338"/>
      <c r="AO188" s="338"/>
      <c r="AP188" s="338"/>
      <c r="AQ188" s="338"/>
      <c r="AR188" s="338"/>
      <c r="AS188" s="338"/>
      <c r="AT188" s="338"/>
      <c r="AU188" s="338"/>
      <c r="AV188" s="338"/>
      <c r="AW188" s="338"/>
      <c r="AX188" s="292"/>
      <c r="AY188" s="292"/>
      <c r="AZ188" s="292"/>
      <c r="BA188" s="292"/>
      <c r="BB188" s="292"/>
      <c r="BC188" s="292"/>
      <c r="BD188" s="292"/>
      <c r="BE188" s="292"/>
      <c r="BF188" s="338"/>
      <c r="BG188" s="292"/>
      <c r="BH188" s="292"/>
      <c r="BI188" s="338"/>
      <c r="BJ188" s="338"/>
      <c r="BK188" s="338"/>
      <c r="BL188" s="338"/>
      <c r="BM188" s="338"/>
      <c r="BN188" s="338"/>
      <c r="BO188" s="338"/>
      <c r="BP188" s="338"/>
      <c r="CN188" s="282"/>
      <c r="CO188" s="282"/>
      <c r="CP188" s="282"/>
      <c r="CQ188" s="282"/>
      <c r="CR188" s="282"/>
      <c r="CS188" s="282"/>
      <c r="CT188" s="282"/>
      <c r="CU188" s="282"/>
      <c r="CV188" s="337"/>
      <c r="CW188" s="337"/>
      <c r="CX188" s="272"/>
      <c r="CY188" s="272"/>
      <c r="CZ188" s="337"/>
      <c r="DA188" s="337"/>
      <c r="DB188" s="337"/>
      <c r="DC188" s="337"/>
      <c r="DD188" s="270"/>
      <c r="DE188" s="270"/>
      <c r="DF188" s="278"/>
      <c r="DG188" s="272"/>
    </row>
    <row r="189" spans="2:111" s="273" customFormat="1" ht="9.9499999999999993" customHeight="1" x14ac:dyDescent="0.15">
      <c r="B189" s="274"/>
      <c r="C189" s="275"/>
      <c r="D189" s="270"/>
      <c r="E189" s="270"/>
      <c r="F189" s="270"/>
      <c r="G189" s="270"/>
      <c r="CN189" s="282"/>
      <c r="CO189" s="282"/>
      <c r="CP189" s="282"/>
      <c r="CQ189" s="282"/>
      <c r="CR189" s="282"/>
      <c r="CS189" s="282"/>
      <c r="CT189" s="282"/>
      <c r="CU189" s="282"/>
      <c r="CV189" s="337"/>
      <c r="CW189" s="337"/>
      <c r="CX189" s="272"/>
      <c r="CY189" s="272"/>
      <c r="CZ189" s="337"/>
      <c r="DA189" s="337"/>
      <c r="DB189" s="337"/>
      <c r="DC189" s="337"/>
      <c r="DD189" s="270"/>
      <c r="DE189" s="270"/>
      <c r="DF189" s="278"/>
      <c r="DG189" s="272"/>
    </row>
    <row r="190" spans="2:111" s="273" customFormat="1" ht="9.9499999999999993" customHeight="1" x14ac:dyDescent="0.15">
      <c r="B190" s="274"/>
      <c r="C190" s="275"/>
      <c r="D190" s="270"/>
      <c r="E190" s="270"/>
      <c r="F190" s="270"/>
      <c r="G190" s="338" t="s">
        <v>726</v>
      </c>
      <c r="H190" s="338"/>
      <c r="I190" s="338"/>
      <c r="J190" s="338"/>
      <c r="K190" s="338"/>
      <c r="L190" s="338"/>
      <c r="M190" s="338"/>
      <c r="N190" s="338"/>
      <c r="O190" s="338"/>
      <c r="P190" s="338"/>
      <c r="Q190" s="338"/>
      <c r="R190" s="338"/>
      <c r="S190" s="338"/>
      <c r="T190" s="338"/>
      <c r="U190" s="338"/>
      <c r="V190" s="338"/>
      <c r="W190" s="338"/>
      <c r="X190" s="338"/>
      <c r="Y190" s="338"/>
      <c r="Z190" s="338"/>
      <c r="AA190" s="338"/>
      <c r="AB190" s="338"/>
      <c r="AC190" s="338"/>
      <c r="AD190" s="338"/>
      <c r="AE190" s="338"/>
      <c r="AF190" s="338"/>
      <c r="AG190" s="338"/>
      <c r="AH190" s="338"/>
      <c r="AI190" s="338"/>
      <c r="AJ190" s="338"/>
      <c r="AK190" s="338"/>
      <c r="AL190" s="338"/>
      <c r="AM190" s="338"/>
      <c r="AN190" s="338"/>
      <c r="AO190" s="338"/>
      <c r="AP190" s="338"/>
      <c r="AQ190" s="338"/>
      <c r="AR190" s="338"/>
      <c r="AS190" s="338"/>
      <c r="AT190" s="338"/>
      <c r="AU190" s="338"/>
      <c r="AV190" s="338"/>
      <c r="AW190" s="338"/>
      <c r="AX190" s="338"/>
      <c r="AY190" s="338"/>
      <c r="AZ190" s="338"/>
      <c r="BA190" s="338"/>
      <c r="BB190" s="338"/>
      <c r="BC190" s="338"/>
      <c r="BD190" s="338"/>
      <c r="BE190" s="338"/>
      <c r="BF190" s="338"/>
      <c r="BG190" s="338"/>
      <c r="BH190" s="338"/>
      <c r="BI190" s="338"/>
      <c r="BJ190" s="338"/>
      <c r="BK190" s="338"/>
      <c r="BL190" s="338"/>
      <c r="BM190" s="338"/>
      <c r="BN190" s="338"/>
      <c r="BO190" s="338"/>
      <c r="BP190" s="338"/>
      <c r="BX190" s="322" t="s">
        <v>717</v>
      </c>
      <c r="CN190" s="282"/>
      <c r="CO190" s="282"/>
      <c r="CP190" s="282"/>
      <c r="CQ190" s="282"/>
      <c r="CR190" s="282"/>
      <c r="CS190" s="282"/>
      <c r="CT190" s="282"/>
      <c r="CU190" s="282"/>
      <c r="CV190" s="337"/>
      <c r="CW190" s="337"/>
      <c r="CX190" s="272"/>
      <c r="CY190" s="272"/>
      <c r="CZ190" s="337"/>
      <c r="DA190" s="337"/>
      <c r="DB190" s="337"/>
      <c r="DC190" s="337"/>
      <c r="DD190" s="270"/>
      <c r="DE190" s="270"/>
      <c r="DF190" s="278"/>
      <c r="DG190" s="272"/>
    </row>
    <row r="191" spans="2:111" s="273" customFormat="1" ht="9.9499999999999993" customHeight="1" x14ac:dyDescent="0.15">
      <c r="B191" s="274"/>
      <c r="C191" s="275"/>
      <c r="D191" s="270"/>
      <c r="E191" s="270"/>
      <c r="F191" s="270"/>
      <c r="G191" s="338"/>
      <c r="H191" s="338"/>
      <c r="I191" s="338"/>
      <c r="J191" s="338"/>
      <c r="K191" s="338"/>
      <c r="L191" s="338"/>
      <c r="M191" s="338"/>
      <c r="N191" s="338"/>
      <c r="O191" s="338"/>
      <c r="P191" s="338"/>
      <c r="Q191" s="338"/>
      <c r="R191" s="338"/>
      <c r="S191" s="338"/>
      <c r="T191" s="338"/>
      <c r="U191" s="338"/>
      <c r="V191" s="338"/>
      <c r="W191" s="338"/>
      <c r="X191" s="338"/>
      <c r="Y191" s="338"/>
      <c r="Z191" s="338"/>
      <c r="AA191" s="338"/>
      <c r="AB191" s="338"/>
      <c r="AC191" s="338"/>
      <c r="AD191" s="338"/>
      <c r="AE191" s="338"/>
      <c r="AF191" s="338"/>
      <c r="AG191" s="338"/>
      <c r="AH191" s="338"/>
      <c r="AI191" s="338"/>
      <c r="AJ191" s="338"/>
      <c r="AK191" s="338"/>
      <c r="AL191" s="338"/>
      <c r="AM191" s="338"/>
      <c r="AN191" s="338"/>
      <c r="AO191" s="338"/>
      <c r="AP191" s="338"/>
      <c r="AQ191" s="338"/>
      <c r="AR191" s="338"/>
      <c r="AS191" s="338"/>
      <c r="AT191" s="338"/>
      <c r="AU191" s="338"/>
      <c r="AV191" s="338"/>
      <c r="AW191" s="338"/>
      <c r="AX191" s="338"/>
      <c r="AY191" s="338"/>
      <c r="AZ191" s="338"/>
      <c r="BA191" s="338"/>
      <c r="BB191" s="338"/>
      <c r="BC191" s="338"/>
      <c r="BD191" s="338"/>
      <c r="BE191" s="338"/>
      <c r="BF191" s="338"/>
      <c r="BG191" s="338"/>
      <c r="BH191" s="338"/>
      <c r="BI191" s="338"/>
      <c r="BJ191" s="338"/>
      <c r="BK191" s="338"/>
      <c r="BL191" s="338"/>
      <c r="BM191" s="338"/>
      <c r="BN191" s="338"/>
      <c r="BO191" s="338"/>
      <c r="BP191" s="338"/>
      <c r="CN191" s="282"/>
      <c r="CO191" s="282"/>
      <c r="CP191" s="282"/>
      <c r="CQ191" s="282"/>
      <c r="CR191" s="282"/>
      <c r="CS191" s="282"/>
      <c r="CT191" s="282"/>
      <c r="CU191" s="282"/>
      <c r="CV191" s="337"/>
      <c r="CW191" s="337"/>
      <c r="CX191" s="272"/>
      <c r="CY191" s="272"/>
      <c r="CZ191" s="337"/>
      <c r="DA191" s="337"/>
      <c r="DB191" s="337"/>
      <c r="DC191" s="337"/>
      <c r="DD191" s="270"/>
      <c r="DE191" s="270"/>
      <c r="DF191" s="278"/>
      <c r="DG191" s="272"/>
    </row>
    <row r="192" spans="2:111" s="273" customFormat="1" ht="9.9499999999999993" customHeight="1" x14ac:dyDescent="0.15">
      <c r="B192" s="274"/>
      <c r="C192" s="275"/>
      <c r="D192" s="270"/>
      <c r="E192" s="270"/>
      <c r="F192" s="270"/>
      <c r="G192" s="338"/>
      <c r="H192" s="338" t="s">
        <v>713</v>
      </c>
      <c r="I192" s="338"/>
      <c r="J192" s="338"/>
      <c r="K192" s="338"/>
      <c r="L192" s="338"/>
      <c r="M192" s="338"/>
      <c r="N192" s="338"/>
      <c r="O192" s="338"/>
      <c r="P192" s="338"/>
      <c r="Q192" s="338"/>
      <c r="R192" s="338"/>
      <c r="S192" s="338"/>
      <c r="T192" s="338"/>
      <c r="U192" s="338"/>
      <c r="V192" s="338"/>
      <c r="W192" s="338"/>
      <c r="X192" s="338"/>
      <c r="Y192" s="338"/>
      <c r="Z192" s="338"/>
      <c r="AA192" s="338"/>
      <c r="AB192" s="338"/>
      <c r="AC192" s="338"/>
      <c r="AD192" s="338"/>
      <c r="AE192" s="338"/>
      <c r="AF192" s="338"/>
      <c r="AG192" s="338"/>
      <c r="AH192" s="338"/>
      <c r="AI192" s="338"/>
      <c r="AJ192" s="338"/>
      <c r="AK192" s="338"/>
      <c r="AL192" s="338"/>
      <c r="AM192" s="338"/>
      <c r="AN192" s="338"/>
      <c r="AO192" s="338"/>
      <c r="AP192" s="338"/>
      <c r="AQ192" s="338"/>
      <c r="AR192" s="338"/>
      <c r="AS192" s="338"/>
      <c r="AT192" s="338"/>
      <c r="AU192" s="338"/>
      <c r="AV192" s="338"/>
      <c r="AW192" s="338"/>
      <c r="AX192" s="338"/>
      <c r="AY192" s="338"/>
      <c r="AZ192" s="338"/>
      <c r="BA192" s="338"/>
      <c r="BB192" s="338"/>
      <c r="BC192" s="338"/>
      <c r="BD192" s="338"/>
      <c r="BE192" s="338"/>
      <c r="BF192" s="338"/>
      <c r="BG192" s="338"/>
      <c r="BH192" s="338"/>
      <c r="BI192" s="338"/>
      <c r="BJ192" s="338"/>
      <c r="BK192" s="338"/>
      <c r="BL192" s="338"/>
      <c r="BM192" s="338"/>
      <c r="BN192" s="338"/>
      <c r="BO192" s="338"/>
      <c r="BP192" s="338"/>
      <c r="CN192" s="282"/>
      <c r="CO192" s="282"/>
      <c r="CP192" s="282"/>
      <c r="CQ192" s="282"/>
      <c r="CR192" s="282"/>
      <c r="CS192" s="282"/>
      <c r="CT192" s="282"/>
      <c r="CU192" s="282"/>
      <c r="CV192" s="337"/>
      <c r="CW192" s="337"/>
      <c r="CX192" s="272"/>
      <c r="CY192" s="272"/>
      <c r="CZ192" s="337"/>
      <c r="DA192" s="337"/>
      <c r="DB192" s="337"/>
      <c r="DC192" s="337"/>
      <c r="DD192" s="270"/>
      <c r="DE192" s="270"/>
      <c r="DF192" s="278"/>
      <c r="DG192" s="272"/>
    </row>
    <row r="193" spans="2:111" s="273" customFormat="1" ht="9.9499999999999993" customHeight="1" x14ac:dyDescent="0.15">
      <c r="B193" s="274"/>
      <c r="C193" s="275"/>
      <c r="D193" s="270"/>
      <c r="E193" s="270"/>
      <c r="F193" s="270"/>
      <c r="G193" s="338"/>
      <c r="H193" s="338"/>
      <c r="I193" s="338"/>
      <c r="J193" s="338"/>
      <c r="K193" s="338"/>
      <c r="L193" s="338"/>
      <c r="M193" s="338"/>
      <c r="N193" s="338"/>
      <c r="O193" s="338"/>
      <c r="P193" s="338"/>
      <c r="Q193" s="338"/>
      <c r="R193" s="338"/>
      <c r="S193" s="338"/>
      <c r="T193" s="338"/>
      <c r="U193" s="338"/>
      <c r="V193" s="338"/>
      <c r="W193" s="338"/>
      <c r="X193" s="338"/>
      <c r="Y193" s="338"/>
      <c r="Z193" s="338"/>
      <c r="AA193" s="338"/>
      <c r="AB193" s="338"/>
      <c r="AC193" s="338"/>
      <c r="AD193" s="338"/>
      <c r="AE193" s="338"/>
      <c r="AF193" s="338"/>
      <c r="AG193" s="338"/>
      <c r="AH193" s="338"/>
      <c r="AI193" s="338"/>
      <c r="AJ193" s="338"/>
      <c r="AK193" s="338"/>
      <c r="AL193" s="338"/>
      <c r="AM193" s="338"/>
      <c r="AN193" s="338"/>
      <c r="AO193" s="338"/>
      <c r="AP193" s="338"/>
      <c r="AQ193" s="338"/>
      <c r="AR193" s="338"/>
      <c r="AS193" s="338"/>
      <c r="AT193" s="338"/>
      <c r="AU193" s="338"/>
      <c r="AV193" s="338"/>
      <c r="AW193" s="338"/>
      <c r="AX193" s="338"/>
      <c r="AY193" s="338"/>
      <c r="AZ193" s="338"/>
      <c r="BA193" s="338"/>
      <c r="BB193" s="338"/>
      <c r="BC193" s="338"/>
      <c r="BD193" s="338"/>
      <c r="BE193" s="338"/>
      <c r="BF193" s="338"/>
      <c r="BG193" s="338"/>
      <c r="BH193" s="338"/>
      <c r="BI193" s="338"/>
      <c r="BJ193" s="338"/>
      <c r="BK193" s="338"/>
      <c r="BL193" s="338"/>
      <c r="BM193" s="338"/>
      <c r="BN193" s="338"/>
      <c r="BO193" s="338"/>
      <c r="BP193" s="338"/>
      <c r="CN193" s="282"/>
      <c r="CO193" s="282"/>
      <c r="CP193" s="282"/>
      <c r="CQ193" s="282"/>
      <c r="CR193" s="282"/>
      <c r="CS193" s="282"/>
      <c r="CT193" s="282"/>
      <c r="CU193" s="282"/>
      <c r="CV193" s="337"/>
      <c r="CW193" s="337"/>
      <c r="CX193" s="272"/>
      <c r="CY193" s="272"/>
      <c r="CZ193" s="337"/>
      <c r="DA193" s="337"/>
      <c r="DB193" s="337"/>
      <c r="DC193" s="337"/>
      <c r="DD193" s="270"/>
      <c r="DE193" s="270"/>
      <c r="DF193" s="278"/>
      <c r="DG193" s="272"/>
    </row>
    <row r="194" spans="2:111" s="273" customFormat="1" ht="9.9499999999999993" customHeight="1" x14ac:dyDescent="0.15">
      <c r="B194" s="274"/>
      <c r="C194" s="275"/>
      <c r="D194" s="270"/>
      <c r="E194" s="270"/>
      <c r="F194" s="276"/>
      <c r="G194" s="338"/>
      <c r="H194" s="338" t="s">
        <v>714</v>
      </c>
      <c r="I194" s="338"/>
      <c r="J194" s="338"/>
      <c r="K194" s="338"/>
      <c r="L194" s="338"/>
      <c r="M194" s="338"/>
      <c r="N194" s="338"/>
      <c r="O194" s="338"/>
      <c r="P194" s="338"/>
      <c r="Q194" s="338"/>
      <c r="R194" s="338"/>
      <c r="S194" s="338"/>
      <c r="T194" s="338"/>
      <c r="U194" s="338"/>
      <c r="V194" s="338"/>
      <c r="W194" s="338"/>
      <c r="X194" s="338"/>
      <c r="Y194" s="338"/>
      <c r="Z194" s="338"/>
      <c r="AA194" s="338"/>
      <c r="AB194" s="338"/>
      <c r="AC194" s="338"/>
      <c r="AD194" s="338"/>
      <c r="AE194" s="338"/>
      <c r="AF194" s="338"/>
      <c r="AG194" s="338"/>
      <c r="AH194" s="338"/>
      <c r="AI194" s="338"/>
      <c r="AJ194" s="338"/>
      <c r="AK194" s="338"/>
      <c r="AL194" s="338"/>
      <c r="AM194" s="338"/>
      <c r="AN194" s="338"/>
      <c r="AO194" s="338"/>
      <c r="AP194" s="338"/>
      <c r="AQ194" s="338"/>
      <c r="AR194" s="338"/>
      <c r="AS194" s="338"/>
      <c r="AT194" s="338"/>
      <c r="AU194" s="338"/>
      <c r="AV194" s="338"/>
      <c r="AW194" s="338"/>
      <c r="AX194" s="338"/>
      <c r="AY194" s="338"/>
      <c r="AZ194" s="338"/>
      <c r="BA194" s="338"/>
      <c r="BB194" s="338"/>
      <c r="BC194" s="338"/>
      <c r="BD194" s="338"/>
      <c r="BE194" s="338"/>
      <c r="BF194" s="338"/>
      <c r="BG194" s="338"/>
      <c r="BH194" s="338"/>
      <c r="BI194" s="338"/>
      <c r="BJ194" s="338"/>
      <c r="BK194" s="338"/>
      <c r="BL194" s="338"/>
      <c r="BM194" s="338"/>
      <c r="BN194" s="338"/>
      <c r="BO194" s="338"/>
      <c r="BP194" s="338"/>
      <c r="CN194" s="282"/>
      <c r="CO194" s="282"/>
      <c r="CP194" s="282"/>
      <c r="CQ194" s="282"/>
      <c r="CR194" s="282"/>
      <c r="CS194" s="282"/>
      <c r="CT194" s="282"/>
      <c r="CU194" s="282"/>
      <c r="CV194" s="337"/>
      <c r="CW194" s="337"/>
      <c r="CX194" s="272"/>
      <c r="CY194" s="272"/>
      <c r="CZ194" s="337"/>
      <c r="DA194" s="337"/>
      <c r="DB194" s="337"/>
      <c r="DC194" s="337"/>
      <c r="DD194" s="270"/>
      <c r="DE194" s="270"/>
      <c r="DF194" s="278"/>
      <c r="DG194" s="272"/>
    </row>
    <row r="195" spans="2:111" s="273" customFormat="1" ht="9.9499999999999993" customHeight="1" x14ac:dyDescent="0.15">
      <c r="B195" s="274"/>
      <c r="C195" s="275"/>
      <c r="D195" s="270"/>
      <c r="E195" s="270"/>
      <c r="F195" s="276"/>
      <c r="G195" s="338"/>
      <c r="H195" s="339" t="s">
        <v>653</v>
      </c>
      <c r="I195" s="340"/>
      <c r="J195" s="340"/>
      <c r="K195" s="340"/>
      <c r="L195" s="340"/>
      <c r="M195" s="340"/>
      <c r="N195" s="340"/>
      <c r="O195" s="340"/>
      <c r="P195" s="340"/>
      <c r="Q195" s="340"/>
      <c r="R195" s="340"/>
      <c r="S195" s="340"/>
      <c r="T195" s="340"/>
      <c r="U195" s="340"/>
      <c r="V195" s="341"/>
      <c r="W195" s="339" t="s">
        <v>654</v>
      </c>
      <c r="X195" s="314"/>
      <c r="Y195" s="314"/>
      <c r="Z195" s="314"/>
      <c r="AA195" s="314"/>
      <c r="AB195" s="314"/>
      <c r="AC195" s="314"/>
      <c r="AD195" s="314"/>
      <c r="AE195" s="314"/>
      <c r="AF195" s="314"/>
      <c r="AG195" s="314"/>
      <c r="AH195" s="315"/>
      <c r="AI195" s="338"/>
      <c r="AJ195" s="338"/>
      <c r="AK195" s="338"/>
      <c r="AL195" s="338"/>
      <c r="AM195" s="338"/>
      <c r="AN195" s="338"/>
      <c r="AO195" s="338"/>
      <c r="AP195" s="338"/>
      <c r="AQ195" s="338"/>
      <c r="AR195" s="338"/>
      <c r="AS195" s="338"/>
      <c r="AT195" s="338"/>
      <c r="AU195" s="338"/>
      <c r="AV195" s="338"/>
      <c r="AW195" s="338"/>
      <c r="AX195" s="338"/>
      <c r="AY195" s="338"/>
      <c r="AZ195" s="338"/>
      <c r="BA195" s="338"/>
      <c r="BB195" s="338"/>
      <c r="BC195" s="338"/>
      <c r="BD195" s="338"/>
      <c r="BE195" s="338"/>
      <c r="BF195" s="338"/>
      <c r="BG195" s="338"/>
      <c r="BH195" s="338"/>
      <c r="BI195" s="338"/>
      <c r="BJ195" s="338"/>
      <c r="BK195" s="338"/>
      <c r="BL195" s="338"/>
      <c r="BM195" s="338"/>
      <c r="BN195" s="338"/>
      <c r="BO195" s="338"/>
      <c r="BP195" s="338"/>
      <c r="CN195" s="282"/>
      <c r="CO195" s="282"/>
      <c r="CP195" s="282"/>
      <c r="CQ195" s="282"/>
      <c r="CR195" s="282"/>
      <c r="CS195" s="282"/>
      <c r="CT195" s="282"/>
      <c r="CU195" s="282"/>
      <c r="CV195" s="337"/>
      <c r="CW195" s="337"/>
      <c r="CX195" s="272"/>
      <c r="CY195" s="272"/>
      <c r="CZ195" s="337"/>
      <c r="DA195" s="337"/>
      <c r="DB195" s="337"/>
      <c r="DC195" s="337"/>
      <c r="DD195" s="270"/>
      <c r="DE195" s="270"/>
      <c r="DF195" s="278"/>
      <c r="DG195" s="272"/>
    </row>
    <row r="196" spans="2:111" s="273" customFormat="1" ht="9.9499999999999993" customHeight="1" x14ac:dyDescent="0.15">
      <c r="B196" s="274"/>
      <c r="C196" s="275"/>
      <c r="D196" s="270"/>
      <c r="E196" s="270"/>
      <c r="F196" s="276"/>
      <c r="G196" s="338"/>
      <c r="H196" s="342" t="s">
        <v>715</v>
      </c>
      <c r="I196" s="317"/>
      <c r="J196" s="318"/>
      <c r="K196" s="317"/>
      <c r="L196" s="317"/>
      <c r="M196" s="317"/>
      <c r="N196" s="317"/>
      <c r="O196" s="343"/>
      <c r="P196" s="343"/>
      <c r="Q196" s="343"/>
      <c r="R196" s="343"/>
      <c r="S196" s="343"/>
      <c r="T196" s="343"/>
      <c r="U196" s="343"/>
      <c r="V196" s="343"/>
      <c r="W196" s="342" t="s">
        <v>716</v>
      </c>
      <c r="X196" s="317"/>
      <c r="Y196" s="317"/>
      <c r="Z196" s="317"/>
      <c r="AA196" s="317"/>
      <c r="AB196" s="317"/>
      <c r="AC196" s="317"/>
      <c r="AD196" s="317"/>
      <c r="AE196" s="320"/>
      <c r="AF196" s="321"/>
      <c r="AG196" s="317"/>
      <c r="AH196" s="344"/>
      <c r="AI196" s="338"/>
      <c r="AJ196" s="338"/>
      <c r="AK196" s="338"/>
      <c r="AL196" s="338"/>
      <c r="AM196" s="338"/>
      <c r="AN196" s="338"/>
      <c r="AO196" s="338"/>
      <c r="AP196" s="338"/>
      <c r="AQ196" s="338"/>
      <c r="AR196" s="338"/>
      <c r="AS196" s="338"/>
      <c r="AT196" s="338"/>
      <c r="AU196" s="338"/>
      <c r="AV196" s="338"/>
      <c r="AW196" s="338"/>
      <c r="AX196" s="338"/>
      <c r="AY196" s="338"/>
      <c r="AZ196" s="338"/>
      <c r="BA196" s="338"/>
      <c r="BB196" s="338"/>
      <c r="BC196" s="338"/>
      <c r="BD196" s="338"/>
      <c r="BE196" s="338"/>
      <c r="BF196" s="338"/>
      <c r="BG196" s="338"/>
      <c r="BH196" s="338"/>
      <c r="BI196" s="338"/>
      <c r="BJ196" s="338"/>
      <c r="BK196" s="338"/>
      <c r="BL196" s="338"/>
      <c r="BM196" s="338"/>
      <c r="BN196" s="338"/>
      <c r="BO196" s="338"/>
      <c r="BP196" s="338"/>
      <c r="CN196" s="282"/>
      <c r="CO196" s="282"/>
      <c r="CP196" s="282"/>
      <c r="CQ196" s="282"/>
      <c r="CR196" s="282"/>
      <c r="CS196" s="282"/>
      <c r="CT196" s="282"/>
      <c r="CU196" s="282"/>
      <c r="CV196" s="337"/>
      <c r="CW196" s="337"/>
      <c r="CX196" s="272"/>
      <c r="CY196" s="272"/>
      <c r="CZ196" s="337"/>
      <c r="DA196" s="337"/>
      <c r="DB196" s="337"/>
      <c r="DC196" s="337"/>
      <c r="DD196" s="270"/>
      <c r="DE196" s="270"/>
      <c r="DF196" s="278"/>
      <c r="DG196" s="272"/>
    </row>
    <row r="197" spans="2:111" s="273" customFormat="1" ht="9.9499999999999993" customHeight="1" x14ac:dyDescent="0.15">
      <c r="B197" s="274"/>
      <c r="C197" s="275"/>
      <c r="D197" s="270"/>
      <c r="E197" s="270"/>
      <c r="F197" s="276"/>
      <c r="G197" s="338"/>
      <c r="H197" s="338"/>
      <c r="I197" s="338"/>
      <c r="J197" s="338"/>
      <c r="K197" s="338"/>
      <c r="L197" s="338"/>
      <c r="M197" s="338"/>
      <c r="N197" s="338"/>
      <c r="O197" s="338"/>
      <c r="P197" s="338"/>
      <c r="Q197" s="338"/>
      <c r="R197" s="338"/>
      <c r="S197" s="338"/>
      <c r="T197" s="338"/>
      <c r="U197" s="338"/>
      <c r="V197" s="338"/>
      <c r="W197" s="338"/>
      <c r="X197" s="338"/>
      <c r="Y197" s="338"/>
      <c r="Z197" s="338"/>
      <c r="AA197" s="338"/>
      <c r="AB197" s="338"/>
      <c r="AC197" s="338"/>
      <c r="AD197" s="338"/>
      <c r="AE197" s="338"/>
      <c r="AF197" s="338"/>
      <c r="AG197" s="338"/>
      <c r="AH197" s="338"/>
      <c r="AI197" s="338"/>
      <c r="AJ197" s="338"/>
      <c r="AK197" s="338"/>
      <c r="AL197" s="338"/>
      <c r="AM197" s="338"/>
      <c r="AN197" s="338"/>
      <c r="AO197" s="338"/>
      <c r="AP197" s="338"/>
      <c r="AQ197" s="338"/>
      <c r="AR197" s="338"/>
      <c r="AS197" s="338"/>
      <c r="AT197" s="338"/>
      <c r="AU197" s="338"/>
      <c r="AV197" s="338"/>
      <c r="AW197" s="338"/>
      <c r="AX197" s="338"/>
      <c r="AY197" s="338"/>
      <c r="AZ197" s="338"/>
      <c r="BA197" s="338"/>
      <c r="BB197" s="338"/>
      <c r="BC197" s="338"/>
      <c r="BD197" s="338"/>
      <c r="BE197" s="338"/>
      <c r="BF197" s="338"/>
      <c r="BG197" s="338"/>
      <c r="BH197" s="338"/>
      <c r="BI197" s="338"/>
      <c r="BJ197" s="338"/>
      <c r="BK197" s="338"/>
      <c r="BL197" s="338"/>
      <c r="BM197" s="338"/>
      <c r="BN197" s="338"/>
      <c r="BO197" s="338"/>
      <c r="BP197" s="338"/>
      <c r="CN197" s="282"/>
      <c r="CO197" s="282"/>
      <c r="CP197" s="282"/>
      <c r="CQ197" s="282"/>
      <c r="CR197" s="282"/>
      <c r="CS197" s="282"/>
      <c r="CT197" s="282"/>
      <c r="CU197" s="282"/>
      <c r="CV197" s="337"/>
      <c r="CW197" s="337"/>
      <c r="CX197" s="272"/>
      <c r="CY197" s="272"/>
      <c r="CZ197" s="337"/>
      <c r="DA197" s="337"/>
      <c r="DB197" s="337"/>
      <c r="DC197" s="337"/>
      <c r="DD197" s="270"/>
      <c r="DE197" s="270"/>
      <c r="DF197" s="278"/>
      <c r="DG197" s="272"/>
    </row>
    <row r="198" spans="2:111" s="273" customFormat="1" ht="9.9499999999999993" customHeight="1" x14ac:dyDescent="0.15">
      <c r="B198" s="274"/>
      <c r="C198" s="275"/>
      <c r="D198" s="270"/>
      <c r="E198" s="270"/>
      <c r="F198" s="276"/>
      <c r="G198" s="338"/>
      <c r="H198" s="338" t="s">
        <v>677</v>
      </c>
      <c r="I198" s="338"/>
      <c r="J198" s="338"/>
      <c r="K198" s="338"/>
      <c r="L198" s="338"/>
      <c r="M198" s="338"/>
      <c r="N198" s="338"/>
      <c r="O198" s="338"/>
      <c r="P198" s="338"/>
      <c r="Q198" s="338"/>
      <c r="R198" s="338"/>
      <c r="S198" s="338"/>
      <c r="T198" s="338"/>
      <c r="U198" s="338"/>
      <c r="V198" s="338"/>
      <c r="W198" s="338"/>
      <c r="X198" s="338"/>
      <c r="Y198" s="338"/>
      <c r="Z198" s="338"/>
      <c r="AA198" s="338"/>
      <c r="AB198" s="338"/>
      <c r="AC198" s="338"/>
      <c r="AD198" s="338"/>
      <c r="AE198" s="338"/>
      <c r="AF198" s="338"/>
      <c r="AG198" s="338"/>
      <c r="AH198" s="338"/>
      <c r="AI198" s="338"/>
      <c r="AJ198" s="338"/>
      <c r="AK198" s="338"/>
      <c r="AL198" s="338"/>
      <c r="AM198" s="338"/>
      <c r="AN198" s="338"/>
      <c r="AO198" s="338"/>
      <c r="AP198" s="338"/>
      <c r="AQ198" s="338"/>
      <c r="AR198" s="338"/>
      <c r="AS198" s="338"/>
      <c r="AT198" s="338"/>
      <c r="AU198" s="338"/>
      <c r="AV198" s="338"/>
      <c r="AW198" s="338"/>
      <c r="AX198" s="338"/>
      <c r="AY198" s="338"/>
      <c r="AZ198" s="338"/>
      <c r="BA198" s="338"/>
      <c r="BB198" s="338"/>
      <c r="BC198" s="338"/>
      <c r="BD198" s="338"/>
      <c r="BE198" s="338"/>
      <c r="BF198" s="338"/>
      <c r="BG198" s="338"/>
      <c r="BH198" s="338"/>
      <c r="BI198" s="338"/>
      <c r="BJ198" s="338"/>
      <c r="BK198" s="338"/>
      <c r="BL198" s="338"/>
      <c r="BM198" s="338"/>
      <c r="BN198" s="338"/>
      <c r="BO198" s="338"/>
      <c r="BP198" s="338"/>
      <c r="CN198" s="282"/>
      <c r="CO198" s="282"/>
      <c r="CP198" s="282"/>
      <c r="CQ198" s="282"/>
      <c r="CR198" s="282"/>
      <c r="CS198" s="282"/>
      <c r="CT198" s="282"/>
      <c r="CU198" s="282"/>
      <c r="CV198" s="337"/>
      <c r="CW198" s="337"/>
      <c r="CX198" s="272"/>
      <c r="CY198" s="272"/>
      <c r="CZ198" s="337"/>
      <c r="DA198" s="337"/>
      <c r="DB198" s="337"/>
      <c r="DC198" s="337"/>
      <c r="DD198" s="270"/>
      <c r="DE198" s="270"/>
      <c r="DF198" s="278"/>
      <c r="DG198" s="272"/>
    </row>
    <row r="199" spans="2:111" s="273" customFormat="1" ht="9.9499999999999993" customHeight="1" x14ac:dyDescent="0.15">
      <c r="B199" s="274"/>
      <c r="C199" s="275"/>
      <c r="D199" s="270"/>
      <c r="E199" s="270"/>
      <c r="F199" s="276"/>
      <c r="G199" s="338"/>
      <c r="H199" s="339" t="s">
        <v>678</v>
      </c>
      <c r="I199" s="340"/>
      <c r="J199" s="340"/>
      <c r="K199" s="340"/>
      <c r="L199" s="340"/>
      <c r="M199" s="340"/>
      <c r="N199" s="340"/>
      <c r="O199" s="340"/>
      <c r="P199" s="340"/>
      <c r="Q199" s="340"/>
      <c r="R199" s="340"/>
      <c r="S199" s="340"/>
      <c r="T199" s="340"/>
      <c r="U199" s="340"/>
      <c r="V199" s="341"/>
      <c r="W199" s="339" t="s">
        <v>679</v>
      </c>
      <c r="X199" s="340"/>
      <c r="Y199" s="340"/>
      <c r="Z199" s="340"/>
      <c r="AA199" s="340"/>
      <c r="AB199" s="340"/>
      <c r="AC199" s="340"/>
      <c r="AD199" s="340"/>
      <c r="AE199" s="340"/>
      <c r="AF199" s="340"/>
      <c r="AG199" s="340"/>
      <c r="AH199" s="315"/>
      <c r="AI199" s="338"/>
      <c r="AJ199" s="338"/>
      <c r="AK199" s="338"/>
      <c r="AL199" s="338"/>
      <c r="AM199" s="338"/>
      <c r="AN199" s="338"/>
      <c r="AO199" s="338"/>
      <c r="AP199" s="338"/>
      <c r="AQ199" s="338"/>
      <c r="AR199" s="338"/>
      <c r="AS199" s="338"/>
      <c r="AT199" s="338"/>
      <c r="AU199" s="338"/>
      <c r="AV199" s="338"/>
      <c r="AW199" s="338"/>
      <c r="AX199" s="338"/>
      <c r="AY199" s="338"/>
      <c r="AZ199" s="338"/>
      <c r="BA199" s="338"/>
      <c r="BB199" s="338"/>
      <c r="BC199" s="338"/>
      <c r="BD199" s="338"/>
      <c r="BE199" s="338"/>
      <c r="BF199" s="338"/>
      <c r="BG199" s="338"/>
      <c r="BH199" s="338"/>
      <c r="BI199" s="338"/>
      <c r="BJ199" s="338"/>
      <c r="BK199" s="338"/>
      <c r="BL199" s="338"/>
      <c r="BM199" s="338"/>
      <c r="BN199" s="338"/>
      <c r="BO199" s="338"/>
      <c r="BP199" s="338"/>
      <c r="CN199" s="282"/>
      <c r="CO199" s="282"/>
      <c r="CP199" s="282"/>
      <c r="CQ199" s="282"/>
      <c r="CR199" s="282"/>
      <c r="CS199" s="282"/>
      <c r="CT199" s="282"/>
      <c r="CU199" s="282"/>
      <c r="CV199" s="337"/>
      <c r="CW199" s="337"/>
      <c r="CX199" s="272"/>
      <c r="CY199" s="272"/>
      <c r="CZ199" s="337"/>
      <c r="DA199" s="337"/>
      <c r="DB199" s="337"/>
      <c r="DC199" s="337"/>
      <c r="DD199" s="270"/>
      <c r="DE199" s="270"/>
      <c r="DF199" s="278"/>
      <c r="DG199" s="272"/>
    </row>
    <row r="200" spans="2:111" s="273" customFormat="1" ht="9.9499999999999993" customHeight="1" x14ac:dyDescent="0.15">
      <c r="B200" s="274"/>
      <c r="C200" s="275"/>
      <c r="D200" s="270"/>
      <c r="E200" s="270"/>
      <c r="F200" s="276"/>
      <c r="G200" s="338"/>
      <c r="H200" s="342" t="s">
        <v>709</v>
      </c>
      <c r="I200" s="343"/>
      <c r="J200" s="343"/>
      <c r="K200" s="343"/>
      <c r="L200" s="343"/>
      <c r="M200" s="343"/>
      <c r="N200" s="343"/>
      <c r="O200" s="343"/>
      <c r="P200" s="343"/>
      <c r="Q200" s="343"/>
      <c r="R200" s="343"/>
      <c r="S200" s="343"/>
      <c r="T200" s="343"/>
      <c r="U200" s="343"/>
      <c r="V200" s="344"/>
      <c r="W200" s="342" t="s">
        <v>723</v>
      </c>
      <c r="X200" s="343"/>
      <c r="Y200" s="343"/>
      <c r="Z200" s="343"/>
      <c r="AA200" s="343"/>
      <c r="AB200" s="343"/>
      <c r="AC200" s="343"/>
      <c r="AD200" s="343"/>
      <c r="AE200" s="343"/>
      <c r="AF200" s="343"/>
      <c r="AG200" s="343"/>
      <c r="AH200" s="347"/>
      <c r="AI200" s="338"/>
      <c r="AJ200" s="345" t="s">
        <v>718</v>
      </c>
      <c r="AK200" s="338"/>
      <c r="AL200" s="338"/>
      <c r="AM200" s="338"/>
      <c r="AN200" s="338"/>
      <c r="AO200" s="338"/>
      <c r="AP200" s="338"/>
      <c r="AQ200" s="338"/>
      <c r="AR200" s="338"/>
      <c r="AS200" s="338"/>
      <c r="AT200" s="338"/>
      <c r="AU200" s="338"/>
      <c r="AV200" s="338"/>
      <c r="AW200" s="338"/>
      <c r="AX200" s="338"/>
      <c r="AY200" s="338"/>
      <c r="AZ200" s="338"/>
      <c r="BA200" s="338"/>
      <c r="BB200" s="338"/>
      <c r="BC200" s="338"/>
      <c r="BD200" s="338"/>
      <c r="BE200" s="338"/>
      <c r="BF200" s="338"/>
      <c r="BG200" s="338"/>
      <c r="BH200" s="338"/>
      <c r="BI200" s="338"/>
      <c r="BJ200" s="338"/>
      <c r="BK200" s="338"/>
      <c r="BL200" s="338"/>
      <c r="BM200" s="338"/>
      <c r="BN200" s="338"/>
      <c r="BO200" s="338"/>
      <c r="BP200" s="338"/>
      <c r="CN200" s="282"/>
      <c r="CO200" s="282"/>
      <c r="CP200" s="282"/>
      <c r="CQ200" s="282"/>
      <c r="CR200" s="282"/>
      <c r="CS200" s="282"/>
      <c r="CT200" s="282"/>
      <c r="CU200" s="282"/>
      <c r="CV200" s="337"/>
      <c r="CW200" s="337"/>
      <c r="CX200" s="272"/>
      <c r="CY200" s="272"/>
      <c r="CZ200" s="337"/>
      <c r="DA200" s="337"/>
      <c r="DB200" s="337"/>
      <c r="DC200" s="337"/>
      <c r="DD200" s="270"/>
      <c r="DE200" s="270"/>
      <c r="DF200" s="278"/>
      <c r="DG200" s="272"/>
    </row>
    <row r="201" spans="2:111" s="273" customFormat="1" ht="9.9499999999999993" customHeight="1" x14ac:dyDescent="0.15">
      <c r="B201" s="274"/>
      <c r="C201" s="275"/>
      <c r="D201" s="270"/>
      <c r="E201" s="270"/>
      <c r="F201" s="276"/>
      <c r="G201" s="338"/>
      <c r="H201" s="342" t="s">
        <v>724</v>
      </c>
      <c r="I201" s="343"/>
      <c r="J201" s="343"/>
      <c r="K201" s="343"/>
      <c r="L201" s="343"/>
      <c r="M201" s="343"/>
      <c r="N201" s="343"/>
      <c r="O201" s="343"/>
      <c r="P201" s="343"/>
      <c r="Q201" s="343"/>
      <c r="R201" s="343"/>
      <c r="S201" s="343"/>
      <c r="T201" s="343"/>
      <c r="U201" s="343"/>
      <c r="V201" s="344"/>
      <c r="W201" s="342" t="s">
        <v>727</v>
      </c>
      <c r="X201" s="343"/>
      <c r="Y201" s="343"/>
      <c r="Z201" s="343"/>
      <c r="AA201" s="343"/>
      <c r="AB201" s="343"/>
      <c r="AC201" s="343"/>
      <c r="AD201" s="343"/>
      <c r="AE201" s="343"/>
      <c r="AF201" s="343"/>
      <c r="AG201" s="343"/>
      <c r="AH201" s="327"/>
      <c r="AI201" s="338"/>
      <c r="AJ201" s="338"/>
      <c r="AK201" s="338"/>
      <c r="AL201" s="338"/>
      <c r="AM201" s="338"/>
      <c r="AN201" s="338"/>
      <c r="AO201" s="338"/>
      <c r="AP201" s="338"/>
      <c r="AQ201" s="338"/>
      <c r="AR201" s="338"/>
      <c r="AS201" s="338"/>
      <c r="AT201" s="338"/>
      <c r="AU201" s="338"/>
      <c r="AV201" s="338"/>
      <c r="AW201" s="338"/>
      <c r="AX201" s="338"/>
      <c r="AY201" s="338"/>
      <c r="AZ201" s="338"/>
      <c r="BA201" s="338"/>
      <c r="BB201" s="338"/>
      <c r="BC201" s="338"/>
      <c r="BD201" s="338"/>
      <c r="BE201" s="338"/>
      <c r="BF201" s="338"/>
      <c r="BG201" s="338"/>
      <c r="BH201" s="338"/>
      <c r="BI201" s="338"/>
      <c r="BJ201" s="338"/>
      <c r="BK201" s="338"/>
      <c r="BL201" s="338"/>
      <c r="BM201" s="338"/>
      <c r="BN201" s="338"/>
      <c r="BO201" s="338"/>
      <c r="BP201" s="338"/>
      <c r="CN201" s="282"/>
      <c r="CO201" s="282"/>
      <c r="CP201" s="282"/>
      <c r="CQ201" s="282"/>
      <c r="CR201" s="282"/>
      <c r="CS201" s="282"/>
      <c r="CT201" s="282"/>
      <c r="CU201" s="282"/>
      <c r="CV201" s="337"/>
      <c r="CW201" s="337"/>
      <c r="CX201" s="272"/>
      <c r="CY201" s="272"/>
      <c r="CZ201" s="337"/>
      <c r="DA201" s="337"/>
      <c r="DB201" s="337"/>
      <c r="DC201" s="337"/>
      <c r="DD201" s="270"/>
      <c r="DE201" s="270"/>
      <c r="DF201" s="278"/>
      <c r="DG201" s="272"/>
    </row>
    <row r="202" spans="2:111" s="273" customFormat="1" ht="9.9499999999999993" customHeight="1" x14ac:dyDescent="0.15">
      <c r="B202" s="274"/>
      <c r="C202" s="275"/>
      <c r="D202" s="270"/>
      <c r="E202" s="270"/>
      <c r="F202" s="276"/>
      <c r="G202" s="338"/>
      <c r="H202" s="342" t="s">
        <v>719</v>
      </c>
      <c r="I202" s="343"/>
      <c r="J202" s="343"/>
      <c r="K202" s="343"/>
      <c r="L202" s="343"/>
      <c r="M202" s="343"/>
      <c r="N202" s="343"/>
      <c r="O202" s="343"/>
      <c r="P202" s="343"/>
      <c r="Q202" s="343"/>
      <c r="R202" s="343"/>
      <c r="S202" s="343"/>
      <c r="T202" s="343"/>
      <c r="U202" s="343"/>
      <c r="V202" s="344"/>
      <c r="W202" s="342" t="s">
        <v>720</v>
      </c>
      <c r="X202" s="343"/>
      <c r="Y202" s="343"/>
      <c r="Z202" s="343"/>
      <c r="AA202" s="343"/>
      <c r="AB202" s="343"/>
      <c r="AC202" s="343"/>
      <c r="AD202" s="343"/>
      <c r="AE202" s="343"/>
      <c r="AF202" s="343"/>
      <c r="AG202" s="343"/>
      <c r="AH202" s="347"/>
      <c r="AI202" s="338"/>
      <c r="AJ202" s="338"/>
      <c r="AK202" s="338"/>
      <c r="AL202" s="338"/>
      <c r="AM202" s="338"/>
      <c r="AN202" s="338"/>
      <c r="AO202" s="338"/>
      <c r="AP202" s="338"/>
      <c r="AQ202" s="338"/>
      <c r="AR202" s="338"/>
      <c r="AS202" s="338"/>
      <c r="AT202" s="338"/>
      <c r="AU202" s="338"/>
      <c r="AV202" s="338"/>
      <c r="AW202" s="338"/>
      <c r="AX202" s="338"/>
      <c r="AY202" s="338"/>
      <c r="AZ202" s="338"/>
      <c r="BA202" s="338"/>
      <c r="BB202" s="338"/>
      <c r="BC202" s="338"/>
      <c r="BD202" s="338"/>
      <c r="BE202" s="338"/>
      <c r="BF202" s="338"/>
      <c r="BG202" s="338"/>
      <c r="BH202" s="338"/>
      <c r="BI202" s="338"/>
      <c r="BJ202" s="338"/>
      <c r="BK202" s="338"/>
      <c r="BL202" s="338"/>
      <c r="BM202" s="338"/>
      <c r="BN202" s="338"/>
      <c r="BO202" s="338"/>
      <c r="BP202" s="338"/>
      <c r="CN202" s="282"/>
      <c r="CO202" s="282"/>
      <c r="CP202" s="282"/>
      <c r="CQ202" s="282"/>
      <c r="CR202" s="282"/>
      <c r="CS202" s="282"/>
      <c r="CT202" s="282"/>
      <c r="CU202" s="282"/>
      <c r="CV202" s="337"/>
      <c r="CW202" s="337"/>
      <c r="CX202" s="272"/>
      <c r="CY202" s="272"/>
      <c r="CZ202" s="337"/>
      <c r="DA202" s="337"/>
      <c r="DB202" s="337"/>
      <c r="DC202" s="337"/>
      <c r="DD202" s="270"/>
      <c r="DE202" s="270"/>
      <c r="DF202" s="278"/>
      <c r="DG202" s="272"/>
    </row>
    <row r="203" spans="2:111" s="273" customFormat="1" ht="9.9499999999999993" customHeight="1" x14ac:dyDescent="0.15">
      <c r="B203" s="274"/>
      <c r="C203" s="275"/>
      <c r="D203" s="270"/>
      <c r="E203" s="270"/>
      <c r="F203" s="276"/>
      <c r="G203" s="338"/>
      <c r="H203" s="338"/>
      <c r="I203" s="338"/>
      <c r="J203" s="338"/>
      <c r="K203" s="338"/>
      <c r="L203" s="338"/>
      <c r="M203" s="338"/>
      <c r="N203" s="338"/>
      <c r="O203" s="338"/>
      <c r="P203" s="338"/>
      <c r="Q203" s="338"/>
      <c r="R203" s="338"/>
      <c r="S203" s="338"/>
      <c r="T203" s="338"/>
      <c r="U203" s="338"/>
      <c r="V203" s="338"/>
      <c r="W203" s="338"/>
      <c r="X203" s="338"/>
      <c r="Y203" s="338"/>
      <c r="Z203" s="338"/>
      <c r="AA203" s="338"/>
      <c r="AB203" s="338"/>
      <c r="AC203" s="338"/>
      <c r="AD203" s="338"/>
      <c r="AE203" s="338"/>
      <c r="AF203" s="338"/>
      <c r="AG203" s="338"/>
      <c r="AH203" s="338"/>
      <c r="AI203" s="338"/>
      <c r="AJ203" s="338"/>
      <c r="AK203" s="338"/>
      <c r="AL203" s="338"/>
      <c r="AM203" s="338"/>
      <c r="AN203" s="338"/>
      <c r="AO203" s="338"/>
      <c r="AP203" s="338"/>
      <c r="AQ203" s="338"/>
      <c r="AR203" s="338"/>
      <c r="AS203" s="338"/>
      <c r="AT203" s="338"/>
      <c r="AU203" s="338"/>
      <c r="AV203" s="338"/>
      <c r="AW203" s="338"/>
      <c r="AX203" s="338"/>
      <c r="AY203" s="338"/>
      <c r="AZ203" s="338"/>
      <c r="BA203" s="338"/>
      <c r="BB203" s="338"/>
      <c r="BC203" s="338"/>
      <c r="BD203" s="338"/>
      <c r="BE203" s="338"/>
      <c r="BF203" s="338"/>
      <c r="BG203" s="338"/>
      <c r="BH203" s="338"/>
      <c r="BI203" s="338"/>
      <c r="BJ203" s="338"/>
      <c r="BK203" s="338"/>
      <c r="BL203" s="338"/>
      <c r="BM203" s="338"/>
      <c r="BN203" s="338"/>
      <c r="BO203" s="338"/>
      <c r="BP203" s="338"/>
      <c r="CN203" s="282"/>
      <c r="CO203" s="282"/>
      <c r="CP203" s="282"/>
      <c r="CQ203" s="282"/>
      <c r="CR203" s="282"/>
      <c r="CS203" s="282"/>
      <c r="CT203" s="282"/>
      <c r="CU203" s="282"/>
      <c r="CV203" s="337"/>
      <c r="CW203" s="337"/>
      <c r="CX203" s="272"/>
      <c r="CY203" s="272"/>
      <c r="CZ203" s="337"/>
      <c r="DA203" s="337"/>
      <c r="DB203" s="337"/>
      <c r="DC203" s="337"/>
      <c r="DD203" s="270"/>
      <c r="DE203" s="270"/>
      <c r="DF203" s="278"/>
      <c r="DG203" s="272"/>
    </row>
    <row r="204" spans="2:111" s="273" customFormat="1" ht="9.9499999999999993" customHeight="1" x14ac:dyDescent="0.15">
      <c r="B204" s="274"/>
      <c r="C204" s="275"/>
      <c r="D204" s="270"/>
      <c r="E204" s="270"/>
      <c r="F204" s="276"/>
      <c r="G204" s="338"/>
      <c r="H204" s="338" t="s">
        <v>721</v>
      </c>
      <c r="I204" s="338"/>
      <c r="J204" s="338"/>
      <c r="K204" s="338"/>
      <c r="L204" s="338"/>
      <c r="M204" s="338"/>
      <c r="N204" s="338"/>
      <c r="O204" s="338"/>
      <c r="P204" s="338"/>
      <c r="Q204" s="338"/>
      <c r="R204" s="338"/>
      <c r="S204" s="338"/>
      <c r="T204" s="338"/>
      <c r="U204" s="338"/>
      <c r="V204" s="338"/>
      <c r="W204" s="338"/>
      <c r="X204" s="338"/>
      <c r="Y204" s="338"/>
      <c r="Z204" s="338"/>
      <c r="AA204" s="338"/>
      <c r="AB204" s="338"/>
      <c r="AC204" s="338"/>
      <c r="AD204" s="338"/>
      <c r="AE204" s="338"/>
      <c r="AF204" s="338"/>
      <c r="AG204" s="338"/>
      <c r="AH204" s="338"/>
      <c r="AI204" s="338"/>
      <c r="AJ204" s="338"/>
      <c r="AK204" s="338"/>
      <c r="AL204" s="338"/>
      <c r="AM204" s="338"/>
      <c r="AN204" s="338"/>
      <c r="AO204" s="338"/>
      <c r="AP204" s="338"/>
      <c r="AQ204" s="338"/>
      <c r="AR204" s="338"/>
      <c r="AS204" s="338"/>
      <c r="AT204" s="338"/>
      <c r="AU204" s="338"/>
      <c r="AV204" s="338"/>
      <c r="AW204" s="338"/>
      <c r="AX204" s="292"/>
      <c r="AY204" s="292"/>
      <c r="AZ204" s="292"/>
      <c r="BA204" s="292"/>
      <c r="BB204" s="292"/>
      <c r="BC204" s="292"/>
      <c r="BD204" s="292"/>
      <c r="BE204" s="292"/>
      <c r="BF204" s="338"/>
      <c r="BG204" s="292"/>
      <c r="BH204" s="292"/>
      <c r="BI204" s="338"/>
      <c r="BJ204" s="338"/>
      <c r="BK204" s="338"/>
      <c r="BL204" s="338"/>
      <c r="BM204" s="338"/>
      <c r="BN204" s="338"/>
      <c r="BO204" s="338"/>
      <c r="BP204" s="338"/>
      <c r="CN204" s="282"/>
      <c r="CO204" s="282"/>
      <c r="CP204" s="282"/>
      <c r="CQ204" s="282"/>
      <c r="CR204" s="282"/>
      <c r="CS204" s="282"/>
      <c r="CT204" s="282"/>
      <c r="CU204" s="282"/>
      <c r="CV204" s="337"/>
      <c r="CW204" s="337"/>
      <c r="CX204" s="272"/>
      <c r="CY204" s="272"/>
      <c r="CZ204" s="337"/>
      <c r="DA204" s="337"/>
      <c r="DB204" s="337"/>
      <c r="DC204" s="337"/>
      <c r="DD204" s="270"/>
      <c r="DE204" s="270"/>
      <c r="DF204" s="278"/>
      <c r="DG204" s="272"/>
    </row>
    <row r="205" spans="2:111" s="273" customFormat="1" ht="9.9499999999999993" customHeight="1" x14ac:dyDescent="0.15">
      <c r="B205" s="274"/>
      <c r="C205" s="275"/>
      <c r="D205" s="270"/>
      <c r="E205" s="270"/>
      <c r="F205" s="276"/>
      <c r="G205" s="270"/>
      <c r="CN205" s="282"/>
      <c r="CO205" s="282"/>
      <c r="CP205" s="282"/>
      <c r="CQ205" s="282"/>
      <c r="CR205" s="282"/>
      <c r="CS205" s="282"/>
      <c r="CT205" s="282"/>
      <c r="CU205" s="282"/>
      <c r="CV205" s="337"/>
      <c r="CW205" s="337"/>
      <c r="CX205" s="272"/>
      <c r="CY205" s="272"/>
      <c r="CZ205" s="337"/>
      <c r="DA205" s="337"/>
      <c r="DB205" s="337"/>
      <c r="DC205" s="337"/>
      <c r="DD205" s="270"/>
      <c r="DE205" s="270"/>
      <c r="DF205" s="278"/>
      <c r="DG205" s="272"/>
    </row>
    <row r="206" spans="2:111" s="273" customFormat="1" ht="9.9499999999999993" customHeight="1" x14ac:dyDescent="0.15">
      <c r="B206" s="274"/>
      <c r="C206" s="275"/>
      <c r="D206" s="270"/>
      <c r="E206" s="270"/>
      <c r="CS206" s="282"/>
      <c r="CT206" s="282"/>
      <c r="CU206" s="282"/>
      <c r="CV206" s="337"/>
      <c r="CW206" s="337"/>
      <c r="CX206" s="272"/>
      <c r="CY206" s="272"/>
      <c r="CZ206" s="337"/>
      <c r="DA206" s="337"/>
      <c r="DB206" s="337"/>
      <c r="DC206" s="337"/>
      <c r="DD206" s="270"/>
      <c r="DE206" s="270"/>
      <c r="DF206" s="278"/>
      <c r="DG206" s="272"/>
    </row>
    <row r="207" spans="2:111" s="273" customFormat="1" ht="9.9499999999999993" customHeight="1" x14ac:dyDescent="0.15">
      <c r="B207" s="274"/>
      <c r="C207" s="275"/>
      <c r="D207" s="270"/>
      <c r="E207" s="270"/>
      <c r="CS207" s="282"/>
      <c r="CT207" s="282"/>
      <c r="CU207" s="282"/>
      <c r="CV207" s="337"/>
      <c r="CW207" s="337"/>
      <c r="CX207" s="272"/>
      <c r="CY207" s="272"/>
      <c r="CZ207" s="337"/>
      <c r="DA207" s="337"/>
      <c r="DB207" s="337"/>
      <c r="DC207" s="337"/>
      <c r="DD207" s="270"/>
      <c r="DE207" s="270"/>
      <c r="DF207" s="278"/>
      <c r="DG207" s="272"/>
    </row>
    <row r="208" spans="2:111" s="273" customFormat="1" ht="9.9499999999999993" customHeight="1" x14ac:dyDescent="0.15">
      <c r="B208" s="274"/>
      <c r="C208" s="275"/>
      <c r="D208" s="270"/>
      <c r="E208" s="270"/>
      <c r="CS208" s="282"/>
      <c r="CT208" s="282"/>
      <c r="CU208" s="282"/>
      <c r="CV208" s="337"/>
      <c r="CW208" s="337"/>
      <c r="CX208" s="272"/>
      <c r="CY208" s="272"/>
      <c r="CZ208" s="337"/>
      <c r="DA208" s="337"/>
      <c r="DB208" s="337"/>
      <c r="DC208" s="337"/>
      <c r="DD208" s="270"/>
      <c r="DE208" s="270"/>
      <c r="DF208" s="278"/>
      <c r="DG208" s="272"/>
    </row>
    <row r="209" spans="2:111" s="273" customFormat="1" ht="9.9499999999999993" customHeight="1" x14ac:dyDescent="0.15">
      <c r="B209" s="274"/>
      <c r="C209" s="275"/>
      <c r="D209" s="270"/>
      <c r="E209" s="270"/>
      <c r="CS209" s="282"/>
      <c r="CT209" s="282"/>
      <c r="CU209" s="282"/>
      <c r="CV209" s="337"/>
      <c r="CW209" s="337"/>
      <c r="CX209" s="272"/>
      <c r="CY209" s="272"/>
      <c r="CZ209" s="337"/>
      <c r="DA209" s="337"/>
      <c r="DB209" s="337"/>
      <c r="DC209" s="337"/>
      <c r="DD209" s="270"/>
      <c r="DE209" s="270"/>
      <c r="DF209" s="278"/>
      <c r="DG209" s="272"/>
    </row>
    <row r="210" spans="2:111" s="273" customFormat="1" ht="9.9499999999999993" customHeight="1" x14ac:dyDescent="0.15">
      <c r="B210" s="274"/>
      <c r="C210" s="275"/>
      <c r="D210" s="270"/>
      <c r="E210" s="270"/>
      <c r="CS210" s="282"/>
      <c r="CT210" s="282"/>
      <c r="CU210" s="282"/>
      <c r="CV210" s="337"/>
      <c r="CW210" s="337"/>
      <c r="CX210" s="272"/>
      <c r="CY210" s="272"/>
      <c r="CZ210" s="337"/>
      <c r="DA210" s="337"/>
      <c r="DB210" s="337"/>
      <c r="DC210" s="337"/>
      <c r="DD210" s="270"/>
      <c r="DE210" s="270"/>
      <c r="DF210" s="278"/>
      <c r="DG210" s="272"/>
    </row>
    <row r="211" spans="2:111" s="273" customFormat="1" ht="9.9499999999999993" customHeight="1" x14ac:dyDescent="0.15">
      <c r="B211" s="274"/>
      <c r="C211" s="275"/>
      <c r="D211" s="270"/>
      <c r="E211" s="270"/>
      <c r="CS211" s="282"/>
      <c r="CT211" s="282"/>
      <c r="CU211" s="282"/>
      <c r="CV211" s="337"/>
      <c r="CW211" s="337"/>
      <c r="CX211" s="272"/>
      <c r="CY211" s="272"/>
      <c r="CZ211" s="337"/>
      <c r="DA211" s="337"/>
      <c r="DB211" s="337"/>
      <c r="DC211" s="337"/>
      <c r="DD211" s="270"/>
      <c r="DE211" s="270"/>
      <c r="DF211" s="278"/>
      <c r="DG211" s="272"/>
    </row>
    <row r="212" spans="2:111" s="273" customFormat="1" ht="9.9499999999999993" customHeight="1" x14ac:dyDescent="0.15">
      <c r="B212" s="274"/>
      <c r="C212" s="275"/>
      <c r="D212" s="270"/>
      <c r="E212" s="270"/>
      <c r="CS212" s="282"/>
      <c r="CT212" s="282"/>
      <c r="CU212" s="282"/>
      <c r="CV212" s="337"/>
      <c r="CW212" s="337"/>
      <c r="CX212" s="272"/>
      <c r="CY212" s="272"/>
      <c r="CZ212" s="337"/>
      <c r="DA212" s="337"/>
      <c r="DB212" s="337"/>
      <c r="DC212" s="337"/>
      <c r="DD212" s="270"/>
      <c r="DE212" s="270"/>
      <c r="DF212" s="278"/>
      <c r="DG212" s="272"/>
    </row>
    <row r="213" spans="2:111" s="273" customFormat="1" ht="9.9499999999999993" customHeight="1" x14ac:dyDescent="0.15">
      <c r="B213" s="274"/>
      <c r="C213" s="275"/>
      <c r="D213" s="270"/>
      <c r="E213" s="270"/>
      <c r="CS213" s="282"/>
      <c r="CT213" s="282"/>
      <c r="CU213" s="282"/>
      <c r="CV213" s="282"/>
      <c r="CW213" s="282"/>
      <c r="CX213" s="270"/>
      <c r="CY213" s="270"/>
      <c r="CZ213" s="270"/>
      <c r="DA213" s="270"/>
      <c r="DB213" s="270"/>
      <c r="DC213" s="270"/>
      <c r="DD213" s="270"/>
      <c r="DE213" s="270"/>
      <c r="DF213" s="278"/>
      <c r="DG213" s="272"/>
    </row>
    <row r="214" spans="2:111" s="273" customFormat="1" ht="9.9499999999999993" customHeight="1" x14ac:dyDescent="0.15">
      <c r="B214" s="274"/>
      <c r="C214" s="275"/>
      <c r="D214" s="270"/>
      <c r="E214" s="270"/>
      <c r="CS214" s="288"/>
      <c r="CT214" s="288"/>
      <c r="CU214" s="282"/>
      <c r="CV214" s="282"/>
      <c r="CW214" s="282"/>
      <c r="CX214" s="270"/>
      <c r="CY214" s="270"/>
      <c r="CZ214" s="270"/>
      <c r="DA214" s="270"/>
      <c r="DB214" s="270"/>
      <c r="DC214" s="270"/>
      <c r="DD214" s="270"/>
      <c r="DE214" s="270"/>
      <c r="DF214" s="278"/>
      <c r="DG214" s="272"/>
    </row>
    <row r="215" spans="2:111" s="273" customFormat="1" ht="9.9499999999999993" customHeight="1" x14ac:dyDescent="0.15">
      <c r="B215" s="274"/>
      <c r="C215" s="275"/>
      <c r="D215" s="270"/>
      <c r="E215" s="270"/>
      <c r="CS215" s="282"/>
      <c r="CT215" s="282"/>
      <c r="CU215" s="282"/>
      <c r="CV215" s="337"/>
      <c r="CW215" s="337"/>
      <c r="CX215" s="272"/>
      <c r="CY215" s="272"/>
      <c r="CZ215" s="337"/>
      <c r="DA215" s="337"/>
      <c r="DB215" s="337"/>
      <c r="DC215" s="337"/>
      <c r="DD215" s="270"/>
      <c r="DE215" s="270"/>
      <c r="DF215" s="278"/>
      <c r="DG215" s="272"/>
    </row>
    <row r="216" spans="2:111" s="273" customFormat="1" ht="9.9499999999999993" customHeight="1" x14ac:dyDescent="0.15">
      <c r="B216" s="274"/>
      <c r="C216" s="275"/>
      <c r="D216" s="270"/>
      <c r="E216" s="270"/>
      <c r="CS216" s="282"/>
      <c r="CT216" s="282"/>
      <c r="CU216" s="282"/>
      <c r="CV216" s="337"/>
      <c r="CW216" s="337"/>
      <c r="CX216" s="272"/>
      <c r="CY216" s="272"/>
      <c r="CZ216" s="337"/>
      <c r="DA216" s="337"/>
      <c r="DB216" s="337"/>
      <c r="DC216" s="337"/>
      <c r="DD216" s="270"/>
      <c r="DE216" s="270"/>
      <c r="DF216" s="278"/>
      <c r="DG216" s="272"/>
    </row>
    <row r="217" spans="2:111" s="273" customFormat="1" ht="9.9499999999999993" customHeight="1" x14ac:dyDescent="0.15">
      <c r="B217" s="274"/>
      <c r="C217" s="275"/>
      <c r="D217" s="270"/>
      <c r="E217" s="270"/>
      <c r="CS217" s="282"/>
      <c r="CT217" s="282"/>
      <c r="CU217" s="282"/>
      <c r="CV217" s="337"/>
      <c r="CW217" s="337"/>
      <c r="CX217" s="272"/>
      <c r="CY217" s="272"/>
      <c r="CZ217" s="337"/>
      <c r="DA217" s="337"/>
      <c r="DB217" s="337"/>
      <c r="DC217" s="337"/>
      <c r="DD217" s="270"/>
      <c r="DE217" s="270"/>
      <c r="DF217" s="278"/>
      <c r="DG217" s="272"/>
    </row>
    <row r="218" spans="2:111" s="273" customFormat="1" ht="9.9499999999999993" customHeight="1" x14ac:dyDescent="0.15">
      <c r="B218" s="274"/>
      <c r="C218" s="275"/>
      <c r="D218" s="270"/>
      <c r="E218" s="270"/>
      <c r="CS218" s="282"/>
      <c r="CT218" s="282"/>
      <c r="CU218" s="282"/>
      <c r="CV218" s="337"/>
      <c r="CW218" s="337"/>
      <c r="CX218" s="272"/>
      <c r="CY218" s="272"/>
      <c r="CZ218" s="337"/>
      <c r="DA218" s="337"/>
      <c r="DB218" s="337"/>
      <c r="DC218" s="337"/>
      <c r="DD218" s="270"/>
      <c r="DE218" s="270"/>
      <c r="DF218" s="278"/>
      <c r="DG218" s="272"/>
    </row>
    <row r="219" spans="2:111" s="273" customFormat="1" ht="9.9499999999999993" customHeight="1" x14ac:dyDescent="0.15">
      <c r="B219" s="274"/>
      <c r="C219" s="275"/>
      <c r="D219" s="270"/>
      <c r="E219" s="270"/>
      <c r="CS219" s="282"/>
      <c r="CT219" s="282"/>
      <c r="CU219" s="282"/>
      <c r="CV219" s="337"/>
      <c r="CW219" s="337"/>
      <c r="CX219" s="272"/>
      <c r="CY219" s="272"/>
      <c r="CZ219" s="337"/>
      <c r="DA219" s="337"/>
      <c r="DB219" s="337"/>
      <c r="DC219" s="337"/>
      <c r="DD219" s="270"/>
      <c r="DE219" s="270"/>
      <c r="DF219" s="278"/>
      <c r="DG219" s="272"/>
    </row>
    <row r="220" spans="2:111" s="273" customFormat="1" ht="9.9499999999999993" customHeight="1" x14ac:dyDescent="0.15">
      <c r="B220" s="274"/>
      <c r="C220" s="275"/>
      <c r="D220" s="270"/>
      <c r="E220" s="270"/>
      <c r="F220" s="276"/>
      <c r="G220" s="270"/>
      <c r="H220" s="270"/>
      <c r="I220" s="270"/>
      <c r="K220" s="348"/>
      <c r="AT220" s="270"/>
      <c r="AU220" s="270"/>
      <c r="AV220" s="270"/>
      <c r="AW220" s="270"/>
      <c r="AX220" s="270"/>
      <c r="CN220" s="282"/>
      <c r="CO220" s="282"/>
      <c r="CP220" s="282"/>
      <c r="CQ220" s="282"/>
      <c r="CR220" s="282"/>
      <c r="CS220" s="282"/>
      <c r="CT220" s="282"/>
      <c r="CU220" s="282"/>
      <c r="CV220" s="337"/>
      <c r="CW220" s="337"/>
      <c r="CX220" s="272"/>
      <c r="CY220" s="272"/>
      <c r="CZ220" s="337"/>
      <c r="DA220" s="337"/>
      <c r="DB220" s="337"/>
      <c r="DC220" s="337"/>
      <c r="DD220" s="270"/>
      <c r="DE220" s="270"/>
      <c r="DF220" s="278"/>
      <c r="DG220" s="272"/>
    </row>
    <row r="221" spans="2:111" s="273" customFormat="1" ht="9.9499999999999993" customHeight="1" x14ac:dyDescent="0.15">
      <c r="B221" s="274"/>
      <c r="C221" s="275"/>
      <c r="D221" s="270"/>
      <c r="E221" s="270"/>
      <c r="F221" s="276"/>
      <c r="G221" s="270"/>
      <c r="K221" s="348"/>
      <c r="CN221" s="282"/>
      <c r="CO221" s="282"/>
      <c r="CP221" s="282"/>
      <c r="CQ221" s="282"/>
      <c r="CR221" s="282"/>
      <c r="CS221" s="282"/>
      <c r="CT221" s="282"/>
      <c r="CU221" s="282"/>
      <c r="CV221" s="337"/>
      <c r="CW221" s="337"/>
      <c r="CX221" s="272"/>
      <c r="CY221" s="272"/>
      <c r="CZ221" s="337"/>
      <c r="DA221" s="337"/>
      <c r="DB221" s="337"/>
      <c r="DC221" s="337"/>
      <c r="DD221" s="270"/>
      <c r="DE221" s="270"/>
      <c r="DF221" s="278"/>
      <c r="DG221" s="272"/>
    </row>
    <row r="222" spans="2:111" s="273" customFormat="1" ht="9.9499999999999993" customHeight="1" x14ac:dyDescent="0.15">
      <c r="B222" s="274"/>
      <c r="C222" s="275"/>
      <c r="D222" s="270"/>
      <c r="E222" s="270"/>
      <c r="F222" s="276"/>
      <c r="G222" s="270"/>
      <c r="CN222" s="282"/>
      <c r="CO222" s="282"/>
      <c r="CP222" s="282"/>
      <c r="CQ222" s="282"/>
      <c r="CR222" s="282"/>
      <c r="CS222" s="282"/>
      <c r="CT222" s="282"/>
      <c r="CU222" s="282"/>
      <c r="CV222" s="337"/>
      <c r="CW222" s="337"/>
      <c r="CX222" s="272"/>
      <c r="CY222" s="272"/>
      <c r="CZ222" s="337"/>
      <c r="DA222" s="337"/>
      <c r="DB222" s="337"/>
      <c r="DC222" s="337"/>
      <c r="DD222" s="270"/>
      <c r="DE222" s="270"/>
      <c r="DF222" s="278"/>
      <c r="DG222" s="272"/>
    </row>
    <row r="223" spans="2:111" s="273" customFormat="1" ht="9.9499999999999993" customHeight="1" thickBot="1" x14ac:dyDescent="0.2">
      <c r="B223" s="300"/>
      <c r="C223" s="301"/>
      <c r="D223" s="301"/>
      <c r="E223" s="301"/>
      <c r="F223" s="301"/>
      <c r="G223" s="301"/>
      <c r="H223" s="301"/>
      <c r="I223" s="301"/>
      <c r="J223" s="301"/>
      <c r="K223" s="301"/>
      <c r="L223" s="301"/>
      <c r="M223" s="301"/>
      <c r="N223" s="301"/>
      <c r="O223" s="301"/>
      <c r="P223" s="301"/>
      <c r="Q223" s="301"/>
      <c r="R223" s="301"/>
      <c r="S223" s="301"/>
      <c r="T223" s="301"/>
      <c r="U223" s="301"/>
      <c r="V223" s="301"/>
      <c r="W223" s="301"/>
      <c r="X223" s="301"/>
      <c r="Y223" s="301"/>
      <c r="Z223" s="301"/>
      <c r="AA223" s="301"/>
      <c r="AB223" s="301"/>
      <c r="AC223" s="301"/>
      <c r="AD223" s="301"/>
      <c r="AE223" s="301"/>
      <c r="AF223" s="301"/>
      <c r="AG223" s="301"/>
      <c r="AH223" s="301"/>
      <c r="AI223" s="301"/>
      <c r="AJ223" s="301"/>
      <c r="AK223" s="301"/>
      <c r="AL223" s="301"/>
      <c r="AM223" s="301"/>
      <c r="AN223" s="301"/>
      <c r="AO223" s="301"/>
      <c r="AP223" s="301"/>
      <c r="AQ223" s="301"/>
      <c r="AR223" s="301"/>
      <c r="AS223" s="301"/>
      <c r="AT223" s="301"/>
      <c r="AU223" s="301"/>
      <c r="AV223" s="301"/>
      <c r="AW223" s="301"/>
      <c r="AX223" s="301"/>
      <c r="AY223" s="301"/>
      <c r="AZ223" s="301"/>
      <c r="BA223" s="301"/>
      <c r="BB223" s="301"/>
      <c r="BC223" s="301"/>
      <c r="BD223" s="301"/>
      <c r="BE223" s="301"/>
      <c r="BF223" s="301"/>
      <c r="BG223" s="301"/>
      <c r="BH223" s="301"/>
      <c r="BI223" s="301"/>
      <c r="BJ223" s="301"/>
      <c r="BK223" s="301"/>
      <c r="BL223" s="301"/>
      <c r="BM223" s="301"/>
      <c r="BN223" s="301"/>
      <c r="BO223" s="301"/>
      <c r="BP223" s="301"/>
      <c r="BQ223" s="301"/>
      <c r="BR223" s="301"/>
      <c r="BS223" s="301"/>
      <c r="BT223" s="301"/>
      <c r="BU223" s="301"/>
      <c r="BV223" s="301"/>
      <c r="BW223" s="301"/>
      <c r="BX223" s="301"/>
      <c r="BY223" s="301"/>
      <c r="BZ223" s="301"/>
      <c r="CA223" s="301"/>
      <c r="CB223" s="301"/>
      <c r="CC223" s="301"/>
      <c r="CD223" s="301"/>
      <c r="CE223" s="301"/>
      <c r="CF223" s="301"/>
      <c r="CG223" s="301"/>
      <c r="CH223" s="301"/>
      <c r="CI223" s="301"/>
      <c r="CJ223" s="301"/>
      <c r="CK223" s="301"/>
      <c r="CL223" s="301"/>
      <c r="CM223" s="301"/>
      <c r="CN223" s="301"/>
      <c r="CO223" s="301"/>
      <c r="CP223" s="301"/>
      <c r="CQ223" s="301"/>
      <c r="CR223" s="301"/>
      <c r="CS223" s="301"/>
      <c r="CT223" s="301"/>
      <c r="CU223" s="301"/>
      <c r="CV223" s="301"/>
      <c r="CW223" s="301"/>
      <c r="CX223" s="301"/>
      <c r="CY223" s="301"/>
      <c r="CZ223" s="301"/>
      <c r="DA223" s="301"/>
      <c r="DB223" s="301"/>
      <c r="DC223" s="301"/>
      <c r="DD223" s="301"/>
      <c r="DE223" s="301"/>
      <c r="DF223" s="302"/>
    </row>
    <row r="224" spans="2:111" ht="9.9499999999999993" customHeight="1" x14ac:dyDescent="0.15"/>
    <row r="225" spans="2:111" ht="9.9499999999999993" customHeight="1" thickBot="1" x14ac:dyDescent="0.2"/>
    <row r="226" spans="2:111" ht="9.9499999999999993" customHeight="1" x14ac:dyDescent="0.15">
      <c r="B226" s="236" t="s">
        <v>611</v>
      </c>
      <c r="C226" s="237"/>
      <c r="D226" s="237"/>
      <c r="E226" s="237"/>
      <c r="F226" s="237"/>
      <c r="G226" s="237"/>
      <c r="H226" s="237"/>
      <c r="I226" s="237"/>
      <c r="J226" s="237"/>
      <c r="K226" s="237"/>
      <c r="L226" s="237"/>
      <c r="M226" s="237"/>
      <c r="N226" s="237"/>
      <c r="O226" s="237"/>
      <c r="P226" s="237"/>
      <c r="Q226" s="237"/>
      <c r="R226" s="237"/>
      <c r="S226" s="238"/>
      <c r="T226" s="239" t="s">
        <v>612</v>
      </c>
      <c r="U226" s="240"/>
      <c r="V226" s="240"/>
      <c r="W226" s="240"/>
      <c r="X226" s="240"/>
      <c r="Y226" s="240"/>
      <c r="Z226" s="240"/>
      <c r="AA226" s="240"/>
      <c r="AB226" s="240"/>
      <c r="AC226" s="240"/>
      <c r="AD226" s="240"/>
      <c r="AE226" s="240"/>
      <c r="AF226" s="240"/>
      <c r="AG226" s="240"/>
      <c r="AH226" s="241"/>
      <c r="AI226" s="242" t="str">
        <f>$AI$58</f>
        <v>ｼｽﾃﾑ名：新総合情報システム</v>
      </c>
      <c r="AJ226" s="243"/>
      <c r="AK226" s="243"/>
      <c r="AL226" s="243"/>
      <c r="AM226" s="243"/>
      <c r="AN226" s="243"/>
      <c r="AO226" s="243"/>
      <c r="AP226" s="243"/>
      <c r="AQ226" s="243"/>
      <c r="AR226" s="243"/>
      <c r="AS226" s="244"/>
      <c r="AT226" s="243"/>
      <c r="AU226" s="243"/>
      <c r="AV226" s="243"/>
      <c r="AW226" s="243"/>
      <c r="AX226" s="243"/>
      <c r="AY226" s="243"/>
      <c r="AZ226" s="243"/>
      <c r="BA226" s="243"/>
      <c r="BB226" s="243"/>
      <c r="BC226" s="243"/>
      <c r="BD226" s="243"/>
      <c r="BE226" s="243"/>
      <c r="BF226" s="243"/>
      <c r="BG226" s="243"/>
      <c r="BH226" s="243"/>
      <c r="BI226" s="243"/>
      <c r="BJ226" s="243"/>
      <c r="BK226" s="245"/>
      <c r="BL226" s="242" t="str">
        <f>$BL$58</f>
        <v>ﾌﾟﾛｾｽID/名：販売システム</v>
      </c>
      <c r="BM226" s="243"/>
      <c r="BN226" s="243"/>
      <c r="BO226" s="244"/>
      <c r="BP226" s="243"/>
      <c r="BQ226" s="243"/>
      <c r="BR226" s="243"/>
      <c r="BS226" s="243"/>
      <c r="BT226" s="243"/>
      <c r="BU226" s="243"/>
      <c r="BV226" s="243"/>
      <c r="BW226" s="243"/>
      <c r="BX226" s="243"/>
      <c r="BY226" s="243"/>
      <c r="BZ226" s="243"/>
      <c r="CA226" s="243"/>
      <c r="CB226" s="243"/>
      <c r="CC226" s="243"/>
      <c r="CD226" s="243"/>
      <c r="CE226" s="243"/>
      <c r="CF226" s="243"/>
      <c r="CG226" s="243"/>
      <c r="CH226" s="243"/>
      <c r="CI226" s="243"/>
      <c r="CJ226" s="243"/>
      <c r="CK226" s="243"/>
      <c r="CL226" s="244"/>
      <c r="CM226" s="243"/>
      <c r="CN226" s="245"/>
      <c r="CO226" s="242" t="str">
        <f>$CO$58</f>
        <v>作成日：２００９年０６月０９日</v>
      </c>
      <c r="CP226" s="246"/>
      <c r="CQ226" s="246"/>
      <c r="CR226" s="246"/>
      <c r="CS226" s="246"/>
      <c r="CT226" s="246"/>
      <c r="CU226" s="246"/>
      <c r="CV226" s="246"/>
      <c r="CW226" s="247"/>
      <c r="CX226" s="248"/>
      <c r="CY226" s="248"/>
      <c r="CZ226" s="248"/>
      <c r="DA226" s="248"/>
      <c r="DB226" s="248"/>
      <c r="DC226" s="249"/>
      <c r="DD226" s="250"/>
      <c r="DE226" s="250"/>
      <c r="DF226" s="251"/>
      <c r="DG226" s="252"/>
    </row>
    <row r="227" spans="2:111" ht="9.9499999999999993" customHeight="1" thickBot="1" x14ac:dyDescent="0.2">
      <c r="B227" s="253"/>
      <c r="C227" s="254"/>
      <c r="D227" s="254"/>
      <c r="E227" s="254"/>
      <c r="F227" s="254"/>
      <c r="G227" s="254"/>
      <c r="H227" s="254"/>
      <c r="I227" s="254"/>
      <c r="J227" s="254"/>
      <c r="K227" s="254"/>
      <c r="L227" s="254"/>
      <c r="M227" s="254"/>
      <c r="N227" s="254"/>
      <c r="O227" s="254"/>
      <c r="P227" s="254"/>
      <c r="Q227" s="254"/>
      <c r="R227" s="254"/>
      <c r="S227" s="255"/>
      <c r="T227" s="256"/>
      <c r="U227" s="257"/>
      <c r="V227" s="257"/>
      <c r="W227" s="257"/>
      <c r="X227" s="257"/>
      <c r="Y227" s="257"/>
      <c r="Z227" s="257"/>
      <c r="AA227" s="257"/>
      <c r="AB227" s="257"/>
      <c r="AC227" s="257"/>
      <c r="AD227" s="257"/>
      <c r="AE227" s="257"/>
      <c r="AF227" s="257"/>
      <c r="AG227" s="257"/>
      <c r="AH227" s="258"/>
      <c r="AI227" s="259" t="str">
        <f>$AI$59</f>
        <v>ｼﾞｮﾌﾞID/名：SEI/請求処理</v>
      </c>
      <c r="AJ227" s="260"/>
      <c r="AK227" s="260"/>
      <c r="AL227" s="260"/>
      <c r="AM227" s="260"/>
      <c r="AN227" s="260"/>
      <c r="AO227" s="260"/>
      <c r="AP227" s="260"/>
      <c r="AQ227" s="260"/>
      <c r="AR227" s="260"/>
      <c r="AS227" s="261"/>
      <c r="AT227" s="260"/>
      <c r="AU227" s="260"/>
      <c r="AV227" s="260"/>
      <c r="AW227" s="260"/>
      <c r="AX227" s="260"/>
      <c r="AY227" s="260"/>
      <c r="AZ227" s="260"/>
      <c r="BA227" s="260"/>
      <c r="BB227" s="260"/>
      <c r="BC227" s="260"/>
      <c r="BD227" s="260"/>
      <c r="BE227" s="260"/>
      <c r="BF227" s="260"/>
      <c r="BG227" s="260"/>
      <c r="BH227" s="260"/>
      <c r="BI227" s="260"/>
      <c r="BJ227" s="260"/>
      <c r="BK227" s="262"/>
      <c r="BL227" s="259" t="str">
        <f>$BL$59</f>
        <v>ﾌﾟﾛｸﾞﾗﾑID/名：SEIFP62/前受充当処理</v>
      </c>
      <c r="BM227" s="260"/>
      <c r="BN227" s="260"/>
      <c r="BO227" s="260"/>
      <c r="BP227" s="260"/>
      <c r="BQ227" s="260"/>
      <c r="BR227" s="260"/>
      <c r="BS227" s="260"/>
      <c r="BT227" s="260"/>
      <c r="BU227" s="260"/>
      <c r="BV227" s="261"/>
      <c r="BW227" s="260"/>
      <c r="BX227" s="260"/>
      <c r="BY227" s="260"/>
      <c r="BZ227" s="260"/>
      <c r="CA227" s="260"/>
      <c r="CB227" s="260"/>
      <c r="CC227" s="260"/>
      <c r="CD227" s="260"/>
      <c r="CE227" s="260"/>
      <c r="CF227" s="260"/>
      <c r="CG227" s="260"/>
      <c r="CH227" s="260"/>
      <c r="CI227" s="260"/>
      <c r="CJ227" s="260"/>
      <c r="CK227" s="260"/>
      <c r="CL227" s="260"/>
      <c r="CM227" s="260"/>
      <c r="CN227" s="262"/>
      <c r="CO227" s="263" t="str">
        <f>$CO$59</f>
        <v>作成者：FKS) 中島</v>
      </c>
      <c r="CP227" s="264"/>
      <c r="CQ227" s="264"/>
      <c r="CR227" s="264"/>
      <c r="CS227" s="264"/>
      <c r="CT227" s="264"/>
      <c r="CU227" s="264"/>
      <c r="CV227" s="264"/>
      <c r="CW227" s="263"/>
      <c r="CX227" s="263"/>
      <c r="CY227" s="263"/>
      <c r="CZ227" s="263"/>
      <c r="DA227" s="263"/>
      <c r="DB227" s="263"/>
      <c r="DC227" s="265"/>
      <c r="DD227" s="266"/>
      <c r="DE227" s="266"/>
      <c r="DF227" s="267"/>
      <c r="DG227" s="252"/>
    </row>
    <row r="228" spans="2:111" s="273" customFormat="1" ht="9.9499999999999993" customHeight="1" x14ac:dyDescent="0.15">
      <c r="B228" s="268"/>
      <c r="C228" s="269"/>
      <c r="D228" s="269"/>
      <c r="E228" s="269"/>
      <c r="BB228" s="270"/>
      <c r="BC228" s="270"/>
      <c r="BD228" s="270"/>
      <c r="BE228" s="270"/>
      <c r="BF228" s="270"/>
      <c r="BG228" s="270"/>
      <c r="BH228" s="270"/>
      <c r="BI228" s="270"/>
      <c r="BJ228" s="270"/>
      <c r="BK228" s="270"/>
      <c r="BL228" s="270"/>
      <c r="BM228" s="270"/>
      <c r="BN228" s="270"/>
      <c r="BO228" s="270"/>
      <c r="BP228" s="270"/>
      <c r="BQ228" s="270"/>
      <c r="BR228" s="270"/>
      <c r="BS228" s="270"/>
      <c r="BT228" s="270"/>
      <c r="BU228" s="270"/>
      <c r="BV228" s="270"/>
      <c r="BW228" s="269"/>
      <c r="BX228" s="269"/>
      <c r="BY228" s="269"/>
      <c r="BZ228" s="269"/>
      <c r="CA228" s="269"/>
      <c r="CB228" s="269"/>
      <c r="CC228" s="269"/>
      <c r="CD228" s="269"/>
      <c r="CE228" s="269"/>
      <c r="CF228" s="269"/>
      <c r="CG228" s="269"/>
      <c r="CH228" s="269"/>
      <c r="CI228" s="269"/>
      <c r="CJ228" s="269"/>
      <c r="CK228" s="269"/>
      <c r="CL228" s="269"/>
      <c r="CM228" s="269"/>
      <c r="CN228" s="269"/>
      <c r="CO228" s="269"/>
      <c r="CP228" s="269"/>
      <c r="CQ228" s="269"/>
      <c r="CR228" s="269"/>
      <c r="CS228" s="269"/>
      <c r="CT228" s="269"/>
      <c r="CU228" s="269"/>
      <c r="CV228" s="269"/>
      <c r="CW228" s="269"/>
      <c r="CX228" s="269"/>
      <c r="CY228" s="269"/>
      <c r="CZ228" s="269"/>
      <c r="DA228" s="269"/>
      <c r="DB228" s="269"/>
      <c r="DC228" s="269"/>
      <c r="DD228" s="269"/>
      <c r="DE228" s="269"/>
      <c r="DF228" s="271"/>
      <c r="DG228" s="272"/>
    </row>
    <row r="229" spans="2:111" s="273" customFormat="1" ht="9.9499999999999993" customHeight="1" x14ac:dyDescent="0.15">
      <c r="B229" s="274"/>
      <c r="C229" s="275"/>
      <c r="D229" s="270"/>
      <c r="E229" s="270"/>
      <c r="BA229" s="270"/>
      <c r="BB229" s="270"/>
      <c r="BO229" s="310"/>
      <c r="BP229" s="310"/>
      <c r="BQ229" s="310"/>
      <c r="BR229" s="310"/>
      <c r="BS229" s="310"/>
      <c r="BT229" s="310"/>
      <c r="BU229" s="310"/>
      <c r="BV229" s="310"/>
      <c r="BW229" s="310"/>
      <c r="BX229" s="310"/>
      <c r="BY229" s="310"/>
      <c r="CN229" s="282"/>
      <c r="CO229" s="282"/>
      <c r="CP229" s="282"/>
      <c r="CQ229" s="282"/>
      <c r="CR229" s="282"/>
      <c r="CS229" s="282"/>
      <c r="CT229" s="282"/>
      <c r="CU229" s="282"/>
      <c r="CV229" s="282"/>
      <c r="CW229" s="282"/>
      <c r="CX229" s="270"/>
      <c r="CY229" s="270"/>
      <c r="CZ229" s="270"/>
      <c r="DA229" s="270"/>
      <c r="DB229" s="270"/>
      <c r="DC229" s="270"/>
      <c r="DD229" s="270"/>
      <c r="DE229" s="270"/>
      <c r="DF229" s="278"/>
      <c r="DG229" s="272"/>
    </row>
    <row r="230" spans="2:111" s="273" customFormat="1" ht="9.9499999999999993" customHeight="1" x14ac:dyDescent="0.15">
      <c r="B230" s="274"/>
      <c r="C230" s="275"/>
      <c r="D230" s="270"/>
      <c r="E230" s="270"/>
      <c r="BR230" s="310"/>
      <c r="BS230" s="310"/>
      <c r="BT230" s="310"/>
      <c r="BU230" s="310"/>
      <c r="BV230" s="310"/>
      <c r="BW230" s="310"/>
      <c r="BX230" s="310"/>
      <c r="BY230" s="310"/>
      <c r="BZ230" s="310"/>
      <c r="CA230" s="310"/>
      <c r="CB230" s="310"/>
      <c r="CN230" s="282"/>
      <c r="CO230" s="282"/>
      <c r="CP230" s="282"/>
      <c r="CQ230" s="282"/>
      <c r="CR230" s="282"/>
      <c r="CS230" s="282"/>
      <c r="CT230" s="282"/>
      <c r="CU230" s="282"/>
      <c r="CV230" s="337"/>
      <c r="CW230" s="337"/>
      <c r="CX230" s="272"/>
      <c r="CY230" s="272"/>
      <c r="CZ230" s="337"/>
      <c r="DA230" s="337"/>
      <c r="DB230" s="337"/>
      <c r="DC230" s="337"/>
      <c r="DD230" s="270"/>
      <c r="DE230" s="270"/>
      <c r="DF230" s="278"/>
      <c r="DG230" s="272"/>
    </row>
    <row r="231" spans="2:111" s="273" customFormat="1" ht="9.9499999999999993" customHeight="1" x14ac:dyDescent="0.15">
      <c r="B231" s="274"/>
      <c r="C231" s="275"/>
      <c r="D231" s="270"/>
      <c r="E231" s="270"/>
      <c r="G231" s="273" t="s">
        <v>728</v>
      </c>
      <c r="H231" s="270"/>
      <c r="I231" s="270"/>
      <c r="J231" s="270"/>
      <c r="K231" s="270"/>
      <c r="L231" s="270"/>
      <c r="M231" s="270"/>
      <c r="N231" s="270"/>
      <c r="O231" s="270"/>
      <c r="P231" s="270"/>
      <c r="Q231" s="270"/>
      <c r="R231" s="270"/>
      <c r="S231" s="270"/>
      <c r="T231" s="270"/>
      <c r="U231" s="270"/>
      <c r="V231" s="270"/>
      <c r="W231" s="270"/>
      <c r="X231" s="270"/>
      <c r="Y231" s="270"/>
      <c r="Z231" s="270"/>
      <c r="AA231" s="270"/>
      <c r="AB231" s="270"/>
      <c r="AC231" s="270"/>
      <c r="AD231" s="270"/>
      <c r="AE231" s="270"/>
      <c r="AF231" s="270"/>
      <c r="AG231" s="270"/>
      <c r="AH231" s="270"/>
      <c r="AI231" s="270"/>
      <c r="AJ231" s="270"/>
      <c r="AK231" s="270"/>
      <c r="AL231" s="270"/>
      <c r="AM231" s="270"/>
      <c r="AN231" s="270"/>
      <c r="AO231" s="270"/>
      <c r="AP231" s="270"/>
      <c r="AQ231" s="270"/>
      <c r="AR231" s="270"/>
      <c r="AS231" s="270"/>
      <c r="AT231" s="270"/>
      <c r="AU231" s="270"/>
      <c r="AV231" s="270"/>
      <c r="AW231" s="270"/>
      <c r="AX231" s="270"/>
      <c r="AY231" s="270"/>
      <c r="AZ231" s="270"/>
      <c r="BA231" s="270"/>
      <c r="BB231" s="270"/>
      <c r="BO231" s="310"/>
      <c r="BP231" s="310"/>
      <c r="BQ231" s="310"/>
      <c r="CO231" s="282"/>
      <c r="CP231" s="282"/>
      <c r="CQ231" s="282"/>
      <c r="CR231" s="282"/>
      <c r="CS231" s="282"/>
      <c r="CT231" s="282"/>
      <c r="CU231" s="282"/>
      <c r="CV231" s="337"/>
      <c r="CW231" s="337"/>
      <c r="CX231" s="272"/>
      <c r="CY231" s="272"/>
      <c r="CZ231" s="337"/>
      <c r="DA231" s="337"/>
      <c r="DB231" s="337"/>
      <c r="DC231" s="337"/>
      <c r="DD231" s="270"/>
      <c r="DE231" s="270"/>
      <c r="DF231" s="278"/>
      <c r="DG231" s="272"/>
    </row>
    <row r="232" spans="2:111" s="273" customFormat="1" ht="9.9499999999999993" customHeight="1" x14ac:dyDescent="0.15">
      <c r="B232" s="274"/>
      <c r="C232" s="275"/>
      <c r="D232" s="270"/>
      <c r="E232" s="270"/>
      <c r="G232" s="270"/>
      <c r="H232" s="270"/>
      <c r="I232" s="270"/>
      <c r="J232" s="270"/>
      <c r="K232" s="270"/>
      <c r="L232" s="270"/>
      <c r="M232" s="270"/>
      <c r="N232" s="270"/>
      <c r="O232" s="270"/>
      <c r="P232" s="270"/>
      <c r="Q232" s="270"/>
      <c r="R232" s="270"/>
      <c r="S232" s="270"/>
      <c r="T232" s="270"/>
      <c r="U232" s="270"/>
      <c r="V232" s="270"/>
      <c r="W232" s="270"/>
      <c r="X232" s="270"/>
      <c r="Y232" s="270"/>
      <c r="Z232" s="270"/>
      <c r="AA232" s="270"/>
      <c r="AB232" s="270"/>
      <c r="AC232" s="270"/>
      <c r="AD232" s="270"/>
      <c r="AE232" s="270"/>
      <c r="AF232" s="270"/>
      <c r="AG232" s="270"/>
      <c r="AH232" s="270"/>
      <c r="AI232" s="270"/>
      <c r="AJ232" s="270"/>
      <c r="AK232" s="270"/>
      <c r="AL232" s="270"/>
      <c r="AM232" s="270"/>
      <c r="AN232" s="270"/>
      <c r="AO232" s="270"/>
      <c r="AP232" s="270"/>
      <c r="AQ232" s="270"/>
      <c r="AR232" s="270"/>
      <c r="AS232" s="270"/>
      <c r="AT232" s="270"/>
      <c r="AU232" s="270"/>
      <c r="AV232" s="270"/>
      <c r="AW232" s="270"/>
      <c r="AX232" s="270"/>
      <c r="AY232" s="270"/>
      <c r="AZ232" s="270"/>
      <c r="BA232" s="270"/>
      <c r="BB232" s="270"/>
      <c r="BO232" s="310"/>
      <c r="BP232" s="310"/>
      <c r="BQ232" s="310"/>
      <c r="BR232" s="310"/>
      <c r="BS232" s="310"/>
      <c r="BT232" s="310"/>
      <c r="CO232" s="282"/>
      <c r="CP232" s="282"/>
      <c r="CQ232" s="282"/>
      <c r="CR232" s="282"/>
      <c r="CS232" s="282"/>
      <c r="CT232" s="282"/>
      <c r="CU232" s="282"/>
      <c r="CV232" s="337"/>
      <c r="CW232" s="337"/>
      <c r="CX232" s="272"/>
      <c r="CY232" s="272"/>
      <c r="CZ232" s="337"/>
      <c r="DA232" s="337"/>
      <c r="DB232" s="337"/>
      <c r="DC232" s="337"/>
      <c r="DD232" s="270"/>
      <c r="DE232" s="270"/>
      <c r="DF232" s="278"/>
      <c r="DG232" s="272"/>
    </row>
    <row r="233" spans="2:111" s="273" customFormat="1" ht="9.9499999999999993" customHeight="1" x14ac:dyDescent="0.15">
      <c r="B233" s="274"/>
      <c r="C233" s="275"/>
      <c r="D233" s="270"/>
      <c r="E233" s="270"/>
      <c r="G233" s="270"/>
      <c r="H233" s="270" t="s">
        <v>729</v>
      </c>
      <c r="I233" s="270"/>
      <c r="J233" s="270"/>
      <c r="K233" s="270"/>
      <c r="L233" s="270"/>
      <c r="M233" s="270"/>
      <c r="N233" s="270"/>
      <c r="O233" s="270"/>
      <c r="P233" s="270"/>
      <c r="Q233" s="270"/>
      <c r="R233" s="270"/>
      <c r="S233" s="270"/>
      <c r="T233" s="270"/>
      <c r="U233" s="270"/>
      <c r="V233" s="270"/>
      <c r="W233" s="270"/>
      <c r="X233" s="270"/>
      <c r="Y233" s="270"/>
      <c r="Z233" s="270"/>
      <c r="AA233" s="270"/>
      <c r="AB233" s="270"/>
      <c r="AC233" s="270"/>
      <c r="AD233" s="270"/>
      <c r="AE233" s="270"/>
      <c r="AF233" s="270"/>
      <c r="AG233" s="270"/>
      <c r="AH233" s="270"/>
      <c r="AI233" s="270"/>
      <c r="AJ233" s="270"/>
      <c r="AK233" s="270"/>
      <c r="AL233" s="270"/>
      <c r="AM233" s="270"/>
      <c r="AN233" s="270"/>
      <c r="AO233" s="270"/>
      <c r="AP233" s="270"/>
      <c r="AQ233" s="270"/>
      <c r="AR233" s="270"/>
      <c r="AS233" s="270"/>
      <c r="AT233" s="270"/>
      <c r="AU233" s="270"/>
      <c r="AV233" s="270"/>
      <c r="AW233" s="270"/>
      <c r="AX233" s="270"/>
      <c r="AY233" s="270"/>
      <c r="AZ233" s="270"/>
      <c r="BA233" s="270"/>
      <c r="BB233" s="270"/>
      <c r="BO233" s="310"/>
      <c r="BP233" s="310"/>
      <c r="BQ233" s="310"/>
      <c r="BR233" s="310"/>
      <c r="BS233" s="310"/>
      <c r="BT233" s="310"/>
      <c r="CO233" s="282"/>
      <c r="CP233" s="282"/>
      <c r="CQ233" s="282"/>
      <c r="CR233" s="282"/>
      <c r="CS233" s="282"/>
      <c r="CT233" s="282"/>
      <c r="CU233" s="282"/>
      <c r="CV233" s="337"/>
      <c r="CW233" s="337"/>
      <c r="CX233" s="272"/>
      <c r="CY233" s="272"/>
      <c r="CZ233" s="337"/>
      <c r="DA233" s="337"/>
      <c r="DB233" s="337"/>
      <c r="DC233" s="337"/>
      <c r="DD233" s="270"/>
      <c r="DE233" s="270"/>
      <c r="DF233" s="278"/>
      <c r="DG233" s="272"/>
    </row>
    <row r="234" spans="2:111" s="273" customFormat="1" ht="9.9499999999999993" customHeight="1" x14ac:dyDescent="0.15">
      <c r="B234" s="274"/>
      <c r="C234" s="275"/>
      <c r="D234" s="270"/>
      <c r="E234" s="270"/>
      <c r="G234" s="270"/>
      <c r="H234" s="309" t="s">
        <v>696</v>
      </c>
      <c r="I234" s="270"/>
      <c r="J234" s="270"/>
      <c r="K234" s="270"/>
      <c r="L234" s="270"/>
      <c r="M234" s="270"/>
      <c r="N234" s="270"/>
      <c r="O234" s="270"/>
      <c r="P234" s="270"/>
      <c r="Q234" s="270"/>
      <c r="R234" s="270"/>
      <c r="S234" s="270"/>
      <c r="T234" s="270"/>
      <c r="U234" s="270"/>
      <c r="V234" s="270"/>
      <c r="W234" s="270"/>
      <c r="X234" s="270"/>
      <c r="Y234" s="270"/>
      <c r="Z234" s="270"/>
      <c r="AA234" s="270"/>
      <c r="AB234" s="270"/>
      <c r="AC234" s="270"/>
      <c r="AD234" s="270"/>
      <c r="AE234" s="270"/>
      <c r="AF234" s="270"/>
      <c r="AG234" s="270"/>
      <c r="AH234" s="270"/>
      <c r="AI234" s="270"/>
      <c r="AJ234" s="270"/>
      <c r="AK234" s="270"/>
      <c r="AL234" s="270"/>
      <c r="AM234" s="270"/>
      <c r="AN234" s="270"/>
      <c r="AO234" s="270"/>
      <c r="AP234" s="270"/>
      <c r="AQ234" s="270"/>
      <c r="AR234" s="270"/>
      <c r="AS234" s="270"/>
      <c r="AT234" s="270"/>
      <c r="AU234" s="270"/>
      <c r="AV234" s="270"/>
      <c r="AW234" s="270"/>
      <c r="AX234" s="270"/>
      <c r="AY234" s="270"/>
      <c r="AZ234" s="270"/>
      <c r="BA234" s="270"/>
      <c r="BB234" s="270"/>
      <c r="BO234" s="310"/>
      <c r="BP234" s="310"/>
      <c r="BQ234" s="310"/>
      <c r="BR234" s="310"/>
      <c r="BS234" s="310"/>
      <c r="BT234" s="310"/>
      <c r="CO234" s="282"/>
      <c r="CP234" s="282"/>
      <c r="CQ234" s="282"/>
      <c r="CR234" s="282"/>
      <c r="CS234" s="282"/>
      <c r="CT234" s="282"/>
      <c r="CU234" s="282"/>
      <c r="CV234" s="337"/>
      <c r="CW234" s="337"/>
      <c r="CX234" s="272"/>
      <c r="CY234" s="272"/>
      <c r="CZ234" s="337"/>
      <c r="DA234" s="337"/>
      <c r="DB234" s="337"/>
      <c r="DC234" s="337"/>
      <c r="DD234" s="270"/>
      <c r="DE234" s="270"/>
      <c r="DF234" s="278"/>
      <c r="DG234" s="272"/>
    </row>
    <row r="235" spans="2:111" s="273" customFormat="1" ht="9.9499999999999993" customHeight="1" x14ac:dyDescent="0.15">
      <c r="B235" s="274"/>
      <c r="C235" s="275"/>
      <c r="D235" s="270"/>
      <c r="E235" s="270"/>
      <c r="G235" s="270"/>
      <c r="H235" s="270"/>
      <c r="I235" s="270"/>
      <c r="J235" s="270"/>
      <c r="K235" s="270"/>
      <c r="L235" s="270"/>
      <c r="M235" s="270"/>
      <c r="N235" s="270"/>
      <c r="O235" s="270"/>
      <c r="P235" s="270"/>
      <c r="Q235" s="270"/>
      <c r="R235" s="270"/>
      <c r="S235" s="270"/>
      <c r="T235" s="270"/>
      <c r="U235" s="270"/>
      <c r="V235" s="270"/>
      <c r="W235" s="270"/>
      <c r="X235" s="270"/>
      <c r="Y235" s="270"/>
      <c r="Z235" s="270"/>
      <c r="AA235" s="270"/>
      <c r="AB235" s="270"/>
      <c r="AC235" s="270"/>
      <c r="AD235" s="270"/>
      <c r="AE235" s="270"/>
      <c r="AF235" s="270"/>
      <c r="AG235" s="270"/>
      <c r="AH235" s="270"/>
      <c r="AI235" s="270"/>
      <c r="AJ235" s="270"/>
      <c r="AK235" s="270"/>
      <c r="AL235" s="270"/>
      <c r="AM235" s="270"/>
      <c r="AN235" s="270"/>
      <c r="AO235" s="270"/>
      <c r="AP235" s="270"/>
      <c r="AQ235" s="270"/>
      <c r="AR235" s="270"/>
      <c r="AS235" s="270"/>
      <c r="AT235" s="270"/>
      <c r="AU235" s="270"/>
      <c r="AV235" s="270"/>
      <c r="AW235" s="270"/>
      <c r="AX235" s="270"/>
      <c r="AY235" s="270"/>
      <c r="AZ235" s="270"/>
      <c r="BA235" s="270"/>
      <c r="BB235" s="270"/>
      <c r="BO235" s="310"/>
      <c r="BP235" s="310"/>
      <c r="BQ235" s="310"/>
      <c r="BR235" s="310"/>
      <c r="BS235" s="310"/>
      <c r="BT235" s="310"/>
      <c r="CO235" s="282"/>
      <c r="CP235" s="282"/>
      <c r="CQ235" s="282"/>
      <c r="CR235" s="282"/>
      <c r="CS235" s="282"/>
      <c r="CT235" s="282"/>
      <c r="CU235" s="282"/>
      <c r="CV235" s="337"/>
      <c r="CW235" s="337"/>
      <c r="CX235" s="272"/>
      <c r="CY235" s="272"/>
      <c r="CZ235" s="337"/>
      <c r="DA235" s="337"/>
      <c r="DB235" s="337"/>
      <c r="DC235" s="337"/>
      <c r="DD235" s="270"/>
      <c r="DE235" s="270"/>
      <c r="DF235" s="278"/>
      <c r="DG235" s="272"/>
    </row>
    <row r="236" spans="2:111" s="273" customFormat="1" ht="9.9499999999999993" customHeight="1" x14ac:dyDescent="0.15">
      <c r="B236" s="274"/>
      <c r="C236" s="275"/>
      <c r="D236" s="270"/>
      <c r="E236" s="270"/>
      <c r="G236" s="270"/>
      <c r="H236" s="273" t="s">
        <v>677</v>
      </c>
      <c r="AI236" s="270"/>
      <c r="AJ236" s="270"/>
      <c r="AK236" s="270"/>
      <c r="AL236" s="270"/>
      <c r="AM236" s="270"/>
      <c r="AN236" s="270"/>
      <c r="AO236" s="270"/>
      <c r="AP236" s="270"/>
      <c r="AQ236" s="270"/>
      <c r="AR236" s="270"/>
      <c r="AS236" s="270"/>
      <c r="AT236" s="270"/>
      <c r="AU236" s="270"/>
      <c r="AV236" s="270"/>
      <c r="AW236" s="270"/>
      <c r="AX236" s="270"/>
      <c r="AY236" s="270"/>
      <c r="AZ236" s="270"/>
      <c r="BA236" s="270"/>
      <c r="BB236" s="270"/>
      <c r="BR236" s="310"/>
      <c r="BS236" s="310"/>
      <c r="BT236" s="310"/>
      <c r="CO236" s="282"/>
      <c r="CP236" s="282"/>
      <c r="CQ236" s="282"/>
      <c r="CR236" s="282"/>
      <c r="CS236" s="282"/>
      <c r="CT236" s="282"/>
      <c r="CU236" s="282"/>
      <c r="CV236" s="337"/>
      <c r="CW236" s="337"/>
      <c r="CX236" s="272"/>
      <c r="CY236" s="272"/>
      <c r="CZ236" s="337"/>
      <c r="DA236" s="337"/>
      <c r="DB236" s="337"/>
      <c r="DC236" s="337"/>
      <c r="DD236" s="270"/>
      <c r="DE236" s="270"/>
      <c r="DF236" s="278"/>
      <c r="DG236" s="272"/>
    </row>
    <row r="237" spans="2:111" s="273" customFormat="1" ht="9.9499999999999993" customHeight="1" x14ac:dyDescent="0.15">
      <c r="B237" s="274"/>
      <c r="C237" s="275"/>
      <c r="D237" s="270"/>
      <c r="E237" s="270"/>
      <c r="G237" s="270"/>
      <c r="H237" s="312" t="s">
        <v>678</v>
      </c>
      <c r="I237" s="328"/>
      <c r="J237" s="328"/>
      <c r="K237" s="328"/>
      <c r="L237" s="328"/>
      <c r="M237" s="328"/>
      <c r="N237" s="328"/>
      <c r="O237" s="328"/>
      <c r="P237" s="328"/>
      <c r="Q237" s="328"/>
      <c r="R237" s="328"/>
      <c r="S237" s="328"/>
      <c r="T237" s="328"/>
      <c r="U237" s="328"/>
      <c r="V237" s="328"/>
      <c r="W237" s="328"/>
      <c r="X237" s="328"/>
      <c r="Y237" s="328"/>
      <c r="Z237" s="328"/>
      <c r="AA237" s="328"/>
      <c r="AB237" s="328"/>
      <c r="AC237" s="328"/>
      <c r="AD237" s="328"/>
      <c r="AE237" s="328"/>
      <c r="AF237" s="328"/>
      <c r="AG237" s="328"/>
      <c r="AH237" s="314"/>
      <c r="AI237" s="323"/>
      <c r="AJ237" s="312" t="s">
        <v>679</v>
      </c>
      <c r="AK237" s="349"/>
      <c r="AL237" s="349"/>
      <c r="AM237" s="349"/>
      <c r="AN237" s="349"/>
      <c r="AO237" s="349"/>
      <c r="AP237" s="349"/>
      <c r="AQ237" s="349"/>
      <c r="AR237" s="349"/>
      <c r="AS237" s="349"/>
      <c r="AT237" s="349"/>
      <c r="AU237" s="349"/>
      <c r="AV237" s="349"/>
      <c r="AW237" s="349"/>
      <c r="AX237" s="349"/>
      <c r="AY237" s="349"/>
      <c r="AZ237" s="349"/>
      <c r="BA237" s="349"/>
      <c r="BB237" s="349"/>
      <c r="BC237" s="328"/>
      <c r="BD237" s="328"/>
      <c r="BE237" s="328"/>
      <c r="BF237" s="328"/>
      <c r="BG237" s="328"/>
      <c r="BH237" s="328"/>
      <c r="BI237" s="328"/>
      <c r="BJ237" s="328"/>
      <c r="BK237" s="328"/>
      <c r="BL237" s="323"/>
      <c r="BR237" s="310"/>
      <c r="BS237" s="310"/>
      <c r="BT237" s="310"/>
      <c r="CO237" s="282"/>
      <c r="CP237" s="282"/>
      <c r="CQ237" s="282"/>
      <c r="CR237" s="282"/>
      <c r="CS237" s="282"/>
      <c r="CT237" s="282"/>
      <c r="CU237" s="282"/>
      <c r="CV237" s="337"/>
      <c r="CW237" s="337"/>
      <c r="CX237" s="272"/>
      <c r="CY237" s="272"/>
      <c r="CZ237" s="337"/>
      <c r="DA237" s="337"/>
      <c r="DB237" s="337"/>
      <c r="DC237" s="337"/>
      <c r="DD237" s="270"/>
      <c r="DE237" s="270"/>
      <c r="DF237" s="278"/>
      <c r="DG237" s="272"/>
    </row>
    <row r="238" spans="2:111" s="273" customFormat="1" ht="9.9499999999999993" customHeight="1" x14ac:dyDescent="0.15">
      <c r="B238" s="274"/>
      <c r="C238" s="275"/>
      <c r="D238" s="270"/>
      <c r="E238" s="270"/>
      <c r="G238" s="270"/>
      <c r="H238" s="316" t="s">
        <v>709</v>
      </c>
      <c r="I238" s="329"/>
      <c r="J238" s="329"/>
      <c r="K238" s="329"/>
      <c r="L238" s="329"/>
      <c r="M238" s="329"/>
      <c r="N238" s="329"/>
      <c r="O238" s="329"/>
      <c r="P238" s="329"/>
      <c r="Q238" s="329"/>
      <c r="R238" s="329"/>
      <c r="S238" s="329"/>
      <c r="T238" s="329"/>
      <c r="U238" s="329"/>
      <c r="V238" s="329"/>
      <c r="W238" s="329"/>
      <c r="X238" s="329"/>
      <c r="Y238" s="329"/>
      <c r="Z238" s="329"/>
      <c r="AA238" s="329"/>
      <c r="AB238" s="329"/>
      <c r="AC238" s="329"/>
      <c r="AD238" s="329"/>
      <c r="AE238" s="329"/>
      <c r="AF238" s="329"/>
      <c r="AG238" s="329"/>
      <c r="AH238" s="329"/>
      <c r="AI238" s="330"/>
      <c r="AJ238" s="316" t="s">
        <v>710</v>
      </c>
      <c r="AK238" s="350"/>
      <c r="AL238" s="350"/>
      <c r="AM238" s="350"/>
      <c r="AN238" s="350"/>
      <c r="AO238" s="350"/>
      <c r="AP238" s="350"/>
      <c r="AQ238" s="350"/>
      <c r="AR238" s="350"/>
      <c r="AS238" s="350"/>
      <c r="AT238" s="350"/>
      <c r="AU238" s="350"/>
      <c r="AV238" s="350"/>
      <c r="AW238" s="350"/>
      <c r="AX238" s="350"/>
      <c r="AY238" s="350"/>
      <c r="AZ238" s="350"/>
      <c r="BA238" s="350"/>
      <c r="BB238" s="350"/>
      <c r="BC238" s="329"/>
      <c r="BD238" s="329"/>
      <c r="BE238" s="329"/>
      <c r="BF238" s="329"/>
      <c r="BG238" s="329"/>
      <c r="BH238" s="329"/>
      <c r="BI238" s="329"/>
      <c r="BJ238" s="329"/>
      <c r="BK238" s="329"/>
      <c r="BL238" s="330"/>
      <c r="BN238" s="322" t="s">
        <v>718</v>
      </c>
      <c r="BR238" s="310"/>
      <c r="BS238" s="310"/>
      <c r="BT238" s="310"/>
      <c r="CO238" s="282"/>
      <c r="CP238" s="282"/>
      <c r="CQ238" s="282"/>
      <c r="CR238" s="282"/>
      <c r="CS238" s="282"/>
      <c r="CT238" s="282"/>
      <c r="CU238" s="282"/>
      <c r="CV238" s="337"/>
      <c r="CW238" s="337"/>
      <c r="CX238" s="272"/>
      <c r="CY238" s="272"/>
      <c r="CZ238" s="337"/>
      <c r="DA238" s="337"/>
      <c r="DB238" s="337"/>
      <c r="DC238" s="337"/>
      <c r="DD238" s="270"/>
      <c r="DE238" s="270"/>
      <c r="DF238" s="278"/>
      <c r="DG238" s="272"/>
    </row>
    <row r="239" spans="2:111" s="273" customFormat="1" ht="9.9499999999999993" customHeight="1" x14ac:dyDescent="0.15">
      <c r="B239" s="274"/>
      <c r="C239" s="275"/>
      <c r="D239" s="270"/>
      <c r="E239" s="270"/>
      <c r="G239" s="270"/>
      <c r="H239" s="316" t="s">
        <v>719</v>
      </c>
      <c r="I239" s="329"/>
      <c r="J239" s="329"/>
      <c r="K239" s="329"/>
      <c r="L239" s="329"/>
      <c r="M239" s="329"/>
      <c r="N239" s="329"/>
      <c r="O239" s="329"/>
      <c r="P239" s="329"/>
      <c r="Q239" s="329"/>
      <c r="R239" s="329"/>
      <c r="S239" s="329"/>
      <c r="T239" s="329"/>
      <c r="U239" s="329"/>
      <c r="V239" s="329"/>
      <c r="W239" s="329"/>
      <c r="X239" s="329"/>
      <c r="Y239" s="329"/>
      <c r="Z239" s="329"/>
      <c r="AA239" s="329"/>
      <c r="AB239" s="329"/>
      <c r="AC239" s="329"/>
      <c r="AD239" s="329"/>
      <c r="AE239" s="329"/>
      <c r="AF239" s="329"/>
      <c r="AG239" s="329"/>
      <c r="AH239" s="329"/>
      <c r="AI239" s="330"/>
      <c r="AJ239" s="316" t="s">
        <v>720</v>
      </c>
      <c r="AK239" s="350"/>
      <c r="AL239" s="350"/>
      <c r="AM239" s="350"/>
      <c r="AN239" s="350"/>
      <c r="AO239" s="350"/>
      <c r="AP239" s="350"/>
      <c r="AQ239" s="350"/>
      <c r="AR239" s="350"/>
      <c r="AS239" s="350"/>
      <c r="AT239" s="350"/>
      <c r="AU239" s="350"/>
      <c r="AV239" s="350"/>
      <c r="AW239" s="350"/>
      <c r="AX239" s="350"/>
      <c r="AY239" s="350"/>
      <c r="AZ239" s="350"/>
      <c r="BA239" s="350"/>
      <c r="BB239" s="350"/>
      <c r="BC239" s="329"/>
      <c r="BD239" s="329"/>
      <c r="BE239" s="329"/>
      <c r="BF239" s="329"/>
      <c r="BG239" s="329"/>
      <c r="BH239" s="329"/>
      <c r="BI239" s="329"/>
      <c r="BJ239" s="329"/>
      <c r="BK239" s="329"/>
      <c r="BL239" s="330"/>
      <c r="BN239" s="270"/>
      <c r="BR239" s="310"/>
      <c r="BS239" s="310"/>
      <c r="BT239" s="310"/>
      <c r="BU239" s="270"/>
      <c r="BV239" s="270"/>
      <c r="BW239" s="270"/>
      <c r="BX239" s="270"/>
      <c r="BY239" s="270"/>
      <c r="BZ239" s="270"/>
      <c r="CA239" s="270"/>
      <c r="CB239" s="270"/>
      <c r="CC239" s="270"/>
      <c r="CD239" s="270"/>
      <c r="CE239" s="270"/>
      <c r="CF239" s="270"/>
      <c r="CG239" s="270"/>
      <c r="CH239" s="270"/>
      <c r="CI239" s="270"/>
      <c r="CJ239" s="270"/>
      <c r="CK239" s="270"/>
      <c r="CL239" s="270"/>
      <c r="CM239" s="282"/>
      <c r="CN239" s="282"/>
      <c r="CO239" s="282"/>
      <c r="CP239" s="287"/>
      <c r="CQ239" s="287"/>
      <c r="CR239" s="287"/>
      <c r="CS239" s="288"/>
      <c r="CT239" s="282"/>
      <c r="CU239" s="282"/>
      <c r="CV239" s="337"/>
      <c r="CW239" s="337"/>
      <c r="CX239" s="272"/>
      <c r="CY239" s="272"/>
      <c r="CZ239" s="337"/>
      <c r="DA239" s="337"/>
      <c r="DB239" s="337"/>
      <c r="DC239" s="337"/>
      <c r="DD239" s="270"/>
      <c r="DE239" s="270"/>
      <c r="DF239" s="278"/>
      <c r="DG239" s="272"/>
    </row>
    <row r="240" spans="2:111" s="273" customFormat="1" ht="9.9499999999999993" customHeight="1" x14ac:dyDescent="0.15">
      <c r="B240" s="274"/>
      <c r="C240" s="275"/>
      <c r="D240" s="270"/>
      <c r="E240" s="270"/>
      <c r="G240" s="270"/>
      <c r="H240" s="316" t="s">
        <v>730</v>
      </c>
      <c r="I240" s="329"/>
      <c r="J240" s="329"/>
      <c r="K240" s="329"/>
      <c r="L240" s="329"/>
      <c r="M240" s="329"/>
      <c r="N240" s="329"/>
      <c r="O240" s="329"/>
      <c r="P240" s="329"/>
      <c r="Q240" s="329"/>
      <c r="R240" s="329"/>
      <c r="S240" s="329"/>
      <c r="T240" s="329"/>
      <c r="U240" s="329"/>
      <c r="V240" s="329"/>
      <c r="W240" s="329"/>
      <c r="X240" s="329"/>
      <c r="Y240" s="329"/>
      <c r="Z240" s="329"/>
      <c r="AA240" s="329"/>
      <c r="AB240" s="329"/>
      <c r="AC240" s="329"/>
      <c r="AD240" s="329"/>
      <c r="AE240" s="329"/>
      <c r="AF240" s="329"/>
      <c r="AG240" s="329"/>
      <c r="AH240" s="329"/>
      <c r="AI240" s="330"/>
      <c r="AJ240" s="316" t="s">
        <v>731</v>
      </c>
      <c r="AK240" s="350"/>
      <c r="AL240" s="350"/>
      <c r="AM240" s="350"/>
      <c r="AN240" s="350"/>
      <c r="AO240" s="350"/>
      <c r="AP240" s="350"/>
      <c r="AQ240" s="350"/>
      <c r="AR240" s="350"/>
      <c r="AS240" s="350"/>
      <c r="AT240" s="350"/>
      <c r="AU240" s="350"/>
      <c r="AV240" s="350"/>
      <c r="AW240" s="350"/>
      <c r="AX240" s="350"/>
      <c r="AY240" s="350"/>
      <c r="AZ240" s="350"/>
      <c r="BA240" s="350"/>
      <c r="BB240" s="350"/>
      <c r="BC240" s="329"/>
      <c r="BD240" s="329"/>
      <c r="BE240" s="329"/>
      <c r="BF240" s="329"/>
      <c r="BG240" s="329"/>
      <c r="BH240" s="329"/>
      <c r="BI240" s="329"/>
      <c r="BJ240" s="329"/>
      <c r="BK240" s="329"/>
      <c r="BL240" s="330"/>
      <c r="BN240" s="322" t="s">
        <v>732</v>
      </c>
      <c r="BR240" s="310"/>
      <c r="BS240" s="310"/>
      <c r="BT240" s="310"/>
      <c r="CO240" s="282"/>
      <c r="CP240" s="282"/>
      <c r="CQ240" s="282"/>
      <c r="CR240" s="282"/>
      <c r="CS240" s="282"/>
      <c r="CT240" s="282"/>
      <c r="CU240" s="282"/>
      <c r="CV240" s="337"/>
      <c r="CW240" s="337"/>
      <c r="CX240" s="272"/>
      <c r="CY240" s="272"/>
      <c r="CZ240" s="337"/>
      <c r="DA240" s="337"/>
      <c r="DB240" s="337"/>
      <c r="DC240" s="337"/>
      <c r="DD240" s="270"/>
      <c r="DE240" s="270"/>
      <c r="DF240" s="278"/>
      <c r="DG240" s="272"/>
    </row>
    <row r="241" spans="2:111" s="273" customFormat="1" ht="9.9499999999999993" customHeight="1" x14ac:dyDescent="0.15">
      <c r="B241" s="274"/>
      <c r="C241" s="275"/>
      <c r="D241" s="270"/>
      <c r="E241" s="270"/>
      <c r="H241" s="351" t="s">
        <v>733</v>
      </c>
      <c r="I241" s="352"/>
      <c r="J241" s="352"/>
      <c r="K241" s="352"/>
      <c r="L241" s="352"/>
      <c r="M241" s="352"/>
      <c r="N241" s="352"/>
      <c r="O241" s="352"/>
      <c r="P241" s="352"/>
      <c r="Q241" s="352"/>
      <c r="R241" s="352"/>
      <c r="S241" s="352"/>
      <c r="T241" s="352"/>
      <c r="U241" s="352"/>
      <c r="V241" s="352"/>
      <c r="W241" s="352"/>
      <c r="X241" s="352"/>
      <c r="Y241" s="352"/>
      <c r="Z241" s="352"/>
      <c r="AA241" s="352"/>
      <c r="AB241" s="352"/>
      <c r="AC241" s="352"/>
      <c r="AD241" s="352"/>
      <c r="AE241" s="352"/>
      <c r="AF241" s="352"/>
      <c r="AG241" s="352"/>
      <c r="AH241" s="352"/>
      <c r="AI241" s="353"/>
      <c r="AJ241" s="316" t="s">
        <v>734</v>
      </c>
      <c r="AK241" s="329"/>
      <c r="AL241" s="329"/>
      <c r="AM241" s="329"/>
      <c r="AN241" s="329"/>
      <c r="AO241" s="329"/>
      <c r="AP241" s="329"/>
      <c r="AQ241" s="329"/>
      <c r="AR241" s="329"/>
      <c r="AS241" s="329"/>
      <c r="AT241" s="329"/>
      <c r="AU241" s="329"/>
      <c r="AV241" s="329"/>
      <c r="AW241" s="329"/>
      <c r="AX241" s="329"/>
      <c r="AY241" s="329"/>
      <c r="AZ241" s="329"/>
      <c r="BA241" s="329"/>
      <c r="BB241" s="329"/>
      <c r="BC241" s="329"/>
      <c r="BD241" s="329"/>
      <c r="BE241" s="329"/>
      <c r="BF241" s="329"/>
      <c r="BG241" s="329"/>
      <c r="BH241" s="329"/>
      <c r="BI241" s="329"/>
      <c r="BJ241" s="329"/>
      <c r="BK241" s="329"/>
      <c r="BL241" s="330"/>
      <c r="CO241" s="282"/>
      <c r="CP241" s="282"/>
      <c r="CQ241" s="282"/>
      <c r="CR241" s="282"/>
      <c r="CS241" s="282"/>
      <c r="CT241" s="282"/>
      <c r="CU241" s="282"/>
      <c r="CV241" s="337"/>
      <c r="CW241" s="337"/>
      <c r="CX241" s="272"/>
      <c r="CY241" s="272"/>
      <c r="CZ241" s="337"/>
      <c r="DA241" s="337"/>
      <c r="DB241" s="337"/>
      <c r="DC241" s="337"/>
      <c r="DD241" s="270"/>
      <c r="DE241" s="270"/>
      <c r="DF241" s="278"/>
      <c r="DG241" s="272"/>
    </row>
    <row r="242" spans="2:111" s="273" customFormat="1" ht="9.9499999999999993" customHeight="1" x14ac:dyDescent="0.15">
      <c r="B242" s="274"/>
      <c r="C242" s="275"/>
      <c r="D242" s="270"/>
      <c r="E242" s="270"/>
      <c r="H242" s="351" t="s">
        <v>735</v>
      </c>
      <c r="I242" s="352"/>
      <c r="J242" s="352"/>
      <c r="K242" s="352"/>
      <c r="L242" s="352"/>
      <c r="M242" s="352"/>
      <c r="N242" s="352"/>
      <c r="O242" s="352"/>
      <c r="P242" s="352"/>
      <c r="Q242" s="352"/>
      <c r="R242" s="352"/>
      <c r="S242" s="352"/>
      <c r="T242" s="352"/>
      <c r="U242" s="352"/>
      <c r="V242" s="352"/>
      <c r="W242" s="352"/>
      <c r="X242" s="352"/>
      <c r="Y242" s="352"/>
      <c r="Z242" s="352"/>
      <c r="AA242" s="352"/>
      <c r="AB242" s="352"/>
      <c r="AC242" s="352"/>
      <c r="AD242" s="352"/>
      <c r="AE242" s="352"/>
      <c r="AF242" s="352"/>
      <c r="AG242" s="352"/>
      <c r="AH242" s="352"/>
      <c r="AI242" s="352"/>
      <c r="AJ242" s="351" t="s">
        <v>736</v>
      </c>
      <c r="AK242" s="352"/>
      <c r="AL242" s="352"/>
      <c r="AM242" s="352"/>
      <c r="AN242" s="352"/>
      <c r="AO242" s="352"/>
      <c r="AP242" s="352"/>
      <c r="AQ242" s="352"/>
      <c r="AR242" s="352"/>
      <c r="AS242" s="352"/>
      <c r="AT242" s="352"/>
      <c r="AU242" s="352"/>
      <c r="AV242" s="352"/>
      <c r="AW242" s="352"/>
      <c r="AX242" s="352"/>
      <c r="AY242" s="352"/>
      <c r="AZ242" s="352"/>
      <c r="BA242" s="352"/>
      <c r="BB242" s="352"/>
      <c r="BC242" s="352"/>
      <c r="BD242" s="352"/>
      <c r="BE242" s="352"/>
      <c r="BF242" s="352"/>
      <c r="BG242" s="352"/>
      <c r="BH242" s="352"/>
      <c r="BI242" s="352"/>
      <c r="BJ242" s="352"/>
      <c r="BK242" s="352"/>
      <c r="BL242" s="353"/>
      <c r="CO242" s="282"/>
      <c r="CP242" s="282"/>
      <c r="CQ242" s="282"/>
      <c r="CR242" s="282"/>
      <c r="CS242" s="282"/>
      <c r="CT242" s="282"/>
      <c r="CU242" s="282"/>
      <c r="CV242" s="337"/>
      <c r="CW242" s="337"/>
      <c r="CX242" s="272"/>
      <c r="CY242" s="272"/>
      <c r="CZ242" s="337"/>
      <c r="DA242" s="337"/>
      <c r="DB242" s="337"/>
      <c r="DC242" s="337"/>
      <c r="DD242" s="270"/>
      <c r="DE242" s="270"/>
      <c r="DF242" s="278"/>
      <c r="DG242" s="272"/>
    </row>
    <row r="243" spans="2:111" s="273" customFormat="1" ht="9.9499999999999993" customHeight="1" x14ac:dyDescent="0.15">
      <c r="B243" s="274"/>
      <c r="C243" s="275"/>
      <c r="D243" s="270"/>
      <c r="E243" s="270"/>
      <c r="H243" s="354"/>
      <c r="I243" s="355"/>
      <c r="J243" s="355"/>
      <c r="K243" s="355"/>
      <c r="L243" s="355"/>
      <c r="M243" s="355"/>
      <c r="N243" s="355"/>
      <c r="O243" s="355"/>
      <c r="P243" s="355"/>
      <c r="Q243" s="355"/>
      <c r="R243" s="355"/>
      <c r="S243" s="355"/>
      <c r="T243" s="355"/>
      <c r="U243" s="355"/>
      <c r="V243" s="355"/>
      <c r="W243" s="355"/>
      <c r="X243" s="355"/>
      <c r="Y243" s="355"/>
      <c r="Z243" s="355"/>
      <c r="AA243" s="355"/>
      <c r="AB243" s="355"/>
      <c r="AC243" s="355"/>
      <c r="AD243" s="355"/>
      <c r="AE243" s="355"/>
      <c r="AF243" s="355"/>
      <c r="AG243" s="355"/>
      <c r="AH243" s="355"/>
      <c r="AI243" s="355"/>
      <c r="AJ243" s="354"/>
      <c r="AK243" s="355"/>
      <c r="AL243" s="355"/>
      <c r="AM243" s="355"/>
      <c r="AN243" s="355" t="s">
        <v>737</v>
      </c>
      <c r="AO243" s="355"/>
      <c r="AP243" s="355"/>
      <c r="AQ243" s="355"/>
      <c r="AR243" s="355"/>
      <c r="AS243" s="355"/>
      <c r="AT243" s="355"/>
      <c r="AU243" s="355"/>
      <c r="AV243" s="355"/>
      <c r="AW243" s="355"/>
      <c r="AX243" s="355"/>
      <c r="AY243" s="355"/>
      <c r="AZ243" s="355"/>
      <c r="BA243" s="356"/>
      <c r="BB243" s="356"/>
      <c r="BC243" s="356"/>
      <c r="BD243" s="356"/>
      <c r="BE243" s="356"/>
      <c r="BF243" s="356"/>
      <c r="BG243" s="356"/>
      <c r="BH243" s="356"/>
      <c r="BI243" s="356"/>
      <c r="BJ243" s="356"/>
      <c r="BK243" s="356"/>
      <c r="BL243" s="357"/>
      <c r="CO243" s="282"/>
      <c r="CP243" s="282"/>
      <c r="CQ243" s="282"/>
      <c r="CR243" s="282"/>
      <c r="CS243" s="282"/>
      <c r="CT243" s="282"/>
      <c r="CU243" s="282"/>
      <c r="CV243" s="337"/>
      <c r="CW243" s="337"/>
      <c r="CX243" s="272"/>
      <c r="CY243" s="272"/>
      <c r="CZ243" s="337"/>
      <c r="DA243" s="337"/>
      <c r="DB243" s="337"/>
      <c r="DC243" s="337"/>
      <c r="DD243" s="270"/>
      <c r="DE243" s="270"/>
      <c r="DF243" s="278"/>
      <c r="DG243" s="272"/>
    </row>
    <row r="244" spans="2:111" s="273" customFormat="1" ht="9.9499999999999993" customHeight="1" x14ac:dyDescent="0.15">
      <c r="B244" s="274"/>
      <c r="C244" s="275"/>
      <c r="D244" s="270"/>
      <c r="E244" s="270"/>
      <c r="G244" s="276"/>
      <c r="H244" s="270"/>
      <c r="I244" s="270"/>
      <c r="J244" s="270"/>
      <c r="Y244" s="283"/>
      <c r="Z244" s="270"/>
      <c r="AU244" s="270"/>
      <c r="AV244" s="270"/>
      <c r="AW244" s="270"/>
      <c r="AX244" s="270"/>
      <c r="AY244" s="270"/>
      <c r="CO244" s="282"/>
      <c r="CP244" s="282"/>
      <c r="CQ244" s="282"/>
      <c r="CR244" s="282"/>
      <c r="CS244" s="282"/>
      <c r="CT244" s="282"/>
      <c r="CU244" s="282"/>
      <c r="CV244" s="282"/>
      <c r="CW244" s="282"/>
      <c r="CX244" s="270"/>
      <c r="CY244" s="270"/>
      <c r="CZ244" s="270"/>
      <c r="DA244" s="270"/>
      <c r="DB244" s="270"/>
      <c r="DC244" s="270"/>
      <c r="DD244" s="270"/>
      <c r="DE244" s="270"/>
      <c r="DF244" s="278"/>
      <c r="DG244" s="272"/>
    </row>
    <row r="245" spans="2:111" s="273" customFormat="1" ht="9.9499999999999993" customHeight="1" x14ac:dyDescent="0.15">
      <c r="B245" s="274"/>
      <c r="C245" s="275"/>
      <c r="D245" s="270"/>
      <c r="E245" s="270"/>
      <c r="CI245" s="270"/>
      <c r="DF245" s="278"/>
      <c r="DG245" s="272"/>
    </row>
    <row r="246" spans="2:111" s="273" customFormat="1" ht="9.9499999999999993" customHeight="1" x14ac:dyDescent="0.15">
      <c r="B246" s="274"/>
      <c r="C246" s="275"/>
      <c r="D246" s="270"/>
      <c r="E246" s="270"/>
      <c r="CI246" s="270"/>
      <c r="DF246" s="278"/>
      <c r="DG246" s="272"/>
    </row>
    <row r="247" spans="2:111" s="273" customFormat="1" ht="9.9499999999999993" customHeight="1" x14ac:dyDescent="0.15">
      <c r="B247" s="274"/>
      <c r="C247" s="275"/>
      <c r="D247" s="270"/>
      <c r="E247" s="270"/>
      <c r="F247" s="276"/>
      <c r="G247" s="273" t="s">
        <v>738</v>
      </c>
      <c r="H247" s="270"/>
      <c r="I247" s="270"/>
      <c r="J247" s="270"/>
      <c r="K247" s="270"/>
      <c r="L247" s="270"/>
      <c r="M247" s="270"/>
      <c r="N247" s="270"/>
      <c r="O247" s="270"/>
      <c r="P247" s="270"/>
      <c r="Q247" s="270"/>
      <c r="R247" s="270"/>
      <c r="S247" s="270"/>
      <c r="T247" s="270"/>
      <c r="U247" s="270"/>
      <c r="V247" s="270"/>
      <c r="W247" s="270"/>
      <c r="X247" s="270"/>
      <c r="Y247" s="270"/>
      <c r="Z247" s="270"/>
      <c r="AA247" s="270"/>
      <c r="AB247" s="270"/>
      <c r="AC247" s="270"/>
      <c r="AD247" s="270"/>
      <c r="AE247" s="270"/>
      <c r="AF247" s="270"/>
      <c r="AG247" s="270"/>
      <c r="AH247" s="270"/>
      <c r="AI247" s="270"/>
      <c r="AS247" s="270"/>
      <c r="AT247" s="270"/>
      <c r="AU247" s="270"/>
      <c r="AV247" s="270"/>
      <c r="AW247" s="270"/>
      <c r="CI247" s="270"/>
      <c r="DF247" s="278"/>
      <c r="DG247" s="272"/>
    </row>
    <row r="248" spans="2:111" s="273" customFormat="1" ht="9.9499999999999993" customHeight="1" x14ac:dyDescent="0.15">
      <c r="B248" s="274"/>
      <c r="C248" s="275"/>
      <c r="D248" s="270"/>
      <c r="E248" s="270"/>
      <c r="F248" s="280"/>
      <c r="G248" s="270"/>
      <c r="H248" s="270"/>
      <c r="I248" s="270"/>
      <c r="J248" s="270"/>
      <c r="K248" s="270"/>
      <c r="L248" s="270"/>
      <c r="M248" s="270"/>
      <c r="N248" s="270"/>
      <c r="O248" s="270"/>
      <c r="P248" s="270"/>
      <c r="Q248" s="270"/>
      <c r="R248" s="270"/>
      <c r="S248" s="270"/>
      <c r="T248" s="270"/>
      <c r="U248" s="270"/>
      <c r="V248" s="270"/>
      <c r="W248" s="270"/>
      <c r="X248" s="270"/>
      <c r="Y248" s="270"/>
      <c r="Z248" s="270"/>
      <c r="AA248" s="270"/>
      <c r="AB248" s="270"/>
      <c r="AC248" s="270"/>
      <c r="AD248" s="270"/>
      <c r="AE248" s="270"/>
      <c r="AF248" s="270"/>
      <c r="AG248" s="270"/>
      <c r="AH248" s="270"/>
      <c r="AI248" s="270"/>
      <c r="AS248" s="270"/>
      <c r="AT248" s="270"/>
      <c r="AU248" s="270"/>
      <c r="AV248" s="270"/>
      <c r="AW248" s="270"/>
      <c r="CI248" s="270"/>
      <c r="DF248" s="278"/>
      <c r="DG248" s="272"/>
    </row>
    <row r="249" spans="2:111" s="273" customFormat="1" ht="9.9499999999999993" customHeight="1" x14ac:dyDescent="0.15">
      <c r="B249" s="274"/>
      <c r="C249" s="275"/>
      <c r="D249" s="270"/>
      <c r="E249" s="270"/>
      <c r="G249" s="270"/>
      <c r="H249" s="270" t="s">
        <v>739</v>
      </c>
      <c r="I249" s="270"/>
      <c r="J249" s="270"/>
      <c r="K249" s="270"/>
      <c r="L249" s="270"/>
      <c r="M249" s="270"/>
      <c r="N249" s="270"/>
      <c r="O249" s="270"/>
      <c r="P249" s="270"/>
      <c r="Q249" s="270"/>
      <c r="R249" s="270"/>
      <c r="S249" s="270"/>
      <c r="T249" s="270"/>
      <c r="U249" s="270"/>
      <c r="V249" s="270"/>
      <c r="W249" s="270"/>
      <c r="X249" s="270"/>
      <c r="Y249" s="270"/>
      <c r="Z249" s="270"/>
      <c r="AA249" s="270"/>
      <c r="AB249" s="270"/>
      <c r="AC249" s="270"/>
      <c r="AD249" s="270"/>
      <c r="AE249" s="270"/>
      <c r="AF249" s="270"/>
      <c r="AG249" s="270"/>
      <c r="AH249" s="270"/>
      <c r="AI249" s="270"/>
      <c r="AT249" s="270"/>
      <c r="AU249" s="270"/>
      <c r="AV249" s="270"/>
      <c r="AW249" s="270"/>
      <c r="CI249" s="270"/>
      <c r="DF249" s="278"/>
      <c r="DG249" s="272"/>
    </row>
    <row r="250" spans="2:111" s="273" customFormat="1" ht="9.9499999999999993" customHeight="1" x14ac:dyDescent="0.15">
      <c r="B250" s="274"/>
      <c r="C250" s="275"/>
      <c r="D250" s="270"/>
      <c r="E250" s="270"/>
      <c r="G250" s="270"/>
      <c r="H250" s="309" t="s">
        <v>696</v>
      </c>
      <c r="I250" s="270"/>
      <c r="J250" s="270"/>
      <c r="K250" s="270"/>
      <c r="L250" s="270"/>
      <c r="M250" s="270"/>
      <c r="N250" s="270"/>
      <c r="O250" s="270"/>
      <c r="P250" s="270"/>
      <c r="Q250" s="270"/>
      <c r="R250" s="270"/>
      <c r="S250" s="270"/>
      <c r="T250" s="270"/>
      <c r="U250" s="270"/>
      <c r="V250" s="270"/>
      <c r="W250" s="270"/>
      <c r="X250" s="270"/>
      <c r="Y250" s="270"/>
      <c r="Z250" s="270"/>
      <c r="AA250" s="270"/>
      <c r="AB250" s="270"/>
      <c r="AC250" s="270"/>
      <c r="AD250" s="270"/>
      <c r="AE250" s="270"/>
      <c r="AF250" s="270"/>
      <c r="AG250" s="270"/>
      <c r="AH250" s="270"/>
      <c r="AI250" s="270"/>
      <c r="AT250" s="270"/>
      <c r="AU250" s="270"/>
      <c r="AV250" s="270"/>
      <c r="AW250" s="270"/>
      <c r="CI250" s="322"/>
      <c r="DF250" s="278"/>
      <c r="DG250" s="272"/>
    </row>
    <row r="251" spans="2:111" s="273" customFormat="1" ht="9.9499999999999993" customHeight="1" x14ac:dyDescent="0.15">
      <c r="B251" s="274"/>
      <c r="C251" s="275"/>
      <c r="D251" s="270"/>
      <c r="E251" s="270"/>
      <c r="G251" s="270"/>
      <c r="H251" s="270"/>
      <c r="I251" s="270"/>
      <c r="J251" s="270"/>
      <c r="K251" s="270"/>
      <c r="L251" s="270"/>
      <c r="M251" s="270"/>
      <c r="N251" s="270"/>
      <c r="O251" s="270"/>
      <c r="P251" s="270"/>
      <c r="Q251" s="270"/>
      <c r="R251" s="270"/>
      <c r="S251" s="270"/>
      <c r="T251" s="270"/>
      <c r="U251" s="270"/>
      <c r="V251" s="270"/>
      <c r="W251" s="270"/>
      <c r="X251" s="270"/>
      <c r="Y251" s="270"/>
      <c r="Z251" s="270"/>
      <c r="AA251" s="270"/>
      <c r="AB251" s="270"/>
      <c r="AC251" s="270"/>
      <c r="AD251" s="270"/>
      <c r="AE251" s="270"/>
      <c r="AF251" s="270"/>
      <c r="AG251" s="270"/>
      <c r="AH251" s="270"/>
      <c r="AI251" s="270"/>
      <c r="AT251" s="270"/>
      <c r="AU251" s="270"/>
      <c r="AV251" s="270"/>
      <c r="AW251" s="270"/>
      <c r="BF251" s="270"/>
      <c r="BG251" s="272"/>
      <c r="BH251" s="272"/>
      <c r="BI251" s="272"/>
      <c r="BJ251" s="272"/>
      <c r="BK251" s="272"/>
      <c r="BL251" s="272"/>
      <c r="BM251" s="272"/>
      <c r="BN251" s="272"/>
      <c r="BO251" s="272"/>
      <c r="BP251" s="272"/>
      <c r="BQ251" s="272"/>
      <c r="BR251" s="272"/>
      <c r="BS251" s="272"/>
      <c r="BT251" s="272"/>
      <c r="BU251" s="272"/>
      <c r="BV251" s="272"/>
      <c r="BW251" s="272"/>
      <c r="BX251" s="272"/>
      <c r="BY251" s="272"/>
      <c r="BZ251" s="272"/>
      <c r="CA251" s="272"/>
      <c r="CB251" s="272"/>
      <c r="CC251" s="272"/>
      <c r="CD251" s="272"/>
      <c r="CE251" s="272"/>
      <c r="CF251" s="272"/>
      <c r="CG251" s="358"/>
      <c r="CH251" s="337"/>
      <c r="CI251" s="337"/>
      <c r="DF251" s="278"/>
      <c r="DG251" s="272"/>
    </row>
    <row r="252" spans="2:111" s="273" customFormat="1" ht="9.9499999999999993" customHeight="1" x14ac:dyDescent="0.15">
      <c r="B252" s="274"/>
      <c r="C252" s="275"/>
      <c r="D252" s="270"/>
      <c r="E252" s="270"/>
      <c r="F252" s="276"/>
      <c r="G252" s="270"/>
      <c r="H252" s="273" t="s">
        <v>677</v>
      </c>
      <c r="AI252" s="270"/>
      <c r="AT252" s="270"/>
      <c r="AU252" s="270"/>
      <c r="AV252" s="270"/>
      <c r="AW252" s="270"/>
      <c r="DF252" s="278"/>
      <c r="DG252" s="272"/>
    </row>
    <row r="253" spans="2:111" s="273" customFormat="1" ht="9.9499999999999993" customHeight="1" x14ac:dyDescent="0.15">
      <c r="B253" s="274"/>
      <c r="C253" s="275"/>
      <c r="D253" s="276"/>
      <c r="E253" s="276"/>
      <c r="F253" s="276"/>
      <c r="G253" s="270"/>
      <c r="H253" s="312" t="s">
        <v>678</v>
      </c>
      <c r="I253" s="328"/>
      <c r="J253" s="328"/>
      <c r="K253" s="328"/>
      <c r="L253" s="328"/>
      <c r="M253" s="328"/>
      <c r="N253" s="328"/>
      <c r="O253" s="328"/>
      <c r="P253" s="328"/>
      <c r="Q253" s="328"/>
      <c r="R253" s="328"/>
      <c r="S253" s="328"/>
      <c r="T253" s="328"/>
      <c r="U253" s="328"/>
      <c r="V253" s="323"/>
      <c r="W253" s="312" t="s">
        <v>679</v>
      </c>
      <c r="X253" s="328"/>
      <c r="Y253" s="328"/>
      <c r="Z253" s="328"/>
      <c r="AA253" s="328"/>
      <c r="AB253" s="328"/>
      <c r="AC253" s="328"/>
      <c r="AD253" s="328"/>
      <c r="AE253" s="328"/>
      <c r="AF253" s="328"/>
      <c r="AG253" s="328"/>
      <c r="AH253" s="314"/>
      <c r="AI253" s="349"/>
      <c r="AJ253" s="328"/>
      <c r="AK253" s="323"/>
      <c r="AT253" s="270"/>
      <c r="AU253" s="270"/>
      <c r="AV253" s="270"/>
      <c r="AW253" s="270"/>
      <c r="DF253" s="278"/>
      <c r="DG253" s="272"/>
    </row>
    <row r="254" spans="2:111" s="273" customFormat="1" ht="9.9499999999999993" customHeight="1" x14ac:dyDescent="0.15">
      <c r="B254" s="274"/>
      <c r="C254" s="275"/>
      <c r="D254" s="276"/>
      <c r="E254" s="276"/>
      <c r="F254" s="276"/>
      <c r="G254" s="270"/>
      <c r="H254" s="316" t="s">
        <v>740</v>
      </c>
      <c r="I254" s="329"/>
      <c r="J254" s="329"/>
      <c r="K254" s="329"/>
      <c r="L254" s="329"/>
      <c r="M254" s="329"/>
      <c r="N254" s="329"/>
      <c r="O254" s="329"/>
      <c r="P254" s="329"/>
      <c r="Q254" s="329"/>
      <c r="R254" s="329"/>
      <c r="S254" s="329"/>
      <c r="T254" s="329"/>
      <c r="U254" s="329"/>
      <c r="V254" s="330"/>
      <c r="W254" s="316" t="s">
        <v>741</v>
      </c>
      <c r="X254" s="329"/>
      <c r="Y254" s="329"/>
      <c r="Z254" s="329"/>
      <c r="AA254" s="329"/>
      <c r="AB254" s="329"/>
      <c r="AC254" s="329"/>
      <c r="AD254" s="329"/>
      <c r="AE254" s="329"/>
      <c r="AF254" s="329"/>
      <c r="AG254" s="329"/>
      <c r="AH254" s="333"/>
      <c r="AI254" s="329"/>
      <c r="AJ254" s="329"/>
      <c r="AK254" s="330"/>
      <c r="DF254" s="278"/>
      <c r="DG254" s="272"/>
    </row>
    <row r="255" spans="2:111" s="273" customFormat="1" ht="9.9499999999999993" customHeight="1" x14ac:dyDescent="0.15">
      <c r="B255" s="274"/>
      <c r="C255" s="275"/>
      <c r="D255" s="276"/>
      <c r="E255" s="276"/>
      <c r="DF255" s="278"/>
      <c r="DG255" s="272"/>
    </row>
    <row r="256" spans="2:111" s="273" customFormat="1" ht="9.9499999999999993" customHeight="1" x14ac:dyDescent="0.15">
      <c r="B256" s="274"/>
      <c r="C256" s="275"/>
      <c r="D256" s="276"/>
      <c r="E256" s="276"/>
      <c r="AV256" s="270"/>
      <c r="DF256" s="278"/>
      <c r="DG256" s="272"/>
    </row>
    <row r="257" spans="2:111" s="273" customFormat="1" ht="9.9499999999999993" customHeight="1" x14ac:dyDescent="0.15">
      <c r="B257" s="274"/>
      <c r="C257" s="275"/>
      <c r="D257" s="270"/>
      <c r="E257" s="270"/>
      <c r="AV257" s="270"/>
      <c r="DF257" s="278"/>
      <c r="DG257" s="272"/>
    </row>
    <row r="258" spans="2:111" s="273" customFormat="1" ht="9.9499999999999993" customHeight="1" x14ac:dyDescent="0.15">
      <c r="B258" s="274"/>
      <c r="C258" s="275"/>
      <c r="D258" s="270"/>
      <c r="E258" s="270"/>
      <c r="DF258" s="278"/>
      <c r="DG258" s="272"/>
    </row>
    <row r="259" spans="2:111" s="273" customFormat="1" ht="9.9499999999999993" customHeight="1" x14ac:dyDescent="0.15">
      <c r="B259" s="274"/>
      <c r="C259" s="275"/>
      <c r="D259" s="270"/>
      <c r="E259" s="270"/>
      <c r="G259" s="273" t="s">
        <v>742</v>
      </c>
      <c r="AW259" s="282"/>
      <c r="AX259" s="282"/>
      <c r="AY259" s="282"/>
      <c r="DF259" s="278"/>
      <c r="DG259" s="272"/>
    </row>
    <row r="260" spans="2:111" s="273" customFormat="1" ht="9.9499999999999993" customHeight="1" x14ac:dyDescent="0.15">
      <c r="B260" s="274"/>
      <c r="C260" s="275"/>
      <c r="D260" s="270"/>
      <c r="E260" s="270"/>
      <c r="H260" s="359"/>
      <c r="I260" s="359"/>
      <c r="J260" s="290"/>
      <c r="K260" s="359"/>
      <c r="L260" s="359"/>
      <c r="M260" s="359"/>
      <c r="N260" s="359"/>
      <c r="AW260" s="282"/>
      <c r="AX260" s="282"/>
      <c r="AY260" s="282"/>
      <c r="DF260" s="278"/>
      <c r="DG260" s="272"/>
    </row>
    <row r="261" spans="2:111" s="273" customFormat="1" ht="9.9499999999999993" customHeight="1" x14ac:dyDescent="0.15">
      <c r="B261" s="274"/>
      <c r="C261" s="275"/>
      <c r="D261" s="270"/>
      <c r="E261" s="270"/>
      <c r="H261" s="270" t="s">
        <v>743</v>
      </c>
      <c r="AW261" s="282"/>
      <c r="AX261" s="282"/>
      <c r="AY261" s="282"/>
      <c r="DF261" s="278"/>
      <c r="DG261" s="272"/>
    </row>
    <row r="262" spans="2:111" s="273" customFormat="1" ht="9.9499999999999993" customHeight="1" x14ac:dyDescent="0.15">
      <c r="B262" s="274"/>
      <c r="C262" s="275"/>
      <c r="D262" s="270"/>
      <c r="E262" s="270"/>
      <c r="H262" s="309" t="s">
        <v>696</v>
      </c>
      <c r="AW262" s="282"/>
      <c r="AX262" s="282"/>
      <c r="AY262" s="282"/>
      <c r="DF262" s="278"/>
      <c r="DG262" s="272"/>
    </row>
    <row r="263" spans="2:111" s="273" customFormat="1" ht="9.9499999999999993" customHeight="1" x14ac:dyDescent="0.15">
      <c r="B263" s="274"/>
      <c r="C263" s="275"/>
      <c r="D263" s="270"/>
      <c r="E263" s="270"/>
      <c r="J263" s="348"/>
      <c r="AW263" s="288"/>
      <c r="AX263" s="288"/>
      <c r="AY263" s="288"/>
      <c r="DF263" s="278"/>
      <c r="DG263" s="272"/>
    </row>
    <row r="264" spans="2:111" s="273" customFormat="1" ht="9.9499999999999993" customHeight="1" x14ac:dyDescent="0.15">
      <c r="B264" s="274"/>
      <c r="C264" s="275"/>
      <c r="D264" s="270"/>
      <c r="E264" s="270"/>
      <c r="H264" s="273" t="s">
        <v>677</v>
      </c>
      <c r="AK264" s="270"/>
      <c r="AL264" s="270"/>
      <c r="AM264" s="270"/>
      <c r="AN264" s="270"/>
      <c r="AO264" s="270"/>
      <c r="AW264" s="288"/>
      <c r="AX264" s="288"/>
      <c r="AY264" s="288"/>
      <c r="DF264" s="278"/>
      <c r="DG264" s="272"/>
    </row>
    <row r="265" spans="2:111" s="273" customFormat="1" ht="9.9499999999999993" customHeight="1" x14ac:dyDescent="0.15">
      <c r="B265" s="274"/>
      <c r="C265" s="275"/>
      <c r="D265" s="270"/>
      <c r="E265" s="270"/>
      <c r="H265" s="312" t="s">
        <v>678</v>
      </c>
      <c r="I265" s="328"/>
      <c r="J265" s="328"/>
      <c r="K265" s="328"/>
      <c r="L265" s="328"/>
      <c r="M265" s="328"/>
      <c r="N265" s="328"/>
      <c r="O265" s="328"/>
      <c r="P265" s="328"/>
      <c r="Q265" s="328"/>
      <c r="R265" s="328"/>
      <c r="S265" s="328"/>
      <c r="T265" s="328"/>
      <c r="U265" s="328"/>
      <c r="V265" s="323"/>
      <c r="W265" s="312" t="s">
        <v>679</v>
      </c>
      <c r="X265" s="328"/>
      <c r="Y265" s="328"/>
      <c r="Z265" s="328"/>
      <c r="AA265" s="328"/>
      <c r="AB265" s="328"/>
      <c r="AC265" s="328"/>
      <c r="AD265" s="328"/>
      <c r="AE265" s="328"/>
      <c r="AF265" s="328"/>
      <c r="AG265" s="328"/>
      <c r="AH265" s="314"/>
      <c r="AI265" s="349"/>
      <c r="AJ265" s="360"/>
      <c r="AK265" s="270"/>
      <c r="AL265" s="270"/>
      <c r="AM265" s="270"/>
      <c r="AN265" s="270"/>
      <c r="AO265" s="270"/>
      <c r="AZ265" s="282"/>
      <c r="BA265" s="282"/>
      <c r="BB265" s="282"/>
      <c r="BC265" s="282"/>
      <c r="BD265" s="282"/>
      <c r="BE265" s="282"/>
      <c r="BF265" s="288"/>
      <c r="BG265" s="288"/>
      <c r="BH265" s="288"/>
      <c r="BI265" s="288"/>
      <c r="DF265" s="278"/>
      <c r="DG265" s="272"/>
    </row>
    <row r="266" spans="2:111" s="273" customFormat="1" ht="9.9499999999999993" customHeight="1" x14ac:dyDescent="0.15">
      <c r="B266" s="274"/>
      <c r="C266" s="275"/>
      <c r="D266" s="270"/>
      <c r="E266" s="270"/>
      <c r="H266" s="316" t="s">
        <v>744</v>
      </c>
      <c r="I266" s="329"/>
      <c r="J266" s="329"/>
      <c r="K266" s="329"/>
      <c r="L266" s="329"/>
      <c r="M266" s="329"/>
      <c r="N266" s="329"/>
      <c r="O266" s="329"/>
      <c r="P266" s="329"/>
      <c r="Q266" s="329"/>
      <c r="R266" s="329"/>
      <c r="S266" s="329"/>
      <c r="T266" s="329"/>
      <c r="U266" s="329"/>
      <c r="V266" s="330"/>
      <c r="W266" s="316" t="s">
        <v>745</v>
      </c>
      <c r="X266" s="329"/>
      <c r="Y266" s="329"/>
      <c r="Z266" s="329"/>
      <c r="AA266" s="329"/>
      <c r="AB266" s="329"/>
      <c r="AC266" s="329"/>
      <c r="AD266" s="329"/>
      <c r="AE266" s="329"/>
      <c r="AF266" s="329"/>
      <c r="AG266" s="329"/>
      <c r="AH266" s="329"/>
      <c r="AI266" s="350"/>
      <c r="AJ266" s="361"/>
      <c r="AK266" s="270"/>
      <c r="AL266" s="270"/>
      <c r="AM266" s="270"/>
      <c r="AN266" s="270"/>
      <c r="AO266" s="270"/>
      <c r="AV266" s="270"/>
      <c r="AZ266" s="282"/>
      <c r="BA266" s="282"/>
      <c r="BB266" s="282"/>
      <c r="BC266" s="282"/>
      <c r="BD266" s="282"/>
      <c r="BE266" s="282"/>
      <c r="BF266" s="288"/>
      <c r="BG266" s="288"/>
      <c r="BH266" s="288"/>
      <c r="BI266" s="288"/>
      <c r="DF266" s="278"/>
      <c r="DG266" s="272"/>
    </row>
    <row r="267" spans="2:111" s="273" customFormat="1" ht="9.9499999999999993" customHeight="1" x14ac:dyDescent="0.15">
      <c r="B267" s="274"/>
      <c r="C267" s="275"/>
      <c r="D267" s="270"/>
      <c r="E267" s="270"/>
      <c r="G267" s="270"/>
      <c r="H267" s="270"/>
      <c r="I267" s="270"/>
      <c r="J267" s="270"/>
      <c r="X267" s="270"/>
      <c r="Y267" s="270"/>
      <c r="Z267" s="270"/>
      <c r="AA267" s="270"/>
      <c r="AB267" s="270"/>
      <c r="AC267" s="270"/>
      <c r="AD267" s="270"/>
      <c r="AE267" s="270"/>
      <c r="AF267" s="270"/>
      <c r="AG267" s="270"/>
      <c r="AH267" s="270"/>
      <c r="AI267" s="270"/>
      <c r="AJ267" s="270"/>
      <c r="AK267" s="270"/>
      <c r="AL267" s="270"/>
      <c r="AM267" s="270"/>
      <c r="AN267" s="270"/>
      <c r="AO267" s="270"/>
      <c r="AV267" s="270"/>
      <c r="AZ267" s="282"/>
      <c r="BA267" s="282"/>
      <c r="BB267" s="282"/>
      <c r="BC267" s="282"/>
      <c r="BD267" s="282"/>
      <c r="BE267" s="282"/>
      <c r="BF267" s="288"/>
      <c r="BG267" s="288"/>
      <c r="BH267" s="288"/>
      <c r="BI267" s="288"/>
      <c r="DF267" s="278"/>
      <c r="DG267" s="272"/>
    </row>
    <row r="268" spans="2:111" s="273" customFormat="1" ht="9.9499999999999993" customHeight="1" x14ac:dyDescent="0.15">
      <c r="B268" s="274"/>
      <c r="C268" s="275"/>
      <c r="D268" s="270"/>
      <c r="E268" s="270"/>
      <c r="AZ268" s="282"/>
      <c r="BA268" s="282"/>
      <c r="BB268" s="282"/>
      <c r="BC268" s="282"/>
      <c r="BD268" s="288"/>
      <c r="BE268" s="288"/>
      <c r="BF268" s="288"/>
      <c r="BG268" s="288"/>
      <c r="BH268" s="288"/>
      <c r="BI268" s="288"/>
      <c r="DF268" s="278"/>
      <c r="DG268" s="272"/>
    </row>
    <row r="269" spans="2:111" s="273" customFormat="1" ht="9.9499999999999993" customHeight="1" x14ac:dyDescent="0.15">
      <c r="B269" s="274"/>
      <c r="C269" s="275"/>
      <c r="D269" s="270"/>
      <c r="E269" s="270"/>
      <c r="AZ269" s="288"/>
      <c r="BA269" s="288"/>
      <c r="BB269" s="288"/>
      <c r="BC269" s="288"/>
      <c r="BD269" s="288"/>
      <c r="BE269" s="288"/>
      <c r="BF269" s="288"/>
      <c r="BG269" s="288"/>
      <c r="BH269" s="288"/>
      <c r="BI269" s="288"/>
      <c r="DF269" s="278"/>
      <c r="DG269" s="272"/>
    </row>
    <row r="270" spans="2:111" s="273" customFormat="1" ht="9.9499999999999993" customHeight="1" x14ac:dyDescent="0.15">
      <c r="B270" s="274"/>
      <c r="C270" s="275"/>
      <c r="D270" s="270"/>
      <c r="E270" s="270"/>
      <c r="AZ270" s="288"/>
      <c r="BA270" s="288"/>
      <c r="BB270" s="288"/>
      <c r="BC270" s="288"/>
      <c r="BD270" s="288"/>
      <c r="BE270" s="288"/>
      <c r="BF270" s="288"/>
      <c r="BG270" s="288"/>
      <c r="BH270" s="288"/>
      <c r="BI270" s="288"/>
      <c r="DF270" s="278"/>
      <c r="DG270" s="272"/>
    </row>
    <row r="271" spans="2:111" s="273" customFormat="1" ht="9.9499999999999993" customHeight="1" x14ac:dyDescent="0.15">
      <c r="B271" s="274"/>
      <c r="C271" s="275"/>
      <c r="D271" s="270"/>
      <c r="E271" s="270"/>
      <c r="AW271" s="288"/>
      <c r="AX271" s="288"/>
      <c r="AY271" s="288"/>
      <c r="AZ271" s="288"/>
      <c r="BA271" s="288"/>
      <c r="BB271" s="288"/>
      <c r="BC271" s="288"/>
      <c r="BD271" s="288"/>
      <c r="BE271" s="288"/>
      <c r="BF271" s="288"/>
      <c r="BG271" s="288"/>
      <c r="BH271" s="288"/>
      <c r="BI271" s="288"/>
      <c r="DF271" s="278"/>
      <c r="DG271" s="272"/>
    </row>
    <row r="272" spans="2:111" s="273" customFormat="1" ht="9.9499999999999993" customHeight="1" x14ac:dyDescent="0.15">
      <c r="B272" s="274"/>
      <c r="C272" s="275"/>
      <c r="D272" s="270"/>
      <c r="E272" s="270"/>
      <c r="DF272" s="278"/>
      <c r="DG272" s="272"/>
    </row>
    <row r="273" spans="2:111" s="273" customFormat="1" ht="9.9499999999999993" customHeight="1" x14ac:dyDescent="0.15">
      <c r="B273" s="274"/>
      <c r="C273" s="275"/>
      <c r="D273" s="270"/>
      <c r="E273" s="270"/>
      <c r="DF273" s="278"/>
      <c r="DG273" s="272"/>
    </row>
    <row r="274" spans="2:111" s="273" customFormat="1" ht="9.9499999999999993" customHeight="1" x14ac:dyDescent="0.15">
      <c r="B274" s="274"/>
      <c r="C274" s="275"/>
      <c r="D274" s="270"/>
      <c r="E274" s="270"/>
      <c r="DF274" s="278"/>
      <c r="DG274" s="272"/>
    </row>
    <row r="275" spans="2:111" s="273" customFormat="1" ht="9.9499999999999993" customHeight="1" x14ac:dyDescent="0.15">
      <c r="B275" s="274"/>
      <c r="C275" s="275"/>
      <c r="D275" s="270"/>
      <c r="E275" s="270"/>
      <c r="DF275" s="278"/>
      <c r="DG275" s="272"/>
    </row>
    <row r="276" spans="2:111" s="273" customFormat="1" ht="9.9499999999999993" customHeight="1" x14ac:dyDescent="0.15">
      <c r="B276" s="274"/>
      <c r="C276" s="275"/>
      <c r="D276" s="270"/>
      <c r="E276" s="270"/>
      <c r="F276" s="276"/>
      <c r="G276" s="270"/>
      <c r="DF276" s="278"/>
      <c r="DG276" s="272"/>
    </row>
    <row r="277" spans="2:111" s="273" customFormat="1" ht="9.9499999999999993" customHeight="1" x14ac:dyDescent="0.15">
      <c r="B277" s="274"/>
      <c r="C277" s="275"/>
      <c r="D277" s="270"/>
      <c r="E277" s="270"/>
      <c r="F277" s="276"/>
      <c r="G277" s="270"/>
      <c r="DF277" s="278"/>
      <c r="DG277" s="272"/>
    </row>
    <row r="278" spans="2:111" s="273" customFormat="1" ht="9.9499999999999993" customHeight="1" x14ac:dyDescent="0.15">
      <c r="B278" s="274"/>
      <c r="C278" s="275"/>
      <c r="D278" s="270"/>
      <c r="E278" s="270"/>
      <c r="F278" s="276"/>
      <c r="G278" s="270"/>
      <c r="DF278" s="278"/>
      <c r="DG278" s="272"/>
    </row>
    <row r="279" spans="2:111" s="273" customFormat="1" ht="9.9499999999999993" customHeight="1" thickBot="1" x14ac:dyDescent="0.2">
      <c r="B279" s="300"/>
      <c r="C279" s="301"/>
      <c r="D279" s="301"/>
      <c r="E279" s="301"/>
      <c r="F279" s="301"/>
      <c r="G279" s="301"/>
      <c r="H279" s="301"/>
      <c r="I279" s="301"/>
      <c r="J279" s="301"/>
      <c r="K279" s="301"/>
      <c r="L279" s="301"/>
      <c r="M279" s="301"/>
      <c r="N279" s="301"/>
      <c r="O279" s="301"/>
      <c r="P279" s="301"/>
      <c r="Q279" s="301"/>
      <c r="R279" s="301"/>
      <c r="S279" s="301"/>
      <c r="T279" s="301"/>
      <c r="U279" s="301"/>
      <c r="V279" s="301"/>
      <c r="W279" s="301"/>
      <c r="X279" s="301"/>
      <c r="Y279" s="301"/>
      <c r="Z279" s="301"/>
      <c r="AA279" s="301"/>
      <c r="AB279" s="301"/>
      <c r="AC279" s="301"/>
      <c r="AD279" s="301"/>
      <c r="AE279" s="301"/>
      <c r="AF279" s="301"/>
      <c r="AG279" s="301"/>
      <c r="AH279" s="301"/>
      <c r="AI279" s="301"/>
      <c r="AJ279" s="301"/>
      <c r="AK279" s="301"/>
      <c r="AL279" s="301"/>
      <c r="AM279" s="301"/>
      <c r="AN279" s="301"/>
      <c r="AO279" s="301"/>
      <c r="AP279" s="301"/>
      <c r="AQ279" s="301"/>
      <c r="AR279" s="301"/>
      <c r="AS279" s="301"/>
      <c r="AT279" s="301"/>
      <c r="AU279" s="301"/>
      <c r="AV279" s="301"/>
      <c r="AW279" s="301"/>
      <c r="AX279" s="301"/>
      <c r="AY279" s="301"/>
      <c r="AZ279" s="301"/>
      <c r="BA279" s="301"/>
      <c r="BB279" s="301"/>
      <c r="BC279" s="301"/>
      <c r="BD279" s="301"/>
      <c r="BE279" s="301"/>
      <c r="BF279" s="301"/>
      <c r="BG279" s="301"/>
      <c r="BH279" s="301"/>
      <c r="BI279" s="301"/>
      <c r="BJ279" s="301"/>
      <c r="BK279" s="301"/>
      <c r="BL279" s="301"/>
      <c r="BM279" s="301"/>
      <c r="BN279" s="301"/>
      <c r="BO279" s="301"/>
      <c r="BP279" s="301"/>
      <c r="BQ279" s="301"/>
      <c r="BR279" s="301"/>
      <c r="BS279" s="301"/>
      <c r="BT279" s="301"/>
      <c r="BU279" s="301"/>
      <c r="BV279" s="301"/>
      <c r="BW279" s="301"/>
      <c r="BX279" s="301"/>
      <c r="BY279" s="301"/>
      <c r="BZ279" s="301"/>
      <c r="CA279" s="301"/>
      <c r="CB279" s="301"/>
      <c r="CC279" s="301"/>
      <c r="CD279" s="301"/>
      <c r="CE279" s="301"/>
      <c r="CF279" s="301"/>
      <c r="CG279" s="301"/>
      <c r="CH279" s="301"/>
      <c r="CI279" s="301"/>
      <c r="CJ279" s="301"/>
      <c r="CK279" s="301"/>
      <c r="CL279" s="301"/>
      <c r="CM279" s="301"/>
      <c r="CN279" s="301"/>
      <c r="CO279" s="301"/>
      <c r="CP279" s="301"/>
      <c r="CQ279" s="301"/>
      <c r="CR279" s="301"/>
      <c r="CS279" s="301"/>
      <c r="CT279" s="301"/>
      <c r="CU279" s="301"/>
      <c r="CV279" s="301"/>
      <c r="CW279" s="301"/>
      <c r="CX279" s="301"/>
      <c r="CY279" s="301"/>
      <c r="CZ279" s="301"/>
      <c r="DA279" s="301"/>
      <c r="DB279" s="301"/>
      <c r="DC279" s="301"/>
      <c r="DD279" s="301"/>
      <c r="DE279" s="301"/>
      <c r="DF279" s="302"/>
    </row>
    <row r="280" spans="2:111" ht="9.9499999999999993" customHeight="1" x14ac:dyDescent="0.15"/>
    <row r="281" spans="2:111" ht="9" customHeight="1" thickBot="1" x14ac:dyDescent="0.2"/>
    <row r="282" spans="2:111" ht="9.9499999999999993" customHeight="1" x14ac:dyDescent="0.15">
      <c r="B282" s="236" t="s">
        <v>611</v>
      </c>
      <c r="C282" s="237"/>
      <c r="D282" s="237"/>
      <c r="E282" s="237"/>
      <c r="F282" s="237"/>
      <c r="G282" s="237"/>
      <c r="H282" s="237"/>
      <c r="I282" s="237"/>
      <c r="J282" s="237"/>
      <c r="K282" s="237"/>
      <c r="L282" s="237"/>
      <c r="M282" s="237"/>
      <c r="N282" s="237"/>
      <c r="O282" s="237"/>
      <c r="P282" s="237"/>
      <c r="Q282" s="237"/>
      <c r="R282" s="237"/>
      <c r="S282" s="238"/>
      <c r="T282" s="239" t="s">
        <v>612</v>
      </c>
      <c r="U282" s="240"/>
      <c r="V282" s="240"/>
      <c r="W282" s="240"/>
      <c r="X282" s="240"/>
      <c r="Y282" s="240"/>
      <c r="Z282" s="240"/>
      <c r="AA282" s="240"/>
      <c r="AB282" s="240"/>
      <c r="AC282" s="240"/>
      <c r="AD282" s="240"/>
      <c r="AE282" s="240"/>
      <c r="AF282" s="240"/>
      <c r="AG282" s="240"/>
      <c r="AH282" s="241"/>
      <c r="AI282" s="242" t="str">
        <f>$AI$58</f>
        <v>ｼｽﾃﾑ名：新総合情報システム</v>
      </c>
      <c r="AJ282" s="243"/>
      <c r="AK282" s="243"/>
      <c r="AL282" s="243"/>
      <c r="AM282" s="243"/>
      <c r="AN282" s="243"/>
      <c r="AO282" s="243"/>
      <c r="AP282" s="243"/>
      <c r="AQ282" s="243"/>
      <c r="AR282" s="243"/>
      <c r="AS282" s="244"/>
      <c r="AT282" s="243"/>
      <c r="AU282" s="243"/>
      <c r="AV282" s="243"/>
      <c r="AW282" s="243"/>
      <c r="AX282" s="243"/>
      <c r="AY282" s="243"/>
      <c r="AZ282" s="243"/>
      <c r="BA282" s="243"/>
      <c r="BB282" s="243"/>
      <c r="BC282" s="243"/>
      <c r="BD282" s="243"/>
      <c r="BE282" s="243"/>
      <c r="BF282" s="243"/>
      <c r="BG282" s="243"/>
      <c r="BH282" s="243"/>
      <c r="BI282" s="243"/>
      <c r="BJ282" s="243"/>
      <c r="BK282" s="245"/>
      <c r="BL282" s="242" t="str">
        <f>$BL$58</f>
        <v>ﾌﾟﾛｾｽID/名：販売システム</v>
      </c>
      <c r="BM282" s="243"/>
      <c r="BN282" s="243"/>
      <c r="BO282" s="244"/>
      <c r="BP282" s="243"/>
      <c r="BQ282" s="243"/>
      <c r="BR282" s="243"/>
      <c r="BS282" s="243"/>
      <c r="BT282" s="243"/>
      <c r="BU282" s="243"/>
      <c r="BV282" s="243"/>
      <c r="BW282" s="243"/>
      <c r="BX282" s="243"/>
      <c r="BY282" s="243"/>
      <c r="BZ282" s="243"/>
      <c r="CA282" s="243"/>
      <c r="CB282" s="243"/>
      <c r="CC282" s="243"/>
      <c r="CD282" s="243"/>
      <c r="CE282" s="243"/>
      <c r="CF282" s="243"/>
      <c r="CG282" s="243"/>
      <c r="CH282" s="243"/>
      <c r="CI282" s="243"/>
      <c r="CJ282" s="243"/>
      <c r="CK282" s="243"/>
      <c r="CL282" s="244"/>
      <c r="CM282" s="243"/>
      <c r="CN282" s="245"/>
      <c r="CO282" s="242" t="str">
        <f>$CO$58</f>
        <v>作成日：２００９年０６月０９日</v>
      </c>
      <c r="CP282" s="246"/>
      <c r="CQ282" s="246"/>
      <c r="CR282" s="246"/>
      <c r="CS282" s="246"/>
      <c r="CT282" s="246"/>
      <c r="CU282" s="246"/>
      <c r="CV282" s="246"/>
      <c r="CW282" s="247"/>
      <c r="CX282" s="248"/>
      <c r="CY282" s="248"/>
      <c r="CZ282" s="248"/>
      <c r="DA282" s="248"/>
      <c r="DB282" s="248"/>
      <c r="DC282" s="249"/>
      <c r="DD282" s="250"/>
      <c r="DE282" s="250"/>
      <c r="DF282" s="251"/>
      <c r="DG282" s="252"/>
    </row>
    <row r="283" spans="2:111" ht="9.9499999999999993" customHeight="1" thickBot="1" x14ac:dyDescent="0.2">
      <c r="B283" s="253"/>
      <c r="C283" s="254"/>
      <c r="D283" s="254"/>
      <c r="E283" s="254"/>
      <c r="F283" s="254"/>
      <c r="G283" s="254"/>
      <c r="H283" s="254"/>
      <c r="I283" s="254"/>
      <c r="J283" s="254"/>
      <c r="K283" s="254"/>
      <c r="L283" s="254"/>
      <c r="M283" s="254"/>
      <c r="N283" s="254"/>
      <c r="O283" s="254"/>
      <c r="P283" s="254"/>
      <c r="Q283" s="254"/>
      <c r="R283" s="254"/>
      <c r="S283" s="255"/>
      <c r="T283" s="256"/>
      <c r="U283" s="257"/>
      <c r="V283" s="257"/>
      <c r="W283" s="257"/>
      <c r="X283" s="257"/>
      <c r="Y283" s="257"/>
      <c r="Z283" s="257"/>
      <c r="AA283" s="257"/>
      <c r="AB283" s="257"/>
      <c r="AC283" s="257"/>
      <c r="AD283" s="257"/>
      <c r="AE283" s="257"/>
      <c r="AF283" s="257"/>
      <c r="AG283" s="257"/>
      <c r="AH283" s="258"/>
      <c r="AI283" s="259" t="str">
        <f>$AI$59</f>
        <v>ｼﾞｮﾌﾞID/名：SEI/請求処理</v>
      </c>
      <c r="AJ283" s="260"/>
      <c r="AK283" s="260"/>
      <c r="AL283" s="260"/>
      <c r="AM283" s="260"/>
      <c r="AN283" s="260"/>
      <c r="AO283" s="260"/>
      <c r="AP283" s="260"/>
      <c r="AQ283" s="260"/>
      <c r="AR283" s="260"/>
      <c r="AS283" s="261"/>
      <c r="AT283" s="260"/>
      <c r="AU283" s="260"/>
      <c r="AV283" s="260"/>
      <c r="AW283" s="260"/>
      <c r="AX283" s="260"/>
      <c r="AY283" s="260"/>
      <c r="AZ283" s="260"/>
      <c r="BA283" s="260"/>
      <c r="BB283" s="260"/>
      <c r="BC283" s="260"/>
      <c r="BD283" s="260"/>
      <c r="BE283" s="260"/>
      <c r="BF283" s="260"/>
      <c r="BG283" s="260"/>
      <c r="BH283" s="260"/>
      <c r="BI283" s="260"/>
      <c r="BJ283" s="260"/>
      <c r="BK283" s="262"/>
      <c r="BL283" s="259" t="str">
        <f>$BL$59</f>
        <v>ﾌﾟﾛｸﾞﾗﾑID/名：SEIFP62/前受充当処理</v>
      </c>
      <c r="BM283" s="260"/>
      <c r="BN283" s="260"/>
      <c r="BO283" s="260"/>
      <c r="BP283" s="260"/>
      <c r="BQ283" s="260"/>
      <c r="BR283" s="260"/>
      <c r="BS283" s="260"/>
      <c r="BT283" s="260"/>
      <c r="BU283" s="260"/>
      <c r="BV283" s="261"/>
      <c r="BW283" s="260"/>
      <c r="BX283" s="260"/>
      <c r="BY283" s="260"/>
      <c r="BZ283" s="260"/>
      <c r="CA283" s="260"/>
      <c r="CB283" s="260"/>
      <c r="CC283" s="260"/>
      <c r="CD283" s="260"/>
      <c r="CE283" s="260"/>
      <c r="CF283" s="260"/>
      <c r="CG283" s="260"/>
      <c r="CH283" s="260"/>
      <c r="CI283" s="260"/>
      <c r="CJ283" s="260"/>
      <c r="CK283" s="260"/>
      <c r="CL283" s="260"/>
      <c r="CM283" s="260"/>
      <c r="CN283" s="262"/>
      <c r="CO283" s="263" t="str">
        <f>$CO$59</f>
        <v>作成者：FKS) 中島</v>
      </c>
      <c r="CP283" s="264"/>
      <c r="CQ283" s="264"/>
      <c r="CR283" s="264"/>
      <c r="CS283" s="264"/>
      <c r="CT283" s="264"/>
      <c r="CU283" s="264"/>
      <c r="CV283" s="264"/>
      <c r="CW283" s="263"/>
      <c r="CX283" s="263"/>
      <c r="CY283" s="263"/>
      <c r="CZ283" s="263"/>
      <c r="DA283" s="263"/>
      <c r="DB283" s="263"/>
      <c r="DC283" s="265"/>
      <c r="DD283" s="266"/>
      <c r="DE283" s="266"/>
      <c r="DF283" s="267"/>
      <c r="DG283" s="252"/>
    </row>
    <row r="284" spans="2:111" s="273" customFormat="1" ht="9.9499999999999993" customHeight="1" x14ac:dyDescent="0.15">
      <c r="B284" s="268"/>
      <c r="C284" s="269"/>
      <c r="D284" s="269"/>
      <c r="E284" s="269"/>
      <c r="BB284" s="270"/>
      <c r="BC284" s="270"/>
      <c r="BD284" s="270"/>
      <c r="BE284" s="270"/>
      <c r="BF284" s="270"/>
      <c r="BG284" s="270"/>
      <c r="BH284" s="270"/>
      <c r="BI284" s="270"/>
      <c r="BJ284" s="270"/>
      <c r="BK284" s="270"/>
      <c r="BL284" s="270"/>
      <c r="BM284" s="270"/>
      <c r="BN284" s="270"/>
      <c r="BO284" s="270"/>
      <c r="BP284" s="270"/>
      <c r="BQ284" s="270"/>
      <c r="BR284" s="270"/>
      <c r="BS284" s="270"/>
      <c r="BT284" s="270"/>
      <c r="BU284" s="270"/>
      <c r="BV284" s="270"/>
      <c r="BW284" s="269"/>
      <c r="BX284" s="269"/>
      <c r="BY284" s="269"/>
      <c r="BZ284" s="269"/>
      <c r="CA284" s="269"/>
      <c r="CB284" s="269"/>
      <c r="CC284" s="269"/>
      <c r="CD284" s="269"/>
      <c r="CE284" s="269"/>
      <c r="CF284" s="269"/>
      <c r="CG284" s="269"/>
      <c r="CH284" s="269"/>
      <c r="CI284" s="269"/>
      <c r="CJ284" s="269"/>
      <c r="CK284" s="269"/>
      <c r="CL284" s="269"/>
      <c r="CM284" s="269"/>
      <c r="CN284" s="269"/>
      <c r="CO284" s="269"/>
      <c r="CP284" s="269"/>
      <c r="CQ284" s="269"/>
      <c r="CR284" s="269"/>
      <c r="CS284" s="269"/>
      <c r="CT284" s="269"/>
      <c r="CU284" s="269"/>
      <c r="CV284" s="269"/>
      <c r="CW284" s="269"/>
      <c r="CX284" s="269"/>
      <c r="CY284" s="269"/>
      <c r="CZ284" s="269"/>
      <c r="DA284" s="269"/>
      <c r="DB284" s="269"/>
      <c r="DC284" s="269"/>
      <c r="DD284" s="269"/>
      <c r="DE284" s="269"/>
      <c r="DF284" s="271"/>
      <c r="DG284" s="272"/>
    </row>
    <row r="285" spans="2:111" s="273" customFormat="1" ht="9.9499999999999993" customHeight="1" x14ac:dyDescent="0.15">
      <c r="B285" s="274"/>
      <c r="C285" s="275"/>
      <c r="D285" s="270"/>
      <c r="E285" s="270"/>
      <c r="F285" s="276"/>
      <c r="G285" s="273" t="s">
        <v>746</v>
      </c>
      <c r="BA285" s="270"/>
      <c r="BB285" s="270"/>
      <c r="BO285" s="310"/>
      <c r="BP285" s="310"/>
      <c r="BQ285" s="310"/>
      <c r="BR285" s="310"/>
      <c r="BS285" s="310"/>
      <c r="BT285" s="310"/>
      <c r="BU285" s="310"/>
      <c r="BV285" s="310"/>
      <c r="BW285" s="310"/>
      <c r="BX285" s="310"/>
      <c r="BY285" s="310"/>
      <c r="CN285" s="282"/>
      <c r="CO285" s="282"/>
      <c r="CP285" s="282"/>
      <c r="CQ285" s="282"/>
      <c r="CR285" s="282"/>
      <c r="CS285" s="282"/>
      <c r="CT285" s="282"/>
      <c r="CU285" s="282"/>
      <c r="CV285" s="282"/>
      <c r="CW285" s="282"/>
      <c r="CX285" s="270"/>
      <c r="CY285" s="270"/>
      <c r="CZ285" s="270"/>
      <c r="DA285" s="270"/>
      <c r="DB285" s="270"/>
      <c r="DC285" s="270"/>
      <c r="DD285" s="270"/>
      <c r="DE285" s="270"/>
      <c r="DF285" s="278"/>
      <c r="DG285" s="272"/>
    </row>
    <row r="286" spans="2:111" s="273" customFormat="1" ht="9.9499999999999993" customHeight="1" x14ac:dyDescent="0.15">
      <c r="B286" s="274"/>
      <c r="C286" s="275"/>
      <c r="D286" s="270"/>
      <c r="E286" s="270"/>
      <c r="F286" s="276"/>
      <c r="AT286" s="282"/>
      <c r="AU286" s="282"/>
      <c r="AV286" s="282"/>
      <c r="AW286" s="282"/>
      <c r="AX286" s="282"/>
      <c r="AY286" s="282"/>
      <c r="AZ286" s="282"/>
      <c r="BA286" s="282"/>
      <c r="BB286" s="282"/>
      <c r="BC286" s="288"/>
      <c r="BD286" s="288"/>
      <c r="BE286" s="288"/>
      <c r="BF286" s="288"/>
      <c r="BG286" s="288"/>
      <c r="BH286" s="288"/>
      <c r="BI286" s="288"/>
      <c r="BJ286" s="288"/>
      <c r="BK286" s="288"/>
      <c r="BL286" s="288"/>
      <c r="BO286" s="310"/>
      <c r="BP286" s="310"/>
      <c r="BQ286" s="310"/>
      <c r="BR286" s="310"/>
      <c r="BS286" s="310"/>
      <c r="BT286" s="310"/>
      <c r="BU286" s="310"/>
      <c r="BV286" s="310"/>
      <c r="BW286" s="310"/>
      <c r="BX286" s="310"/>
      <c r="BY286" s="310"/>
      <c r="BZ286" s="310"/>
      <c r="CA286" s="310"/>
      <c r="CB286" s="310"/>
      <c r="CN286" s="282"/>
      <c r="CO286" s="282"/>
      <c r="CP286" s="282"/>
      <c r="CQ286" s="282"/>
      <c r="CR286" s="282"/>
      <c r="CS286" s="282"/>
      <c r="CT286" s="282"/>
      <c r="CU286" s="282"/>
      <c r="CV286" s="337"/>
      <c r="CW286" s="337"/>
      <c r="CX286" s="272"/>
      <c r="CY286" s="272"/>
      <c r="CZ286" s="337"/>
      <c r="DA286" s="337"/>
      <c r="DB286" s="337"/>
      <c r="DC286" s="337"/>
      <c r="DD286" s="270"/>
      <c r="DE286" s="270"/>
      <c r="DF286" s="278"/>
      <c r="DG286" s="272"/>
    </row>
    <row r="287" spans="2:111" s="273" customFormat="1" ht="9.9499999999999993" customHeight="1" x14ac:dyDescent="0.15">
      <c r="B287" s="274"/>
      <c r="C287" s="275"/>
      <c r="D287" s="270"/>
      <c r="E287" s="270"/>
      <c r="F287" s="276"/>
      <c r="AT287" s="282"/>
      <c r="AU287" s="282"/>
      <c r="AV287" s="282"/>
      <c r="AW287" s="282"/>
      <c r="AX287" s="282"/>
      <c r="AY287" s="282"/>
      <c r="AZ287" s="282"/>
      <c r="BA287" s="282"/>
      <c r="BB287" s="282"/>
      <c r="BC287" s="288"/>
      <c r="BD287" s="288"/>
      <c r="BE287" s="288"/>
      <c r="BF287" s="288"/>
      <c r="BG287" s="288"/>
      <c r="BH287" s="288"/>
      <c r="BI287" s="288"/>
      <c r="BJ287" s="288"/>
      <c r="BK287" s="288"/>
      <c r="BL287" s="288"/>
      <c r="BO287" s="310"/>
      <c r="BP287" s="310"/>
      <c r="BQ287" s="310"/>
      <c r="BR287" s="310"/>
      <c r="BS287" s="310"/>
      <c r="BT287" s="310"/>
      <c r="BU287" s="310"/>
      <c r="BV287" s="310"/>
      <c r="BW287" s="310"/>
      <c r="BX287" s="310"/>
      <c r="BY287" s="310"/>
      <c r="BZ287" s="310"/>
      <c r="CA287" s="310"/>
      <c r="CB287" s="310"/>
      <c r="CN287" s="282"/>
      <c r="CO287" s="282"/>
      <c r="CP287" s="282"/>
      <c r="CQ287" s="282"/>
      <c r="CR287" s="282"/>
      <c r="CS287" s="282"/>
      <c r="CT287" s="282"/>
      <c r="CU287" s="282"/>
      <c r="CV287" s="337"/>
      <c r="CW287" s="337"/>
      <c r="CX287" s="272"/>
      <c r="CY287" s="272"/>
      <c r="CZ287" s="337"/>
      <c r="DA287" s="337"/>
      <c r="DB287" s="337"/>
      <c r="DC287" s="337"/>
      <c r="DD287" s="270"/>
      <c r="DE287" s="270"/>
      <c r="DF287" s="278"/>
      <c r="DG287" s="272"/>
    </row>
    <row r="288" spans="2:111" s="273" customFormat="1" ht="9.9499999999999993" customHeight="1" x14ac:dyDescent="0.15">
      <c r="B288" s="274"/>
      <c r="C288" s="275"/>
      <c r="D288" s="270"/>
      <c r="E288" s="270"/>
      <c r="F288" s="276"/>
      <c r="AS288" s="270"/>
      <c r="AT288" s="282"/>
      <c r="AU288" s="282"/>
      <c r="AV288" s="282"/>
      <c r="AW288" s="282"/>
      <c r="AX288" s="282"/>
      <c r="AY288" s="282"/>
      <c r="AZ288" s="282"/>
      <c r="BA288" s="282"/>
      <c r="BB288" s="282"/>
      <c r="BC288" s="288"/>
      <c r="BD288" s="288"/>
      <c r="BE288" s="288"/>
      <c r="BF288" s="288"/>
      <c r="BG288" s="288"/>
      <c r="BH288" s="288"/>
      <c r="BI288" s="288"/>
      <c r="BJ288" s="288"/>
      <c r="BK288" s="288"/>
      <c r="BL288" s="288"/>
      <c r="BO288" s="310"/>
      <c r="BP288" s="310"/>
      <c r="BQ288" s="310"/>
      <c r="BR288" s="310"/>
      <c r="BS288" s="310"/>
      <c r="BT288" s="310"/>
      <c r="BU288" s="310"/>
      <c r="BV288" s="310"/>
      <c r="BW288" s="310"/>
      <c r="BX288" s="310"/>
      <c r="BY288" s="310"/>
      <c r="BZ288" s="310"/>
      <c r="CA288" s="310"/>
      <c r="CB288" s="310"/>
      <c r="CN288" s="282"/>
      <c r="CO288" s="282"/>
      <c r="CP288" s="282"/>
      <c r="CQ288" s="282"/>
      <c r="CR288" s="282"/>
      <c r="CS288" s="282"/>
      <c r="CT288" s="282"/>
      <c r="CU288" s="282"/>
      <c r="CV288" s="337"/>
      <c r="CW288" s="337"/>
      <c r="CX288" s="272"/>
      <c r="CY288" s="272"/>
      <c r="CZ288" s="337"/>
      <c r="DA288" s="337"/>
      <c r="DB288" s="337"/>
      <c r="DC288" s="337"/>
      <c r="DD288" s="270"/>
      <c r="DE288" s="270"/>
      <c r="DF288" s="278"/>
      <c r="DG288" s="272"/>
    </row>
    <row r="289" spans="2:111" s="273" customFormat="1" ht="9.9499999999999993" customHeight="1" x14ac:dyDescent="0.15">
      <c r="B289" s="274"/>
      <c r="C289" s="275"/>
      <c r="D289" s="270"/>
      <c r="E289" s="270"/>
      <c r="F289" s="276"/>
      <c r="H289" s="273" t="s">
        <v>747</v>
      </c>
      <c r="AS289" s="270"/>
      <c r="AT289" s="282"/>
      <c r="AU289" s="282"/>
      <c r="AV289" s="282"/>
      <c r="AW289" s="282"/>
      <c r="AX289" s="282"/>
      <c r="AY289" s="282"/>
      <c r="AZ289" s="282"/>
      <c r="BA289" s="282"/>
      <c r="BB289" s="282"/>
      <c r="BC289" s="288"/>
      <c r="BD289" s="288"/>
      <c r="BE289" s="288"/>
      <c r="BF289" s="288"/>
      <c r="BG289" s="288"/>
      <c r="BH289" s="288"/>
      <c r="BI289" s="288"/>
      <c r="BJ289" s="288"/>
      <c r="BK289" s="288"/>
      <c r="BL289" s="288"/>
      <c r="BO289" s="310"/>
      <c r="BP289" s="310"/>
      <c r="BQ289" s="310"/>
      <c r="BR289" s="310"/>
      <c r="BS289" s="310"/>
      <c r="BT289" s="310"/>
      <c r="BU289" s="310"/>
      <c r="BV289" s="310"/>
      <c r="BW289" s="310"/>
      <c r="BX289" s="310"/>
      <c r="BY289" s="310"/>
      <c r="BZ289" s="310"/>
      <c r="CA289" s="310"/>
      <c r="CB289" s="310"/>
      <c r="CN289" s="282"/>
      <c r="CO289" s="282"/>
      <c r="CP289" s="282"/>
      <c r="CQ289" s="282"/>
      <c r="CR289" s="282"/>
      <c r="CS289" s="282"/>
      <c r="CT289" s="282"/>
      <c r="CU289" s="282"/>
      <c r="CV289" s="337"/>
      <c r="CW289" s="337"/>
      <c r="CX289" s="272"/>
      <c r="CY289" s="272"/>
      <c r="CZ289" s="337"/>
      <c r="DA289" s="337"/>
      <c r="DB289" s="337"/>
      <c r="DC289" s="337"/>
      <c r="DD289" s="270"/>
      <c r="DE289" s="270"/>
      <c r="DF289" s="278"/>
      <c r="DG289" s="272"/>
    </row>
    <row r="290" spans="2:111" s="273" customFormat="1" ht="9.9499999999999993" customHeight="1" x14ac:dyDescent="0.15">
      <c r="B290" s="274"/>
      <c r="C290" s="275"/>
      <c r="D290" s="270"/>
      <c r="E290" s="270"/>
      <c r="F290" s="276"/>
      <c r="AS290" s="270"/>
      <c r="BO290" s="310"/>
      <c r="BP290" s="310"/>
      <c r="BQ290" s="310"/>
      <c r="BR290" s="310"/>
      <c r="BS290" s="310"/>
      <c r="BT290" s="310"/>
      <c r="BU290" s="310"/>
      <c r="BV290" s="310"/>
      <c r="BW290" s="310"/>
      <c r="BX290" s="310"/>
      <c r="BY290" s="310"/>
      <c r="BZ290" s="310"/>
      <c r="CA290" s="310"/>
      <c r="CB290" s="310"/>
      <c r="CN290" s="282"/>
      <c r="CO290" s="282"/>
      <c r="CP290" s="282"/>
      <c r="CQ290" s="282"/>
      <c r="CR290" s="282"/>
      <c r="CS290" s="282"/>
      <c r="CT290" s="282"/>
      <c r="CU290" s="282"/>
      <c r="CV290" s="337"/>
      <c r="CW290" s="337"/>
      <c r="CX290" s="272"/>
      <c r="CY290" s="272"/>
      <c r="CZ290" s="337"/>
      <c r="DA290" s="337"/>
      <c r="DB290" s="337"/>
      <c r="DC290" s="337"/>
      <c r="DD290" s="270"/>
      <c r="DE290" s="270"/>
      <c r="DF290" s="278"/>
      <c r="DG290" s="272"/>
    </row>
    <row r="291" spans="2:111" s="273" customFormat="1" ht="9.9499999999999993" customHeight="1" x14ac:dyDescent="0.15">
      <c r="B291" s="274"/>
      <c r="C291" s="275"/>
      <c r="D291" s="270"/>
      <c r="E291" s="270"/>
      <c r="F291" s="276"/>
      <c r="H291" s="273" t="s">
        <v>667</v>
      </c>
      <c r="BZ291" s="310"/>
      <c r="CA291" s="310"/>
      <c r="CB291" s="310"/>
      <c r="CN291" s="282"/>
      <c r="CO291" s="282"/>
      <c r="CP291" s="282"/>
      <c r="CQ291" s="282"/>
      <c r="CR291" s="282"/>
      <c r="CS291" s="282"/>
      <c r="CT291" s="282"/>
      <c r="CU291" s="282"/>
      <c r="CV291" s="337"/>
      <c r="CW291" s="337"/>
      <c r="CX291" s="272"/>
      <c r="CY291" s="272"/>
      <c r="CZ291" s="337"/>
      <c r="DA291" s="337"/>
      <c r="DB291" s="337"/>
      <c r="DC291" s="337"/>
      <c r="DD291" s="270"/>
      <c r="DE291" s="270"/>
      <c r="DF291" s="278"/>
      <c r="DG291" s="272"/>
    </row>
    <row r="292" spans="2:111" s="273" customFormat="1" ht="9.9499999999999993" customHeight="1" x14ac:dyDescent="0.15">
      <c r="B292" s="274"/>
      <c r="C292" s="275"/>
      <c r="D292" s="270"/>
      <c r="E292" s="270"/>
      <c r="F292" s="276"/>
      <c r="H292" s="312" t="s">
        <v>653</v>
      </c>
      <c r="I292" s="328"/>
      <c r="J292" s="328"/>
      <c r="K292" s="328"/>
      <c r="L292" s="328"/>
      <c r="M292" s="328"/>
      <c r="N292" s="328"/>
      <c r="O292" s="328"/>
      <c r="P292" s="328"/>
      <c r="Q292" s="328"/>
      <c r="R292" s="328"/>
      <c r="S292" s="328"/>
      <c r="T292" s="328"/>
      <c r="U292" s="328"/>
      <c r="V292" s="323"/>
      <c r="W292" s="312" t="s">
        <v>654</v>
      </c>
      <c r="X292" s="314"/>
      <c r="Y292" s="314"/>
      <c r="Z292" s="314"/>
      <c r="AA292" s="314"/>
      <c r="AB292" s="314"/>
      <c r="AC292" s="314"/>
      <c r="AD292" s="314"/>
      <c r="AE292" s="314"/>
      <c r="AF292" s="314"/>
      <c r="AG292" s="314"/>
      <c r="AH292" s="315"/>
      <c r="BZ292" s="310"/>
      <c r="CA292" s="310"/>
      <c r="CB292" s="310"/>
      <c r="CN292" s="282"/>
      <c r="CO292" s="282"/>
      <c r="CP292" s="282"/>
      <c r="CQ292" s="282"/>
      <c r="CR292" s="282"/>
      <c r="CS292" s="282"/>
      <c r="CT292" s="282"/>
      <c r="CU292" s="282"/>
      <c r="CV292" s="337"/>
      <c r="CW292" s="337"/>
      <c r="CX292" s="272"/>
      <c r="CY292" s="272"/>
      <c r="CZ292" s="337"/>
      <c r="DA292" s="337"/>
      <c r="DB292" s="337"/>
      <c r="DC292" s="337"/>
      <c r="DD292" s="270"/>
      <c r="DE292" s="270"/>
      <c r="DF292" s="278"/>
      <c r="DG292" s="272"/>
    </row>
    <row r="293" spans="2:111" s="273" customFormat="1" ht="9.9499999999999993" customHeight="1" x14ac:dyDescent="0.15">
      <c r="B293" s="274"/>
      <c r="C293" s="275"/>
      <c r="D293" s="270"/>
      <c r="E293" s="270"/>
      <c r="F293" s="276"/>
      <c r="H293" s="316" t="s">
        <v>748</v>
      </c>
      <c r="I293" s="317"/>
      <c r="J293" s="318"/>
      <c r="K293" s="317"/>
      <c r="L293" s="317"/>
      <c r="M293" s="317"/>
      <c r="N293" s="317"/>
      <c r="O293" s="329"/>
      <c r="P293" s="329"/>
      <c r="Q293" s="329"/>
      <c r="R293" s="329"/>
      <c r="S293" s="329"/>
      <c r="T293" s="329"/>
      <c r="U293" s="329"/>
      <c r="V293" s="329"/>
      <c r="W293" s="316" t="s">
        <v>673</v>
      </c>
      <c r="X293" s="317"/>
      <c r="Y293" s="317"/>
      <c r="Z293" s="317"/>
      <c r="AA293" s="317"/>
      <c r="AB293" s="317"/>
      <c r="AC293" s="317"/>
      <c r="AD293" s="317"/>
      <c r="AE293" s="320"/>
      <c r="AF293" s="321"/>
      <c r="AG293" s="317"/>
      <c r="AH293" s="330"/>
      <c r="AJ293" s="322" t="s">
        <v>749</v>
      </c>
      <c r="BZ293" s="310"/>
      <c r="CA293" s="310"/>
      <c r="CB293" s="310"/>
      <c r="CN293" s="282"/>
      <c r="CO293" s="282"/>
      <c r="CP293" s="282"/>
      <c r="CQ293" s="282"/>
      <c r="CR293" s="282"/>
      <c r="CS293" s="282"/>
      <c r="CT293" s="282"/>
      <c r="CU293" s="282"/>
      <c r="CV293" s="337"/>
      <c r="CW293" s="337"/>
      <c r="CX293" s="272"/>
      <c r="CY293" s="272"/>
      <c r="CZ293" s="337"/>
      <c r="DA293" s="337"/>
      <c r="DB293" s="337"/>
      <c r="DC293" s="337"/>
      <c r="DD293" s="270"/>
      <c r="DE293" s="270"/>
      <c r="DF293" s="278"/>
      <c r="DG293" s="272"/>
    </row>
    <row r="294" spans="2:111" s="273" customFormat="1" ht="9.9499999999999993" customHeight="1" x14ac:dyDescent="0.15">
      <c r="B294" s="274"/>
      <c r="C294" s="275"/>
      <c r="D294" s="270"/>
      <c r="E294" s="270"/>
      <c r="F294" s="276"/>
      <c r="H294" s="316" t="s">
        <v>750</v>
      </c>
      <c r="I294" s="317"/>
      <c r="J294" s="318"/>
      <c r="K294" s="317"/>
      <c r="L294" s="317"/>
      <c r="M294" s="317"/>
      <c r="N294" s="317"/>
      <c r="O294" s="329"/>
      <c r="P294" s="329"/>
      <c r="Q294" s="329"/>
      <c r="R294" s="329"/>
      <c r="S294" s="329"/>
      <c r="T294" s="329"/>
      <c r="U294" s="329"/>
      <c r="V294" s="329"/>
      <c r="W294" s="316" t="s">
        <v>751</v>
      </c>
      <c r="X294" s="317"/>
      <c r="Y294" s="317"/>
      <c r="Z294" s="317"/>
      <c r="AA294" s="317"/>
      <c r="AB294" s="317"/>
      <c r="AC294" s="317"/>
      <c r="AD294" s="317"/>
      <c r="AE294" s="320"/>
      <c r="AF294" s="321"/>
      <c r="AG294" s="317"/>
      <c r="AH294" s="330"/>
      <c r="AJ294" s="322" t="s">
        <v>670</v>
      </c>
      <c r="BZ294" s="310"/>
      <c r="CA294" s="310"/>
      <c r="CB294" s="310"/>
      <c r="CN294" s="282"/>
      <c r="CO294" s="282"/>
      <c r="CP294" s="282"/>
      <c r="CQ294" s="282"/>
      <c r="CR294" s="282"/>
      <c r="CS294" s="282"/>
      <c r="CT294" s="282"/>
      <c r="CU294" s="282"/>
      <c r="CV294" s="337"/>
      <c r="CW294" s="337"/>
      <c r="CX294" s="272"/>
      <c r="CY294" s="272"/>
      <c r="CZ294" s="337"/>
      <c r="DA294" s="337"/>
      <c r="DB294" s="337"/>
      <c r="DC294" s="337"/>
      <c r="DD294" s="270"/>
      <c r="DE294" s="270"/>
      <c r="DF294" s="278"/>
      <c r="DG294" s="272"/>
    </row>
    <row r="295" spans="2:111" s="273" customFormat="1" ht="9.9499999999999993" customHeight="1" x14ac:dyDescent="0.15">
      <c r="B295" s="274"/>
      <c r="C295" s="275"/>
      <c r="D295" s="270"/>
      <c r="E295" s="270"/>
      <c r="F295" s="276"/>
      <c r="H295" s="316" t="s">
        <v>752</v>
      </c>
      <c r="I295" s="317"/>
      <c r="J295" s="318"/>
      <c r="K295" s="317"/>
      <c r="L295" s="317"/>
      <c r="M295" s="317"/>
      <c r="N295" s="317"/>
      <c r="O295" s="329"/>
      <c r="P295" s="329"/>
      <c r="Q295" s="329"/>
      <c r="R295" s="329"/>
      <c r="S295" s="329"/>
      <c r="T295" s="329"/>
      <c r="U295" s="329"/>
      <c r="V295" s="329"/>
      <c r="W295" s="316" t="s">
        <v>753</v>
      </c>
      <c r="X295" s="317"/>
      <c r="Y295" s="317"/>
      <c r="Z295" s="317"/>
      <c r="AA295" s="317"/>
      <c r="AB295" s="317"/>
      <c r="AC295" s="317"/>
      <c r="AD295" s="317"/>
      <c r="AE295" s="320"/>
      <c r="AF295" s="321"/>
      <c r="AG295" s="317"/>
      <c r="AH295" s="330"/>
      <c r="AJ295" s="322" t="s">
        <v>670</v>
      </c>
      <c r="BZ295" s="310"/>
      <c r="CA295" s="310"/>
      <c r="CB295" s="310"/>
      <c r="CN295" s="282"/>
      <c r="CO295" s="282"/>
      <c r="CP295" s="282"/>
      <c r="CQ295" s="282"/>
      <c r="CR295" s="282"/>
      <c r="CS295" s="282"/>
      <c r="CT295" s="282"/>
      <c r="CU295" s="282"/>
      <c r="CV295" s="337"/>
      <c r="CW295" s="337"/>
      <c r="CX295" s="272"/>
      <c r="CY295" s="272"/>
      <c r="CZ295" s="337"/>
      <c r="DA295" s="337"/>
      <c r="DB295" s="337"/>
      <c r="DC295" s="337"/>
      <c r="DD295" s="270"/>
      <c r="DE295" s="270"/>
      <c r="DF295" s="278"/>
      <c r="DG295" s="272"/>
    </row>
    <row r="296" spans="2:111" s="273" customFormat="1" ht="9.9499999999999993" customHeight="1" x14ac:dyDescent="0.15">
      <c r="B296" s="274"/>
      <c r="C296" s="275"/>
      <c r="D296" s="270"/>
      <c r="E296" s="270"/>
      <c r="F296" s="276"/>
      <c r="H296" s="316" t="s">
        <v>754</v>
      </c>
      <c r="I296" s="317"/>
      <c r="J296" s="318"/>
      <c r="K296" s="317"/>
      <c r="L296" s="317"/>
      <c r="M296" s="317"/>
      <c r="N296" s="317"/>
      <c r="O296" s="329"/>
      <c r="P296" s="329"/>
      <c r="Q296" s="329"/>
      <c r="R296" s="329"/>
      <c r="S296" s="329"/>
      <c r="T296" s="329"/>
      <c r="U296" s="329"/>
      <c r="V296" s="329"/>
      <c r="W296" s="316" t="s">
        <v>755</v>
      </c>
      <c r="X296" s="317"/>
      <c r="Y296" s="317"/>
      <c r="Z296" s="317"/>
      <c r="AA296" s="317"/>
      <c r="AB296" s="317"/>
      <c r="AC296" s="317"/>
      <c r="AD296" s="317"/>
      <c r="AE296" s="320"/>
      <c r="AF296" s="321"/>
      <c r="AG296" s="317"/>
      <c r="AH296" s="330"/>
      <c r="AJ296" s="322" t="s">
        <v>756</v>
      </c>
      <c r="BZ296" s="310"/>
      <c r="CA296" s="310"/>
      <c r="CB296" s="310"/>
      <c r="CN296" s="282"/>
      <c r="CO296" s="282"/>
      <c r="CP296" s="282"/>
      <c r="CQ296" s="282"/>
      <c r="CR296" s="282"/>
      <c r="CS296" s="282"/>
      <c r="CT296" s="282"/>
      <c r="CU296" s="282"/>
      <c r="CV296" s="337"/>
      <c r="CW296" s="337"/>
      <c r="CX296" s="272"/>
      <c r="CY296" s="272"/>
      <c r="CZ296" s="337"/>
      <c r="DA296" s="337"/>
      <c r="DB296" s="337"/>
      <c r="DC296" s="337"/>
      <c r="DD296" s="270"/>
      <c r="DE296" s="270"/>
      <c r="DF296" s="278"/>
      <c r="DG296" s="272"/>
    </row>
    <row r="297" spans="2:111" s="273" customFormat="1" ht="9.9499999999999993" customHeight="1" x14ac:dyDescent="0.15">
      <c r="B297" s="274"/>
      <c r="C297" s="275"/>
      <c r="D297" s="270"/>
      <c r="E297" s="270"/>
      <c r="F297" s="276"/>
      <c r="H297" s="316" t="s">
        <v>757</v>
      </c>
      <c r="I297" s="317"/>
      <c r="J297" s="318"/>
      <c r="K297" s="317"/>
      <c r="L297" s="317"/>
      <c r="M297" s="317"/>
      <c r="N297" s="317"/>
      <c r="O297" s="329"/>
      <c r="P297" s="329"/>
      <c r="Q297" s="329"/>
      <c r="R297" s="329"/>
      <c r="S297" s="329"/>
      <c r="T297" s="329"/>
      <c r="U297" s="329"/>
      <c r="V297" s="329"/>
      <c r="W297" s="316" t="s">
        <v>758</v>
      </c>
      <c r="X297" s="317"/>
      <c r="Y297" s="317"/>
      <c r="Z297" s="317"/>
      <c r="AA297" s="317"/>
      <c r="AB297" s="317"/>
      <c r="AC297" s="317"/>
      <c r="AD297" s="317"/>
      <c r="AE297" s="320"/>
      <c r="AF297" s="321"/>
      <c r="AG297" s="317"/>
      <c r="AH297" s="330"/>
      <c r="AJ297" s="322" t="s">
        <v>670</v>
      </c>
      <c r="BZ297" s="310"/>
      <c r="CA297" s="310"/>
      <c r="CB297" s="310"/>
      <c r="CN297" s="282"/>
      <c r="CO297" s="282"/>
      <c r="CP297" s="282"/>
      <c r="CQ297" s="282"/>
      <c r="CR297" s="282"/>
      <c r="CS297" s="282"/>
      <c r="CT297" s="282"/>
      <c r="CU297" s="282"/>
      <c r="CV297" s="337"/>
      <c r="CW297" s="337"/>
      <c r="CX297" s="272"/>
      <c r="CY297" s="272"/>
      <c r="CZ297" s="337"/>
      <c r="DA297" s="337"/>
      <c r="DB297" s="337"/>
      <c r="DC297" s="337"/>
      <c r="DD297" s="270"/>
      <c r="DE297" s="270"/>
      <c r="DF297" s="278"/>
      <c r="DG297" s="272"/>
    </row>
    <row r="298" spans="2:111" s="273" customFormat="1" ht="9.9499999999999993" customHeight="1" x14ac:dyDescent="0.15">
      <c r="B298" s="274"/>
      <c r="C298" s="275"/>
      <c r="D298" s="270"/>
      <c r="E298" s="270"/>
      <c r="F298" s="276"/>
      <c r="H298" s="352"/>
      <c r="I298" s="362"/>
      <c r="J298" s="363"/>
      <c r="K298" s="362"/>
      <c r="L298" s="362"/>
      <c r="M298" s="362"/>
      <c r="N298" s="362"/>
      <c r="O298" s="352"/>
      <c r="P298" s="352"/>
      <c r="Q298" s="352"/>
      <c r="R298" s="352"/>
      <c r="S298" s="352"/>
      <c r="T298" s="352"/>
      <c r="U298" s="352"/>
      <c r="V298" s="352"/>
      <c r="W298" s="352"/>
      <c r="X298" s="362"/>
      <c r="Y298" s="362"/>
      <c r="Z298" s="362"/>
      <c r="AA298" s="362"/>
      <c r="AB298" s="362"/>
      <c r="AC298" s="362"/>
      <c r="AD298" s="362"/>
      <c r="AE298" s="364"/>
      <c r="AF298" s="365"/>
      <c r="AG298" s="362"/>
      <c r="AH298" s="352"/>
      <c r="BZ298" s="310"/>
      <c r="CA298" s="310"/>
      <c r="CB298" s="310"/>
      <c r="CN298" s="282"/>
      <c r="CO298" s="282"/>
      <c r="CP298" s="282"/>
      <c r="CQ298" s="282"/>
      <c r="CR298" s="282"/>
      <c r="CS298" s="282"/>
      <c r="CT298" s="282"/>
      <c r="CU298" s="282"/>
      <c r="CV298" s="337"/>
      <c r="CW298" s="337"/>
      <c r="CX298" s="272"/>
      <c r="CY298" s="272"/>
      <c r="CZ298" s="337"/>
      <c r="DA298" s="337"/>
      <c r="DB298" s="337"/>
      <c r="DC298" s="337"/>
      <c r="DD298" s="270"/>
      <c r="DE298" s="270"/>
      <c r="DF298" s="278"/>
      <c r="DG298" s="272"/>
    </row>
    <row r="299" spans="2:111" s="273" customFormat="1" ht="9.9499999999999993" customHeight="1" x14ac:dyDescent="0.15">
      <c r="B299" s="274"/>
      <c r="C299" s="275"/>
      <c r="D299" s="270"/>
      <c r="E299" s="270"/>
      <c r="F299" s="276"/>
      <c r="H299" s="272"/>
      <c r="I299" s="366"/>
      <c r="J299" s="367"/>
      <c r="K299" s="366"/>
      <c r="L299" s="366"/>
      <c r="M299" s="366"/>
      <c r="N299" s="366"/>
      <c r="O299" s="272"/>
      <c r="P299" s="272"/>
      <c r="Q299" s="272"/>
      <c r="R299" s="272"/>
      <c r="S299" s="272"/>
      <c r="T299" s="272"/>
      <c r="U299" s="272"/>
      <c r="V299" s="272"/>
      <c r="W299" s="272"/>
      <c r="X299" s="366"/>
      <c r="Y299" s="366"/>
      <c r="Z299" s="366"/>
      <c r="AA299" s="366"/>
      <c r="AB299" s="366"/>
      <c r="AC299" s="366"/>
      <c r="AD299" s="366"/>
      <c r="AE299" s="368"/>
      <c r="AF299" s="369"/>
      <c r="AG299" s="366"/>
      <c r="AH299" s="272"/>
      <c r="BZ299" s="310"/>
      <c r="CA299" s="310"/>
      <c r="CB299" s="310"/>
      <c r="CN299" s="282"/>
      <c r="CO299" s="282"/>
      <c r="CP299" s="282"/>
      <c r="CQ299" s="282"/>
      <c r="CR299" s="282"/>
      <c r="CS299" s="282"/>
      <c r="CT299" s="282"/>
      <c r="CU299" s="282"/>
      <c r="CV299" s="337"/>
      <c r="CW299" s="337"/>
      <c r="CX299" s="272"/>
      <c r="CY299" s="272"/>
      <c r="CZ299" s="337"/>
      <c r="DA299" s="337"/>
      <c r="DB299" s="337"/>
      <c r="DC299" s="337"/>
      <c r="DD299" s="270"/>
      <c r="DE299" s="270"/>
      <c r="DF299" s="278"/>
      <c r="DG299" s="272"/>
    </row>
    <row r="300" spans="2:111" s="273" customFormat="1" ht="9.9499999999999993" customHeight="1" x14ac:dyDescent="0.15">
      <c r="B300" s="274"/>
      <c r="C300" s="275"/>
      <c r="D300" s="270"/>
      <c r="E300" s="270"/>
      <c r="F300" s="276"/>
      <c r="H300" s="272"/>
      <c r="I300" s="366"/>
      <c r="J300" s="367"/>
      <c r="K300" s="366"/>
      <c r="L300" s="366"/>
      <c r="M300" s="366"/>
      <c r="N300" s="366"/>
      <c r="O300" s="272"/>
      <c r="P300" s="272"/>
      <c r="Q300" s="272"/>
      <c r="R300" s="272"/>
      <c r="S300" s="272"/>
      <c r="T300" s="272"/>
      <c r="U300" s="272"/>
      <c r="V300" s="272"/>
      <c r="W300" s="272"/>
      <c r="X300" s="366"/>
      <c r="Y300" s="366"/>
      <c r="Z300" s="366"/>
      <c r="AA300" s="366"/>
      <c r="AB300" s="366"/>
      <c r="AC300" s="366"/>
      <c r="AD300" s="366"/>
      <c r="AE300" s="368"/>
      <c r="AF300" s="369"/>
      <c r="AG300" s="366"/>
      <c r="AH300" s="272"/>
      <c r="AN300" s="273" t="s">
        <v>759</v>
      </c>
      <c r="AT300" s="288"/>
      <c r="AU300" s="288"/>
      <c r="AV300" s="288"/>
      <c r="AW300" s="288"/>
      <c r="AX300" s="288"/>
      <c r="AY300" s="288"/>
      <c r="AZ300" s="288"/>
      <c r="BA300" s="288"/>
      <c r="BB300" s="288"/>
      <c r="BC300" s="288"/>
      <c r="BD300" s="288"/>
      <c r="BE300" s="288"/>
      <c r="BF300" s="288"/>
      <c r="BG300" s="288"/>
      <c r="BH300" s="288"/>
      <c r="BI300" s="288"/>
      <c r="BJ300" s="288"/>
      <c r="BK300" s="288"/>
      <c r="BL300" s="288"/>
      <c r="BZ300" s="310"/>
      <c r="CA300" s="310"/>
      <c r="CB300" s="310"/>
      <c r="CN300" s="282"/>
      <c r="CO300" s="282"/>
      <c r="CP300" s="282"/>
      <c r="CQ300" s="282"/>
      <c r="CR300" s="282"/>
      <c r="CS300" s="282"/>
      <c r="CT300" s="282"/>
      <c r="CU300" s="282"/>
      <c r="CV300" s="282"/>
      <c r="CW300" s="282"/>
      <c r="CX300" s="270"/>
      <c r="CY300" s="270"/>
      <c r="CZ300" s="270"/>
      <c r="DA300" s="270"/>
      <c r="DB300" s="270"/>
      <c r="DC300" s="270"/>
      <c r="DD300" s="270"/>
      <c r="DE300" s="270"/>
      <c r="DF300" s="278"/>
      <c r="DG300" s="272"/>
    </row>
    <row r="301" spans="2:111" s="273" customFormat="1" ht="9.9499999999999993" customHeight="1" x14ac:dyDescent="0.15">
      <c r="B301" s="274"/>
      <c r="C301" s="275"/>
      <c r="D301" s="270"/>
      <c r="E301" s="270"/>
      <c r="AF301" s="288"/>
      <c r="AG301" s="288"/>
      <c r="AH301" s="288"/>
      <c r="AI301" s="288"/>
      <c r="AJ301" s="288"/>
      <c r="AK301" s="288"/>
      <c r="AL301" s="288"/>
      <c r="AM301" s="288"/>
      <c r="AN301" s="312" t="s">
        <v>760</v>
      </c>
      <c r="AO301" s="328"/>
      <c r="AP301" s="328"/>
      <c r="AQ301" s="328"/>
      <c r="AR301" s="328"/>
      <c r="AS301" s="328"/>
      <c r="AT301" s="328"/>
      <c r="AU301" s="328"/>
      <c r="AV301" s="328"/>
      <c r="AW301" s="328"/>
      <c r="AX301" s="328"/>
      <c r="AY301" s="328"/>
      <c r="AZ301" s="328"/>
      <c r="BA301" s="328"/>
      <c r="BB301" s="323"/>
      <c r="BC301" s="312" t="s">
        <v>761</v>
      </c>
      <c r="BD301" s="314"/>
      <c r="BE301" s="314"/>
      <c r="BF301" s="314"/>
      <c r="BG301" s="314"/>
      <c r="BH301" s="314"/>
      <c r="BI301" s="314"/>
      <c r="BJ301" s="314"/>
      <c r="BK301" s="314"/>
      <c r="BL301" s="314"/>
      <c r="BM301" s="314"/>
      <c r="BN301" s="315"/>
      <c r="DF301" s="278"/>
      <c r="DG301" s="272"/>
    </row>
    <row r="302" spans="2:111" s="273" customFormat="1" ht="9.9499999999999993" customHeight="1" x14ac:dyDescent="0.15">
      <c r="B302" s="274"/>
      <c r="C302" s="275"/>
      <c r="D302" s="270"/>
      <c r="E302" s="270"/>
      <c r="G302" s="270"/>
      <c r="AF302" s="288"/>
      <c r="AG302" s="288"/>
      <c r="AH302" s="288"/>
      <c r="AI302" s="288"/>
      <c r="AJ302" s="288"/>
      <c r="AK302" s="288"/>
      <c r="AL302" s="288"/>
      <c r="AM302" s="288"/>
      <c r="AN302" s="331" t="s">
        <v>762</v>
      </c>
      <c r="AO302" s="317"/>
      <c r="AP302" s="318"/>
      <c r="AQ302" s="317"/>
      <c r="AR302" s="317"/>
      <c r="AS302" s="317"/>
      <c r="AT302" s="317"/>
      <c r="AU302" s="329"/>
      <c r="AV302" s="329"/>
      <c r="AW302" s="329"/>
      <c r="AX302" s="329"/>
      <c r="AY302" s="329"/>
      <c r="AZ302" s="329"/>
      <c r="BA302" s="329"/>
      <c r="BB302" s="329"/>
      <c r="BC302" s="331" t="s">
        <v>763</v>
      </c>
      <c r="BD302" s="317"/>
      <c r="BE302" s="317"/>
      <c r="BF302" s="317"/>
      <c r="BG302" s="317"/>
      <c r="BH302" s="317"/>
      <c r="BI302" s="317"/>
      <c r="BJ302" s="317"/>
      <c r="BK302" s="320"/>
      <c r="BL302" s="321"/>
      <c r="BM302" s="317"/>
      <c r="BN302" s="330"/>
      <c r="DF302" s="278"/>
      <c r="DG302" s="272"/>
    </row>
    <row r="303" spans="2:111" s="273" customFormat="1" ht="9.9499999999999993" customHeight="1" x14ac:dyDescent="0.15">
      <c r="B303" s="274"/>
      <c r="C303" s="275"/>
      <c r="D303" s="270"/>
      <c r="E303" s="270"/>
      <c r="G303" s="270"/>
      <c r="AF303" s="288"/>
      <c r="AG303" s="288"/>
      <c r="AH303" s="282"/>
      <c r="AI303" s="282"/>
      <c r="AJ303" s="282"/>
      <c r="AK303" s="282"/>
      <c r="AL303" s="282"/>
      <c r="AM303" s="282"/>
      <c r="AN303" s="331" t="s">
        <v>764</v>
      </c>
      <c r="AO303" s="317"/>
      <c r="AP303" s="318"/>
      <c r="AQ303" s="317"/>
      <c r="AR303" s="317"/>
      <c r="AS303" s="317"/>
      <c r="AT303" s="317"/>
      <c r="AU303" s="329"/>
      <c r="AV303" s="329"/>
      <c r="AW303" s="329"/>
      <c r="AX303" s="329"/>
      <c r="AY303" s="329"/>
      <c r="AZ303" s="329"/>
      <c r="BA303" s="329"/>
      <c r="BB303" s="329"/>
      <c r="BC303" s="331" t="s">
        <v>765</v>
      </c>
      <c r="BD303" s="317"/>
      <c r="BE303" s="317"/>
      <c r="BF303" s="317"/>
      <c r="BG303" s="317"/>
      <c r="BH303" s="317"/>
      <c r="BI303" s="317"/>
      <c r="BJ303" s="317"/>
      <c r="BK303" s="320"/>
      <c r="BL303" s="321"/>
      <c r="BM303" s="317"/>
      <c r="BN303" s="330"/>
      <c r="BP303" s="322"/>
      <c r="DF303" s="278"/>
      <c r="DG303" s="272"/>
    </row>
    <row r="304" spans="2:111" s="273" customFormat="1" ht="9.9499999999999993" customHeight="1" x14ac:dyDescent="0.15">
      <c r="B304" s="274"/>
      <c r="C304" s="275"/>
      <c r="D304" s="270"/>
      <c r="E304" s="270"/>
      <c r="AF304" s="288"/>
      <c r="AG304" s="288"/>
      <c r="AH304" s="282"/>
      <c r="AI304" s="282"/>
      <c r="AJ304" s="282"/>
      <c r="AK304" s="282"/>
      <c r="AL304" s="282"/>
      <c r="AM304" s="282"/>
      <c r="AN304" s="331" t="s">
        <v>766</v>
      </c>
      <c r="AO304" s="317"/>
      <c r="AP304" s="318"/>
      <c r="AQ304" s="317"/>
      <c r="AR304" s="317"/>
      <c r="AS304" s="317"/>
      <c r="AT304" s="317"/>
      <c r="AU304" s="329"/>
      <c r="AV304" s="329"/>
      <c r="AW304" s="329"/>
      <c r="AX304" s="329"/>
      <c r="AY304" s="329"/>
      <c r="AZ304" s="329"/>
      <c r="BA304" s="329"/>
      <c r="BB304" s="329"/>
      <c r="BC304" s="331" t="s">
        <v>767</v>
      </c>
      <c r="BD304" s="317"/>
      <c r="BE304" s="317"/>
      <c r="BF304" s="317"/>
      <c r="BG304" s="317"/>
      <c r="BH304" s="317"/>
      <c r="BI304" s="317"/>
      <c r="BJ304" s="317"/>
      <c r="BK304" s="320"/>
      <c r="BL304" s="321"/>
      <c r="BM304" s="317"/>
      <c r="BN304" s="330"/>
      <c r="BP304" s="322"/>
      <c r="DF304" s="278"/>
      <c r="DG304" s="272"/>
    </row>
    <row r="305" spans="2:111" s="273" customFormat="1" ht="9.9499999999999993" customHeight="1" x14ac:dyDescent="0.15">
      <c r="B305" s="274"/>
      <c r="C305" s="275"/>
      <c r="D305" s="270"/>
      <c r="E305" s="270"/>
      <c r="AF305" s="282"/>
      <c r="AG305" s="282"/>
      <c r="AH305" s="282"/>
      <c r="AI305" s="282"/>
      <c r="AJ305" s="282"/>
      <c r="AK305" s="282"/>
      <c r="AL305" s="282"/>
      <c r="AM305" s="282"/>
      <c r="AN305" s="331" t="s">
        <v>768</v>
      </c>
      <c r="AO305" s="317"/>
      <c r="AP305" s="318"/>
      <c r="AQ305" s="317"/>
      <c r="AR305" s="317"/>
      <c r="AS305" s="317"/>
      <c r="AT305" s="317"/>
      <c r="AU305" s="329"/>
      <c r="AV305" s="329"/>
      <c r="AW305" s="329"/>
      <c r="AX305" s="329"/>
      <c r="AY305" s="329"/>
      <c r="AZ305" s="329"/>
      <c r="BA305" s="329"/>
      <c r="BB305" s="329"/>
      <c r="BC305" s="331" t="s">
        <v>769</v>
      </c>
      <c r="BD305" s="317"/>
      <c r="BE305" s="317"/>
      <c r="BF305" s="317"/>
      <c r="BG305" s="317"/>
      <c r="BH305" s="317"/>
      <c r="BI305" s="317"/>
      <c r="BJ305" s="317"/>
      <c r="BK305" s="320"/>
      <c r="BL305" s="321"/>
      <c r="BM305" s="317"/>
      <c r="BN305" s="330"/>
      <c r="DF305" s="278"/>
      <c r="DG305" s="272"/>
    </row>
    <row r="306" spans="2:111" s="273" customFormat="1" ht="9.9499999999999993" customHeight="1" x14ac:dyDescent="0.15">
      <c r="B306" s="274"/>
      <c r="C306" s="275"/>
      <c r="D306" s="270"/>
      <c r="E306" s="270"/>
      <c r="AF306" s="282"/>
      <c r="AG306" s="282"/>
      <c r="AH306" s="282"/>
      <c r="AI306" s="282"/>
      <c r="AJ306" s="282"/>
      <c r="AK306" s="282"/>
      <c r="AL306" s="282"/>
      <c r="AM306" s="282"/>
      <c r="AN306" s="331" t="s">
        <v>770</v>
      </c>
      <c r="AO306" s="317"/>
      <c r="AP306" s="318"/>
      <c r="AQ306" s="317"/>
      <c r="AR306" s="317"/>
      <c r="AS306" s="317"/>
      <c r="AT306" s="317"/>
      <c r="AU306" s="329"/>
      <c r="AV306" s="329"/>
      <c r="AW306" s="329"/>
      <c r="AX306" s="329"/>
      <c r="AY306" s="329"/>
      <c r="AZ306" s="329"/>
      <c r="BA306" s="329"/>
      <c r="BB306" s="329"/>
      <c r="BC306" s="331" t="s">
        <v>771</v>
      </c>
      <c r="BD306" s="317"/>
      <c r="BE306" s="317"/>
      <c r="BF306" s="317"/>
      <c r="BG306" s="317"/>
      <c r="BH306" s="317"/>
      <c r="BI306" s="317"/>
      <c r="BJ306" s="317"/>
      <c r="BK306" s="320"/>
      <c r="BL306" s="321"/>
      <c r="BM306" s="317"/>
      <c r="BN306" s="330"/>
      <c r="DF306" s="278"/>
      <c r="DG306" s="272"/>
    </row>
    <row r="307" spans="2:111" s="273" customFormat="1" ht="9.9499999999999993" customHeight="1" x14ac:dyDescent="0.15">
      <c r="B307" s="274"/>
      <c r="C307" s="275"/>
      <c r="D307" s="270"/>
      <c r="E307" s="270"/>
      <c r="F307" s="276"/>
      <c r="G307" s="270"/>
      <c r="J307" s="370"/>
      <c r="K307" s="288"/>
      <c r="L307" s="288"/>
      <c r="M307" s="288"/>
      <c r="N307" s="288"/>
      <c r="O307" s="288"/>
      <c r="P307" s="288"/>
      <c r="Q307" s="288"/>
      <c r="R307" s="288"/>
      <c r="S307" s="288"/>
      <c r="T307" s="288"/>
      <c r="U307" s="288"/>
      <c r="V307" s="288"/>
      <c r="W307" s="288"/>
      <c r="X307" s="288"/>
      <c r="Y307" s="288"/>
      <c r="Z307" s="288"/>
      <c r="AA307" s="288"/>
      <c r="AB307" s="288"/>
      <c r="AC307" s="288"/>
      <c r="AD307" s="288"/>
      <c r="AE307" s="288"/>
      <c r="AF307" s="288"/>
      <c r="AG307" s="288"/>
      <c r="AH307" s="288"/>
      <c r="AI307" s="288"/>
      <c r="AJ307" s="288"/>
      <c r="AK307" s="288"/>
      <c r="AL307" s="288"/>
      <c r="AM307" s="288"/>
      <c r="AN307" s="331" t="s">
        <v>772</v>
      </c>
      <c r="AO307" s="333"/>
      <c r="AP307" s="333"/>
      <c r="AQ307" s="333"/>
      <c r="AR307" s="333"/>
      <c r="AS307" s="336"/>
      <c r="AT307" s="336"/>
      <c r="AU307" s="336"/>
      <c r="AV307" s="336"/>
      <c r="AW307" s="336"/>
      <c r="AX307" s="333"/>
      <c r="AY307" s="333"/>
      <c r="AZ307" s="333"/>
      <c r="BA307" s="333"/>
      <c r="BB307" s="332"/>
      <c r="BC307" s="331" t="s">
        <v>773</v>
      </c>
      <c r="BD307" s="333"/>
      <c r="BE307" s="333"/>
      <c r="BF307" s="333"/>
      <c r="BG307" s="333"/>
      <c r="BH307" s="333"/>
      <c r="BI307" s="333"/>
      <c r="BJ307" s="333"/>
      <c r="BK307" s="333"/>
      <c r="BL307" s="333"/>
      <c r="BM307" s="329"/>
      <c r="BN307" s="330"/>
      <c r="DF307" s="278"/>
      <c r="DG307" s="272"/>
    </row>
    <row r="308" spans="2:111" s="273" customFormat="1" ht="9.9499999999999993" customHeight="1" x14ac:dyDescent="0.15">
      <c r="B308" s="274"/>
      <c r="C308" s="275"/>
      <c r="D308" s="270"/>
      <c r="E308" s="270"/>
      <c r="F308" s="276"/>
      <c r="G308" s="270"/>
      <c r="J308" s="288"/>
      <c r="K308" s="288"/>
      <c r="L308" s="288"/>
      <c r="M308" s="288"/>
      <c r="N308" s="288"/>
      <c r="O308" s="288"/>
      <c r="P308" s="288"/>
      <c r="Q308" s="288"/>
      <c r="R308" s="288"/>
      <c r="S308" s="288"/>
      <c r="T308" s="288"/>
      <c r="U308" s="288"/>
      <c r="V308" s="288"/>
      <c r="W308" s="288"/>
      <c r="X308" s="288"/>
      <c r="Y308" s="288"/>
      <c r="Z308" s="288"/>
      <c r="AA308" s="288"/>
      <c r="AB308" s="288"/>
      <c r="AC308" s="288"/>
      <c r="AD308" s="288"/>
      <c r="AE308" s="288"/>
      <c r="AF308" s="288"/>
      <c r="AG308" s="288"/>
      <c r="AH308" s="288"/>
      <c r="AI308" s="288"/>
      <c r="AJ308" s="288"/>
      <c r="AK308" s="288"/>
      <c r="AL308" s="288"/>
      <c r="AM308" s="288"/>
      <c r="AN308" s="331" t="s">
        <v>774</v>
      </c>
      <c r="AO308" s="333"/>
      <c r="AP308" s="333"/>
      <c r="AQ308" s="333"/>
      <c r="AR308" s="333"/>
      <c r="AS308" s="336"/>
      <c r="AT308" s="336"/>
      <c r="AU308" s="336"/>
      <c r="AV308" s="336"/>
      <c r="AW308" s="336"/>
      <c r="AX308" s="333"/>
      <c r="AY308" s="333"/>
      <c r="AZ308" s="333"/>
      <c r="BA308" s="333"/>
      <c r="BB308" s="332"/>
      <c r="BC308" s="331" t="s">
        <v>775</v>
      </c>
      <c r="BD308" s="333"/>
      <c r="BE308" s="333"/>
      <c r="BF308" s="333"/>
      <c r="BG308" s="333"/>
      <c r="BH308" s="333"/>
      <c r="BI308" s="333"/>
      <c r="BJ308" s="333"/>
      <c r="BK308" s="333"/>
      <c r="BL308" s="333"/>
      <c r="BM308" s="329"/>
      <c r="BN308" s="330"/>
      <c r="BP308" s="322"/>
      <c r="DF308" s="278"/>
      <c r="DG308" s="272"/>
    </row>
    <row r="309" spans="2:111" s="273" customFormat="1" ht="9.9499999999999993" customHeight="1" x14ac:dyDescent="0.15">
      <c r="B309" s="274"/>
      <c r="C309" s="275"/>
      <c r="D309" s="276"/>
      <c r="E309" s="276"/>
      <c r="F309" s="280"/>
      <c r="G309" s="288"/>
      <c r="H309" s="288"/>
      <c r="I309" s="288"/>
      <c r="J309" s="288"/>
      <c r="K309" s="288"/>
      <c r="L309" s="288"/>
      <c r="M309" s="288"/>
      <c r="N309" s="288"/>
      <c r="O309" s="288"/>
      <c r="P309" s="288"/>
      <c r="Q309" s="288"/>
      <c r="R309" s="288"/>
      <c r="S309" s="288"/>
      <c r="T309" s="288"/>
      <c r="U309" s="288"/>
      <c r="V309" s="288"/>
      <c r="W309" s="288"/>
      <c r="X309" s="288"/>
      <c r="Y309" s="288"/>
      <c r="Z309" s="288"/>
      <c r="AA309" s="288"/>
      <c r="AB309" s="288"/>
      <c r="AC309" s="288"/>
      <c r="AD309" s="288"/>
      <c r="AE309" s="288"/>
      <c r="AF309" s="288"/>
      <c r="AG309" s="288"/>
      <c r="AH309" s="288"/>
      <c r="AI309" s="288"/>
      <c r="AJ309" s="288"/>
      <c r="AK309" s="288"/>
      <c r="AL309" s="288"/>
      <c r="AM309" s="288"/>
      <c r="AN309" s="331" t="s">
        <v>776</v>
      </c>
      <c r="AO309" s="333"/>
      <c r="AP309" s="333"/>
      <c r="AQ309" s="333"/>
      <c r="AR309" s="333"/>
      <c r="AS309" s="336"/>
      <c r="AT309" s="336"/>
      <c r="AU309" s="336"/>
      <c r="AV309" s="336"/>
      <c r="AW309" s="336"/>
      <c r="AX309" s="333"/>
      <c r="AY309" s="333"/>
      <c r="AZ309" s="333"/>
      <c r="BA309" s="333"/>
      <c r="BB309" s="332"/>
      <c r="BC309" s="331" t="s">
        <v>777</v>
      </c>
      <c r="BD309" s="333"/>
      <c r="BE309" s="333"/>
      <c r="BF309" s="333"/>
      <c r="BG309" s="333"/>
      <c r="BH309" s="333"/>
      <c r="BI309" s="333"/>
      <c r="BJ309" s="333"/>
      <c r="BK309" s="333"/>
      <c r="BL309" s="333"/>
      <c r="BM309" s="329"/>
      <c r="BN309" s="330"/>
      <c r="DF309" s="278"/>
      <c r="DG309" s="272"/>
    </row>
    <row r="310" spans="2:111" s="273" customFormat="1" ht="9.9499999999999993" customHeight="1" x14ac:dyDescent="0.15">
      <c r="B310" s="274"/>
      <c r="C310" s="275"/>
      <c r="D310" s="276"/>
      <c r="E310" s="276"/>
      <c r="G310" s="288"/>
      <c r="H310" s="288"/>
      <c r="I310" s="288"/>
      <c r="J310" s="288"/>
      <c r="K310" s="288"/>
      <c r="L310" s="288"/>
      <c r="M310" s="288"/>
      <c r="N310" s="288"/>
      <c r="O310" s="288"/>
      <c r="P310" s="288"/>
      <c r="Q310" s="288"/>
      <c r="R310" s="288"/>
      <c r="S310" s="288"/>
      <c r="T310" s="288"/>
      <c r="U310" s="288"/>
      <c r="V310" s="288"/>
      <c r="W310" s="288"/>
      <c r="X310" s="288"/>
      <c r="Y310" s="288"/>
      <c r="Z310" s="288"/>
      <c r="AA310" s="288"/>
      <c r="AB310" s="288"/>
      <c r="AC310" s="288"/>
      <c r="AD310" s="288"/>
      <c r="AE310" s="288"/>
      <c r="AF310" s="288"/>
      <c r="AG310" s="288"/>
      <c r="AH310" s="288"/>
      <c r="AI310" s="288"/>
      <c r="AJ310" s="288"/>
      <c r="AK310" s="288"/>
      <c r="AL310" s="288"/>
      <c r="AM310" s="288"/>
      <c r="AN310" s="331" t="s">
        <v>778</v>
      </c>
      <c r="AO310" s="333"/>
      <c r="AP310" s="333"/>
      <c r="AQ310" s="333"/>
      <c r="AR310" s="333"/>
      <c r="AS310" s="333"/>
      <c r="AT310" s="333"/>
      <c r="AU310" s="333"/>
      <c r="AV310" s="333"/>
      <c r="AW310" s="333"/>
      <c r="AX310" s="333"/>
      <c r="AY310" s="333"/>
      <c r="AZ310" s="333"/>
      <c r="BA310" s="333"/>
      <c r="BB310" s="332"/>
      <c r="BC310" s="331" t="s">
        <v>779</v>
      </c>
      <c r="BD310" s="333"/>
      <c r="BE310" s="333"/>
      <c r="BF310" s="333"/>
      <c r="BG310" s="333"/>
      <c r="BH310" s="333"/>
      <c r="BI310" s="333"/>
      <c r="BJ310" s="333"/>
      <c r="BK310" s="333"/>
      <c r="BL310" s="333"/>
      <c r="BM310" s="329"/>
      <c r="BN310" s="330"/>
      <c r="DF310" s="278"/>
      <c r="DG310" s="272"/>
    </row>
    <row r="311" spans="2:111" s="273" customFormat="1" ht="9.9499999999999993" customHeight="1" x14ac:dyDescent="0.15">
      <c r="B311" s="274"/>
      <c r="C311" s="275"/>
      <c r="D311" s="276"/>
      <c r="E311" s="276"/>
      <c r="G311" s="288"/>
      <c r="H311" s="288"/>
      <c r="I311" s="288"/>
      <c r="J311" s="288"/>
      <c r="K311" s="288"/>
      <c r="L311" s="288"/>
      <c r="M311" s="288"/>
      <c r="N311" s="288"/>
      <c r="O311" s="288"/>
      <c r="P311" s="288"/>
      <c r="Q311" s="288"/>
      <c r="R311" s="288"/>
      <c r="S311" s="288"/>
      <c r="T311" s="288"/>
      <c r="U311" s="288"/>
      <c r="V311" s="288"/>
      <c r="W311" s="288"/>
      <c r="X311" s="288"/>
      <c r="Y311" s="288"/>
      <c r="Z311" s="288"/>
      <c r="AA311" s="288"/>
      <c r="AB311" s="288"/>
      <c r="AC311" s="288"/>
      <c r="AD311" s="288"/>
      <c r="AE311" s="288"/>
      <c r="AF311" s="288"/>
      <c r="AG311" s="288"/>
      <c r="AH311" s="288"/>
      <c r="AI311" s="288"/>
      <c r="AJ311" s="288"/>
      <c r="AK311" s="288"/>
      <c r="AL311" s="288"/>
      <c r="AM311" s="288"/>
      <c r="AN311" s="288"/>
      <c r="AO311" s="288"/>
      <c r="AP311" s="288"/>
      <c r="AQ311" s="288"/>
      <c r="AR311" s="288"/>
      <c r="AS311" s="288"/>
      <c r="AT311" s="288"/>
      <c r="AU311" s="288"/>
      <c r="AV311" s="288"/>
      <c r="AW311" s="288"/>
      <c r="AX311" s="288"/>
      <c r="AY311" s="288"/>
      <c r="AZ311" s="288"/>
      <c r="BA311" s="288"/>
      <c r="BB311" s="288"/>
      <c r="BC311" s="288"/>
      <c r="BD311" s="288"/>
      <c r="BE311" s="288"/>
      <c r="BF311" s="288"/>
      <c r="BG311" s="288"/>
      <c r="BH311" s="288"/>
      <c r="BI311" s="288"/>
      <c r="BJ311" s="288"/>
      <c r="BK311" s="288"/>
      <c r="BL311" s="288"/>
      <c r="DF311" s="278"/>
      <c r="DG311" s="272"/>
    </row>
    <row r="312" spans="2:111" s="273" customFormat="1" ht="9.9499999999999993" customHeight="1" x14ac:dyDescent="0.15">
      <c r="B312" s="274"/>
      <c r="C312" s="275"/>
      <c r="D312" s="276"/>
      <c r="E312" s="276"/>
      <c r="G312" s="288"/>
      <c r="H312" s="288"/>
      <c r="I312" s="288"/>
      <c r="J312" s="288"/>
      <c r="K312" s="288"/>
      <c r="L312" s="288"/>
      <c r="M312" s="288"/>
      <c r="N312" s="288"/>
      <c r="O312" s="288"/>
      <c r="P312" s="288"/>
      <c r="Q312" s="288"/>
      <c r="R312" s="288"/>
      <c r="S312" s="288"/>
      <c r="T312" s="288"/>
      <c r="U312" s="288"/>
      <c r="V312" s="288"/>
      <c r="W312" s="288"/>
      <c r="X312" s="288"/>
      <c r="Y312" s="288"/>
      <c r="Z312" s="288"/>
      <c r="AA312" s="288"/>
      <c r="AB312" s="288"/>
      <c r="AC312" s="288"/>
      <c r="AD312" s="288"/>
      <c r="AE312" s="288"/>
      <c r="AF312" s="288"/>
      <c r="AG312" s="288"/>
      <c r="AH312" s="288"/>
      <c r="AI312" s="288"/>
      <c r="AJ312" s="288"/>
      <c r="AK312" s="288"/>
      <c r="AL312" s="288"/>
      <c r="AM312" s="288"/>
      <c r="AN312" s="288"/>
      <c r="AO312" s="288"/>
      <c r="AP312" s="288"/>
      <c r="AQ312" s="288"/>
      <c r="AR312" s="288"/>
      <c r="AS312" s="288"/>
      <c r="AT312" s="288"/>
      <c r="AU312" s="288"/>
      <c r="AV312" s="288"/>
      <c r="AW312" s="288"/>
      <c r="AX312" s="288"/>
      <c r="AY312" s="288"/>
      <c r="AZ312" s="288"/>
      <c r="BA312" s="288"/>
      <c r="BB312" s="288"/>
      <c r="BC312" s="288"/>
      <c r="BD312" s="288"/>
      <c r="BE312" s="288"/>
      <c r="BF312" s="288"/>
      <c r="BG312" s="288"/>
      <c r="BH312" s="288"/>
      <c r="BI312" s="288"/>
      <c r="BJ312" s="288"/>
      <c r="BK312" s="288"/>
      <c r="BL312" s="288"/>
      <c r="DF312" s="278"/>
      <c r="DG312" s="272"/>
    </row>
    <row r="313" spans="2:111" s="273" customFormat="1" ht="9.9499999999999993" customHeight="1" x14ac:dyDescent="0.15">
      <c r="B313" s="274"/>
      <c r="C313" s="275"/>
      <c r="D313" s="270"/>
      <c r="E313" s="270"/>
      <c r="F313" s="276"/>
      <c r="G313" s="288"/>
      <c r="H313" s="273" t="s">
        <v>677</v>
      </c>
      <c r="AI313" s="288"/>
      <c r="AJ313" s="288"/>
      <c r="AK313" s="288"/>
      <c r="AL313" s="288"/>
      <c r="AM313" s="288"/>
      <c r="AN313" s="288"/>
      <c r="AO313" s="288"/>
      <c r="AP313" s="288"/>
      <c r="AQ313" s="288"/>
      <c r="AR313" s="288"/>
      <c r="AS313" s="288"/>
      <c r="AT313" s="288"/>
      <c r="AU313" s="288"/>
      <c r="AV313" s="288"/>
      <c r="AW313" s="288"/>
      <c r="AX313" s="288"/>
      <c r="AY313" s="288"/>
      <c r="AZ313" s="288"/>
      <c r="BA313" s="288"/>
      <c r="BB313" s="288"/>
      <c r="BC313" s="288"/>
      <c r="BD313" s="288"/>
      <c r="BE313" s="288"/>
      <c r="BF313" s="288"/>
      <c r="BG313" s="288"/>
      <c r="BH313" s="288"/>
      <c r="BI313" s="288"/>
      <c r="BJ313" s="288"/>
      <c r="BK313" s="288"/>
      <c r="BL313" s="288"/>
      <c r="DF313" s="278"/>
      <c r="DG313" s="272"/>
    </row>
    <row r="314" spans="2:111" s="273" customFormat="1" ht="9.9499999999999993" customHeight="1" x14ac:dyDescent="0.15">
      <c r="B314" s="274"/>
      <c r="C314" s="275"/>
      <c r="D314" s="270"/>
      <c r="E314" s="270"/>
      <c r="F314" s="276"/>
      <c r="G314" s="288"/>
      <c r="H314" s="312" t="s">
        <v>678</v>
      </c>
      <c r="I314" s="328"/>
      <c r="J314" s="328"/>
      <c r="K314" s="328"/>
      <c r="L314" s="328"/>
      <c r="M314" s="328"/>
      <c r="N314" s="328"/>
      <c r="O314" s="328"/>
      <c r="P314" s="328"/>
      <c r="Q314" s="328"/>
      <c r="R314" s="328"/>
      <c r="S314" s="328"/>
      <c r="T314" s="328"/>
      <c r="U314" s="328"/>
      <c r="V314" s="328"/>
      <c r="W314" s="328"/>
      <c r="X314" s="328"/>
      <c r="Y314" s="328"/>
      <c r="Z314" s="328"/>
      <c r="AA314" s="328"/>
      <c r="AB314" s="328"/>
      <c r="AC314" s="323"/>
      <c r="AD314" s="312" t="s">
        <v>679</v>
      </c>
      <c r="AE314" s="328"/>
      <c r="AF314" s="328"/>
      <c r="AG314" s="328"/>
      <c r="AH314" s="328"/>
      <c r="AI314" s="328"/>
      <c r="AJ314" s="328"/>
      <c r="AK314" s="328"/>
      <c r="AL314" s="328"/>
      <c r="AM314" s="328"/>
      <c r="AN314" s="328"/>
      <c r="AO314" s="314"/>
      <c r="AP314" s="328"/>
      <c r="AQ314" s="328"/>
      <c r="AR314" s="328"/>
      <c r="AS314" s="328"/>
      <c r="AT314" s="328"/>
      <c r="AU314" s="328"/>
      <c r="AV314" s="328"/>
      <c r="AW314" s="328"/>
      <c r="AX314" s="328"/>
      <c r="AY314" s="328"/>
      <c r="AZ314" s="328"/>
      <c r="BA314" s="328"/>
      <c r="BB314" s="328"/>
      <c r="BC314" s="328"/>
      <c r="BD314" s="328"/>
      <c r="BE314" s="328"/>
      <c r="BF314" s="328"/>
      <c r="BG314" s="323"/>
      <c r="BH314" s="288"/>
      <c r="BI314" s="288"/>
      <c r="BJ314" s="288"/>
      <c r="BK314" s="288"/>
      <c r="BL314" s="288"/>
      <c r="DF314" s="278"/>
      <c r="DG314" s="272"/>
    </row>
    <row r="315" spans="2:111" s="273" customFormat="1" ht="9.9499999999999993" customHeight="1" x14ac:dyDescent="0.15">
      <c r="B315" s="274"/>
      <c r="C315" s="275"/>
      <c r="D315" s="270"/>
      <c r="E315" s="270"/>
      <c r="F315" s="276"/>
      <c r="G315" s="288"/>
      <c r="H315" s="316" t="s">
        <v>684</v>
      </c>
      <c r="I315" s="329"/>
      <c r="J315" s="329"/>
      <c r="K315" s="329"/>
      <c r="L315" s="329"/>
      <c r="M315" s="329"/>
      <c r="N315" s="329"/>
      <c r="O315" s="329"/>
      <c r="P315" s="329"/>
      <c r="Q315" s="329"/>
      <c r="R315" s="329"/>
      <c r="S315" s="329"/>
      <c r="T315" s="329"/>
      <c r="U315" s="329"/>
      <c r="V315" s="329"/>
      <c r="W315" s="329"/>
      <c r="X315" s="329"/>
      <c r="Y315" s="329"/>
      <c r="Z315" s="329"/>
      <c r="AA315" s="329"/>
      <c r="AB315" s="329"/>
      <c r="AC315" s="330"/>
      <c r="AD315" s="331" t="s">
        <v>685</v>
      </c>
      <c r="AE315" s="329"/>
      <c r="AF315" s="329"/>
      <c r="AG315" s="329"/>
      <c r="AH315" s="329"/>
      <c r="AI315" s="329"/>
      <c r="AJ315" s="329"/>
      <c r="AK315" s="329"/>
      <c r="AL315" s="329"/>
      <c r="AM315" s="329"/>
      <c r="AN315" s="329"/>
      <c r="AO315" s="333"/>
      <c r="AP315" s="333"/>
      <c r="AQ315" s="333"/>
      <c r="AR315" s="333"/>
      <c r="AS315" s="333"/>
      <c r="AT315" s="333"/>
      <c r="AU315" s="329"/>
      <c r="AV315" s="333"/>
      <c r="AW315" s="333"/>
      <c r="AX315" s="333"/>
      <c r="AY315" s="333"/>
      <c r="AZ315" s="333"/>
      <c r="BA315" s="333"/>
      <c r="BB315" s="333"/>
      <c r="BC315" s="333"/>
      <c r="BD315" s="333"/>
      <c r="BE315" s="333"/>
      <c r="BF315" s="333"/>
      <c r="BG315" s="332"/>
      <c r="BH315" s="288"/>
      <c r="BI315" s="288"/>
      <c r="BJ315" s="288"/>
      <c r="BK315" s="288"/>
      <c r="BL315" s="288"/>
      <c r="DF315" s="278"/>
      <c r="DG315" s="272"/>
    </row>
    <row r="316" spans="2:111" s="273" customFormat="1" ht="9.9499999999999993" customHeight="1" x14ac:dyDescent="0.15">
      <c r="B316" s="274"/>
      <c r="C316" s="275"/>
      <c r="D316" s="270"/>
      <c r="E316" s="270"/>
      <c r="F316" s="276"/>
      <c r="G316" s="288"/>
      <c r="H316" s="316" t="s">
        <v>682</v>
      </c>
      <c r="I316" s="329"/>
      <c r="J316" s="329"/>
      <c r="K316" s="329"/>
      <c r="L316" s="329"/>
      <c r="M316" s="329"/>
      <c r="N316" s="329"/>
      <c r="O316" s="329"/>
      <c r="P316" s="329"/>
      <c r="Q316" s="329"/>
      <c r="R316" s="329"/>
      <c r="S316" s="329"/>
      <c r="T316" s="329"/>
      <c r="U316" s="329"/>
      <c r="V316" s="329"/>
      <c r="W316" s="329"/>
      <c r="X316" s="329"/>
      <c r="Y316" s="329"/>
      <c r="Z316" s="329"/>
      <c r="AA316" s="329"/>
      <c r="AB316" s="329"/>
      <c r="AC316" s="330"/>
      <c r="AD316" s="331" t="s">
        <v>683</v>
      </c>
      <c r="AE316" s="329"/>
      <c r="AF316" s="329"/>
      <c r="AG316" s="329"/>
      <c r="AH316" s="329"/>
      <c r="AI316" s="329"/>
      <c r="AJ316" s="329"/>
      <c r="AK316" s="329"/>
      <c r="AL316" s="329"/>
      <c r="AM316" s="329"/>
      <c r="AN316" s="329"/>
      <c r="AO316" s="324"/>
      <c r="AP316" s="333"/>
      <c r="AQ316" s="333"/>
      <c r="AR316" s="333"/>
      <c r="AS316" s="333"/>
      <c r="AT316" s="333"/>
      <c r="AU316" s="333"/>
      <c r="AV316" s="333"/>
      <c r="AW316" s="333"/>
      <c r="AX316" s="333"/>
      <c r="AY316" s="333"/>
      <c r="AZ316" s="333"/>
      <c r="BA316" s="333"/>
      <c r="BB316" s="333"/>
      <c r="BC316" s="333"/>
      <c r="BD316" s="333"/>
      <c r="BE316" s="333"/>
      <c r="BF316" s="333"/>
      <c r="BG316" s="332"/>
      <c r="BH316" s="288"/>
      <c r="BI316" s="288"/>
      <c r="BJ316" s="288"/>
      <c r="BK316" s="288"/>
      <c r="BL316" s="288"/>
      <c r="DF316" s="278"/>
      <c r="DG316" s="272"/>
    </row>
    <row r="317" spans="2:111" s="273" customFormat="1" ht="9.9499999999999993" customHeight="1" x14ac:dyDescent="0.15">
      <c r="B317" s="274"/>
      <c r="C317" s="275"/>
      <c r="D317" s="270"/>
      <c r="E317" s="270"/>
      <c r="F317" s="276"/>
      <c r="G317" s="288"/>
      <c r="H317" s="316" t="s">
        <v>780</v>
      </c>
      <c r="I317" s="329"/>
      <c r="J317" s="329"/>
      <c r="K317" s="329"/>
      <c r="L317" s="329"/>
      <c r="M317" s="329"/>
      <c r="N317" s="329"/>
      <c r="O317" s="329"/>
      <c r="P317" s="329"/>
      <c r="Q317" s="329"/>
      <c r="R317" s="329"/>
      <c r="S317" s="329"/>
      <c r="T317" s="329"/>
      <c r="U317" s="329"/>
      <c r="V317" s="329"/>
      <c r="W317" s="329"/>
      <c r="X317" s="329"/>
      <c r="Y317" s="329"/>
      <c r="Z317" s="329"/>
      <c r="AA317" s="329"/>
      <c r="AB317" s="329"/>
      <c r="AC317" s="330"/>
      <c r="AD317" s="331" t="s">
        <v>781</v>
      </c>
      <c r="AE317" s="329"/>
      <c r="AF317" s="329"/>
      <c r="AG317" s="329"/>
      <c r="AH317" s="329"/>
      <c r="AI317" s="329"/>
      <c r="AJ317" s="329"/>
      <c r="AK317" s="329"/>
      <c r="AL317" s="329"/>
      <c r="AM317" s="329"/>
      <c r="AN317" s="329"/>
      <c r="AO317" s="333"/>
      <c r="AP317" s="333"/>
      <c r="AQ317" s="333"/>
      <c r="AR317" s="333"/>
      <c r="AS317" s="333"/>
      <c r="AT317" s="333"/>
      <c r="AU317" s="333"/>
      <c r="AV317" s="333"/>
      <c r="AW317" s="333"/>
      <c r="AX317" s="333"/>
      <c r="AY317" s="333"/>
      <c r="AZ317" s="333"/>
      <c r="BA317" s="333"/>
      <c r="BB317" s="333"/>
      <c r="BC317" s="333"/>
      <c r="BD317" s="333"/>
      <c r="BE317" s="333"/>
      <c r="BF317" s="333"/>
      <c r="BG317" s="332"/>
      <c r="BH317" s="288"/>
      <c r="BI317" s="288"/>
      <c r="BJ317" s="288"/>
      <c r="BK317" s="288"/>
      <c r="BL317" s="288"/>
      <c r="DF317" s="278"/>
      <c r="DG317" s="272"/>
    </row>
    <row r="318" spans="2:111" s="273" customFormat="1" ht="9.9499999999999993" customHeight="1" x14ac:dyDescent="0.15">
      <c r="B318" s="274"/>
      <c r="C318" s="275"/>
      <c r="D318" s="270"/>
      <c r="E318" s="270"/>
      <c r="F318" s="276"/>
      <c r="G318" s="288"/>
      <c r="H318" s="316" t="s">
        <v>686</v>
      </c>
      <c r="I318" s="329"/>
      <c r="J318" s="329"/>
      <c r="K318" s="329"/>
      <c r="L318" s="329"/>
      <c r="M318" s="329"/>
      <c r="N318" s="329"/>
      <c r="O318" s="329"/>
      <c r="P318" s="329"/>
      <c r="Q318" s="329"/>
      <c r="R318" s="329"/>
      <c r="S318" s="329"/>
      <c r="T318" s="329"/>
      <c r="U318" s="329"/>
      <c r="V318" s="329"/>
      <c r="W318" s="329"/>
      <c r="X318" s="329"/>
      <c r="Y318" s="329"/>
      <c r="Z318" s="329"/>
      <c r="AA318" s="329"/>
      <c r="AB318" s="329"/>
      <c r="AC318" s="330"/>
      <c r="AD318" s="331" t="s">
        <v>687</v>
      </c>
      <c r="AE318" s="329"/>
      <c r="AF318" s="329"/>
      <c r="AG318" s="329"/>
      <c r="AH318" s="329"/>
      <c r="AI318" s="329"/>
      <c r="AJ318" s="329"/>
      <c r="AK318" s="329"/>
      <c r="AL318" s="329"/>
      <c r="AM318" s="329"/>
      <c r="AN318" s="329"/>
      <c r="AO318" s="333"/>
      <c r="AP318" s="333"/>
      <c r="AQ318" s="333"/>
      <c r="AR318" s="333"/>
      <c r="AS318" s="333"/>
      <c r="AT318" s="333"/>
      <c r="AU318" s="333"/>
      <c r="AV318" s="333"/>
      <c r="AW318" s="333"/>
      <c r="AX318" s="333"/>
      <c r="AY318" s="333"/>
      <c r="AZ318" s="333"/>
      <c r="BA318" s="333"/>
      <c r="BB318" s="333"/>
      <c r="BC318" s="333"/>
      <c r="BD318" s="333"/>
      <c r="BE318" s="333"/>
      <c r="BF318" s="333"/>
      <c r="BG318" s="332"/>
      <c r="BH318" s="288"/>
      <c r="BI318" s="288"/>
      <c r="BJ318" s="288"/>
      <c r="BK318" s="288"/>
      <c r="BL318" s="288"/>
      <c r="DF318" s="278"/>
      <c r="DG318" s="272"/>
    </row>
    <row r="319" spans="2:111" s="273" customFormat="1" ht="9.9499999999999993" customHeight="1" x14ac:dyDescent="0.15">
      <c r="B319" s="274"/>
      <c r="C319" s="275"/>
      <c r="D319" s="270"/>
      <c r="E319" s="270"/>
      <c r="F319" s="276"/>
      <c r="G319" s="288"/>
      <c r="H319" s="316" t="s">
        <v>688</v>
      </c>
      <c r="I319" s="317"/>
      <c r="J319" s="318"/>
      <c r="K319" s="317"/>
      <c r="L319" s="317"/>
      <c r="M319" s="317"/>
      <c r="N319" s="317"/>
      <c r="O319" s="329"/>
      <c r="P319" s="329"/>
      <c r="Q319" s="329"/>
      <c r="R319" s="329"/>
      <c r="S319" s="329"/>
      <c r="T319" s="329"/>
      <c r="U319" s="329"/>
      <c r="V319" s="329"/>
      <c r="W319" s="329"/>
      <c r="X319" s="329"/>
      <c r="Y319" s="329"/>
      <c r="Z319" s="329"/>
      <c r="AA319" s="329"/>
      <c r="AB319" s="329"/>
      <c r="AC319" s="330"/>
      <c r="AD319" s="331" t="s">
        <v>689</v>
      </c>
      <c r="AE319" s="317"/>
      <c r="AF319" s="317"/>
      <c r="AG319" s="317"/>
      <c r="AH319" s="317"/>
      <c r="AI319" s="317"/>
      <c r="AJ319" s="317"/>
      <c r="AK319" s="317"/>
      <c r="AL319" s="320"/>
      <c r="AM319" s="321"/>
      <c r="AN319" s="317"/>
      <c r="AO319" s="329"/>
      <c r="AP319" s="333"/>
      <c r="AQ319" s="329"/>
      <c r="AR319" s="333"/>
      <c r="AS319" s="333"/>
      <c r="AT319" s="333"/>
      <c r="AU319" s="333"/>
      <c r="AV319" s="333"/>
      <c r="AW319" s="333"/>
      <c r="AX319" s="333"/>
      <c r="AY319" s="333"/>
      <c r="AZ319" s="336"/>
      <c r="BA319" s="336"/>
      <c r="BB319" s="333"/>
      <c r="BC319" s="333"/>
      <c r="BD319" s="333"/>
      <c r="BE319" s="329"/>
      <c r="BF319" s="333"/>
      <c r="BG319" s="332"/>
      <c r="BH319" s="288"/>
      <c r="BI319" s="335" t="s">
        <v>690</v>
      </c>
      <c r="BJ319" s="288"/>
      <c r="BK319" s="288"/>
      <c r="BL319" s="288"/>
      <c r="DF319" s="278"/>
      <c r="DG319" s="272"/>
    </row>
    <row r="320" spans="2:111" s="273" customFormat="1" ht="9.9499999999999993" customHeight="1" x14ac:dyDescent="0.15">
      <c r="B320" s="274"/>
      <c r="C320" s="275"/>
      <c r="D320" s="270"/>
      <c r="E320" s="270"/>
      <c r="F320" s="276"/>
      <c r="G320" s="288"/>
      <c r="H320" s="316" t="s">
        <v>782</v>
      </c>
      <c r="I320" s="317"/>
      <c r="J320" s="318"/>
      <c r="K320" s="317"/>
      <c r="L320" s="317"/>
      <c r="M320" s="317"/>
      <c r="N320" s="317"/>
      <c r="O320" s="329"/>
      <c r="P320" s="329"/>
      <c r="Q320" s="329"/>
      <c r="R320" s="329"/>
      <c r="S320" s="329"/>
      <c r="T320" s="329"/>
      <c r="U320" s="329"/>
      <c r="V320" s="329"/>
      <c r="W320" s="329"/>
      <c r="X320" s="329"/>
      <c r="Y320" s="329"/>
      <c r="Z320" s="329"/>
      <c r="AA320" s="329"/>
      <c r="AB320" s="329"/>
      <c r="AC320" s="330"/>
      <c r="AD320" s="316" t="s">
        <v>783</v>
      </c>
      <c r="AE320" s="317"/>
      <c r="AF320" s="317"/>
      <c r="AG320" s="317"/>
      <c r="AH320" s="317"/>
      <c r="AI320" s="317"/>
      <c r="AJ320" s="317"/>
      <c r="AK320" s="317"/>
      <c r="AL320" s="320"/>
      <c r="AM320" s="321"/>
      <c r="AN320" s="317"/>
      <c r="AO320" s="329"/>
      <c r="AP320" s="333"/>
      <c r="AQ320" s="333"/>
      <c r="AR320" s="333"/>
      <c r="AS320" s="333"/>
      <c r="AT320" s="333"/>
      <c r="AU320" s="333"/>
      <c r="AV320" s="333"/>
      <c r="AW320" s="333"/>
      <c r="AX320" s="333"/>
      <c r="AY320" s="333"/>
      <c r="AZ320" s="336"/>
      <c r="BA320" s="336"/>
      <c r="BB320" s="333"/>
      <c r="BC320" s="333"/>
      <c r="BD320" s="333"/>
      <c r="BE320" s="333"/>
      <c r="BF320" s="333"/>
      <c r="BG320" s="332"/>
      <c r="BH320" s="288"/>
      <c r="BI320" s="288"/>
      <c r="BJ320" s="288"/>
      <c r="BK320" s="288"/>
      <c r="BL320" s="288"/>
      <c r="DF320" s="278"/>
      <c r="DG320" s="272"/>
    </row>
    <row r="321" spans="2:111" s="273" customFormat="1" ht="9.9499999999999993" customHeight="1" x14ac:dyDescent="0.15">
      <c r="B321" s="274"/>
      <c r="C321" s="275"/>
      <c r="D321" s="270"/>
      <c r="E321" s="270"/>
      <c r="F321" s="276"/>
      <c r="G321" s="288"/>
      <c r="H321" s="316" t="s">
        <v>680</v>
      </c>
      <c r="I321" s="317"/>
      <c r="J321" s="318"/>
      <c r="K321" s="317"/>
      <c r="L321" s="317"/>
      <c r="M321" s="317"/>
      <c r="N321" s="317"/>
      <c r="O321" s="329"/>
      <c r="P321" s="329"/>
      <c r="Q321" s="329"/>
      <c r="R321" s="329"/>
      <c r="S321" s="329"/>
      <c r="T321" s="329"/>
      <c r="U321" s="329"/>
      <c r="V321" s="329"/>
      <c r="W321" s="329"/>
      <c r="X321" s="329"/>
      <c r="Y321" s="329"/>
      <c r="Z321" s="329"/>
      <c r="AA321" s="329"/>
      <c r="AB321" s="329"/>
      <c r="AC321" s="330"/>
      <c r="AD321" s="316" t="s">
        <v>783</v>
      </c>
      <c r="AE321" s="317"/>
      <c r="AF321" s="317"/>
      <c r="AG321" s="317"/>
      <c r="AH321" s="317"/>
      <c r="AI321" s="317"/>
      <c r="AJ321" s="317"/>
      <c r="AK321" s="317"/>
      <c r="AL321" s="320"/>
      <c r="AM321" s="321"/>
      <c r="AN321" s="317"/>
      <c r="AO321" s="329"/>
      <c r="AP321" s="333"/>
      <c r="AQ321" s="333"/>
      <c r="AR321" s="333"/>
      <c r="AS321" s="336"/>
      <c r="AT321" s="336"/>
      <c r="AU321" s="336"/>
      <c r="AV321" s="336"/>
      <c r="AW321" s="336"/>
      <c r="AX321" s="333"/>
      <c r="AY321" s="333"/>
      <c r="AZ321" s="333"/>
      <c r="BA321" s="333"/>
      <c r="BB321" s="333"/>
      <c r="BC321" s="333"/>
      <c r="BD321" s="333"/>
      <c r="BE321" s="333"/>
      <c r="BF321" s="333"/>
      <c r="BG321" s="332"/>
      <c r="BH321" s="288"/>
      <c r="BI321" s="288"/>
      <c r="BJ321" s="288"/>
      <c r="BK321" s="288"/>
      <c r="BL321" s="288"/>
      <c r="DF321" s="278"/>
      <c r="DG321" s="272"/>
    </row>
    <row r="322" spans="2:111" s="273" customFormat="1" ht="9.9499999999999993" customHeight="1" x14ac:dyDescent="0.15">
      <c r="B322" s="274"/>
      <c r="C322" s="275"/>
      <c r="D322" s="270"/>
      <c r="E322" s="270"/>
      <c r="F322" s="276"/>
      <c r="G322" s="288"/>
      <c r="H322" s="316" t="s">
        <v>691</v>
      </c>
      <c r="I322" s="317"/>
      <c r="J322" s="318"/>
      <c r="K322" s="317"/>
      <c r="L322" s="317"/>
      <c r="M322" s="317"/>
      <c r="N322" s="317"/>
      <c r="O322" s="329"/>
      <c r="P322" s="329"/>
      <c r="Q322" s="329"/>
      <c r="R322" s="329"/>
      <c r="S322" s="329"/>
      <c r="T322" s="329"/>
      <c r="U322" s="329"/>
      <c r="V322" s="329"/>
      <c r="W322" s="329"/>
      <c r="X322" s="329"/>
      <c r="Y322" s="329"/>
      <c r="Z322" s="329"/>
      <c r="AA322" s="329"/>
      <c r="AB322" s="329"/>
      <c r="AC322" s="330"/>
      <c r="AD322" s="331" t="s">
        <v>692</v>
      </c>
      <c r="AE322" s="317"/>
      <c r="AF322" s="317"/>
      <c r="AG322" s="317"/>
      <c r="AH322" s="317"/>
      <c r="AI322" s="317"/>
      <c r="AJ322" s="317"/>
      <c r="AK322" s="317"/>
      <c r="AL322" s="320"/>
      <c r="AM322" s="321"/>
      <c r="AN322" s="317"/>
      <c r="AO322" s="329"/>
      <c r="AP322" s="333"/>
      <c r="AQ322" s="333"/>
      <c r="AR322" s="333"/>
      <c r="AS322" s="336"/>
      <c r="AT322" s="336"/>
      <c r="AU322" s="336"/>
      <c r="AV322" s="336"/>
      <c r="AW322" s="336"/>
      <c r="AX322" s="333"/>
      <c r="AY322" s="333"/>
      <c r="AZ322" s="333"/>
      <c r="BA322" s="333"/>
      <c r="BB322" s="333"/>
      <c r="BC322" s="333"/>
      <c r="BD322" s="333"/>
      <c r="BE322" s="333"/>
      <c r="BF322" s="333"/>
      <c r="BG322" s="332"/>
      <c r="BH322" s="288"/>
      <c r="BI322" s="288"/>
      <c r="BJ322" s="288"/>
      <c r="BK322" s="288"/>
      <c r="BL322" s="288"/>
      <c r="DF322" s="278"/>
      <c r="DG322" s="272"/>
    </row>
    <row r="323" spans="2:111" s="273" customFormat="1" ht="9.9499999999999993" customHeight="1" x14ac:dyDescent="0.15">
      <c r="B323" s="274"/>
      <c r="C323" s="275"/>
      <c r="D323" s="270"/>
      <c r="E323" s="270"/>
      <c r="F323" s="276"/>
      <c r="G323" s="288"/>
      <c r="H323" s="316" t="s">
        <v>693</v>
      </c>
      <c r="I323" s="317"/>
      <c r="J323" s="318"/>
      <c r="K323" s="317"/>
      <c r="L323" s="317"/>
      <c r="M323" s="317"/>
      <c r="N323" s="317"/>
      <c r="O323" s="329"/>
      <c r="P323" s="329"/>
      <c r="Q323" s="329"/>
      <c r="R323" s="329"/>
      <c r="S323" s="329"/>
      <c r="T323" s="329"/>
      <c r="U323" s="329"/>
      <c r="V323" s="329"/>
      <c r="W323" s="329"/>
      <c r="X323" s="329"/>
      <c r="Y323" s="329"/>
      <c r="Z323" s="329"/>
      <c r="AA323" s="329"/>
      <c r="AB323" s="329"/>
      <c r="AC323" s="330"/>
      <c r="AD323" s="331" t="s">
        <v>683</v>
      </c>
      <c r="AE323" s="317"/>
      <c r="AF323" s="317"/>
      <c r="AG323" s="317"/>
      <c r="AH323" s="317"/>
      <c r="AI323" s="317"/>
      <c r="AJ323" s="317"/>
      <c r="AK323" s="317"/>
      <c r="AL323" s="320"/>
      <c r="AM323" s="321"/>
      <c r="AN323" s="317"/>
      <c r="AO323" s="329"/>
      <c r="AP323" s="333"/>
      <c r="AQ323" s="333"/>
      <c r="AR323" s="333"/>
      <c r="AS323" s="336"/>
      <c r="AT323" s="336"/>
      <c r="AU323" s="336"/>
      <c r="AV323" s="336"/>
      <c r="AW323" s="336"/>
      <c r="AX323" s="333"/>
      <c r="AY323" s="333"/>
      <c r="AZ323" s="333"/>
      <c r="BA323" s="333"/>
      <c r="BB323" s="333"/>
      <c r="BC323" s="333"/>
      <c r="BD323" s="333"/>
      <c r="BE323" s="333"/>
      <c r="BF323" s="333"/>
      <c r="BG323" s="332"/>
      <c r="BH323" s="288"/>
      <c r="BI323" s="288"/>
      <c r="BJ323" s="288"/>
      <c r="BK323" s="288"/>
      <c r="BL323" s="288"/>
      <c r="DF323" s="278"/>
      <c r="DG323" s="272"/>
    </row>
    <row r="324" spans="2:111" s="273" customFormat="1" ht="9.9499999999999993" customHeight="1" x14ac:dyDescent="0.15">
      <c r="B324" s="274"/>
      <c r="C324" s="275"/>
      <c r="D324" s="270"/>
      <c r="E324" s="270"/>
      <c r="F324" s="276"/>
      <c r="G324" s="288"/>
      <c r="H324" s="316" t="s">
        <v>680</v>
      </c>
      <c r="I324" s="329"/>
      <c r="J324" s="329"/>
      <c r="K324" s="329"/>
      <c r="L324" s="329"/>
      <c r="M324" s="329"/>
      <c r="N324" s="329"/>
      <c r="O324" s="329"/>
      <c r="P324" s="329"/>
      <c r="Q324" s="329"/>
      <c r="R324" s="329"/>
      <c r="S324" s="329"/>
      <c r="T324" s="329"/>
      <c r="U324" s="329"/>
      <c r="V324" s="329"/>
      <c r="W324" s="329"/>
      <c r="X324" s="329"/>
      <c r="Y324" s="329"/>
      <c r="Z324" s="329"/>
      <c r="AA324" s="329"/>
      <c r="AB324" s="329"/>
      <c r="AC324" s="330"/>
      <c r="AD324" s="331" t="s">
        <v>681</v>
      </c>
      <c r="AE324" s="329"/>
      <c r="AF324" s="329"/>
      <c r="AG324" s="329"/>
      <c r="AH324" s="329"/>
      <c r="AI324" s="329"/>
      <c r="AJ324" s="329"/>
      <c r="AK324" s="329"/>
      <c r="AL324" s="329"/>
      <c r="AM324" s="329"/>
      <c r="AN324" s="329"/>
      <c r="AO324" s="324"/>
      <c r="AP324" s="329"/>
      <c r="AQ324" s="329"/>
      <c r="AR324" s="329"/>
      <c r="AS324" s="329"/>
      <c r="AT324" s="329"/>
      <c r="AU324" s="329"/>
      <c r="AV324" s="329"/>
      <c r="AW324" s="329"/>
      <c r="AX324" s="329"/>
      <c r="AY324" s="329"/>
      <c r="AZ324" s="329"/>
      <c r="BA324" s="333"/>
      <c r="BB324" s="333"/>
      <c r="BC324" s="333"/>
      <c r="BD324" s="333"/>
      <c r="BE324" s="333"/>
      <c r="BF324" s="333"/>
      <c r="BG324" s="332"/>
      <c r="BH324" s="288"/>
      <c r="BI324" s="288"/>
      <c r="BJ324" s="288"/>
      <c r="BK324" s="288"/>
      <c r="BL324" s="288"/>
      <c r="DF324" s="278"/>
      <c r="DG324" s="272"/>
    </row>
    <row r="325" spans="2:111" s="273" customFormat="1" ht="9.9499999999999993" customHeight="1" x14ac:dyDescent="0.15">
      <c r="B325" s="274"/>
      <c r="C325" s="275"/>
      <c r="D325" s="270"/>
      <c r="E325" s="270"/>
      <c r="F325" s="276"/>
      <c r="G325" s="282"/>
      <c r="H325" s="351" t="s">
        <v>680</v>
      </c>
      <c r="I325" s="352"/>
      <c r="J325" s="352"/>
      <c r="K325" s="352"/>
      <c r="L325" s="352"/>
      <c r="M325" s="352"/>
      <c r="N325" s="352"/>
      <c r="O325" s="352"/>
      <c r="P325" s="352"/>
      <c r="Q325" s="352"/>
      <c r="R325" s="352"/>
      <c r="S325" s="352"/>
      <c r="T325" s="352"/>
      <c r="U325" s="352"/>
      <c r="V325" s="352"/>
      <c r="W325" s="352"/>
      <c r="X325" s="352"/>
      <c r="Y325" s="352"/>
      <c r="Z325" s="352"/>
      <c r="AA325" s="352"/>
      <c r="AB325" s="352"/>
      <c r="AC325" s="352"/>
      <c r="AD325" s="371" t="s">
        <v>784</v>
      </c>
      <c r="AE325" s="352"/>
      <c r="AF325" s="352" t="s">
        <v>785</v>
      </c>
      <c r="AG325" s="352"/>
      <c r="AH325" s="352"/>
      <c r="AI325" s="352"/>
      <c r="AJ325" s="352"/>
      <c r="AK325" s="352"/>
      <c r="AL325" s="352"/>
      <c r="AM325" s="352"/>
      <c r="AN325" s="352"/>
      <c r="AO325" s="372"/>
      <c r="AP325" s="352"/>
      <c r="AQ325" s="352"/>
      <c r="AR325" s="352"/>
      <c r="AS325" s="352"/>
      <c r="AT325" s="352"/>
      <c r="AU325" s="352"/>
      <c r="AV325" s="352"/>
      <c r="AW325" s="352"/>
      <c r="AX325" s="352"/>
      <c r="AY325" s="352"/>
      <c r="AZ325" s="352"/>
      <c r="BA325" s="373"/>
      <c r="BB325" s="373"/>
      <c r="BC325" s="373"/>
      <c r="BD325" s="373"/>
      <c r="BE325" s="373"/>
      <c r="BF325" s="373"/>
      <c r="BG325" s="374"/>
      <c r="BH325" s="288"/>
      <c r="BI325" s="288"/>
      <c r="BJ325" s="288"/>
      <c r="BK325" s="288"/>
      <c r="BL325" s="288"/>
      <c r="DF325" s="278"/>
      <c r="DG325" s="272"/>
    </row>
    <row r="326" spans="2:111" s="273" customFormat="1" ht="9.9499999999999993" customHeight="1" x14ac:dyDescent="0.15">
      <c r="B326" s="274"/>
      <c r="C326" s="275"/>
      <c r="D326" s="270"/>
      <c r="E326" s="270"/>
      <c r="F326" s="276"/>
      <c r="G326" s="282"/>
      <c r="H326" s="375"/>
      <c r="I326" s="288"/>
      <c r="J326" s="288"/>
      <c r="K326" s="288"/>
      <c r="L326" s="288"/>
      <c r="M326" s="288"/>
      <c r="N326" s="288"/>
      <c r="O326" s="288"/>
      <c r="P326" s="288"/>
      <c r="Q326" s="288"/>
      <c r="R326" s="288"/>
      <c r="S326" s="288"/>
      <c r="T326" s="288"/>
      <c r="U326" s="288"/>
      <c r="V326" s="288"/>
      <c r="W326" s="288"/>
      <c r="X326" s="288"/>
      <c r="Y326" s="288"/>
      <c r="Z326" s="288"/>
      <c r="AA326" s="288"/>
      <c r="AB326" s="288"/>
      <c r="AC326" s="288"/>
      <c r="AD326" s="376"/>
      <c r="AE326" s="288"/>
      <c r="AF326" s="288"/>
      <c r="AG326" s="288" t="s">
        <v>786</v>
      </c>
      <c r="AH326" s="288"/>
      <c r="AI326" s="288"/>
      <c r="AJ326" s="288"/>
      <c r="AK326" s="288"/>
      <c r="AL326" s="288"/>
      <c r="AM326" s="288"/>
      <c r="AN326" s="288"/>
      <c r="AO326" s="288"/>
      <c r="AP326" s="288"/>
      <c r="AQ326" s="288"/>
      <c r="AR326" s="288"/>
      <c r="AS326" s="288"/>
      <c r="AT326" s="288"/>
      <c r="AU326" s="288"/>
      <c r="AV326" s="288"/>
      <c r="AW326" s="288"/>
      <c r="AX326" s="288"/>
      <c r="AY326" s="288"/>
      <c r="AZ326" s="288"/>
      <c r="BA326" s="288"/>
      <c r="BB326" s="288"/>
      <c r="BC326" s="288"/>
      <c r="BD326" s="288"/>
      <c r="BE326" s="288"/>
      <c r="BF326" s="288"/>
      <c r="BG326" s="377"/>
      <c r="BH326" s="288"/>
      <c r="BI326" s="288"/>
      <c r="BJ326" s="288"/>
      <c r="BK326" s="288"/>
      <c r="BL326" s="288"/>
      <c r="DF326" s="278"/>
      <c r="DG326" s="272"/>
    </row>
    <row r="327" spans="2:111" s="273" customFormat="1" ht="9.9499999999999993" customHeight="1" x14ac:dyDescent="0.15">
      <c r="B327" s="274"/>
      <c r="C327" s="275"/>
      <c r="D327" s="270"/>
      <c r="E327" s="270"/>
      <c r="F327" s="276"/>
      <c r="G327" s="282"/>
      <c r="H327" s="376"/>
      <c r="I327" s="288"/>
      <c r="J327" s="288"/>
      <c r="K327" s="288"/>
      <c r="L327" s="288"/>
      <c r="M327" s="288"/>
      <c r="N327" s="288"/>
      <c r="O327" s="288"/>
      <c r="P327" s="288"/>
      <c r="Q327" s="288"/>
      <c r="R327" s="288"/>
      <c r="S327" s="288"/>
      <c r="T327" s="288"/>
      <c r="U327" s="288"/>
      <c r="V327" s="288"/>
      <c r="W327" s="288"/>
      <c r="X327" s="288"/>
      <c r="Y327" s="288"/>
      <c r="Z327" s="288"/>
      <c r="AA327" s="288"/>
      <c r="AB327" s="288"/>
      <c r="AC327" s="288"/>
      <c r="AD327" s="376"/>
      <c r="AE327" s="288"/>
      <c r="AF327" s="288"/>
      <c r="AG327" s="272"/>
      <c r="AH327" s="288" t="s">
        <v>787</v>
      </c>
      <c r="AI327" s="288"/>
      <c r="AJ327" s="288"/>
      <c r="AK327" s="288"/>
      <c r="AL327" s="288"/>
      <c r="AM327" s="288"/>
      <c r="AN327" s="288"/>
      <c r="AO327" s="288"/>
      <c r="AP327" s="288"/>
      <c r="AQ327" s="288"/>
      <c r="AR327" s="288"/>
      <c r="AS327" s="288"/>
      <c r="AT327" s="288"/>
      <c r="AU327" s="288"/>
      <c r="AV327" s="288"/>
      <c r="AW327" s="288"/>
      <c r="AX327" s="288"/>
      <c r="AY327" s="288"/>
      <c r="AZ327" s="288"/>
      <c r="BA327" s="288"/>
      <c r="BB327" s="288"/>
      <c r="BC327" s="288"/>
      <c r="BD327" s="288"/>
      <c r="BE327" s="288"/>
      <c r="BF327" s="288"/>
      <c r="BG327" s="377"/>
      <c r="BH327" s="288"/>
      <c r="BI327" s="288"/>
      <c r="BJ327" s="288"/>
      <c r="BK327" s="288"/>
      <c r="BL327" s="288"/>
      <c r="DF327" s="278"/>
      <c r="DG327" s="272"/>
    </row>
    <row r="328" spans="2:111" s="273" customFormat="1" ht="9.9499999999999993" customHeight="1" x14ac:dyDescent="0.15">
      <c r="B328" s="274"/>
      <c r="C328" s="275"/>
      <c r="D328" s="270"/>
      <c r="E328" s="270"/>
      <c r="F328" s="276"/>
      <c r="G328" s="288"/>
      <c r="H328" s="376"/>
      <c r="I328" s="288"/>
      <c r="J328" s="288"/>
      <c r="K328" s="288"/>
      <c r="L328" s="288"/>
      <c r="M328" s="288"/>
      <c r="N328" s="288"/>
      <c r="O328" s="288"/>
      <c r="P328" s="288"/>
      <c r="Q328" s="288"/>
      <c r="R328" s="288"/>
      <c r="S328" s="288"/>
      <c r="T328" s="288"/>
      <c r="U328" s="288"/>
      <c r="V328" s="288"/>
      <c r="W328" s="288"/>
      <c r="X328" s="288"/>
      <c r="Y328" s="288"/>
      <c r="Z328" s="288"/>
      <c r="AA328" s="288"/>
      <c r="AB328" s="288"/>
      <c r="AC328" s="288"/>
      <c r="AD328" s="376"/>
      <c r="AE328" s="288"/>
      <c r="AF328" s="288"/>
      <c r="AG328" s="288"/>
      <c r="AH328" s="288" t="s">
        <v>788</v>
      </c>
      <c r="AI328" s="288"/>
      <c r="AJ328" s="288"/>
      <c r="AK328" s="288"/>
      <c r="AL328" s="288"/>
      <c r="AM328" s="288"/>
      <c r="AN328" s="288"/>
      <c r="AO328" s="288"/>
      <c r="AP328" s="288"/>
      <c r="AQ328" s="288"/>
      <c r="AR328" s="288"/>
      <c r="AS328" s="288"/>
      <c r="AT328" s="288"/>
      <c r="AU328" s="288"/>
      <c r="AV328" s="288"/>
      <c r="AW328" s="288"/>
      <c r="AX328" s="288"/>
      <c r="AY328" s="288"/>
      <c r="AZ328" s="288"/>
      <c r="BA328" s="288"/>
      <c r="BB328" s="288"/>
      <c r="BC328" s="288"/>
      <c r="BD328" s="288"/>
      <c r="BE328" s="288"/>
      <c r="BF328" s="288"/>
      <c r="BG328" s="377"/>
      <c r="BH328" s="288"/>
      <c r="BI328" s="288"/>
      <c r="BJ328" s="288"/>
      <c r="BK328" s="288"/>
      <c r="BL328" s="288"/>
      <c r="DF328" s="278"/>
      <c r="DG328" s="272"/>
    </row>
    <row r="329" spans="2:111" s="273" customFormat="1" ht="9.9499999999999993" customHeight="1" x14ac:dyDescent="0.15">
      <c r="B329" s="274"/>
      <c r="C329" s="275"/>
      <c r="D329" s="270"/>
      <c r="E329" s="270"/>
      <c r="F329" s="276"/>
      <c r="G329" s="282"/>
      <c r="H329" s="378"/>
      <c r="I329" s="379"/>
      <c r="J329" s="379"/>
      <c r="K329" s="379"/>
      <c r="L329" s="379"/>
      <c r="M329" s="379"/>
      <c r="N329" s="379"/>
      <c r="O329" s="379"/>
      <c r="P329" s="379"/>
      <c r="Q329" s="379"/>
      <c r="R329" s="379"/>
      <c r="S329" s="379"/>
      <c r="T329" s="379"/>
      <c r="U329" s="379"/>
      <c r="V329" s="379"/>
      <c r="W329" s="379"/>
      <c r="X329" s="379"/>
      <c r="Y329" s="379"/>
      <c r="Z329" s="379"/>
      <c r="AA329" s="379"/>
      <c r="AB329" s="379"/>
      <c r="AC329" s="379"/>
      <c r="AD329" s="378"/>
      <c r="AE329" s="379"/>
      <c r="AF329" s="379"/>
      <c r="AG329" s="379"/>
      <c r="AH329" s="379" t="s">
        <v>789</v>
      </c>
      <c r="AI329" s="379"/>
      <c r="AJ329" s="379"/>
      <c r="AK329" s="379"/>
      <c r="AL329" s="379"/>
      <c r="AM329" s="379"/>
      <c r="AN329" s="379"/>
      <c r="AO329" s="379"/>
      <c r="AP329" s="379"/>
      <c r="AQ329" s="379"/>
      <c r="AR329" s="379"/>
      <c r="AS329" s="379"/>
      <c r="AT329" s="379"/>
      <c r="AU329" s="379"/>
      <c r="AV329" s="379"/>
      <c r="AW329" s="379"/>
      <c r="AX329" s="379"/>
      <c r="AY329" s="379"/>
      <c r="AZ329" s="379"/>
      <c r="BA329" s="379"/>
      <c r="BB329" s="379"/>
      <c r="BC329" s="379"/>
      <c r="BD329" s="379"/>
      <c r="BE329" s="379"/>
      <c r="BF329" s="379"/>
      <c r="BG329" s="380"/>
      <c r="BH329" s="288"/>
      <c r="BI329" s="288"/>
      <c r="BJ329" s="288"/>
      <c r="BK329" s="288"/>
      <c r="BL329" s="288"/>
      <c r="DF329" s="278"/>
      <c r="DG329" s="272"/>
    </row>
    <row r="330" spans="2:111" s="273" customFormat="1" ht="9.9499999999999993" customHeight="1" x14ac:dyDescent="0.15">
      <c r="B330" s="274"/>
      <c r="C330" s="275"/>
      <c r="D330" s="270"/>
      <c r="E330" s="270"/>
      <c r="F330" s="276"/>
      <c r="G330" s="282"/>
      <c r="AI330" s="288"/>
      <c r="AJ330" s="288"/>
      <c r="AK330" s="288"/>
      <c r="AL330" s="288"/>
      <c r="AM330" s="288"/>
      <c r="AN330" s="288"/>
      <c r="AO330" s="288"/>
      <c r="AP330" s="288"/>
      <c r="AQ330" s="288"/>
      <c r="AR330" s="288"/>
      <c r="AS330" s="288"/>
      <c r="AT330" s="288"/>
      <c r="AU330" s="288"/>
      <c r="AV330" s="288"/>
      <c r="AW330" s="288"/>
      <c r="AX330" s="288"/>
      <c r="AY330" s="288"/>
      <c r="AZ330" s="288"/>
      <c r="BA330" s="288"/>
      <c r="BB330" s="288"/>
      <c r="BC330" s="288"/>
      <c r="BD330" s="288"/>
      <c r="BE330" s="288"/>
      <c r="BF330" s="288"/>
      <c r="BG330" s="288"/>
      <c r="BH330" s="288"/>
      <c r="BI330" s="288"/>
      <c r="BJ330" s="288"/>
      <c r="BK330" s="288"/>
      <c r="BL330" s="288"/>
      <c r="DF330" s="278"/>
      <c r="DG330" s="272"/>
    </row>
    <row r="331" spans="2:111" s="273" customFormat="1" ht="9.9499999999999993" customHeight="1" x14ac:dyDescent="0.15">
      <c r="B331" s="274"/>
      <c r="C331" s="275"/>
      <c r="D331" s="270"/>
      <c r="E331" s="270"/>
      <c r="F331" s="276"/>
      <c r="G331" s="282"/>
      <c r="AI331" s="288"/>
      <c r="AJ331" s="288"/>
      <c r="AK331" s="288"/>
      <c r="AL331" s="288"/>
      <c r="AM331" s="288"/>
      <c r="AN331" s="288"/>
      <c r="AO331" s="288"/>
      <c r="AP331" s="288"/>
      <c r="AQ331" s="288"/>
      <c r="AR331" s="288"/>
      <c r="AS331" s="288"/>
      <c r="AT331" s="288"/>
      <c r="AU331" s="288"/>
      <c r="AV331" s="288"/>
      <c r="AW331" s="288"/>
      <c r="AX331" s="288"/>
      <c r="AY331" s="288"/>
      <c r="AZ331" s="288"/>
      <c r="BA331" s="288"/>
      <c r="BB331" s="288"/>
      <c r="BC331" s="288"/>
      <c r="BD331" s="288"/>
      <c r="BE331" s="288"/>
      <c r="BF331" s="288"/>
      <c r="BG331" s="288"/>
      <c r="BH331" s="288"/>
      <c r="BI331" s="288"/>
      <c r="BJ331" s="288"/>
      <c r="BK331" s="288"/>
      <c r="BL331" s="288"/>
      <c r="DF331" s="278"/>
      <c r="DG331" s="272"/>
    </row>
    <row r="332" spans="2:111" s="273" customFormat="1" ht="9.9499999999999993" customHeight="1" x14ac:dyDescent="0.15">
      <c r="B332" s="274"/>
      <c r="C332" s="275"/>
      <c r="D332" s="270"/>
      <c r="E332" s="270"/>
      <c r="F332" s="276"/>
      <c r="G332" s="270"/>
      <c r="H332" s="288"/>
      <c r="I332" s="288"/>
      <c r="J332" s="288"/>
      <c r="K332" s="288"/>
      <c r="L332" s="288"/>
      <c r="M332" s="288"/>
      <c r="DF332" s="278"/>
      <c r="DG332" s="272"/>
    </row>
    <row r="333" spans="2:111" s="273" customFormat="1" ht="9.9499999999999993" customHeight="1" x14ac:dyDescent="0.15">
      <c r="B333" s="274"/>
      <c r="C333" s="275"/>
      <c r="D333" s="270"/>
      <c r="E333" s="270"/>
      <c r="F333" s="276"/>
      <c r="G333" s="273" t="s">
        <v>790</v>
      </c>
      <c r="J333" s="288"/>
      <c r="K333" s="288"/>
      <c r="L333" s="288"/>
      <c r="M333" s="288"/>
      <c r="N333" s="288"/>
      <c r="O333" s="288"/>
      <c r="P333" s="288"/>
      <c r="Q333" s="288"/>
      <c r="R333" s="288"/>
      <c r="S333" s="288"/>
      <c r="T333" s="288"/>
      <c r="U333" s="288"/>
      <c r="V333" s="288"/>
      <c r="W333" s="288"/>
      <c r="X333" s="288"/>
      <c r="Y333" s="288"/>
      <c r="Z333" s="288"/>
      <c r="AA333" s="288"/>
      <c r="AB333" s="288"/>
      <c r="AC333" s="288"/>
      <c r="AD333" s="288"/>
      <c r="AE333" s="288"/>
      <c r="AF333" s="288"/>
      <c r="AG333" s="288"/>
      <c r="AH333" s="288"/>
      <c r="DF333" s="278"/>
      <c r="DG333" s="272"/>
    </row>
    <row r="334" spans="2:111" s="273" customFormat="1" ht="9.9499999999999993" customHeight="1" x14ac:dyDescent="0.15">
      <c r="B334" s="274"/>
      <c r="C334" s="275"/>
      <c r="D334" s="270"/>
      <c r="E334" s="270"/>
      <c r="F334" s="276"/>
      <c r="G334" s="270"/>
      <c r="H334" s="288"/>
      <c r="J334" s="288"/>
      <c r="K334" s="288"/>
      <c r="L334" s="288"/>
      <c r="M334" s="288"/>
      <c r="N334" s="288"/>
      <c r="O334" s="288"/>
      <c r="P334" s="288"/>
      <c r="Q334" s="288"/>
      <c r="R334" s="288"/>
      <c r="S334" s="288"/>
      <c r="T334" s="288"/>
      <c r="U334" s="288"/>
      <c r="V334" s="288"/>
      <c r="W334" s="288"/>
      <c r="X334" s="288"/>
      <c r="Y334" s="288"/>
      <c r="Z334" s="288"/>
      <c r="AA334" s="288"/>
      <c r="AB334" s="288"/>
      <c r="AC334" s="288"/>
      <c r="AD334" s="288"/>
      <c r="AE334" s="288"/>
      <c r="AF334" s="288"/>
      <c r="AG334" s="288"/>
      <c r="AH334" s="288"/>
      <c r="DF334" s="278"/>
      <c r="DG334" s="272"/>
    </row>
    <row r="335" spans="2:111" s="273" customFormat="1" ht="9.9499999999999993" customHeight="1" thickBot="1" x14ac:dyDescent="0.2">
      <c r="B335" s="300"/>
      <c r="C335" s="301"/>
      <c r="D335" s="301"/>
      <c r="E335" s="301"/>
      <c r="F335" s="301"/>
      <c r="G335" s="301"/>
      <c r="H335" s="301"/>
      <c r="I335" s="301"/>
      <c r="J335" s="301"/>
      <c r="K335" s="301"/>
      <c r="L335" s="301"/>
      <c r="M335" s="301"/>
      <c r="N335" s="301"/>
      <c r="O335" s="301"/>
      <c r="P335" s="301"/>
      <c r="Q335" s="301"/>
      <c r="R335" s="301"/>
      <c r="S335" s="301"/>
      <c r="T335" s="301"/>
      <c r="U335" s="301"/>
      <c r="V335" s="301"/>
      <c r="W335" s="301"/>
      <c r="X335" s="301"/>
      <c r="Y335" s="301"/>
      <c r="Z335" s="301"/>
      <c r="AA335" s="301"/>
      <c r="AB335" s="301"/>
      <c r="AC335" s="301"/>
      <c r="AD335" s="301"/>
      <c r="AE335" s="301"/>
      <c r="AF335" s="301"/>
      <c r="AG335" s="301"/>
      <c r="AH335" s="301"/>
      <c r="AI335" s="301"/>
      <c r="AJ335" s="301"/>
      <c r="AK335" s="301"/>
      <c r="AL335" s="301"/>
      <c r="AM335" s="301"/>
      <c r="AN335" s="301"/>
      <c r="AO335" s="301"/>
      <c r="AP335" s="301"/>
      <c r="AQ335" s="301"/>
      <c r="AR335" s="301"/>
      <c r="AS335" s="301"/>
      <c r="AT335" s="301"/>
      <c r="AU335" s="301"/>
      <c r="AV335" s="301"/>
      <c r="AW335" s="301"/>
      <c r="AX335" s="301"/>
      <c r="AY335" s="301"/>
      <c r="AZ335" s="301"/>
      <c r="BA335" s="301"/>
      <c r="BB335" s="301"/>
      <c r="BC335" s="301"/>
      <c r="BD335" s="301"/>
      <c r="BE335" s="301"/>
      <c r="BF335" s="301"/>
      <c r="BG335" s="301"/>
      <c r="BH335" s="301"/>
      <c r="BI335" s="301"/>
      <c r="BJ335" s="301"/>
      <c r="BK335" s="301"/>
      <c r="BL335" s="301"/>
      <c r="BM335" s="301"/>
      <c r="BN335" s="301"/>
      <c r="BO335" s="301"/>
      <c r="BP335" s="301"/>
      <c r="BQ335" s="301"/>
      <c r="BR335" s="301"/>
      <c r="BS335" s="301"/>
      <c r="BT335" s="301"/>
      <c r="BU335" s="301"/>
      <c r="BV335" s="301"/>
      <c r="BW335" s="301"/>
      <c r="BX335" s="301"/>
      <c r="BY335" s="301"/>
      <c r="BZ335" s="301"/>
      <c r="CA335" s="301"/>
      <c r="CB335" s="301"/>
      <c r="CC335" s="301"/>
      <c r="CD335" s="301"/>
      <c r="CE335" s="301"/>
      <c r="CF335" s="301"/>
      <c r="CG335" s="301"/>
      <c r="CH335" s="301"/>
      <c r="CI335" s="301"/>
      <c r="CJ335" s="301"/>
      <c r="CK335" s="301"/>
      <c r="CL335" s="301"/>
      <c r="CM335" s="301"/>
      <c r="CN335" s="301"/>
      <c r="CO335" s="301"/>
      <c r="CP335" s="301"/>
      <c r="CQ335" s="301"/>
      <c r="CR335" s="301"/>
      <c r="CS335" s="301"/>
      <c r="CT335" s="301"/>
      <c r="CU335" s="301"/>
      <c r="CV335" s="301"/>
      <c r="CW335" s="301"/>
      <c r="CX335" s="301"/>
      <c r="CY335" s="301"/>
      <c r="CZ335" s="301"/>
      <c r="DA335" s="301"/>
      <c r="DB335" s="301"/>
      <c r="DC335" s="301"/>
      <c r="DD335" s="301"/>
      <c r="DE335" s="301"/>
      <c r="DF335" s="302"/>
    </row>
    <row r="336" spans="2:111" ht="9.9499999999999993" customHeight="1" x14ac:dyDescent="0.15"/>
    <row r="337" spans="2:111" ht="9" customHeight="1" thickBot="1" x14ac:dyDescent="0.2"/>
    <row r="338" spans="2:111" ht="9.9499999999999993" customHeight="1" x14ac:dyDescent="0.15">
      <c r="B338" s="236" t="s">
        <v>611</v>
      </c>
      <c r="C338" s="237"/>
      <c r="D338" s="237"/>
      <c r="E338" s="237"/>
      <c r="F338" s="237"/>
      <c r="G338" s="237"/>
      <c r="H338" s="237"/>
      <c r="I338" s="237"/>
      <c r="J338" s="237"/>
      <c r="K338" s="237"/>
      <c r="L338" s="237"/>
      <c r="M338" s="237"/>
      <c r="N338" s="237"/>
      <c r="O338" s="237"/>
      <c r="P338" s="237"/>
      <c r="Q338" s="237"/>
      <c r="R338" s="237"/>
      <c r="S338" s="238"/>
      <c r="T338" s="239" t="s">
        <v>612</v>
      </c>
      <c r="U338" s="240"/>
      <c r="V338" s="240"/>
      <c r="W338" s="240"/>
      <c r="X338" s="240"/>
      <c r="Y338" s="240"/>
      <c r="Z338" s="240"/>
      <c r="AA338" s="240"/>
      <c r="AB338" s="240"/>
      <c r="AC338" s="240"/>
      <c r="AD338" s="240"/>
      <c r="AE338" s="240"/>
      <c r="AF338" s="240"/>
      <c r="AG338" s="240"/>
      <c r="AH338" s="241"/>
      <c r="AI338" s="242" t="str">
        <f>$AI$58</f>
        <v>ｼｽﾃﾑ名：新総合情報システム</v>
      </c>
      <c r="AJ338" s="243"/>
      <c r="AK338" s="243"/>
      <c r="AL338" s="243"/>
      <c r="AM338" s="243"/>
      <c r="AN338" s="243"/>
      <c r="AO338" s="243"/>
      <c r="AP338" s="243"/>
      <c r="AQ338" s="243"/>
      <c r="AR338" s="243"/>
      <c r="AS338" s="244"/>
      <c r="AT338" s="243"/>
      <c r="AU338" s="243"/>
      <c r="AV338" s="243"/>
      <c r="AW338" s="243"/>
      <c r="AX338" s="243"/>
      <c r="AY338" s="243"/>
      <c r="AZ338" s="243"/>
      <c r="BA338" s="243"/>
      <c r="BB338" s="243"/>
      <c r="BC338" s="243"/>
      <c r="BD338" s="243"/>
      <c r="BE338" s="243"/>
      <c r="BF338" s="243"/>
      <c r="BG338" s="243"/>
      <c r="BH338" s="243"/>
      <c r="BI338" s="243"/>
      <c r="BJ338" s="243"/>
      <c r="BK338" s="245"/>
      <c r="BL338" s="242" t="str">
        <f>$BL$58</f>
        <v>ﾌﾟﾛｾｽID/名：販売システム</v>
      </c>
      <c r="BM338" s="243"/>
      <c r="BN338" s="243"/>
      <c r="BO338" s="244"/>
      <c r="BP338" s="243"/>
      <c r="BQ338" s="243"/>
      <c r="BR338" s="243"/>
      <c r="BS338" s="243"/>
      <c r="BT338" s="243"/>
      <c r="BU338" s="243"/>
      <c r="BV338" s="243"/>
      <c r="BW338" s="243"/>
      <c r="BX338" s="243"/>
      <c r="BY338" s="243"/>
      <c r="BZ338" s="243"/>
      <c r="CA338" s="243"/>
      <c r="CB338" s="243"/>
      <c r="CC338" s="243"/>
      <c r="CD338" s="243"/>
      <c r="CE338" s="243"/>
      <c r="CF338" s="243"/>
      <c r="CG338" s="243"/>
      <c r="CH338" s="243"/>
      <c r="CI338" s="243"/>
      <c r="CJ338" s="243"/>
      <c r="CK338" s="243"/>
      <c r="CL338" s="244"/>
      <c r="CM338" s="243"/>
      <c r="CN338" s="245"/>
      <c r="CO338" s="242" t="str">
        <f>$CO$58</f>
        <v>作成日：２００９年０６月０９日</v>
      </c>
      <c r="CP338" s="246"/>
      <c r="CQ338" s="246"/>
      <c r="CR338" s="246"/>
      <c r="CS338" s="246"/>
      <c r="CT338" s="246"/>
      <c r="CU338" s="246"/>
      <c r="CV338" s="246"/>
      <c r="CW338" s="247"/>
      <c r="CX338" s="248"/>
      <c r="CY338" s="248"/>
      <c r="CZ338" s="248"/>
      <c r="DA338" s="248"/>
      <c r="DB338" s="248"/>
      <c r="DC338" s="249"/>
      <c r="DD338" s="250"/>
      <c r="DE338" s="250"/>
      <c r="DF338" s="251"/>
      <c r="DG338" s="252"/>
    </row>
    <row r="339" spans="2:111" ht="9.9499999999999993" customHeight="1" thickBot="1" x14ac:dyDescent="0.2">
      <c r="B339" s="253"/>
      <c r="C339" s="254"/>
      <c r="D339" s="254"/>
      <c r="E339" s="254"/>
      <c r="F339" s="254"/>
      <c r="G339" s="254"/>
      <c r="H339" s="254"/>
      <c r="I339" s="254"/>
      <c r="J339" s="254"/>
      <c r="K339" s="254"/>
      <c r="L339" s="254"/>
      <c r="M339" s="254"/>
      <c r="N339" s="254"/>
      <c r="O339" s="254"/>
      <c r="P339" s="254"/>
      <c r="Q339" s="254"/>
      <c r="R339" s="254"/>
      <c r="S339" s="255"/>
      <c r="T339" s="256"/>
      <c r="U339" s="257"/>
      <c r="V339" s="257"/>
      <c r="W339" s="257"/>
      <c r="X339" s="257"/>
      <c r="Y339" s="257"/>
      <c r="Z339" s="257"/>
      <c r="AA339" s="257"/>
      <c r="AB339" s="257"/>
      <c r="AC339" s="257"/>
      <c r="AD339" s="257"/>
      <c r="AE339" s="257"/>
      <c r="AF339" s="257"/>
      <c r="AG339" s="257"/>
      <c r="AH339" s="258"/>
      <c r="AI339" s="259" t="str">
        <f>$AI$59</f>
        <v>ｼﾞｮﾌﾞID/名：SEI/請求処理</v>
      </c>
      <c r="AJ339" s="260"/>
      <c r="AK339" s="260"/>
      <c r="AL339" s="260"/>
      <c r="AM339" s="260"/>
      <c r="AN339" s="260"/>
      <c r="AO339" s="260"/>
      <c r="AP339" s="260"/>
      <c r="AQ339" s="260"/>
      <c r="AR339" s="260"/>
      <c r="AS339" s="261"/>
      <c r="AT339" s="260"/>
      <c r="AU339" s="260"/>
      <c r="AV339" s="260"/>
      <c r="AW339" s="260"/>
      <c r="AX339" s="260"/>
      <c r="AY339" s="260"/>
      <c r="AZ339" s="260"/>
      <c r="BA339" s="260"/>
      <c r="BB339" s="260"/>
      <c r="BC339" s="260"/>
      <c r="BD339" s="260"/>
      <c r="BE339" s="260"/>
      <c r="BF339" s="260"/>
      <c r="BG339" s="260"/>
      <c r="BH339" s="260"/>
      <c r="BI339" s="260"/>
      <c r="BJ339" s="260"/>
      <c r="BK339" s="262"/>
      <c r="BL339" s="259" t="str">
        <f>$BL$59</f>
        <v>ﾌﾟﾛｸﾞﾗﾑID/名：SEIFP62/前受充当処理</v>
      </c>
      <c r="BM339" s="260"/>
      <c r="BN339" s="260"/>
      <c r="BO339" s="260"/>
      <c r="BP339" s="260"/>
      <c r="BQ339" s="260"/>
      <c r="BR339" s="260"/>
      <c r="BS339" s="260"/>
      <c r="BT339" s="260"/>
      <c r="BU339" s="260"/>
      <c r="BV339" s="261"/>
      <c r="BW339" s="260"/>
      <c r="BX339" s="260"/>
      <c r="BY339" s="260"/>
      <c r="BZ339" s="260"/>
      <c r="CA339" s="260"/>
      <c r="CB339" s="260"/>
      <c r="CC339" s="260"/>
      <c r="CD339" s="260"/>
      <c r="CE339" s="260"/>
      <c r="CF339" s="260"/>
      <c r="CG339" s="260"/>
      <c r="CH339" s="260"/>
      <c r="CI339" s="260"/>
      <c r="CJ339" s="260"/>
      <c r="CK339" s="260"/>
      <c r="CL339" s="260"/>
      <c r="CM339" s="260"/>
      <c r="CN339" s="262"/>
      <c r="CO339" s="263" t="str">
        <f>$CO$59</f>
        <v>作成者：FKS) 中島</v>
      </c>
      <c r="CP339" s="264"/>
      <c r="CQ339" s="264"/>
      <c r="CR339" s="264"/>
      <c r="CS339" s="264"/>
      <c r="CT339" s="264"/>
      <c r="CU339" s="264"/>
      <c r="CV339" s="264"/>
      <c r="CW339" s="263"/>
      <c r="CX339" s="263"/>
      <c r="CY339" s="263"/>
      <c r="CZ339" s="263"/>
      <c r="DA339" s="263"/>
      <c r="DB339" s="263"/>
      <c r="DC339" s="265"/>
      <c r="DD339" s="266"/>
      <c r="DE339" s="266"/>
      <c r="DF339" s="267"/>
      <c r="DG339" s="252"/>
    </row>
    <row r="340" spans="2:111" s="273" customFormat="1" ht="9.9499999999999993" customHeight="1" x14ac:dyDescent="0.15">
      <c r="B340" s="268"/>
      <c r="C340" s="269"/>
      <c r="D340" s="269"/>
      <c r="E340" s="269"/>
      <c r="BB340" s="270"/>
      <c r="BC340" s="270"/>
      <c r="BD340" s="270"/>
      <c r="BE340" s="270"/>
      <c r="BF340" s="270"/>
      <c r="BG340" s="270"/>
      <c r="BH340" s="270"/>
      <c r="BI340" s="270"/>
      <c r="BJ340" s="270"/>
      <c r="BK340" s="270"/>
      <c r="BL340" s="270"/>
      <c r="BM340" s="270"/>
      <c r="BN340" s="270"/>
      <c r="BO340" s="270"/>
      <c r="BP340" s="270"/>
      <c r="BQ340" s="270"/>
      <c r="BR340" s="270"/>
      <c r="BS340" s="270"/>
      <c r="BT340" s="270"/>
      <c r="BU340" s="270"/>
      <c r="BV340" s="270"/>
      <c r="BW340" s="269"/>
      <c r="BX340" s="269"/>
      <c r="BY340" s="269"/>
      <c r="BZ340" s="269"/>
      <c r="CA340" s="269"/>
      <c r="CB340" s="269"/>
      <c r="CC340" s="269"/>
      <c r="CD340" s="269"/>
      <c r="CE340" s="269"/>
      <c r="CF340" s="269"/>
      <c r="CG340" s="269"/>
      <c r="CH340" s="269"/>
      <c r="CI340" s="269"/>
      <c r="CJ340" s="269"/>
      <c r="CK340" s="269"/>
      <c r="CL340" s="269"/>
      <c r="CM340" s="269"/>
      <c r="CN340" s="269"/>
      <c r="CO340" s="269"/>
      <c r="CP340" s="269"/>
      <c r="CQ340" s="269"/>
      <c r="CR340" s="269"/>
      <c r="CS340" s="269"/>
      <c r="CT340" s="269"/>
      <c r="CU340" s="269"/>
      <c r="CV340" s="269"/>
      <c r="CW340" s="269"/>
      <c r="CX340" s="269"/>
      <c r="CY340" s="269"/>
      <c r="CZ340" s="269"/>
      <c r="DA340" s="269"/>
      <c r="DB340" s="269"/>
      <c r="DC340" s="269"/>
      <c r="DD340" s="269"/>
      <c r="DE340" s="269"/>
      <c r="DF340" s="271"/>
      <c r="DG340" s="272"/>
    </row>
    <row r="341" spans="2:111" s="273" customFormat="1" ht="9.9499999999999993" customHeight="1" x14ac:dyDescent="0.15">
      <c r="B341" s="274"/>
      <c r="C341" s="275"/>
      <c r="D341" s="270"/>
      <c r="E341" s="270"/>
      <c r="BA341" s="270"/>
      <c r="BB341" s="270"/>
      <c r="BO341" s="310"/>
      <c r="BP341" s="310"/>
      <c r="BQ341" s="310"/>
      <c r="BR341" s="310"/>
      <c r="BS341" s="310"/>
      <c r="BT341" s="310"/>
      <c r="BU341" s="310"/>
      <c r="BV341" s="310"/>
      <c r="BW341" s="310"/>
      <c r="BX341" s="310"/>
      <c r="BY341" s="310"/>
      <c r="CN341" s="282"/>
      <c r="CO341" s="282"/>
      <c r="CP341" s="282"/>
      <c r="CQ341" s="282"/>
      <c r="CR341" s="282"/>
      <c r="CS341" s="282"/>
      <c r="CT341" s="282"/>
      <c r="CU341" s="282"/>
      <c r="CV341" s="282"/>
      <c r="CW341" s="282"/>
      <c r="CX341" s="270"/>
      <c r="CY341" s="270"/>
      <c r="CZ341" s="270"/>
      <c r="DA341" s="270"/>
      <c r="DB341" s="270"/>
      <c r="DC341" s="270"/>
      <c r="DD341" s="270"/>
      <c r="DE341" s="270"/>
      <c r="DF341" s="278"/>
      <c r="DG341" s="272"/>
    </row>
    <row r="342" spans="2:111" s="273" customFormat="1" ht="9.9499999999999993" customHeight="1" x14ac:dyDescent="0.15">
      <c r="B342" s="274"/>
      <c r="C342" s="275"/>
      <c r="D342" s="270"/>
      <c r="E342" s="270"/>
      <c r="AG342" s="282"/>
      <c r="AH342" s="282"/>
      <c r="AI342" s="282"/>
      <c r="AJ342" s="282"/>
      <c r="AK342" s="282"/>
      <c r="AL342" s="282"/>
      <c r="AM342" s="282"/>
      <c r="AN342" s="282"/>
      <c r="AO342" s="282"/>
      <c r="AP342" s="282"/>
      <c r="AQ342" s="282"/>
      <c r="AR342" s="282"/>
      <c r="AS342" s="282"/>
      <c r="AT342" s="282"/>
      <c r="AU342" s="282"/>
      <c r="AV342" s="282"/>
      <c r="AW342" s="282"/>
      <c r="AX342" s="282"/>
      <c r="AY342" s="282"/>
      <c r="AZ342" s="282"/>
      <c r="BA342" s="282"/>
      <c r="BB342" s="282"/>
      <c r="BC342" s="288"/>
      <c r="BD342" s="288"/>
      <c r="BE342" s="288"/>
      <c r="BF342" s="288"/>
      <c r="BG342" s="288"/>
      <c r="BH342" s="288"/>
      <c r="BI342" s="288"/>
      <c r="BJ342" s="288"/>
      <c r="BK342" s="288"/>
      <c r="BL342" s="288"/>
      <c r="BO342" s="310"/>
      <c r="BP342" s="310"/>
      <c r="BQ342" s="310"/>
      <c r="BR342" s="310"/>
      <c r="BS342" s="310"/>
      <c r="BT342" s="310"/>
      <c r="BU342" s="310"/>
      <c r="BV342" s="310"/>
      <c r="BW342" s="310"/>
      <c r="BX342" s="310"/>
      <c r="BY342" s="310"/>
      <c r="BZ342" s="310"/>
      <c r="CA342" s="310"/>
      <c r="CB342" s="310"/>
      <c r="CN342" s="282"/>
      <c r="CO342" s="282"/>
      <c r="CP342" s="282"/>
      <c r="CQ342" s="282"/>
      <c r="CR342" s="282"/>
      <c r="CS342" s="282"/>
      <c r="CT342" s="282"/>
      <c r="CU342" s="282"/>
      <c r="CV342" s="337"/>
      <c r="CW342" s="337"/>
      <c r="CX342" s="272"/>
      <c r="CY342" s="272"/>
      <c r="CZ342" s="337"/>
      <c r="DA342" s="337"/>
      <c r="DB342" s="337"/>
      <c r="DC342" s="337"/>
      <c r="DD342" s="270"/>
      <c r="DE342" s="270"/>
      <c r="DF342" s="278"/>
      <c r="DG342" s="272"/>
    </row>
    <row r="343" spans="2:111" s="273" customFormat="1" ht="9.9499999999999993" customHeight="1" x14ac:dyDescent="0.15">
      <c r="B343" s="274"/>
      <c r="C343" s="275"/>
      <c r="D343" s="270"/>
      <c r="E343" s="270"/>
      <c r="G343" s="273" t="s">
        <v>791</v>
      </c>
      <c r="AG343" s="282"/>
      <c r="AH343" s="282"/>
      <c r="AI343" s="282"/>
      <c r="AJ343" s="282"/>
      <c r="AK343" s="282"/>
      <c r="AL343" s="282"/>
      <c r="AM343" s="282"/>
      <c r="AN343" s="282"/>
      <c r="AO343" s="282"/>
      <c r="AP343" s="282"/>
      <c r="AQ343" s="282"/>
      <c r="AR343" s="282"/>
      <c r="AS343" s="282"/>
      <c r="AT343" s="282"/>
      <c r="AU343" s="282"/>
      <c r="AV343" s="282"/>
      <c r="AW343" s="282"/>
      <c r="AX343" s="282"/>
      <c r="AY343" s="282"/>
      <c r="AZ343" s="282"/>
      <c r="BA343" s="282"/>
      <c r="BB343" s="282"/>
      <c r="BC343" s="288"/>
      <c r="BD343" s="288"/>
      <c r="BE343" s="288"/>
      <c r="BF343" s="288"/>
      <c r="BG343" s="288"/>
      <c r="BH343" s="288"/>
      <c r="BI343" s="288"/>
      <c r="BJ343" s="288"/>
      <c r="BK343" s="288"/>
      <c r="BL343" s="288"/>
      <c r="BO343" s="310"/>
      <c r="BP343" s="310"/>
      <c r="BQ343" s="310"/>
      <c r="BR343" s="310"/>
      <c r="BS343" s="310"/>
      <c r="BT343" s="310"/>
      <c r="BU343" s="310"/>
      <c r="BV343" s="310"/>
      <c r="BW343" s="310"/>
      <c r="BX343" s="310"/>
      <c r="BY343" s="310"/>
      <c r="BZ343" s="310"/>
      <c r="CA343" s="310"/>
      <c r="CB343" s="310"/>
      <c r="CN343" s="282"/>
      <c r="CO343" s="282"/>
      <c r="CP343" s="282"/>
      <c r="CQ343" s="282"/>
      <c r="CR343" s="282"/>
      <c r="CS343" s="282"/>
      <c r="CT343" s="282"/>
      <c r="CU343" s="282"/>
      <c r="CV343" s="337"/>
      <c r="CW343" s="337"/>
      <c r="CX343" s="272"/>
      <c r="CY343" s="272"/>
      <c r="CZ343" s="337"/>
      <c r="DA343" s="337"/>
      <c r="DB343" s="337"/>
      <c r="DC343" s="337"/>
      <c r="DD343" s="270"/>
      <c r="DE343" s="270"/>
      <c r="DF343" s="278"/>
      <c r="DG343" s="272"/>
    </row>
    <row r="344" spans="2:111" s="273" customFormat="1" ht="9.9499999999999993" customHeight="1" x14ac:dyDescent="0.15">
      <c r="B344" s="274"/>
      <c r="C344" s="275"/>
      <c r="D344" s="270"/>
      <c r="E344" s="270"/>
      <c r="I344" s="273" t="s">
        <v>792</v>
      </c>
      <c r="AG344" s="282"/>
      <c r="AH344" s="282"/>
      <c r="AI344" s="282"/>
      <c r="AJ344" s="282"/>
      <c r="AK344" s="282"/>
      <c r="AL344" s="282"/>
      <c r="AM344" s="282"/>
      <c r="AN344" s="282"/>
      <c r="AO344" s="282"/>
      <c r="AP344" s="282"/>
      <c r="AQ344" s="282"/>
      <c r="AR344" s="282"/>
      <c r="AS344" s="282"/>
      <c r="AT344" s="282"/>
      <c r="AU344" s="282"/>
      <c r="AV344" s="282"/>
      <c r="AW344" s="282"/>
      <c r="AX344" s="282"/>
      <c r="AY344" s="282"/>
      <c r="AZ344" s="282"/>
      <c r="BA344" s="282"/>
      <c r="BB344" s="282"/>
      <c r="BC344" s="288"/>
      <c r="BD344" s="288"/>
      <c r="BE344" s="288"/>
      <c r="BF344" s="288"/>
      <c r="BG344" s="288"/>
      <c r="BH344" s="288"/>
      <c r="BI344" s="288"/>
      <c r="BJ344" s="288"/>
      <c r="BK344" s="288"/>
      <c r="BL344" s="288"/>
      <c r="BO344" s="310"/>
      <c r="BP344" s="310"/>
      <c r="BQ344" s="310"/>
      <c r="BR344" s="310"/>
      <c r="BS344" s="310"/>
      <c r="BT344" s="310"/>
      <c r="BU344" s="310"/>
      <c r="BV344" s="310"/>
      <c r="BW344" s="310"/>
      <c r="BX344" s="310"/>
      <c r="BY344" s="310"/>
      <c r="BZ344" s="310"/>
      <c r="CA344" s="310"/>
      <c r="CB344" s="310"/>
      <c r="CN344" s="282"/>
      <c r="CO344" s="282"/>
      <c r="CP344" s="282"/>
      <c r="CQ344" s="282"/>
      <c r="CR344" s="282"/>
      <c r="CS344" s="282"/>
      <c r="CT344" s="282"/>
      <c r="CU344" s="282"/>
      <c r="CV344" s="337"/>
      <c r="CW344" s="337"/>
      <c r="CX344" s="272"/>
      <c r="CY344" s="272"/>
      <c r="CZ344" s="337"/>
      <c r="DA344" s="337"/>
      <c r="DB344" s="337"/>
      <c r="DC344" s="337"/>
      <c r="DD344" s="270"/>
      <c r="DE344" s="270"/>
      <c r="DF344" s="278"/>
      <c r="DG344" s="272"/>
    </row>
    <row r="345" spans="2:111" s="273" customFormat="1" ht="9.9499999999999993" customHeight="1" x14ac:dyDescent="0.15">
      <c r="B345" s="274"/>
      <c r="C345" s="275"/>
      <c r="D345" s="270"/>
      <c r="E345" s="270"/>
      <c r="AG345" s="282"/>
      <c r="AH345" s="282"/>
      <c r="AI345" s="282"/>
      <c r="AJ345" s="282"/>
      <c r="AK345" s="282"/>
      <c r="AL345" s="282"/>
      <c r="AM345" s="282"/>
      <c r="AN345" s="282"/>
      <c r="AO345" s="282"/>
      <c r="AP345" s="282"/>
      <c r="AQ345" s="282"/>
      <c r="AR345" s="282"/>
      <c r="AS345" s="282"/>
      <c r="AT345" s="282"/>
      <c r="AU345" s="282"/>
      <c r="AV345" s="282"/>
      <c r="AW345" s="282"/>
      <c r="AX345" s="282"/>
      <c r="AY345" s="282"/>
      <c r="AZ345" s="282"/>
      <c r="BA345" s="282"/>
      <c r="BB345" s="282"/>
      <c r="BC345" s="288"/>
      <c r="BD345" s="288"/>
      <c r="BE345" s="288"/>
      <c r="BF345" s="288"/>
      <c r="BG345" s="288"/>
      <c r="BH345" s="288"/>
      <c r="BI345" s="288"/>
      <c r="BJ345" s="288"/>
      <c r="BK345" s="288"/>
      <c r="BL345" s="288"/>
      <c r="BO345" s="310"/>
      <c r="BP345" s="310"/>
      <c r="BQ345" s="310"/>
      <c r="BR345" s="310"/>
      <c r="BS345" s="310"/>
      <c r="BT345" s="310"/>
      <c r="BU345" s="310"/>
      <c r="BV345" s="310"/>
      <c r="BW345" s="310"/>
      <c r="BX345" s="310"/>
      <c r="BY345" s="310"/>
      <c r="BZ345" s="310"/>
      <c r="CA345" s="310"/>
      <c r="CB345" s="310"/>
      <c r="CN345" s="282"/>
      <c r="CO345" s="282"/>
      <c r="CP345" s="282"/>
      <c r="CQ345" s="282"/>
      <c r="CR345" s="282"/>
      <c r="CS345" s="282"/>
      <c r="CT345" s="282"/>
      <c r="CU345" s="282"/>
      <c r="CV345" s="337"/>
      <c r="CW345" s="337"/>
      <c r="CX345" s="272"/>
      <c r="CY345" s="272"/>
      <c r="CZ345" s="337"/>
      <c r="DA345" s="337"/>
      <c r="DB345" s="337"/>
      <c r="DC345" s="337"/>
      <c r="DD345" s="270"/>
      <c r="DE345" s="270"/>
      <c r="DF345" s="278"/>
      <c r="DG345" s="272"/>
    </row>
    <row r="346" spans="2:111" s="273" customFormat="1" ht="9.9499999999999993" customHeight="1" x14ac:dyDescent="0.15">
      <c r="B346" s="274"/>
      <c r="C346" s="275"/>
      <c r="D346" s="270"/>
      <c r="E346" s="270"/>
      <c r="AG346" s="282"/>
      <c r="AH346" s="282"/>
      <c r="AI346" s="282"/>
      <c r="AJ346" s="282"/>
      <c r="AK346" s="282"/>
      <c r="AL346" s="282"/>
      <c r="AM346" s="282"/>
      <c r="AN346" s="282"/>
      <c r="AO346" s="282"/>
      <c r="AP346" s="282"/>
      <c r="AQ346" s="282"/>
      <c r="BO346" s="310"/>
      <c r="BP346" s="310"/>
      <c r="BQ346" s="310"/>
      <c r="BR346" s="310"/>
      <c r="BS346" s="310"/>
      <c r="BT346" s="310"/>
      <c r="BU346" s="310"/>
      <c r="BV346" s="310"/>
      <c r="BW346" s="310"/>
      <c r="BX346" s="310"/>
      <c r="BY346" s="310"/>
      <c r="BZ346" s="310"/>
      <c r="CA346" s="310"/>
      <c r="CB346" s="310"/>
      <c r="CN346" s="282"/>
      <c r="CO346" s="282"/>
      <c r="CP346" s="282"/>
      <c r="CQ346" s="282"/>
      <c r="CR346" s="282"/>
      <c r="CS346" s="282"/>
      <c r="CT346" s="282"/>
      <c r="CU346" s="282"/>
      <c r="CV346" s="337"/>
      <c r="CW346" s="337"/>
      <c r="CX346" s="272"/>
      <c r="CY346" s="272"/>
      <c r="CZ346" s="337"/>
      <c r="DA346" s="337"/>
      <c r="DB346" s="337"/>
      <c r="DC346" s="337"/>
      <c r="DD346" s="270"/>
      <c r="DE346" s="270"/>
      <c r="DF346" s="278"/>
      <c r="DG346" s="272"/>
    </row>
    <row r="347" spans="2:111" s="273" customFormat="1" ht="9.9499999999999993" customHeight="1" x14ac:dyDescent="0.15">
      <c r="B347" s="274"/>
      <c r="C347" s="275"/>
      <c r="D347" s="270"/>
      <c r="E347" s="270"/>
      <c r="G347" s="273" t="s">
        <v>793</v>
      </c>
      <c r="H347" s="270"/>
      <c r="AG347" s="288"/>
      <c r="AH347" s="288"/>
      <c r="AI347" s="282"/>
      <c r="AJ347" s="282"/>
      <c r="AK347" s="282"/>
      <c r="AL347" s="282"/>
      <c r="AM347" s="282"/>
      <c r="AN347" s="282"/>
      <c r="AO347" s="282"/>
      <c r="AP347" s="282"/>
      <c r="AQ347" s="282"/>
      <c r="BZ347" s="310"/>
      <c r="CA347" s="310"/>
      <c r="CB347" s="310"/>
      <c r="CN347" s="282"/>
      <c r="CO347" s="282"/>
      <c r="CP347" s="282"/>
      <c r="CQ347" s="282"/>
      <c r="CR347" s="282"/>
      <c r="CS347" s="282"/>
      <c r="CT347" s="282"/>
      <c r="CU347" s="282"/>
      <c r="CV347" s="337"/>
      <c r="CW347" s="337"/>
      <c r="CX347" s="272"/>
      <c r="CY347" s="272"/>
      <c r="CZ347" s="337"/>
      <c r="DA347" s="337"/>
      <c r="DB347" s="337"/>
      <c r="DC347" s="337"/>
      <c r="DD347" s="270"/>
      <c r="DE347" s="270"/>
      <c r="DF347" s="278"/>
      <c r="DG347" s="272"/>
    </row>
    <row r="348" spans="2:111" s="273" customFormat="1" ht="9.9499999999999993" customHeight="1" x14ac:dyDescent="0.15">
      <c r="B348" s="274"/>
      <c r="C348" s="275"/>
      <c r="D348" s="270"/>
      <c r="E348" s="270"/>
      <c r="AG348" s="288"/>
      <c r="AH348" s="288"/>
      <c r="AI348" s="282"/>
      <c r="AJ348" s="282"/>
      <c r="AK348" s="282"/>
      <c r="AL348" s="282"/>
      <c r="AM348" s="282"/>
      <c r="AN348" s="282"/>
      <c r="AO348" s="282"/>
      <c r="AP348" s="282"/>
      <c r="AQ348" s="282"/>
      <c r="BZ348" s="310"/>
      <c r="CA348" s="310"/>
      <c r="CB348" s="310"/>
      <c r="CN348" s="282"/>
      <c r="CO348" s="282"/>
      <c r="CP348" s="282"/>
      <c r="CQ348" s="282"/>
      <c r="CR348" s="282"/>
      <c r="CS348" s="282"/>
      <c r="CT348" s="282"/>
      <c r="CU348" s="282"/>
      <c r="CV348" s="337"/>
      <c r="CW348" s="337"/>
      <c r="CX348" s="272"/>
      <c r="CY348" s="272"/>
      <c r="CZ348" s="337"/>
      <c r="DA348" s="337"/>
      <c r="DB348" s="337"/>
      <c r="DC348" s="337"/>
      <c r="DD348" s="270"/>
      <c r="DE348" s="270"/>
      <c r="DF348" s="278"/>
      <c r="DG348" s="272"/>
    </row>
    <row r="349" spans="2:111" s="273" customFormat="1" ht="9.9499999999999993" customHeight="1" x14ac:dyDescent="0.15">
      <c r="B349" s="274"/>
      <c r="C349" s="275"/>
      <c r="D349" s="270"/>
      <c r="E349" s="270"/>
      <c r="H349" s="273" t="s">
        <v>794</v>
      </c>
      <c r="AG349" s="288"/>
      <c r="AH349" s="335"/>
      <c r="AI349" s="282"/>
      <c r="AJ349" s="282"/>
      <c r="AK349" s="282"/>
      <c r="AL349" s="282"/>
      <c r="AM349" s="282"/>
      <c r="AN349" s="282"/>
      <c r="AO349" s="282"/>
      <c r="AP349" s="282"/>
      <c r="AQ349" s="282"/>
      <c r="AR349" s="282"/>
      <c r="AS349" s="282"/>
      <c r="AT349" s="282"/>
      <c r="AU349" s="282"/>
      <c r="AV349" s="282"/>
      <c r="AW349" s="282"/>
      <c r="AX349" s="282"/>
      <c r="AY349" s="282"/>
      <c r="AZ349" s="282"/>
      <c r="BA349" s="282"/>
      <c r="BB349" s="282"/>
      <c r="BC349" s="288"/>
      <c r="BD349" s="288"/>
      <c r="BE349" s="288"/>
      <c r="BF349" s="288"/>
      <c r="BG349" s="288"/>
      <c r="BH349" s="288"/>
      <c r="BI349" s="288"/>
      <c r="BJ349" s="288"/>
      <c r="BK349" s="288"/>
      <c r="BL349" s="288"/>
      <c r="BZ349" s="310"/>
      <c r="CA349" s="310"/>
      <c r="CB349" s="310"/>
      <c r="CN349" s="282"/>
      <c r="CO349" s="282"/>
      <c r="CP349" s="282"/>
      <c r="CQ349" s="282"/>
      <c r="CR349" s="282"/>
      <c r="CS349" s="282"/>
      <c r="CT349" s="282"/>
      <c r="CU349" s="282"/>
      <c r="CV349" s="337"/>
      <c r="CW349" s="337"/>
      <c r="CX349" s="272"/>
      <c r="CY349" s="272"/>
      <c r="CZ349" s="337"/>
      <c r="DA349" s="337"/>
      <c r="DB349" s="337"/>
      <c r="DC349" s="337"/>
      <c r="DD349" s="270"/>
      <c r="DE349" s="270"/>
      <c r="DF349" s="278"/>
      <c r="DG349" s="272"/>
    </row>
    <row r="350" spans="2:111" s="273" customFormat="1" ht="9.9499999999999993" customHeight="1" x14ac:dyDescent="0.15">
      <c r="B350" s="274"/>
      <c r="C350" s="275"/>
      <c r="D350" s="270"/>
      <c r="E350" s="270"/>
      <c r="AG350" s="288"/>
      <c r="AH350" s="288"/>
      <c r="AI350" s="282"/>
      <c r="AJ350" s="282"/>
      <c r="AK350" s="282"/>
      <c r="AL350" s="282"/>
      <c r="AM350" s="282"/>
      <c r="AN350" s="282"/>
      <c r="AO350" s="282"/>
      <c r="AP350" s="282"/>
      <c r="AQ350" s="282"/>
      <c r="AR350" s="282"/>
      <c r="AS350" s="282"/>
      <c r="AT350" s="282"/>
      <c r="AU350" s="282"/>
      <c r="AV350" s="282"/>
      <c r="AW350" s="282"/>
      <c r="AX350" s="282"/>
      <c r="AY350" s="282"/>
      <c r="AZ350" s="282"/>
      <c r="BA350" s="282"/>
      <c r="BB350" s="282"/>
      <c r="BC350" s="288"/>
      <c r="BD350" s="288"/>
      <c r="BE350" s="288"/>
      <c r="BF350" s="288"/>
      <c r="BG350" s="288"/>
      <c r="BH350" s="288"/>
      <c r="BI350" s="288"/>
      <c r="BJ350" s="288"/>
      <c r="BK350" s="288"/>
      <c r="BL350" s="288"/>
      <c r="BZ350" s="310"/>
      <c r="CA350" s="310"/>
      <c r="CB350" s="310"/>
      <c r="CN350" s="282"/>
      <c r="CO350" s="282"/>
      <c r="CP350" s="282"/>
      <c r="CQ350" s="282"/>
      <c r="CR350" s="282"/>
      <c r="CS350" s="282"/>
      <c r="CT350" s="282"/>
      <c r="CU350" s="282"/>
      <c r="CV350" s="337"/>
      <c r="CW350" s="337"/>
      <c r="CX350" s="272"/>
      <c r="CY350" s="272"/>
      <c r="CZ350" s="337"/>
      <c r="DA350" s="337"/>
      <c r="DB350" s="337"/>
      <c r="DC350" s="337"/>
      <c r="DD350" s="270"/>
      <c r="DE350" s="270"/>
      <c r="DF350" s="278"/>
      <c r="DG350" s="272"/>
    </row>
    <row r="351" spans="2:111" s="273" customFormat="1" ht="9.9499999999999993" customHeight="1" x14ac:dyDescent="0.15">
      <c r="B351" s="274"/>
      <c r="C351" s="275"/>
      <c r="D351" s="270"/>
      <c r="E351" s="270"/>
      <c r="AG351" s="282"/>
      <c r="AH351" s="282"/>
      <c r="AI351" s="282"/>
      <c r="AJ351" s="282"/>
      <c r="AK351" s="282"/>
      <c r="AL351" s="282"/>
      <c r="AM351" s="282"/>
      <c r="AN351" s="282"/>
      <c r="AO351" s="282"/>
      <c r="AP351" s="282"/>
      <c r="AQ351" s="282"/>
      <c r="AR351" s="282"/>
      <c r="AS351" s="282"/>
      <c r="AT351" s="282"/>
      <c r="AU351" s="282"/>
      <c r="AV351" s="282"/>
      <c r="AW351" s="282"/>
      <c r="AX351" s="282"/>
      <c r="AY351" s="282"/>
      <c r="AZ351" s="282"/>
      <c r="BA351" s="282"/>
      <c r="BB351" s="282"/>
      <c r="BC351" s="288"/>
      <c r="BD351" s="288"/>
      <c r="BE351" s="288"/>
      <c r="BF351" s="288"/>
      <c r="BG351" s="288"/>
      <c r="BH351" s="288"/>
      <c r="BI351" s="288"/>
      <c r="BJ351" s="288"/>
      <c r="BK351" s="288"/>
      <c r="BL351" s="288"/>
      <c r="BZ351" s="310"/>
      <c r="CA351" s="310"/>
      <c r="CB351" s="310"/>
      <c r="CN351" s="282"/>
      <c r="CO351" s="282"/>
      <c r="CP351" s="282"/>
      <c r="CQ351" s="282"/>
      <c r="CR351" s="282"/>
      <c r="CS351" s="282"/>
      <c r="CT351" s="282"/>
      <c r="CU351" s="282"/>
      <c r="CV351" s="337"/>
      <c r="CW351" s="337"/>
      <c r="CX351" s="272"/>
      <c r="CY351" s="272"/>
      <c r="CZ351" s="337"/>
      <c r="DA351" s="337"/>
      <c r="DB351" s="337"/>
      <c r="DC351" s="337"/>
      <c r="DD351" s="270"/>
      <c r="DE351" s="270"/>
      <c r="DF351" s="278"/>
      <c r="DG351" s="272"/>
    </row>
    <row r="352" spans="2:111" s="273" customFormat="1" ht="9.9499999999999993" customHeight="1" x14ac:dyDescent="0.15">
      <c r="B352" s="274"/>
      <c r="C352" s="275"/>
      <c r="D352" s="270"/>
      <c r="E352" s="270"/>
      <c r="G352" s="273" t="s">
        <v>795</v>
      </c>
      <c r="H352" s="270"/>
      <c r="AG352" s="282"/>
      <c r="AH352" s="282"/>
      <c r="AI352" s="282"/>
      <c r="AJ352" s="282"/>
      <c r="AK352" s="282"/>
      <c r="AL352" s="282"/>
      <c r="AM352" s="282"/>
      <c r="AN352" s="282"/>
      <c r="AO352" s="282"/>
      <c r="AP352" s="282"/>
      <c r="AQ352" s="282"/>
      <c r="AR352" s="282"/>
      <c r="AS352" s="282"/>
      <c r="AT352" s="282"/>
      <c r="AU352" s="282"/>
      <c r="AV352" s="282"/>
      <c r="AW352" s="282"/>
      <c r="AX352" s="282"/>
      <c r="AY352" s="282"/>
      <c r="AZ352" s="282"/>
      <c r="BA352" s="288"/>
      <c r="BB352" s="288"/>
      <c r="BC352" s="288"/>
      <c r="BD352" s="288"/>
      <c r="BE352" s="288"/>
      <c r="BF352" s="288"/>
      <c r="BG352" s="288"/>
      <c r="BH352" s="288"/>
      <c r="BI352" s="288"/>
      <c r="BJ352" s="288"/>
      <c r="BK352" s="288"/>
      <c r="BL352" s="288"/>
      <c r="BZ352" s="310"/>
      <c r="CA352" s="310"/>
      <c r="CB352" s="310"/>
      <c r="CN352" s="282"/>
      <c r="CO352" s="282"/>
      <c r="CP352" s="282"/>
      <c r="CQ352" s="282"/>
      <c r="CR352" s="282"/>
      <c r="CS352" s="282"/>
      <c r="CT352" s="282"/>
      <c r="CU352" s="282"/>
      <c r="CV352" s="337"/>
      <c r="CW352" s="337"/>
      <c r="CX352" s="272"/>
      <c r="CY352" s="272"/>
      <c r="CZ352" s="337"/>
      <c r="DA352" s="337"/>
      <c r="DB352" s="337"/>
      <c r="DC352" s="337"/>
      <c r="DD352" s="270"/>
      <c r="DE352" s="270"/>
      <c r="DF352" s="278"/>
      <c r="DG352" s="272"/>
    </row>
    <row r="353" spans="2:111" s="273" customFormat="1" ht="9.9499999999999993" customHeight="1" x14ac:dyDescent="0.15">
      <c r="B353" s="274"/>
      <c r="C353" s="275"/>
      <c r="D353" s="270"/>
      <c r="E353" s="270"/>
      <c r="J353" s="348"/>
      <c r="AG353" s="288"/>
      <c r="AH353" s="288"/>
      <c r="AI353" s="288"/>
      <c r="AJ353" s="288"/>
      <c r="AK353" s="288"/>
      <c r="AL353" s="288"/>
      <c r="AM353" s="288"/>
      <c r="AN353" s="288"/>
      <c r="AO353" s="288"/>
      <c r="AP353" s="288"/>
      <c r="AQ353" s="288"/>
      <c r="AR353" s="288"/>
      <c r="AS353" s="288"/>
      <c r="AT353" s="288"/>
      <c r="AU353" s="288"/>
      <c r="AV353" s="288"/>
      <c r="AW353" s="288"/>
      <c r="AX353" s="288"/>
      <c r="AY353" s="288"/>
      <c r="AZ353" s="288"/>
      <c r="BA353" s="288"/>
      <c r="BB353" s="288"/>
      <c r="BC353" s="288"/>
      <c r="BD353" s="288"/>
      <c r="BE353" s="288"/>
      <c r="BF353" s="288"/>
      <c r="BG353" s="288"/>
      <c r="BH353" s="288"/>
      <c r="BI353" s="288"/>
      <c r="BJ353" s="288"/>
      <c r="BK353" s="288"/>
      <c r="BL353" s="288"/>
      <c r="BZ353" s="310"/>
      <c r="CA353" s="310"/>
      <c r="CB353" s="310"/>
      <c r="CN353" s="282"/>
      <c r="CO353" s="282"/>
      <c r="CP353" s="282"/>
      <c r="CQ353" s="282"/>
      <c r="CR353" s="282"/>
      <c r="CS353" s="282"/>
      <c r="CT353" s="282"/>
      <c r="CU353" s="282"/>
      <c r="CV353" s="337"/>
      <c r="CW353" s="337"/>
      <c r="CX353" s="272"/>
      <c r="CY353" s="272"/>
      <c r="CZ353" s="337"/>
      <c r="DA353" s="337"/>
      <c r="DB353" s="337"/>
      <c r="DC353" s="337"/>
      <c r="DD353" s="270"/>
      <c r="DE353" s="270"/>
      <c r="DF353" s="278"/>
      <c r="DG353" s="272"/>
    </row>
    <row r="354" spans="2:111" s="273" customFormat="1" ht="9.9499999999999993" customHeight="1" x14ac:dyDescent="0.15">
      <c r="B354" s="274"/>
      <c r="C354" s="275"/>
      <c r="D354" s="270"/>
      <c r="E354" s="270"/>
      <c r="H354" s="273" t="s">
        <v>796</v>
      </c>
      <c r="AF354" s="288"/>
      <c r="AG354" s="288"/>
      <c r="AH354" s="288"/>
      <c r="AI354" s="288"/>
      <c r="AJ354" s="288"/>
      <c r="AK354" s="288"/>
      <c r="AL354" s="288"/>
      <c r="AM354" s="288"/>
      <c r="AN354" s="288"/>
      <c r="AO354" s="288"/>
      <c r="AP354" s="288"/>
      <c r="AQ354" s="288"/>
      <c r="AR354" s="288"/>
      <c r="AS354" s="288"/>
      <c r="AT354" s="288"/>
      <c r="AU354" s="288"/>
      <c r="AV354" s="288"/>
      <c r="AW354" s="288"/>
      <c r="AX354" s="288"/>
      <c r="AY354" s="288"/>
      <c r="AZ354" s="288"/>
      <c r="BA354" s="288"/>
      <c r="BB354" s="288"/>
      <c r="BC354" s="288"/>
      <c r="BD354" s="288"/>
      <c r="BE354" s="288"/>
      <c r="BF354" s="288"/>
      <c r="BG354" s="288"/>
      <c r="BH354" s="288"/>
      <c r="BI354" s="288"/>
      <c r="BJ354" s="288"/>
      <c r="BK354" s="288"/>
      <c r="BL354" s="288"/>
      <c r="BZ354" s="310"/>
      <c r="CA354" s="310"/>
      <c r="CB354" s="310"/>
      <c r="CN354" s="282"/>
      <c r="CO354" s="282"/>
      <c r="CP354" s="282"/>
      <c r="CQ354" s="282"/>
      <c r="CR354" s="282"/>
      <c r="CS354" s="282"/>
      <c r="CT354" s="282"/>
      <c r="CU354" s="282"/>
      <c r="CV354" s="337"/>
      <c r="CW354" s="337"/>
      <c r="CX354" s="272"/>
      <c r="CY354" s="272"/>
      <c r="CZ354" s="337"/>
      <c r="DA354" s="337"/>
      <c r="DB354" s="337"/>
      <c r="DC354" s="337"/>
      <c r="DD354" s="270"/>
      <c r="DE354" s="270"/>
      <c r="DF354" s="278"/>
      <c r="DG354" s="272"/>
    </row>
    <row r="355" spans="2:111" s="273" customFormat="1" ht="9.9499999999999993" customHeight="1" x14ac:dyDescent="0.15">
      <c r="B355" s="274"/>
      <c r="C355" s="275"/>
      <c r="D355" s="270"/>
      <c r="E355" s="270"/>
      <c r="AF355" s="288"/>
      <c r="AG355" s="288"/>
      <c r="AH355" s="288"/>
      <c r="AI355" s="288"/>
      <c r="AJ355" s="288"/>
      <c r="AK355" s="288"/>
      <c r="AL355" s="288"/>
      <c r="AM355" s="288"/>
      <c r="AN355" s="288"/>
      <c r="AO355" s="288"/>
      <c r="AP355" s="288"/>
      <c r="AQ355" s="288"/>
      <c r="AR355" s="288"/>
      <c r="AS355" s="288"/>
      <c r="AT355" s="288"/>
      <c r="AU355" s="288"/>
      <c r="AV355" s="288"/>
      <c r="AW355" s="288"/>
      <c r="AX355" s="288"/>
      <c r="AY355" s="288"/>
      <c r="AZ355" s="288"/>
      <c r="BA355" s="288"/>
      <c r="BB355" s="288"/>
      <c r="BC355" s="288"/>
      <c r="BD355" s="288"/>
      <c r="BE355" s="288"/>
      <c r="BF355" s="288"/>
      <c r="BG355" s="288"/>
      <c r="BH355" s="288"/>
      <c r="BI355" s="288"/>
      <c r="BJ355" s="288"/>
      <c r="BK355" s="288"/>
      <c r="BL355" s="288"/>
      <c r="BZ355" s="310"/>
      <c r="CA355" s="310"/>
      <c r="CB355" s="310"/>
      <c r="CN355" s="282"/>
      <c r="CO355" s="282"/>
      <c r="CP355" s="282"/>
      <c r="CQ355" s="282"/>
      <c r="CR355" s="282"/>
      <c r="CS355" s="282"/>
      <c r="CT355" s="282"/>
      <c r="CU355" s="282"/>
      <c r="CV355" s="337"/>
      <c r="CW355" s="337"/>
      <c r="CX355" s="272"/>
      <c r="CY355" s="272"/>
      <c r="CZ355" s="337"/>
      <c r="DA355" s="337"/>
      <c r="DB355" s="337"/>
      <c r="DC355" s="337"/>
      <c r="DD355" s="270"/>
      <c r="DE355" s="270"/>
      <c r="DF355" s="278"/>
      <c r="DG355" s="272"/>
    </row>
    <row r="356" spans="2:111" s="273" customFormat="1" ht="9.9499999999999993" customHeight="1" x14ac:dyDescent="0.15">
      <c r="B356" s="274"/>
      <c r="C356" s="275"/>
      <c r="D356" s="270"/>
      <c r="E356" s="270"/>
      <c r="AF356" s="288"/>
      <c r="AG356" s="288"/>
      <c r="AH356" s="288"/>
      <c r="AI356" s="288"/>
      <c r="AJ356" s="288"/>
      <c r="AK356" s="288"/>
      <c r="AL356" s="288"/>
      <c r="AM356" s="288"/>
      <c r="AN356" s="288"/>
      <c r="AO356" s="288"/>
      <c r="AP356" s="288"/>
      <c r="AQ356" s="288"/>
      <c r="AR356" s="288"/>
      <c r="AS356" s="288"/>
      <c r="AT356" s="288"/>
      <c r="AU356" s="288"/>
      <c r="AV356" s="288"/>
      <c r="AW356" s="288"/>
      <c r="AX356" s="288"/>
      <c r="AY356" s="288"/>
      <c r="AZ356" s="288"/>
      <c r="BA356" s="288"/>
      <c r="BB356" s="288"/>
      <c r="BC356" s="288"/>
      <c r="BD356" s="288"/>
      <c r="BE356" s="288"/>
      <c r="BF356" s="288"/>
      <c r="BG356" s="288"/>
      <c r="BH356" s="288"/>
      <c r="BI356" s="288"/>
      <c r="BJ356" s="288"/>
      <c r="BK356" s="288"/>
      <c r="BL356" s="288"/>
      <c r="BZ356" s="310"/>
      <c r="CA356" s="310"/>
      <c r="CB356" s="310"/>
      <c r="CN356" s="282"/>
      <c r="CO356" s="282"/>
      <c r="CP356" s="282"/>
      <c r="CQ356" s="282"/>
      <c r="CR356" s="282"/>
      <c r="CS356" s="282"/>
      <c r="CT356" s="282"/>
      <c r="CU356" s="282"/>
      <c r="CV356" s="282"/>
      <c r="CW356" s="282"/>
      <c r="CX356" s="270"/>
      <c r="CY356" s="270"/>
      <c r="CZ356" s="270"/>
      <c r="DA356" s="270"/>
      <c r="DB356" s="270"/>
      <c r="DC356" s="270"/>
      <c r="DD356" s="270"/>
      <c r="DE356" s="270"/>
      <c r="DF356" s="278"/>
      <c r="DG356" s="272"/>
    </row>
    <row r="357" spans="2:111" s="273" customFormat="1" ht="9.9499999999999993" customHeight="1" x14ac:dyDescent="0.15">
      <c r="B357" s="274"/>
      <c r="C357" s="275"/>
      <c r="D357" s="270"/>
      <c r="E357" s="270"/>
      <c r="G357" s="273" t="s">
        <v>797</v>
      </c>
      <c r="H357" s="270"/>
      <c r="AF357" s="288"/>
      <c r="AG357" s="288"/>
      <c r="AH357" s="288"/>
      <c r="AI357" s="288"/>
      <c r="AJ357" s="288"/>
      <c r="AK357" s="288"/>
      <c r="AL357" s="288"/>
      <c r="AM357" s="288"/>
      <c r="AN357" s="288"/>
      <c r="AO357" s="288"/>
      <c r="AP357" s="288"/>
      <c r="AQ357" s="288"/>
      <c r="AR357" s="288"/>
      <c r="AS357" s="288"/>
      <c r="AT357" s="288"/>
      <c r="AU357" s="288"/>
      <c r="AV357" s="288"/>
      <c r="AW357" s="288"/>
      <c r="AX357" s="288"/>
      <c r="AY357" s="288"/>
      <c r="AZ357" s="288"/>
      <c r="BA357" s="288"/>
      <c r="BB357" s="288"/>
      <c r="BC357" s="288"/>
      <c r="BD357" s="288"/>
      <c r="BE357" s="288"/>
      <c r="BF357" s="288"/>
      <c r="BG357" s="288"/>
      <c r="BH357" s="288"/>
      <c r="BI357" s="288"/>
      <c r="BJ357" s="288"/>
      <c r="BK357" s="288"/>
      <c r="BL357" s="288"/>
      <c r="DF357" s="278"/>
      <c r="DG357" s="272"/>
    </row>
    <row r="358" spans="2:111" s="273" customFormat="1" ht="9.9499999999999993" customHeight="1" x14ac:dyDescent="0.15">
      <c r="B358" s="274"/>
      <c r="C358" s="275"/>
      <c r="D358" s="270"/>
      <c r="E358" s="270"/>
      <c r="AF358" s="288"/>
      <c r="AG358" s="288"/>
      <c r="AH358" s="288"/>
      <c r="AI358" s="288"/>
      <c r="AJ358" s="288"/>
      <c r="AK358" s="288"/>
      <c r="AL358" s="288"/>
      <c r="AM358" s="288"/>
      <c r="AN358" s="288"/>
      <c r="AO358" s="288"/>
      <c r="AP358" s="288"/>
      <c r="AQ358" s="288"/>
      <c r="AR358" s="288"/>
      <c r="AS358" s="288"/>
      <c r="AT358" s="288"/>
      <c r="AU358" s="288"/>
      <c r="AV358" s="288"/>
      <c r="AW358" s="288"/>
      <c r="AX358" s="288"/>
      <c r="AY358" s="288"/>
      <c r="AZ358" s="288"/>
      <c r="BA358" s="288"/>
      <c r="BB358" s="288"/>
      <c r="BC358" s="288"/>
      <c r="BD358" s="288"/>
      <c r="BE358" s="288"/>
      <c r="BF358" s="288"/>
      <c r="BG358" s="288"/>
      <c r="BH358" s="288"/>
      <c r="BI358" s="288"/>
      <c r="BJ358" s="288"/>
      <c r="BK358" s="288"/>
      <c r="BL358" s="288"/>
      <c r="DF358" s="278"/>
      <c r="DG358" s="272"/>
    </row>
    <row r="359" spans="2:111" s="273" customFormat="1" ht="9.9499999999999993" customHeight="1" x14ac:dyDescent="0.15">
      <c r="B359" s="274"/>
      <c r="C359" s="275"/>
      <c r="D359" s="270"/>
      <c r="E359" s="270"/>
      <c r="H359" s="273" t="s">
        <v>798</v>
      </c>
      <c r="AF359" s="288"/>
      <c r="AG359" s="288"/>
      <c r="AH359" s="282"/>
      <c r="AI359" s="282"/>
      <c r="AJ359" s="282"/>
      <c r="AK359" s="282"/>
      <c r="AL359" s="282"/>
      <c r="AM359" s="282"/>
      <c r="AN359" s="282"/>
      <c r="AO359" s="282"/>
      <c r="AP359" s="282"/>
      <c r="AQ359" s="282"/>
      <c r="AR359" s="282"/>
      <c r="AS359" s="282"/>
      <c r="AT359" s="282"/>
      <c r="AU359" s="282"/>
      <c r="AV359" s="282"/>
      <c r="AW359" s="282"/>
      <c r="AX359" s="288"/>
      <c r="AY359" s="288"/>
      <c r="AZ359" s="288"/>
      <c r="BA359" s="288"/>
      <c r="BB359" s="288"/>
      <c r="BC359" s="288"/>
      <c r="BD359" s="288"/>
      <c r="BE359" s="288"/>
      <c r="BF359" s="288"/>
      <c r="BG359" s="288"/>
      <c r="BH359" s="288"/>
      <c r="BI359" s="288"/>
      <c r="BJ359" s="288"/>
      <c r="BK359" s="288"/>
      <c r="BL359" s="288"/>
      <c r="DF359" s="278"/>
      <c r="DG359" s="272"/>
    </row>
    <row r="360" spans="2:111" s="273" customFormat="1" ht="9.9499999999999993" customHeight="1" x14ac:dyDescent="0.15">
      <c r="B360" s="274"/>
      <c r="C360" s="275"/>
      <c r="D360" s="270"/>
      <c r="E360" s="270"/>
      <c r="AF360" s="288"/>
      <c r="AG360" s="288"/>
      <c r="AH360" s="282"/>
      <c r="AI360" s="282"/>
      <c r="AJ360" s="282"/>
      <c r="AK360" s="282"/>
      <c r="AL360" s="282"/>
      <c r="AM360" s="282"/>
      <c r="AN360" s="282"/>
      <c r="AO360" s="282"/>
      <c r="AP360" s="282"/>
      <c r="AQ360" s="282"/>
      <c r="AR360" s="282"/>
      <c r="AS360" s="282"/>
      <c r="AT360" s="282"/>
      <c r="AU360" s="282"/>
      <c r="AV360" s="282"/>
      <c r="AW360" s="282"/>
      <c r="AX360" s="288"/>
      <c r="AY360" s="288"/>
      <c r="AZ360" s="288"/>
      <c r="BA360" s="288"/>
      <c r="BB360" s="288"/>
      <c r="BC360" s="288"/>
      <c r="BD360" s="288"/>
      <c r="BE360" s="288"/>
      <c r="BF360" s="288"/>
      <c r="BG360" s="288"/>
      <c r="BH360" s="288"/>
      <c r="BI360" s="288"/>
      <c r="BJ360" s="288"/>
      <c r="BK360" s="288"/>
      <c r="BL360" s="288"/>
      <c r="DF360" s="278"/>
      <c r="DG360" s="272"/>
    </row>
    <row r="361" spans="2:111" s="273" customFormat="1" ht="9.9499999999999993" customHeight="1" x14ac:dyDescent="0.15">
      <c r="B361" s="274"/>
      <c r="C361" s="275"/>
      <c r="D361" s="270"/>
      <c r="E361" s="270"/>
      <c r="AF361" s="282"/>
      <c r="AG361" s="282"/>
      <c r="AH361" s="282"/>
      <c r="AI361" s="282"/>
      <c r="AJ361" s="282"/>
      <c r="AK361" s="282"/>
      <c r="AL361" s="282"/>
      <c r="AM361" s="282"/>
      <c r="AN361" s="282"/>
      <c r="AO361" s="282"/>
      <c r="AP361" s="282"/>
      <c r="AQ361" s="282"/>
      <c r="AR361" s="282"/>
      <c r="AS361" s="282"/>
      <c r="AT361" s="282"/>
      <c r="AU361" s="282"/>
      <c r="AV361" s="282"/>
      <c r="AW361" s="282"/>
      <c r="AX361" s="288"/>
      <c r="AY361" s="288"/>
      <c r="AZ361" s="288"/>
      <c r="BA361" s="288"/>
      <c r="BB361" s="288"/>
      <c r="BC361" s="288"/>
      <c r="BD361" s="288"/>
      <c r="BE361" s="288"/>
      <c r="BF361" s="288"/>
      <c r="BG361" s="288"/>
      <c r="BH361" s="288"/>
      <c r="BI361" s="288"/>
      <c r="BJ361" s="288"/>
      <c r="BK361" s="288"/>
      <c r="BL361" s="288"/>
      <c r="DF361" s="278"/>
      <c r="DG361" s="272"/>
    </row>
    <row r="362" spans="2:111" s="273" customFormat="1" ht="9.9499999999999993" customHeight="1" x14ac:dyDescent="0.15">
      <c r="B362" s="274"/>
      <c r="C362" s="275"/>
      <c r="D362" s="270"/>
      <c r="E362" s="270"/>
      <c r="G362" s="273" t="s">
        <v>799</v>
      </c>
      <c r="AF362" s="282"/>
      <c r="AG362" s="282"/>
      <c r="AH362" s="282"/>
      <c r="AI362" s="282"/>
      <c r="AJ362" s="282"/>
      <c r="AK362" s="282"/>
      <c r="AL362" s="282"/>
      <c r="AM362" s="282"/>
      <c r="AN362" s="282"/>
      <c r="AO362" s="282"/>
      <c r="AP362" s="282"/>
      <c r="AQ362" s="282"/>
      <c r="AR362" s="282"/>
      <c r="AS362" s="282"/>
      <c r="AT362" s="282"/>
      <c r="AU362" s="282"/>
      <c r="AV362" s="282"/>
      <c r="AW362" s="282"/>
      <c r="AX362" s="288"/>
      <c r="AY362" s="288"/>
      <c r="AZ362" s="288"/>
      <c r="BA362" s="288"/>
      <c r="BB362" s="288"/>
      <c r="BC362" s="288"/>
      <c r="BD362" s="288"/>
      <c r="BE362" s="288"/>
      <c r="BF362" s="288"/>
      <c r="BG362" s="288"/>
      <c r="BH362" s="288"/>
      <c r="BI362" s="288"/>
      <c r="BJ362" s="288"/>
      <c r="BK362" s="288"/>
      <c r="BL362" s="288"/>
      <c r="DF362" s="278"/>
      <c r="DG362" s="272"/>
    </row>
    <row r="363" spans="2:111" s="273" customFormat="1" ht="9.9499999999999993" customHeight="1" x14ac:dyDescent="0.15">
      <c r="B363" s="274"/>
      <c r="C363" s="275"/>
      <c r="D363" s="270"/>
      <c r="E363" s="270"/>
      <c r="F363" s="276"/>
      <c r="AF363" s="288"/>
      <c r="AG363" s="288"/>
      <c r="AH363" s="288"/>
      <c r="AI363" s="288"/>
      <c r="AJ363" s="288"/>
      <c r="AK363" s="288"/>
      <c r="AL363" s="288"/>
      <c r="AM363" s="288"/>
      <c r="AN363" s="288"/>
      <c r="AO363" s="288"/>
      <c r="AP363" s="288"/>
      <c r="AQ363" s="288"/>
      <c r="AR363" s="288"/>
      <c r="AS363" s="282"/>
      <c r="AT363" s="282"/>
      <c r="AU363" s="282"/>
      <c r="AV363" s="282"/>
      <c r="AW363" s="282"/>
      <c r="AX363" s="288"/>
      <c r="AY363" s="288"/>
      <c r="AZ363" s="288"/>
      <c r="BA363" s="288"/>
      <c r="BB363" s="288"/>
      <c r="BC363" s="288"/>
      <c r="BD363" s="288"/>
      <c r="BE363" s="288"/>
      <c r="BF363" s="288"/>
      <c r="BG363" s="288"/>
      <c r="BH363" s="288"/>
      <c r="BI363" s="288"/>
      <c r="BJ363" s="288"/>
      <c r="BK363" s="288"/>
      <c r="BL363" s="288"/>
      <c r="DF363" s="278"/>
      <c r="DG363" s="272"/>
    </row>
    <row r="364" spans="2:111" s="273" customFormat="1" ht="9.9499999999999993" customHeight="1" x14ac:dyDescent="0.15">
      <c r="B364" s="274"/>
      <c r="C364" s="275"/>
      <c r="D364" s="270"/>
      <c r="E364" s="270"/>
      <c r="F364" s="276"/>
      <c r="H364" s="273" t="s">
        <v>800</v>
      </c>
      <c r="AF364" s="288"/>
      <c r="AG364" s="288"/>
      <c r="AH364" s="288"/>
      <c r="AI364" s="288"/>
      <c r="AJ364" s="288"/>
      <c r="AK364" s="288"/>
      <c r="AL364" s="288"/>
      <c r="AM364" s="288"/>
      <c r="AN364" s="288"/>
      <c r="AO364" s="288"/>
      <c r="AP364" s="288"/>
      <c r="AQ364" s="288"/>
      <c r="AR364" s="288"/>
      <c r="AS364" s="282"/>
      <c r="AT364" s="282"/>
      <c r="AU364" s="282"/>
      <c r="AV364" s="282"/>
      <c r="AW364" s="282"/>
      <c r="AX364" s="288"/>
      <c r="AY364" s="288"/>
      <c r="AZ364" s="288"/>
      <c r="BA364" s="288"/>
      <c r="BB364" s="288"/>
      <c r="BC364" s="288"/>
      <c r="BD364" s="288"/>
      <c r="BE364" s="288"/>
      <c r="BF364" s="288"/>
      <c r="BG364" s="288"/>
      <c r="BH364" s="288"/>
      <c r="BI364" s="288"/>
      <c r="BJ364" s="288"/>
      <c r="BK364" s="288"/>
      <c r="BL364" s="288"/>
      <c r="DF364" s="278"/>
      <c r="DG364" s="272"/>
    </row>
    <row r="365" spans="2:111" s="273" customFormat="1" ht="9.9499999999999993" customHeight="1" x14ac:dyDescent="0.15">
      <c r="B365" s="274"/>
      <c r="C365" s="275"/>
      <c r="D365" s="276"/>
      <c r="E365" s="276"/>
      <c r="F365" s="280"/>
      <c r="W365" s="283"/>
      <c r="X365" s="270"/>
      <c r="AF365" s="288"/>
      <c r="AG365" s="288"/>
      <c r="AH365" s="288"/>
      <c r="AI365" s="288"/>
      <c r="AJ365" s="288"/>
      <c r="AK365" s="288"/>
      <c r="AL365" s="288"/>
      <c r="AM365" s="288"/>
      <c r="AN365" s="288"/>
      <c r="AO365" s="288"/>
      <c r="AP365" s="288"/>
      <c r="AQ365" s="288"/>
      <c r="AR365" s="288"/>
      <c r="AS365" s="282"/>
      <c r="AT365" s="282"/>
      <c r="AU365" s="282"/>
      <c r="AV365" s="282"/>
      <c r="AW365" s="282"/>
      <c r="AX365" s="288"/>
      <c r="AY365" s="288"/>
      <c r="AZ365" s="288"/>
      <c r="BA365" s="288"/>
      <c r="BB365" s="288"/>
      <c r="BC365" s="288"/>
      <c r="BD365" s="288"/>
      <c r="BE365" s="288"/>
      <c r="BF365" s="288"/>
      <c r="BG365" s="288"/>
      <c r="BH365" s="288"/>
      <c r="BI365" s="288"/>
      <c r="BJ365" s="288"/>
      <c r="BK365" s="288"/>
      <c r="BL365" s="288"/>
      <c r="DF365" s="278"/>
      <c r="DG365" s="272"/>
    </row>
    <row r="366" spans="2:111" s="273" customFormat="1" ht="9.9499999999999993" customHeight="1" x14ac:dyDescent="0.15">
      <c r="B366" s="274"/>
      <c r="C366" s="275"/>
      <c r="D366" s="276"/>
      <c r="E366" s="276"/>
      <c r="AF366" s="288"/>
      <c r="AG366" s="288"/>
      <c r="AH366" s="288"/>
      <c r="AI366" s="288"/>
      <c r="AJ366" s="288"/>
      <c r="AK366" s="288"/>
      <c r="AL366" s="288"/>
      <c r="AM366" s="288"/>
      <c r="AN366" s="288"/>
      <c r="AO366" s="288"/>
      <c r="AP366" s="288"/>
      <c r="AQ366" s="288"/>
      <c r="AR366" s="288"/>
      <c r="AS366" s="288"/>
      <c r="AT366" s="288"/>
      <c r="AU366" s="288"/>
      <c r="AV366" s="288"/>
      <c r="AW366" s="288"/>
      <c r="AX366" s="288"/>
      <c r="AY366" s="288"/>
      <c r="AZ366" s="288"/>
      <c r="BA366" s="288"/>
      <c r="BB366" s="288"/>
      <c r="BC366" s="288"/>
      <c r="BD366" s="288"/>
      <c r="BE366" s="288"/>
      <c r="BF366" s="288"/>
      <c r="BG366" s="288"/>
      <c r="BH366" s="288"/>
      <c r="BI366" s="288"/>
      <c r="BJ366" s="288"/>
      <c r="BK366" s="288"/>
      <c r="BL366" s="288"/>
      <c r="DF366" s="278"/>
      <c r="DG366" s="272"/>
    </row>
    <row r="367" spans="2:111" s="273" customFormat="1" ht="9.9499999999999993" customHeight="1" x14ac:dyDescent="0.15">
      <c r="B367" s="274"/>
      <c r="C367" s="275"/>
      <c r="D367" s="276"/>
      <c r="E367" s="276"/>
      <c r="G367" s="273" t="s">
        <v>801</v>
      </c>
      <c r="AF367" s="288"/>
      <c r="AG367" s="288"/>
      <c r="AH367" s="288"/>
      <c r="AI367" s="288"/>
      <c r="AJ367" s="288"/>
      <c r="AK367" s="288"/>
      <c r="AL367" s="288"/>
      <c r="AM367" s="288"/>
      <c r="AN367" s="288"/>
      <c r="AO367" s="288"/>
      <c r="AP367" s="288"/>
      <c r="AQ367" s="288"/>
      <c r="AR367" s="288"/>
      <c r="AS367" s="288"/>
      <c r="AT367" s="288"/>
      <c r="AU367" s="288"/>
      <c r="AV367" s="288"/>
      <c r="AW367" s="288"/>
      <c r="AX367" s="288"/>
      <c r="AY367" s="288"/>
      <c r="AZ367" s="288"/>
      <c r="BA367" s="288"/>
      <c r="BB367" s="288"/>
      <c r="BC367" s="288"/>
      <c r="BD367" s="288"/>
      <c r="BE367" s="288"/>
      <c r="BF367" s="288"/>
      <c r="BG367" s="288"/>
      <c r="BH367" s="288"/>
      <c r="BI367" s="288"/>
      <c r="BJ367" s="288"/>
      <c r="BK367" s="288"/>
      <c r="BL367" s="288"/>
      <c r="DF367" s="278"/>
      <c r="DG367" s="272"/>
    </row>
    <row r="368" spans="2:111" s="273" customFormat="1" ht="9.9499999999999993" customHeight="1" x14ac:dyDescent="0.15">
      <c r="B368" s="274"/>
      <c r="C368" s="275"/>
      <c r="D368" s="276"/>
      <c r="E368" s="276"/>
      <c r="G368" s="270"/>
      <c r="AF368" s="288"/>
      <c r="AG368" s="288"/>
      <c r="AH368" s="288"/>
      <c r="AI368" s="288"/>
      <c r="AJ368" s="288"/>
      <c r="AK368" s="288"/>
      <c r="AL368" s="288"/>
      <c r="AM368" s="288"/>
      <c r="AN368" s="288"/>
      <c r="AO368" s="288"/>
      <c r="AP368" s="288"/>
      <c r="AQ368" s="288"/>
      <c r="AR368" s="288"/>
      <c r="AS368" s="288"/>
      <c r="AT368" s="288"/>
      <c r="AU368" s="288"/>
      <c r="AV368" s="288"/>
      <c r="AW368" s="288"/>
      <c r="AX368" s="288"/>
      <c r="AY368" s="288"/>
      <c r="AZ368" s="288"/>
      <c r="BA368" s="288"/>
      <c r="BB368" s="288"/>
      <c r="BC368" s="288"/>
      <c r="BD368" s="288"/>
      <c r="BE368" s="288"/>
      <c r="BF368" s="288"/>
      <c r="BG368" s="288"/>
      <c r="BH368" s="288"/>
      <c r="BI368" s="288"/>
      <c r="BJ368" s="288"/>
      <c r="BK368" s="288"/>
      <c r="BL368" s="288"/>
      <c r="DF368" s="278"/>
      <c r="DG368" s="272"/>
    </row>
    <row r="369" spans="2:111" s="273" customFormat="1" ht="9.9499999999999993" customHeight="1" x14ac:dyDescent="0.15">
      <c r="B369" s="274"/>
      <c r="C369" s="275"/>
      <c r="D369" s="270"/>
      <c r="E369" s="270"/>
      <c r="F369" s="276"/>
      <c r="G369" s="270"/>
      <c r="H369" s="273" t="s">
        <v>802</v>
      </c>
      <c r="AF369" s="288"/>
      <c r="AG369" s="288"/>
      <c r="AH369" s="288"/>
      <c r="AI369" s="288"/>
      <c r="AJ369" s="288"/>
      <c r="AK369" s="288"/>
      <c r="AL369" s="288"/>
      <c r="AM369" s="288"/>
      <c r="AN369" s="288"/>
      <c r="AO369" s="288"/>
      <c r="AP369" s="288"/>
      <c r="AQ369" s="288"/>
      <c r="AR369" s="288"/>
      <c r="AS369" s="288"/>
      <c r="AT369" s="288"/>
      <c r="AU369" s="288"/>
      <c r="AV369" s="288"/>
      <c r="AW369" s="288"/>
      <c r="AX369" s="288"/>
      <c r="AY369" s="288"/>
      <c r="AZ369" s="288"/>
      <c r="BA369" s="288"/>
      <c r="BB369" s="288"/>
      <c r="BC369" s="288"/>
      <c r="BD369" s="288"/>
      <c r="BE369" s="288"/>
      <c r="BF369" s="288"/>
      <c r="BG369" s="288"/>
      <c r="BH369" s="288"/>
      <c r="BI369" s="288"/>
      <c r="BJ369" s="288"/>
      <c r="BK369" s="288"/>
      <c r="BL369" s="288"/>
      <c r="DF369" s="278"/>
      <c r="DG369" s="272"/>
    </row>
    <row r="370" spans="2:111" s="273" customFormat="1" ht="9.9499999999999993" customHeight="1" x14ac:dyDescent="0.15">
      <c r="B370" s="274"/>
      <c r="C370" s="275"/>
      <c r="D370" s="270"/>
      <c r="E370" s="270"/>
      <c r="F370" s="276"/>
      <c r="AF370" s="288"/>
      <c r="AG370" s="288"/>
      <c r="AH370" s="288"/>
      <c r="AI370" s="288"/>
      <c r="AJ370" s="288"/>
      <c r="AK370" s="288"/>
      <c r="AL370" s="288"/>
      <c r="AM370" s="288"/>
      <c r="AN370" s="288"/>
      <c r="AO370" s="288"/>
      <c r="AP370" s="288"/>
      <c r="AQ370" s="288"/>
      <c r="AR370" s="288"/>
      <c r="AS370" s="288"/>
      <c r="AT370" s="288"/>
      <c r="AU370" s="288"/>
      <c r="AV370" s="288"/>
      <c r="AW370" s="288"/>
      <c r="AX370" s="288"/>
      <c r="AY370" s="288"/>
      <c r="AZ370" s="288"/>
      <c r="BA370" s="288"/>
      <c r="BB370" s="288"/>
      <c r="BC370" s="288"/>
      <c r="BD370" s="288"/>
      <c r="BE370" s="288"/>
      <c r="BF370" s="288"/>
      <c r="BG370" s="288"/>
      <c r="BH370" s="288"/>
      <c r="BI370" s="288"/>
      <c r="BJ370" s="288"/>
      <c r="BK370" s="288"/>
      <c r="BL370" s="288"/>
      <c r="DF370" s="278"/>
      <c r="DG370" s="272"/>
    </row>
    <row r="371" spans="2:111" s="273" customFormat="1" ht="9.9499999999999993" customHeight="1" x14ac:dyDescent="0.15">
      <c r="B371" s="274"/>
      <c r="C371" s="275"/>
      <c r="D371" s="270"/>
      <c r="E371" s="270"/>
      <c r="F371" s="276"/>
      <c r="AF371" s="288"/>
      <c r="AG371" s="288"/>
      <c r="AH371" s="288"/>
      <c r="AI371" s="288"/>
      <c r="AJ371" s="288"/>
      <c r="AK371" s="288"/>
      <c r="AL371" s="288"/>
      <c r="AM371" s="288"/>
      <c r="AN371" s="288"/>
      <c r="AO371" s="288"/>
      <c r="AP371" s="288"/>
      <c r="AQ371" s="288"/>
      <c r="AR371" s="288"/>
      <c r="AS371" s="288"/>
      <c r="AT371" s="288"/>
      <c r="AU371" s="288"/>
      <c r="AV371" s="288"/>
      <c r="AW371" s="288"/>
      <c r="AX371" s="288"/>
      <c r="AY371" s="288"/>
      <c r="AZ371" s="288"/>
      <c r="BA371" s="288"/>
      <c r="BB371" s="288"/>
      <c r="BC371" s="288"/>
      <c r="BD371" s="288"/>
      <c r="BE371" s="288"/>
      <c r="BF371" s="288"/>
      <c r="BG371" s="288"/>
      <c r="BH371" s="288"/>
      <c r="BI371" s="288"/>
      <c r="BJ371" s="288"/>
      <c r="BK371" s="288"/>
      <c r="BL371" s="288"/>
      <c r="DF371" s="278"/>
      <c r="DG371" s="272"/>
    </row>
    <row r="372" spans="2:111" s="273" customFormat="1" ht="9.9499999999999993" customHeight="1" x14ac:dyDescent="0.15">
      <c r="B372" s="274"/>
      <c r="C372" s="275"/>
      <c r="D372" s="270"/>
      <c r="E372" s="270"/>
      <c r="F372" s="276"/>
      <c r="G372" s="273" t="s">
        <v>803</v>
      </c>
      <c r="AF372" s="288"/>
      <c r="AG372" s="288"/>
      <c r="AH372" s="288"/>
      <c r="AI372" s="288"/>
      <c r="AJ372" s="288"/>
      <c r="AK372" s="288"/>
      <c r="AL372" s="288"/>
      <c r="AM372" s="288"/>
      <c r="AN372" s="288"/>
      <c r="AO372" s="288"/>
      <c r="AP372" s="288"/>
      <c r="AQ372" s="288"/>
      <c r="AR372" s="288"/>
      <c r="AS372" s="288"/>
      <c r="AT372" s="288"/>
      <c r="AU372" s="288"/>
      <c r="AV372" s="288"/>
      <c r="AW372" s="288"/>
      <c r="AX372" s="288"/>
      <c r="AY372" s="288"/>
      <c r="AZ372" s="288"/>
      <c r="BA372" s="288"/>
      <c r="BB372" s="288"/>
      <c r="BC372" s="288"/>
      <c r="BD372" s="288"/>
      <c r="BE372" s="288"/>
      <c r="BF372" s="288"/>
      <c r="BG372" s="288"/>
      <c r="BH372" s="288"/>
      <c r="BI372" s="288"/>
      <c r="BJ372" s="288"/>
      <c r="BK372" s="288"/>
      <c r="BL372" s="288"/>
      <c r="DF372" s="278"/>
      <c r="DG372" s="272"/>
    </row>
    <row r="373" spans="2:111" s="273" customFormat="1" ht="9.9499999999999993" customHeight="1" x14ac:dyDescent="0.15">
      <c r="B373" s="274"/>
      <c r="C373" s="275"/>
      <c r="D373" s="270"/>
      <c r="E373" s="270"/>
      <c r="F373" s="276"/>
      <c r="G373" s="270"/>
      <c r="J373" s="370"/>
      <c r="K373" s="288"/>
      <c r="L373" s="288"/>
      <c r="M373" s="288"/>
      <c r="N373" s="288"/>
      <c r="O373" s="288"/>
      <c r="P373" s="288"/>
      <c r="Q373" s="288"/>
      <c r="R373" s="288"/>
      <c r="S373" s="288"/>
      <c r="T373" s="288"/>
      <c r="U373" s="288"/>
      <c r="V373" s="288"/>
      <c r="W373" s="288"/>
      <c r="X373" s="288"/>
      <c r="Y373" s="288"/>
      <c r="Z373" s="288"/>
      <c r="AA373" s="288"/>
      <c r="AB373" s="288"/>
      <c r="AC373" s="288"/>
      <c r="AD373" s="288"/>
      <c r="AE373" s="288"/>
      <c r="AF373" s="288"/>
      <c r="AG373" s="288"/>
      <c r="AH373" s="288"/>
      <c r="AI373" s="288"/>
      <c r="AJ373" s="288"/>
      <c r="AK373" s="288"/>
      <c r="AL373" s="288"/>
      <c r="AM373" s="288"/>
      <c r="AN373" s="288"/>
      <c r="AO373" s="288"/>
      <c r="AP373" s="288"/>
      <c r="AQ373" s="288"/>
      <c r="AR373" s="288"/>
      <c r="AS373" s="288"/>
      <c r="AT373" s="288"/>
      <c r="AU373" s="288"/>
      <c r="AV373" s="288"/>
      <c r="AW373" s="288"/>
      <c r="AX373" s="288"/>
      <c r="AY373" s="288"/>
      <c r="AZ373" s="288"/>
      <c r="BA373" s="288"/>
      <c r="BB373" s="288"/>
      <c r="BC373" s="288"/>
      <c r="BD373" s="288"/>
      <c r="BE373" s="288"/>
      <c r="BF373" s="288"/>
      <c r="BG373" s="288"/>
      <c r="BH373" s="288"/>
      <c r="BI373" s="288"/>
      <c r="BJ373" s="288"/>
      <c r="BK373" s="288"/>
      <c r="BL373" s="288"/>
      <c r="DF373" s="278"/>
      <c r="DG373" s="272"/>
    </row>
    <row r="374" spans="2:111" s="273" customFormat="1" ht="9.9499999999999993" customHeight="1" x14ac:dyDescent="0.15">
      <c r="B374" s="274"/>
      <c r="C374" s="275"/>
      <c r="D374" s="270"/>
      <c r="E374" s="270"/>
      <c r="F374" s="276"/>
      <c r="G374" s="270"/>
      <c r="H374" s="273" t="s">
        <v>804</v>
      </c>
      <c r="J374" s="288"/>
      <c r="K374" s="288"/>
      <c r="L374" s="288"/>
      <c r="M374" s="288"/>
      <c r="N374" s="288"/>
      <c r="O374" s="288"/>
      <c r="P374" s="288"/>
      <c r="Q374" s="288"/>
      <c r="R374" s="288"/>
      <c r="S374" s="288"/>
      <c r="T374" s="288"/>
      <c r="U374" s="288"/>
      <c r="V374" s="288"/>
      <c r="W374" s="288"/>
      <c r="X374" s="288"/>
      <c r="Y374" s="288"/>
      <c r="Z374" s="288"/>
      <c r="AA374" s="288"/>
      <c r="AB374" s="288"/>
      <c r="AC374" s="288"/>
      <c r="AD374" s="288"/>
      <c r="AE374" s="288"/>
      <c r="AF374" s="288"/>
      <c r="AG374" s="288"/>
      <c r="AH374" s="288"/>
      <c r="AI374" s="288"/>
      <c r="AJ374" s="288"/>
      <c r="AK374" s="288"/>
      <c r="AL374" s="288"/>
      <c r="AM374" s="288"/>
      <c r="AN374" s="288"/>
      <c r="AO374" s="288"/>
      <c r="AP374" s="288"/>
      <c r="AQ374" s="288"/>
      <c r="AR374" s="288"/>
      <c r="AS374" s="288"/>
      <c r="AT374" s="288"/>
      <c r="AU374" s="288"/>
      <c r="AV374" s="288"/>
      <c r="AW374" s="288"/>
      <c r="AX374" s="288"/>
      <c r="AY374" s="288"/>
      <c r="AZ374" s="288"/>
      <c r="BA374" s="288"/>
      <c r="BB374" s="288"/>
      <c r="BC374" s="288"/>
      <c r="BD374" s="288"/>
      <c r="BE374" s="288"/>
      <c r="BF374" s="288"/>
      <c r="BG374" s="288"/>
      <c r="BH374" s="288"/>
      <c r="BI374" s="288"/>
      <c r="BJ374" s="288"/>
      <c r="BK374" s="288"/>
      <c r="BL374" s="288"/>
      <c r="DF374" s="278"/>
      <c r="DG374" s="272"/>
    </row>
    <row r="375" spans="2:111" s="273" customFormat="1" ht="9.9499999999999993" customHeight="1" x14ac:dyDescent="0.15">
      <c r="B375" s="274"/>
      <c r="C375" s="275"/>
      <c r="D375" s="270"/>
      <c r="E375" s="270"/>
      <c r="F375" s="276"/>
      <c r="G375" s="288"/>
      <c r="H375" s="288"/>
      <c r="I375" s="288"/>
      <c r="J375" s="288"/>
      <c r="K375" s="288"/>
      <c r="L375" s="288"/>
      <c r="M375" s="288"/>
      <c r="N375" s="288"/>
      <c r="O375" s="288"/>
      <c r="P375" s="288"/>
      <c r="Q375" s="288"/>
      <c r="R375" s="288"/>
      <c r="S375" s="288"/>
      <c r="T375" s="288"/>
      <c r="U375" s="288"/>
      <c r="V375" s="288"/>
      <c r="W375" s="288"/>
      <c r="X375" s="288"/>
      <c r="Y375" s="288"/>
      <c r="Z375" s="288"/>
      <c r="AA375" s="288"/>
      <c r="AB375" s="288"/>
      <c r="AC375" s="288"/>
      <c r="AD375" s="288"/>
      <c r="AE375" s="288"/>
      <c r="AF375" s="288"/>
      <c r="AG375" s="288"/>
      <c r="AH375" s="288"/>
      <c r="AI375" s="288"/>
      <c r="AJ375" s="288"/>
      <c r="AK375" s="288"/>
      <c r="AL375" s="288"/>
      <c r="AM375" s="288"/>
      <c r="AN375" s="288"/>
      <c r="AO375" s="288"/>
      <c r="AP375" s="288"/>
      <c r="AQ375" s="288"/>
      <c r="AR375" s="288"/>
      <c r="AS375" s="282"/>
      <c r="AT375" s="282"/>
      <c r="AU375" s="282"/>
      <c r="AV375" s="282"/>
      <c r="AW375" s="282"/>
      <c r="AX375" s="288"/>
      <c r="AY375" s="288"/>
      <c r="AZ375" s="288"/>
      <c r="BA375" s="288"/>
      <c r="BB375" s="288"/>
      <c r="BC375" s="288"/>
      <c r="BD375" s="288"/>
      <c r="BE375" s="288"/>
      <c r="BF375" s="288"/>
      <c r="BG375" s="288"/>
      <c r="BH375" s="288"/>
      <c r="BI375" s="288"/>
      <c r="BJ375" s="288"/>
      <c r="BK375" s="288"/>
      <c r="BL375" s="288"/>
      <c r="DF375" s="278"/>
      <c r="DG375" s="272"/>
    </row>
    <row r="376" spans="2:111" s="273" customFormat="1" ht="9.9499999999999993" customHeight="1" x14ac:dyDescent="0.15">
      <c r="B376" s="274"/>
      <c r="C376" s="275"/>
      <c r="D376" s="270"/>
      <c r="E376" s="270"/>
      <c r="F376" s="276"/>
      <c r="G376" s="288"/>
      <c r="H376" s="288"/>
      <c r="I376" s="288"/>
      <c r="J376" s="288"/>
      <c r="K376" s="288"/>
      <c r="L376" s="288"/>
      <c r="M376" s="288"/>
      <c r="N376" s="288"/>
      <c r="O376" s="288"/>
      <c r="P376" s="288"/>
      <c r="Q376" s="288"/>
      <c r="R376" s="288"/>
      <c r="S376" s="288"/>
      <c r="T376" s="288"/>
      <c r="U376" s="288"/>
      <c r="V376" s="288"/>
      <c r="W376" s="288"/>
      <c r="X376" s="288"/>
      <c r="Y376" s="288"/>
      <c r="Z376" s="288"/>
      <c r="AA376" s="288"/>
      <c r="AB376" s="288"/>
      <c r="AC376" s="288"/>
      <c r="AD376" s="288"/>
      <c r="AE376" s="288"/>
      <c r="AF376" s="288"/>
      <c r="AG376" s="288"/>
      <c r="AH376" s="288"/>
      <c r="AI376" s="288"/>
      <c r="AJ376" s="288"/>
      <c r="AK376" s="288"/>
      <c r="AL376" s="288"/>
      <c r="AM376" s="288"/>
      <c r="AN376" s="288"/>
      <c r="AO376" s="288"/>
      <c r="AP376" s="288"/>
      <c r="AQ376" s="288"/>
      <c r="AR376" s="288"/>
      <c r="AS376" s="282"/>
      <c r="AT376" s="282"/>
      <c r="AU376" s="282"/>
      <c r="AV376" s="282"/>
      <c r="AW376" s="282"/>
      <c r="AX376" s="288"/>
      <c r="AY376" s="288"/>
      <c r="AZ376" s="288"/>
      <c r="BA376" s="288"/>
      <c r="BB376" s="288"/>
      <c r="BC376" s="288"/>
      <c r="BD376" s="288"/>
      <c r="BE376" s="288"/>
      <c r="BF376" s="288"/>
      <c r="BG376" s="288"/>
      <c r="BH376" s="288"/>
      <c r="BI376" s="288"/>
      <c r="BJ376" s="288"/>
      <c r="BK376" s="288"/>
      <c r="BL376" s="288"/>
      <c r="DF376" s="278"/>
      <c r="DG376" s="272"/>
    </row>
    <row r="377" spans="2:111" s="273" customFormat="1" ht="9.9499999999999993" customHeight="1" x14ac:dyDescent="0.15">
      <c r="B377" s="274"/>
      <c r="C377" s="275"/>
      <c r="D377" s="270"/>
      <c r="E377" s="270"/>
      <c r="F377" s="276"/>
      <c r="G377" s="288"/>
      <c r="H377" s="288"/>
      <c r="I377" s="288"/>
      <c r="J377" s="288"/>
      <c r="K377" s="288"/>
      <c r="L377" s="288"/>
      <c r="M377" s="288"/>
      <c r="N377" s="288"/>
      <c r="O377" s="288"/>
      <c r="P377" s="288"/>
      <c r="Q377" s="288"/>
      <c r="R377" s="288"/>
      <c r="S377" s="288"/>
      <c r="T377" s="288"/>
      <c r="U377" s="288"/>
      <c r="V377" s="288"/>
      <c r="W377" s="288"/>
      <c r="X377" s="288"/>
      <c r="Y377" s="288"/>
      <c r="Z377" s="288"/>
      <c r="AA377" s="288"/>
      <c r="AB377" s="288"/>
      <c r="AC377" s="288"/>
      <c r="AD377" s="288"/>
      <c r="AE377" s="288"/>
      <c r="AF377" s="288"/>
      <c r="AG377" s="288"/>
      <c r="AH377" s="288"/>
      <c r="AI377" s="288"/>
      <c r="AJ377" s="288"/>
      <c r="AK377" s="288"/>
      <c r="AL377" s="288"/>
      <c r="AM377" s="288"/>
      <c r="AN377" s="288"/>
      <c r="AO377" s="288"/>
      <c r="AP377" s="288"/>
      <c r="AQ377" s="288"/>
      <c r="AR377" s="288"/>
      <c r="AS377" s="282"/>
      <c r="AT377" s="282"/>
      <c r="AU377" s="282"/>
      <c r="AV377" s="282"/>
      <c r="AW377" s="282"/>
      <c r="AX377" s="288"/>
      <c r="AY377" s="288"/>
      <c r="AZ377" s="288"/>
      <c r="BA377" s="288"/>
      <c r="BB377" s="288"/>
      <c r="BC377" s="288"/>
      <c r="BD377" s="288"/>
      <c r="BE377" s="288"/>
      <c r="BF377" s="288"/>
      <c r="BG377" s="288"/>
      <c r="BH377" s="288"/>
      <c r="BI377" s="288"/>
      <c r="BJ377" s="288"/>
      <c r="BK377" s="288"/>
      <c r="BL377" s="288"/>
      <c r="DF377" s="278"/>
      <c r="DG377" s="272"/>
    </row>
    <row r="378" spans="2:111" s="273" customFormat="1" ht="9.9499999999999993" customHeight="1" x14ac:dyDescent="0.15">
      <c r="B378" s="274"/>
      <c r="C378" s="275"/>
      <c r="D378" s="270"/>
      <c r="E378" s="270"/>
      <c r="F378" s="276"/>
      <c r="G378" s="288"/>
      <c r="H378" s="288"/>
      <c r="I378" s="288"/>
      <c r="J378" s="288"/>
      <c r="K378" s="288"/>
      <c r="L378" s="288"/>
      <c r="M378" s="288"/>
      <c r="N378" s="288"/>
      <c r="O378" s="288"/>
      <c r="P378" s="288"/>
      <c r="Q378" s="288"/>
      <c r="R378" s="288"/>
      <c r="S378" s="288"/>
      <c r="T378" s="288"/>
      <c r="U378" s="288"/>
      <c r="V378" s="288"/>
      <c r="W378" s="288"/>
      <c r="X378" s="288"/>
      <c r="Y378" s="288"/>
      <c r="Z378" s="288"/>
      <c r="AA378" s="288"/>
      <c r="AB378" s="288"/>
      <c r="AC378" s="288"/>
      <c r="AD378" s="288"/>
      <c r="AE378" s="288"/>
      <c r="AF378" s="288"/>
      <c r="AG378" s="288"/>
      <c r="AH378" s="288"/>
      <c r="AI378" s="288"/>
      <c r="AJ378" s="288"/>
      <c r="AK378" s="288"/>
      <c r="AL378" s="288"/>
      <c r="AM378" s="288"/>
      <c r="AN378" s="288"/>
      <c r="AO378" s="288"/>
      <c r="AP378" s="288"/>
      <c r="AQ378" s="288"/>
      <c r="AR378" s="288"/>
      <c r="AS378" s="282"/>
      <c r="AT378" s="282"/>
      <c r="AU378" s="282"/>
      <c r="AV378" s="282"/>
      <c r="AW378" s="282"/>
      <c r="AX378" s="288"/>
      <c r="AY378" s="288"/>
      <c r="AZ378" s="288"/>
      <c r="BA378" s="288"/>
      <c r="BB378" s="288"/>
      <c r="BC378" s="288"/>
      <c r="BD378" s="288"/>
      <c r="BE378" s="288"/>
      <c r="BF378" s="288"/>
      <c r="BG378" s="288"/>
      <c r="BH378" s="288"/>
      <c r="BI378" s="288"/>
      <c r="BJ378" s="288"/>
      <c r="BK378" s="288"/>
      <c r="BL378" s="288"/>
      <c r="DF378" s="278"/>
      <c r="DG378" s="272"/>
    </row>
    <row r="379" spans="2:111" s="273" customFormat="1" ht="9.9499999999999993" customHeight="1" x14ac:dyDescent="0.15">
      <c r="B379" s="274"/>
      <c r="C379" s="275"/>
      <c r="D379" s="270"/>
      <c r="E379" s="270"/>
      <c r="F379" s="276"/>
      <c r="G379" s="288"/>
      <c r="H379" s="288"/>
      <c r="I379" s="288"/>
      <c r="J379" s="288"/>
      <c r="K379" s="288"/>
      <c r="L379" s="288"/>
      <c r="M379" s="288"/>
      <c r="N379" s="288"/>
      <c r="O379" s="288"/>
      <c r="P379" s="288"/>
      <c r="Q379" s="288"/>
      <c r="R379" s="288"/>
      <c r="S379" s="288"/>
      <c r="T379" s="288"/>
      <c r="U379" s="288"/>
      <c r="V379" s="288"/>
      <c r="W379" s="285"/>
      <c r="X379" s="282"/>
      <c r="Y379" s="288"/>
      <c r="Z379" s="288"/>
      <c r="AA379" s="288"/>
      <c r="AB379" s="288"/>
      <c r="AC379" s="288"/>
      <c r="AD379" s="288"/>
      <c r="AE379" s="288"/>
      <c r="AF379" s="288"/>
      <c r="AG379" s="288"/>
      <c r="AH379" s="288"/>
      <c r="AI379" s="288"/>
      <c r="AJ379" s="288"/>
      <c r="AK379" s="288"/>
      <c r="AL379" s="288"/>
      <c r="AM379" s="288"/>
      <c r="AN379" s="288"/>
      <c r="AO379" s="288"/>
      <c r="AP379" s="288"/>
      <c r="AQ379" s="288"/>
      <c r="AR379" s="288"/>
      <c r="AS379" s="282"/>
      <c r="AT379" s="282"/>
      <c r="AU379" s="282"/>
      <c r="AV379" s="282"/>
      <c r="AW379" s="282"/>
      <c r="AX379" s="288"/>
      <c r="AY379" s="288"/>
      <c r="AZ379" s="288"/>
      <c r="BA379" s="288"/>
      <c r="BB379" s="288"/>
      <c r="BC379" s="288"/>
      <c r="BD379" s="288"/>
      <c r="BE379" s="288"/>
      <c r="BF379" s="288"/>
      <c r="BG379" s="288"/>
      <c r="BH379" s="288"/>
      <c r="BI379" s="288"/>
      <c r="BJ379" s="288"/>
      <c r="BK379" s="288"/>
      <c r="BL379" s="288"/>
      <c r="DF379" s="278"/>
      <c r="DG379" s="272"/>
    </row>
    <row r="380" spans="2:111" s="273" customFormat="1" ht="9.9499999999999993" customHeight="1" x14ac:dyDescent="0.15">
      <c r="B380" s="274"/>
      <c r="C380" s="275"/>
      <c r="D380" s="270"/>
      <c r="E380" s="270"/>
      <c r="F380" s="276"/>
      <c r="G380" s="288"/>
      <c r="H380" s="288"/>
      <c r="I380" s="288"/>
      <c r="J380" s="288"/>
      <c r="K380" s="288"/>
      <c r="L380" s="288"/>
      <c r="M380" s="288"/>
      <c r="N380" s="288"/>
      <c r="O380" s="288"/>
      <c r="P380" s="288"/>
      <c r="Q380" s="288"/>
      <c r="R380" s="288"/>
      <c r="S380" s="288"/>
      <c r="T380" s="288"/>
      <c r="U380" s="288"/>
      <c r="V380" s="288"/>
      <c r="W380" s="288"/>
      <c r="X380" s="288"/>
      <c r="Y380" s="288"/>
      <c r="Z380" s="288"/>
      <c r="AA380" s="288"/>
      <c r="AB380" s="288"/>
      <c r="AC380" s="288"/>
      <c r="AD380" s="288"/>
      <c r="AE380" s="288"/>
      <c r="AF380" s="288"/>
      <c r="AG380" s="288"/>
      <c r="AH380" s="288"/>
      <c r="AI380" s="288"/>
      <c r="AJ380" s="288"/>
      <c r="AK380" s="288"/>
      <c r="AL380" s="288"/>
      <c r="AM380" s="288"/>
      <c r="AN380" s="288"/>
      <c r="AO380" s="288"/>
      <c r="AP380" s="288"/>
      <c r="AQ380" s="288"/>
      <c r="AR380" s="288"/>
      <c r="AS380" s="288"/>
      <c r="AT380" s="288"/>
      <c r="AU380" s="288"/>
      <c r="AV380" s="288"/>
      <c r="AW380" s="288"/>
      <c r="AX380" s="288"/>
      <c r="AY380" s="288"/>
      <c r="AZ380" s="288"/>
      <c r="BA380" s="288"/>
      <c r="BB380" s="288"/>
      <c r="BC380" s="288"/>
      <c r="BD380" s="288"/>
      <c r="BE380" s="288"/>
      <c r="BF380" s="288"/>
      <c r="BG380" s="288"/>
      <c r="BH380" s="288"/>
      <c r="BI380" s="288"/>
      <c r="BJ380" s="288"/>
      <c r="BK380" s="288"/>
      <c r="BL380" s="288"/>
      <c r="DF380" s="278"/>
      <c r="DG380" s="272"/>
    </row>
    <row r="381" spans="2:111" s="273" customFormat="1" ht="9.9499999999999993" customHeight="1" x14ac:dyDescent="0.15">
      <c r="B381" s="274"/>
      <c r="C381" s="275"/>
      <c r="D381" s="270"/>
      <c r="E381" s="270"/>
      <c r="F381" s="276"/>
      <c r="G381" s="282"/>
      <c r="H381" s="288"/>
      <c r="I381" s="288"/>
      <c r="J381" s="288"/>
      <c r="K381" s="288"/>
      <c r="L381" s="288"/>
      <c r="M381" s="288"/>
      <c r="N381" s="288"/>
      <c r="O381" s="288"/>
      <c r="P381" s="288"/>
      <c r="Q381" s="288"/>
      <c r="R381" s="288"/>
      <c r="S381" s="288"/>
      <c r="T381" s="288"/>
      <c r="U381" s="288"/>
      <c r="V381" s="288"/>
      <c r="W381" s="288"/>
      <c r="X381" s="288"/>
      <c r="Y381" s="288"/>
      <c r="Z381" s="288"/>
      <c r="AA381" s="288"/>
      <c r="AB381" s="288"/>
      <c r="AC381" s="288"/>
      <c r="AD381" s="288"/>
      <c r="AE381" s="288"/>
      <c r="AF381" s="288"/>
      <c r="AG381" s="288"/>
      <c r="AH381" s="288"/>
      <c r="AI381" s="288"/>
      <c r="AJ381" s="288"/>
      <c r="AK381" s="288"/>
      <c r="AL381" s="288"/>
      <c r="AM381" s="288"/>
      <c r="AN381" s="288"/>
      <c r="AO381" s="288"/>
      <c r="AP381" s="288"/>
      <c r="AQ381" s="288"/>
      <c r="AR381" s="288"/>
      <c r="AS381" s="288"/>
      <c r="AT381" s="288"/>
      <c r="AU381" s="288"/>
      <c r="AV381" s="288"/>
      <c r="AW381" s="288"/>
      <c r="AX381" s="288"/>
      <c r="AY381" s="288"/>
      <c r="AZ381" s="288"/>
      <c r="BA381" s="288"/>
      <c r="BB381" s="288"/>
      <c r="BC381" s="288"/>
      <c r="BD381" s="288"/>
      <c r="BE381" s="288"/>
      <c r="BF381" s="288"/>
      <c r="BG381" s="288"/>
      <c r="BH381" s="288"/>
      <c r="BI381" s="288"/>
      <c r="BJ381" s="288"/>
      <c r="BK381" s="288"/>
      <c r="BL381" s="288"/>
      <c r="DF381" s="278"/>
      <c r="DG381" s="272"/>
    </row>
    <row r="382" spans="2:111" s="273" customFormat="1" ht="9.9499999999999993" customHeight="1" x14ac:dyDescent="0.15">
      <c r="B382" s="274"/>
      <c r="C382" s="275"/>
      <c r="D382" s="270"/>
      <c r="E382" s="270"/>
      <c r="F382" s="276"/>
      <c r="G382" s="282"/>
      <c r="H382" s="288"/>
      <c r="I382" s="288"/>
      <c r="J382" s="288"/>
      <c r="K382" s="288"/>
      <c r="L382" s="288"/>
      <c r="M382" s="288"/>
      <c r="N382" s="288"/>
      <c r="O382" s="288"/>
      <c r="P382" s="288"/>
      <c r="Q382" s="288"/>
      <c r="R382" s="288"/>
      <c r="S382" s="288"/>
      <c r="T382" s="288"/>
      <c r="U382" s="288"/>
      <c r="V382" s="288"/>
      <c r="W382" s="288"/>
      <c r="X382" s="288"/>
      <c r="Y382" s="288"/>
      <c r="Z382" s="288"/>
      <c r="AA382" s="288"/>
      <c r="AB382" s="288"/>
      <c r="AC382" s="288"/>
      <c r="AD382" s="288"/>
      <c r="AE382" s="288"/>
      <c r="AF382" s="288"/>
      <c r="AG382" s="288"/>
      <c r="AH382" s="288"/>
      <c r="AI382" s="288"/>
      <c r="AJ382" s="288"/>
      <c r="AK382" s="288"/>
      <c r="AL382" s="288"/>
      <c r="AM382" s="288"/>
      <c r="AN382" s="288"/>
      <c r="AO382" s="288"/>
      <c r="AP382" s="288"/>
      <c r="AQ382" s="288"/>
      <c r="AR382" s="288"/>
      <c r="AS382" s="288"/>
      <c r="AT382" s="288"/>
      <c r="AU382" s="288"/>
      <c r="AV382" s="288"/>
      <c r="AW382" s="288"/>
      <c r="AX382" s="288"/>
      <c r="AY382" s="288"/>
      <c r="AZ382" s="288"/>
      <c r="BA382" s="288"/>
      <c r="BB382" s="288"/>
      <c r="BC382" s="288"/>
      <c r="BD382" s="288"/>
      <c r="BE382" s="288"/>
      <c r="BF382" s="288"/>
      <c r="BG382" s="288"/>
      <c r="BH382" s="288"/>
      <c r="BI382" s="288"/>
      <c r="BJ382" s="288"/>
      <c r="BK382" s="288"/>
      <c r="BL382" s="288"/>
      <c r="DF382" s="278"/>
      <c r="DG382" s="272"/>
    </row>
    <row r="383" spans="2:111" s="273" customFormat="1" ht="9.9499999999999993" customHeight="1" x14ac:dyDescent="0.15">
      <c r="B383" s="274"/>
      <c r="C383" s="275"/>
      <c r="D383" s="270"/>
      <c r="E383" s="270"/>
      <c r="F383" s="276"/>
      <c r="G383" s="282"/>
      <c r="H383" s="288"/>
      <c r="I383" s="288"/>
      <c r="J383" s="288"/>
      <c r="K383" s="288"/>
      <c r="L383" s="288"/>
      <c r="M383" s="288"/>
      <c r="N383" s="288"/>
      <c r="O383" s="288"/>
      <c r="P383" s="288"/>
      <c r="Q383" s="288"/>
      <c r="R383" s="288"/>
      <c r="S383" s="288"/>
      <c r="T383" s="288"/>
      <c r="U383" s="288"/>
      <c r="V383" s="288"/>
      <c r="W383" s="288"/>
      <c r="X383" s="288"/>
      <c r="Y383" s="288"/>
      <c r="Z383" s="288"/>
      <c r="AA383" s="288"/>
      <c r="AB383" s="288"/>
      <c r="AC383" s="288"/>
      <c r="AD383" s="288"/>
      <c r="AE383" s="288"/>
      <c r="AF383" s="288"/>
      <c r="AG383" s="288"/>
      <c r="AH383" s="288"/>
      <c r="AI383" s="288"/>
      <c r="AJ383" s="288"/>
      <c r="AK383" s="288"/>
      <c r="AL383" s="288"/>
      <c r="AM383" s="288"/>
      <c r="AN383" s="288"/>
      <c r="AO383" s="288"/>
      <c r="AP383" s="288"/>
      <c r="AQ383" s="288"/>
      <c r="AR383" s="288"/>
      <c r="AS383" s="288"/>
      <c r="AT383" s="288"/>
      <c r="AU383" s="288"/>
      <c r="AV383" s="288"/>
      <c r="AW383" s="288"/>
      <c r="AX383" s="288"/>
      <c r="AY383" s="288"/>
      <c r="AZ383" s="288"/>
      <c r="BA383" s="288"/>
      <c r="BB383" s="288"/>
      <c r="BC383" s="288"/>
      <c r="BD383" s="288"/>
      <c r="BE383" s="288"/>
      <c r="BF383" s="288"/>
      <c r="BG383" s="288"/>
      <c r="BH383" s="288"/>
      <c r="BI383" s="288"/>
      <c r="BJ383" s="288"/>
      <c r="BK383" s="288"/>
      <c r="BL383" s="288"/>
      <c r="DF383" s="278"/>
      <c r="DG383" s="272"/>
    </row>
    <row r="384" spans="2:111" s="273" customFormat="1" ht="9.9499999999999993" customHeight="1" x14ac:dyDescent="0.15">
      <c r="B384" s="274"/>
      <c r="C384" s="275"/>
      <c r="D384" s="270"/>
      <c r="E384" s="270"/>
      <c r="F384" s="276"/>
      <c r="G384" s="288"/>
      <c r="H384" s="288"/>
      <c r="I384" s="288"/>
      <c r="J384" s="288"/>
      <c r="K384" s="288"/>
      <c r="L384" s="288"/>
      <c r="M384" s="288"/>
      <c r="N384" s="288"/>
      <c r="O384" s="288"/>
      <c r="P384" s="288"/>
      <c r="Q384" s="288"/>
      <c r="R384" s="288"/>
      <c r="S384" s="288"/>
      <c r="T384" s="288"/>
      <c r="U384" s="288"/>
      <c r="V384" s="288"/>
      <c r="W384" s="288"/>
      <c r="X384" s="288"/>
      <c r="Y384" s="288"/>
      <c r="Z384" s="288"/>
      <c r="AA384" s="288"/>
      <c r="AB384" s="288"/>
      <c r="AC384" s="288"/>
      <c r="AD384" s="288"/>
      <c r="AE384" s="288"/>
      <c r="AF384" s="288"/>
      <c r="AG384" s="288"/>
      <c r="AH384" s="288"/>
      <c r="AI384" s="288"/>
      <c r="AJ384" s="288"/>
      <c r="AK384" s="288"/>
      <c r="AL384" s="288"/>
      <c r="AM384" s="288"/>
      <c r="AN384" s="288"/>
      <c r="AO384" s="288"/>
      <c r="AP384" s="288"/>
      <c r="AQ384" s="288"/>
      <c r="AR384" s="288"/>
      <c r="AS384" s="288"/>
      <c r="AT384" s="288"/>
      <c r="AU384" s="288"/>
      <c r="AV384" s="288"/>
      <c r="AW384" s="288"/>
      <c r="AX384" s="288"/>
      <c r="AY384" s="288"/>
      <c r="AZ384" s="288"/>
      <c r="BA384" s="288"/>
      <c r="BB384" s="288"/>
      <c r="BC384" s="288"/>
      <c r="BD384" s="288"/>
      <c r="BE384" s="288"/>
      <c r="BF384" s="288"/>
      <c r="BG384" s="288"/>
      <c r="BH384" s="288"/>
      <c r="BI384" s="288"/>
      <c r="BJ384" s="288"/>
      <c r="BK384" s="288"/>
      <c r="BL384" s="288"/>
      <c r="DF384" s="278"/>
      <c r="DG384" s="272"/>
    </row>
    <row r="385" spans="1:111" s="273" customFormat="1" ht="9.9499999999999993" customHeight="1" x14ac:dyDescent="0.15">
      <c r="B385" s="274"/>
      <c r="C385" s="275"/>
      <c r="D385" s="270"/>
      <c r="E385" s="270"/>
      <c r="F385" s="276"/>
      <c r="G385" s="282"/>
      <c r="H385" s="288"/>
      <c r="I385" s="288"/>
      <c r="J385" s="288"/>
      <c r="K385" s="288"/>
      <c r="L385" s="288"/>
      <c r="M385" s="288"/>
      <c r="N385" s="288"/>
      <c r="O385" s="288"/>
      <c r="P385" s="288"/>
      <c r="Q385" s="288"/>
      <c r="R385" s="288"/>
      <c r="S385" s="288"/>
      <c r="T385" s="288"/>
      <c r="U385" s="288"/>
      <c r="V385" s="288"/>
      <c r="W385" s="288"/>
      <c r="X385" s="288"/>
      <c r="Y385" s="288"/>
      <c r="Z385" s="288"/>
      <c r="AA385" s="288"/>
      <c r="AB385" s="288"/>
      <c r="AC385" s="288"/>
      <c r="AD385" s="288"/>
      <c r="AE385" s="288"/>
      <c r="AF385" s="288"/>
      <c r="AG385" s="288"/>
      <c r="AH385" s="288"/>
      <c r="AI385" s="288"/>
      <c r="AJ385" s="288"/>
      <c r="AK385" s="288"/>
      <c r="AL385" s="288"/>
      <c r="AM385" s="288"/>
      <c r="AN385" s="288"/>
      <c r="AO385" s="288"/>
      <c r="AP385" s="288"/>
      <c r="AQ385" s="288"/>
      <c r="AR385" s="288"/>
      <c r="AS385" s="288"/>
      <c r="AT385" s="288"/>
      <c r="AU385" s="288"/>
      <c r="AV385" s="288"/>
      <c r="AW385" s="288"/>
      <c r="AX385" s="288"/>
      <c r="AY385" s="288"/>
      <c r="AZ385" s="288"/>
      <c r="BA385" s="288"/>
      <c r="BB385" s="288"/>
      <c r="BC385" s="288"/>
      <c r="BD385" s="288"/>
      <c r="BE385" s="288"/>
      <c r="BF385" s="288"/>
      <c r="BG385" s="288"/>
      <c r="BH385" s="288"/>
      <c r="BI385" s="288"/>
      <c r="BJ385" s="288"/>
      <c r="BK385" s="288"/>
      <c r="BL385" s="288"/>
      <c r="DF385" s="278"/>
      <c r="DG385" s="272"/>
    </row>
    <row r="386" spans="1:111" s="273" customFormat="1" ht="9.9499999999999993" customHeight="1" x14ac:dyDescent="0.15">
      <c r="B386" s="274"/>
      <c r="C386" s="275"/>
      <c r="D386" s="270"/>
      <c r="E386" s="270"/>
      <c r="F386" s="276"/>
      <c r="G386" s="282"/>
      <c r="H386" s="288"/>
      <c r="I386" s="288"/>
      <c r="J386" s="288"/>
      <c r="K386" s="288"/>
      <c r="L386" s="288"/>
      <c r="M386" s="288"/>
      <c r="N386" s="288"/>
      <c r="O386" s="288"/>
      <c r="P386" s="288"/>
      <c r="Q386" s="288"/>
      <c r="R386" s="288"/>
      <c r="S386" s="288"/>
      <c r="T386" s="288"/>
      <c r="U386" s="288"/>
      <c r="V386" s="288"/>
      <c r="W386" s="288"/>
      <c r="X386" s="288"/>
      <c r="Y386" s="288"/>
      <c r="Z386" s="288"/>
      <c r="AA386" s="288"/>
      <c r="AB386" s="288"/>
      <c r="AC386" s="288"/>
      <c r="AD386" s="288"/>
      <c r="AE386" s="288"/>
      <c r="AF386" s="288"/>
      <c r="AG386" s="288"/>
      <c r="AH386" s="288"/>
      <c r="AI386" s="288"/>
      <c r="AJ386" s="288"/>
      <c r="AK386" s="288"/>
      <c r="AL386" s="288"/>
      <c r="AM386" s="288"/>
      <c r="AN386" s="288"/>
      <c r="AO386" s="288"/>
      <c r="AP386" s="288"/>
      <c r="AQ386" s="288"/>
      <c r="AR386" s="288"/>
      <c r="AS386" s="288"/>
      <c r="AT386" s="288"/>
      <c r="AU386" s="288"/>
      <c r="AV386" s="288"/>
      <c r="AW386" s="288"/>
      <c r="AX386" s="288"/>
      <c r="AY386" s="288"/>
      <c r="AZ386" s="288"/>
      <c r="BA386" s="288"/>
      <c r="BB386" s="288"/>
      <c r="BC386" s="288"/>
      <c r="BD386" s="288"/>
      <c r="BE386" s="288"/>
      <c r="BF386" s="288"/>
      <c r="BG386" s="288"/>
      <c r="BH386" s="288"/>
      <c r="BI386" s="288"/>
      <c r="BJ386" s="288"/>
      <c r="BK386" s="288"/>
      <c r="BL386" s="288"/>
      <c r="DF386" s="278"/>
      <c r="DG386" s="272"/>
    </row>
    <row r="387" spans="1:111" s="273" customFormat="1" ht="9.9499999999999993" customHeight="1" x14ac:dyDescent="0.15">
      <c r="B387" s="274"/>
      <c r="C387" s="275"/>
      <c r="D387" s="270"/>
      <c r="E387" s="270"/>
      <c r="F387" s="276"/>
      <c r="G387" s="282"/>
      <c r="H387" s="288"/>
      <c r="I387" s="288"/>
      <c r="J387" s="288"/>
      <c r="K387" s="288"/>
      <c r="L387" s="288"/>
      <c r="M387" s="288"/>
      <c r="N387" s="288"/>
      <c r="O387" s="288"/>
      <c r="P387" s="288"/>
      <c r="Q387" s="288"/>
      <c r="R387" s="288"/>
      <c r="S387" s="288"/>
      <c r="T387" s="288"/>
      <c r="U387" s="288"/>
      <c r="V387" s="288"/>
      <c r="W387" s="288"/>
      <c r="X387" s="288"/>
      <c r="Y387" s="288"/>
      <c r="Z387" s="288"/>
      <c r="AA387" s="288"/>
      <c r="AB387" s="288"/>
      <c r="AC387" s="288"/>
      <c r="AD387" s="288"/>
      <c r="AE387" s="288"/>
      <c r="AF387" s="288"/>
      <c r="AG387" s="288"/>
      <c r="AH387" s="288"/>
      <c r="AI387" s="288"/>
      <c r="AJ387" s="288"/>
      <c r="AK387" s="288"/>
      <c r="AL387" s="288"/>
      <c r="AM387" s="288"/>
      <c r="AN387" s="288"/>
      <c r="AO387" s="288"/>
      <c r="AP387" s="288"/>
      <c r="AQ387" s="288"/>
      <c r="AR387" s="288"/>
      <c r="AS387" s="288"/>
      <c r="AT387" s="288"/>
      <c r="AU387" s="288"/>
      <c r="AV387" s="288"/>
      <c r="AW387" s="288"/>
      <c r="AX387" s="288"/>
      <c r="AY387" s="288"/>
      <c r="AZ387" s="288"/>
      <c r="BA387" s="288"/>
      <c r="BB387" s="288"/>
      <c r="BC387" s="288"/>
      <c r="BD387" s="288"/>
      <c r="BE387" s="288"/>
      <c r="BF387" s="288"/>
      <c r="BG387" s="288"/>
      <c r="BH387" s="288"/>
      <c r="BI387" s="288"/>
      <c r="BJ387" s="288"/>
      <c r="BK387" s="288"/>
      <c r="BL387" s="288"/>
      <c r="DF387" s="278"/>
      <c r="DG387" s="272"/>
    </row>
    <row r="388" spans="1:111" s="273" customFormat="1" ht="9.9499999999999993" customHeight="1" x14ac:dyDescent="0.15">
      <c r="B388" s="274"/>
      <c r="C388" s="275"/>
      <c r="D388" s="270"/>
      <c r="E388" s="270"/>
      <c r="F388" s="276"/>
      <c r="G388" s="270"/>
      <c r="DF388" s="278"/>
      <c r="DG388" s="272"/>
    </row>
    <row r="389" spans="1:111" s="273" customFormat="1" ht="9.9499999999999993" customHeight="1" x14ac:dyDescent="0.15">
      <c r="B389" s="274"/>
      <c r="C389" s="275"/>
      <c r="D389" s="270"/>
      <c r="E389" s="270"/>
      <c r="F389" s="276"/>
      <c r="G389" s="270"/>
      <c r="DF389" s="278"/>
      <c r="DG389" s="272"/>
    </row>
    <row r="390" spans="1:111" s="273" customFormat="1" ht="9.9499999999999993" customHeight="1" x14ac:dyDescent="0.15">
      <c r="B390" s="274"/>
      <c r="C390" s="275"/>
      <c r="D390" s="270"/>
      <c r="E390" s="270"/>
      <c r="F390" s="276"/>
      <c r="G390" s="270"/>
      <c r="DF390" s="278"/>
      <c r="DG390" s="272"/>
    </row>
    <row r="391" spans="1:111" s="273" customFormat="1" ht="9.9499999999999993" customHeight="1" thickBot="1" x14ac:dyDescent="0.2">
      <c r="B391" s="300"/>
      <c r="C391" s="301"/>
      <c r="D391" s="301"/>
      <c r="E391" s="301"/>
      <c r="F391" s="301"/>
      <c r="G391" s="301"/>
      <c r="H391" s="301"/>
      <c r="I391" s="301"/>
      <c r="J391" s="301"/>
      <c r="K391" s="301"/>
      <c r="L391" s="301"/>
      <c r="M391" s="301"/>
      <c r="N391" s="301"/>
      <c r="O391" s="301"/>
      <c r="P391" s="301"/>
      <c r="Q391" s="301"/>
      <c r="R391" s="301"/>
      <c r="S391" s="301"/>
      <c r="T391" s="301"/>
      <c r="U391" s="301"/>
      <c r="V391" s="301"/>
      <c r="W391" s="301"/>
      <c r="X391" s="301"/>
      <c r="Y391" s="301"/>
      <c r="Z391" s="301"/>
      <c r="AA391" s="301"/>
      <c r="AB391" s="301"/>
      <c r="AC391" s="301"/>
      <c r="AD391" s="301"/>
      <c r="AE391" s="301"/>
      <c r="AF391" s="301"/>
      <c r="AG391" s="301"/>
      <c r="AH391" s="301"/>
      <c r="AI391" s="301"/>
      <c r="AJ391" s="301"/>
      <c r="AK391" s="301"/>
      <c r="AL391" s="301"/>
      <c r="AM391" s="301"/>
      <c r="AN391" s="301"/>
      <c r="AO391" s="301"/>
      <c r="AP391" s="301"/>
      <c r="AQ391" s="301"/>
      <c r="AR391" s="301"/>
      <c r="AS391" s="301"/>
      <c r="AT391" s="301"/>
      <c r="AU391" s="301"/>
      <c r="AV391" s="301"/>
      <c r="AW391" s="301"/>
      <c r="AX391" s="301"/>
      <c r="AY391" s="301"/>
      <c r="AZ391" s="301"/>
      <c r="BA391" s="301"/>
      <c r="BB391" s="301"/>
      <c r="BC391" s="301"/>
      <c r="BD391" s="301"/>
      <c r="BE391" s="301"/>
      <c r="BF391" s="301"/>
      <c r="BG391" s="301"/>
      <c r="BH391" s="301"/>
      <c r="BI391" s="301"/>
      <c r="BJ391" s="301"/>
      <c r="BK391" s="301"/>
      <c r="BL391" s="301"/>
      <c r="BM391" s="301"/>
      <c r="BN391" s="301"/>
      <c r="BO391" s="301"/>
      <c r="BP391" s="301"/>
      <c r="BQ391" s="301"/>
      <c r="BR391" s="301"/>
      <c r="BS391" s="301"/>
      <c r="BT391" s="301"/>
      <c r="BU391" s="301"/>
      <c r="BV391" s="301"/>
      <c r="BW391" s="301"/>
      <c r="BX391" s="301"/>
      <c r="BY391" s="301"/>
      <c r="BZ391" s="301"/>
      <c r="CA391" s="301"/>
      <c r="CB391" s="301"/>
      <c r="CC391" s="301"/>
      <c r="CD391" s="301"/>
      <c r="CE391" s="301"/>
      <c r="CF391" s="301"/>
      <c r="CG391" s="301"/>
      <c r="CH391" s="301"/>
      <c r="CI391" s="301"/>
      <c r="CJ391" s="301"/>
      <c r="CK391" s="301"/>
      <c r="CL391" s="301"/>
      <c r="CM391" s="301"/>
      <c r="CN391" s="301"/>
      <c r="CO391" s="301"/>
      <c r="CP391" s="301"/>
      <c r="CQ391" s="301"/>
      <c r="CR391" s="301"/>
      <c r="CS391" s="301"/>
      <c r="CT391" s="301"/>
      <c r="CU391" s="301"/>
      <c r="CV391" s="301"/>
      <c r="CW391" s="301"/>
      <c r="CX391" s="301"/>
      <c r="CY391" s="301"/>
      <c r="CZ391" s="301"/>
      <c r="DA391" s="301"/>
      <c r="DB391" s="301"/>
      <c r="DC391" s="301"/>
      <c r="DD391" s="301"/>
      <c r="DE391" s="301"/>
      <c r="DF391" s="302"/>
    </row>
    <row r="392" spans="1:111" ht="9.9499999999999993" customHeight="1" x14ac:dyDescent="0.15"/>
    <row r="393" spans="1:111" ht="9" customHeight="1" x14ac:dyDescent="0.15">
      <c r="CS393" s="273"/>
      <c r="CT393" s="273"/>
      <c r="CU393" s="273"/>
      <c r="CV393" s="273"/>
      <c r="CW393" s="273"/>
      <c r="CX393" s="273"/>
      <c r="CY393" s="273"/>
      <c r="CZ393" s="273"/>
      <c r="DA393" s="273"/>
      <c r="DB393" s="273"/>
      <c r="DC393" s="273"/>
      <c r="DD393" s="273"/>
      <c r="DE393" s="273"/>
      <c r="DF393" s="273"/>
      <c r="DG393" s="273"/>
    </row>
    <row r="394" spans="1:111" ht="9.9499999999999993" customHeight="1" x14ac:dyDescent="0.15">
      <c r="CS394" s="273"/>
      <c r="CT394" s="273"/>
      <c r="CU394" s="273"/>
      <c r="CV394" s="273"/>
      <c r="CW394" s="273"/>
      <c r="CX394" s="273"/>
      <c r="CY394" s="273"/>
      <c r="CZ394" s="273"/>
      <c r="DA394" s="273"/>
      <c r="DB394" s="273"/>
      <c r="DC394" s="273"/>
      <c r="DD394" s="273"/>
      <c r="DE394" s="273"/>
      <c r="DF394" s="273"/>
      <c r="DG394" s="273"/>
    </row>
    <row r="395" spans="1:111" ht="9.9499999999999993" customHeight="1" x14ac:dyDescent="0.15">
      <c r="CS395" s="273"/>
      <c r="CT395" s="273"/>
      <c r="CU395" s="273"/>
      <c r="CV395" s="273"/>
      <c r="CW395" s="273"/>
      <c r="CX395" s="273"/>
      <c r="CY395" s="273"/>
      <c r="CZ395" s="273"/>
      <c r="DA395" s="273"/>
      <c r="DB395" s="273"/>
      <c r="DC395" s="273"/>
      <c r="DD395" s="273"/>
      <c r="DE395" s="273"/>
      <c r="DF395" s="273"/>
      <c r="DG395" s="273"/>
    </row>
    <row r="396" spans="1:111" s="273" customFormat="1" ht="9.9499999999999993" customHeight="1" x14ac:dyDescent="0.15">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c r="AJ396" s="235"/>
      <c r="AK396" s="235"/>
      <c r="AL396" s="235"/>
      <c r="AM396" s="235"/>
      <c r="AN396" s="235"/>
      <c r="AO396" s="235"/>
      <c r="AP396" s="235"/>
      <c r="AQ396" s="235"/>
      <c r="AR396" s="235"/>
      <c r="AS396" s="235"/>
      <c r="AT396" s="235"/>
      <c r="AU396" s="235"/>
      <c r="AV396" s="235"/>
      <c r="AW396" s="235"/>
      <c r="AX396" s="235"/>
      <c r="AY396" s="235"/>
      <c r="AZ396" s="235"/>
      <c r="BA396" s="235"/>
      <c r="BB396" s="235"/>
      <c r="BC396" s="235"/>
      <c r="BD396" s="235"/>
      <c r="BE396" s="235"/>
      <c r="BF396" s="235"/>
      <c r="BG396" s="235"/>
      <c r="BH396" s="235"/>
      <c r="BI396" s="235"/>
      <c r="BJ396" s="235"/>
      <c r="BK396" s="235"/>
      <c r="BL396" s="235"/>
      <c r="BM396" s="235"/>
      <c r="BN396" s="235"/>
      <c r="BO396" s="235"/>
      <c r="BP396" s="235"/>
      <c r="BQ396" s="235"/>
      <c r="BR396" s="235"/>
      <c r="BS396" s="235"/>
      <c r="BT396" s="235"/>
      <c r="BU396" s="235"/>
      <c r="BV396" s="235"/>
      <c r="BW396" s="235"/>
      <c r="BX396" s="235"/>
      <c r="BY396" s="235"/>
      <c r="BZ396" s="235"/>
      <c r="CA396" s="235"/>
      <c r="CB396" s="235"/>
      <c r="CC396" s="235"/>
      <c r="CD396" s="235"/>
      <c r="CE396" s="235"/>
      <c r="CF396" s="235"/>
      <c r="CG396" s="235"/>
      <c r="CH396" s="235"/>
      <c r="CI396" s="235"/>
      <c r="CJ396" s="235"/>
      <c r="CK396" s="235"/>
      <c r="CL396" s="235"/>
      <c r="CM396" s="235"/>
      <c r="CN396" s="235"/>
      <c r="CO396" s="235"/>
      <c r="CP396" s="235"/>
      <c r="CQ396" s="235"/>
      <c r="CR396" s="235"/>
    </row>
    <row r="397" spans="1:111" s="273" customFormat="1" ht="9.9499999999999993" customHeight="1" x14ac:dyDescent="0.15">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c r="AJ397" s="235"/>
      <c r="AK397" s="235"/>
      <c r="AL397" s="235"/>
      <c r="AM397" s="235"/>
      <c r="AN397" s="235"/>
      <c r="AO397" s="235"/>
      <c r="AP397" s="235"/>
      <c r="AQ397" s="235"/>
      <c r="AR397" s="235"/>
      <c r="AS397" s="235"/>
      <c r="AT397" s="235"/>
      <c r="AU397" s="235"/>
      <c r="AV397" s="235"/>
      <c r="AW397" s="235"/>
      <c r="AX397" s="235"/>
      <c r="AY397" s="235"/>
      <c r="AZ397" s="235"/>
      <c r="BA397" s="235"/>
      <c r="BB397" s="235"/>
      <c r="BC397" s="235"/>
      <c r="BD397" s="235"/>
      <c r="BE397" s="235"/>
      <c r="BF397" s="235"/>
      <c r="BG397" s="235"/>
      <c r="BH397" s="235"/>
      <c r="BI397" s="235"/>
      <c r="BJ397" s="235"/>
      <c r="BK397" s="235"/>
      <c r="BL397" s="235"/>
      <c r="BM397" s="235"/>
      <c r="BN397" s="235"/>
      <c r="BO397" s="235"/>
      <c r="BP397" s="235"/>
      <c r="BQ397" s="235"/>
      <c r="BR397" s="235"/>
      <c r="BS397" s="235"/>
      <c r="BT397" s="235"/>
      <c r="BU397" s="235"/>
      <c r="BV397" s="235"/>
      <c r="BW397" s="235"/>
      <c r="BX397" s="235"/>
      <c r="BY397" s="235"/>
      <c r="BZ397" s="235"/>
      <c r="CA397" s="235"/>
      <c r="CB397" s="235"/>
      <c r="CC397" s="235"/>
      <c r="CD397" s="235"/>
      <c r="CE397" s="235"/>
      <c r="CF397" s="235"/>
      <c r="CG397" s="235"/>
      <c r="CH397" s="235"/>
      <c r="CI397" s="235"/>
      <c r="CJ397" s="235"/>
      <c r="CK397" s="235"/>
      <c r="CL397" s="235"/>
      <c r="CM397" s="235"/>
      <c r="CN397" s="235"/>
      <c r="CO397" s="235"/>
      <c r="CP397" s="235"/>
      <c r="CQ397" s="235"/>
      <c r="CR397" s="235"/>
    </row>
    <row r="398" spans="1:111" s="273" customFormat="1" ht="9.9499999999999993" customHeight="1" x14ac:dyDescent="0.15">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c r="AJ398" s="235"/>
      <c r="AK398" s="235"/>
      <c r="AL398" s="235"/>
      <c r="AM398" s="235"/>
      <c r="AN398" s="235"/>
      <c r="AO398" s="235"/>
      <c r="AP398" s="235"/>
      <c r="AQ398" s="235"/>
      <c r="AR398" s="235"/>
      <c r="AS398" s="235"/>
      <c r="AT398" s="235"/>
      <c r="AU398" s="235"/>
      <c r="AV398" s="235"/>
      <c r="AW398" s="235"/>
      <c r="AX398" s="235"/>
      <c r="AY398" s="235"/>
      <c r="AZ398" s="235"/>
      <c r="BA398" s="235"/>
      <c r="BB398" s="235"/>
      <c r="BC398" s="235"/>
      <c r="BD398" s="235"/>
      <c r="BE398" s="235"/>
      <c r="BF398" s="235"/>
      <c r="BG398" s="235"/>
      <c r="BH398" s="235"/>
      <c r="BI398" s="235"/>
      <c r="BJ398" s="235"/>
      <c r="BK398" s="235"/>
      <c r="BL398" s="235"/>
      <c r="BM398" s="235"/>
      <c r="BN398" s="235"/>
      <c r="BO398" s="235"/>
      <c r="BP398" s="235"/>
      <c r="BQ398" s="235"/>
      <c r="BR398" s="235"/>
      <c r="BS398" s="235"/>
      <c r="BT398" s="235"/>
      <c r="BU398" s="235"/>
      <c r="BV398" s="235"/>
      <c r="BW398" s="235"/>
      <c r="BX398" s="235"/>
      <c r="BY398" s="235"/>
      <c r="BZ398" s="235"/>
      <c r="CA398" s="235"/>
      <c r="CB398" s="235"/>
      <c r="CC398" s="235"/>
      <c r="CD398" s="235"/>
      <c r="CE398" s="235"/>
      <c r="CF398" s="235"/>
      <c r="CG398" s="235"/>
      <c r="CH398" s="235"/>
      <c r="CI398" s="235"/>
      <c r="CJ398" s="235"/>
      <c r="CK398" s="235"/>
      <c r="CL398" s="235"/>
      <c r="CM398" s="235"/>
      <c r="CN398" s="235"/>
      <c r="CO398" s="235"/>
      <c r="CP398" s="235"/>
      <c r="CQ398" s="235"/>
      <c r="CR398" s="235"/>
    </row>
    <row r="399" spans="1:111" s="273" customFormat="1" ht="9.9499999999999993" customHeight="1" x14ac:dyDescent="0.15">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c r="AJ399" s="235"/>
      <c r="AK399" s="235"/>
      <c r="AL399" s="235"/>
      <c r="AM399" s="235"/>
      <c r="AN399" s="235"/>
      <c r="AO399" s="235"/>
      <c r="AP399" s="235"/>
      <c r="AQ399" s="235"/>
      <c r="AR399" s="235"/>
      <c r="AS399" s="235"/>
      <c r="AT399" s="235"/>
      <c r="AU399" s="235"/>
      <c r="AV399" s="235"/>
      <c r="AW399" s="235"/>
      <c r="AX399" s="235"/>
      <c r="AY399" s="235"/>
      <c r="AZ399" s="235"/>
      <c r="BA399" s="235"/>
      <c r="BB399" s="235"/>
      <c r="BC399" s="235"/>
      <c r="BD399" s="235"/>
      <c r="BE399" s="235"/>
      <c r="BF399" s="235"/>
      <c r="BG399" s="235"/>
      <c r="BH399" s="235"/>
      <c r="BI399" s="235"/>
      <c r="BJ399" s="235"/>
      <c r="BK399" s="235"/>
      <c r="BL399" s="235"/>
      <c r="BM399" s="235"/>
      <c r="BN399" s="235"/>
      <c r="BO399" s="235"/>
      <c r="BP399" s="235"/>
      <c r="BQ399" s="235"/>
      <c r="BR399" s="235"/>
      <c r="BS399" s="235"/>
      <c r="BT399" s="235"/>
      <c r="BU399" s="235"/>
      <c r="BV399" s="235"/>
      <c r="BW399" s="235"/>
      <c r="BX399" s="235"/>
      <c r="BY399" s="235"/>
      <c r="BZ399" s="235"/>
      <c r="CA399" s="235"/>
      <c r="CB399" s="235"/>
      <c r="CC399" s="235"/>
      <c r="CD399" s="235"/>
      <c r="CE399" s="235"/>
      <c r="CF399" s="235"/>
      <c r="CG399" s="235"/>
      <c r="CH399" s="235"/>
      <c r="CI399" s="235"/>
      <c r="CJ399" s="235"/>
      <c r="CK399" s="235"/>
      <c r="CL399" s="235"/>
      <c r="CM399" s="235"/>
      <c r="CN399" s="235"/>
      <c r="CO399" s="235"/>
      <c r="CP399" s="235"/>
      <c r="CQ399" s="235"/>
      <c r="CR399" s="235"/>
    </row>
    <row r="400" spans="1:111" s="273" customFormat="1" ht="9.9499999999999993" customHeight="1" x14ac:dyDescent="0.15">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c r="AJ400" s="235"/>
      <c r="AK400" s="235"/>
      <c r="AL400" s="235"/>
      <c r="AM400" s="235"/>
      <c r="AN400" s="235"/>
      <c r="AO400" s="235"/>
      <c r="AP400" s="235"/>
      <c r="AQ400" s="235"/>
      <c r="AR400" s="235"/>
      <c r="AS400" s="235"/>
      <c r="AT400" s="235"/>
      <c r="AU400" s="235"/>
      <c r="AV400" s="235"/>
      <c r="AW400" s="235"/>
      <c r="AX400" s="235"/>
      <c r="AY400" s="235"/>
      <c r="AZ400" s="235"/>
      <c r="BA400" s="235"/>
      <c r="BB400" s="235"/>
      <c r="BC400" s="235"/>
      <c r="BD400" s="235"/>
      <c r="BE400" s="235"/>
      <c r="BF400" s="235"/>
      <c r="BG400" s="235"/>
      <c r="BH400" s="235"/>
      <c r="BI400" s="235"/>
      <c r="BJ400" s="235"/>
      <c r="BK400" s="235"/>
      <c r="BL400" s="235"/>
      <c r="BM400" s="235"/>
      <c r="BN400" s="235"/>
      <c r="BO400" s="235"/>
      <c r="BP400" s="235"/>
      <c r="BQ400" s="235"/>
      <c r="BR400" s="235"/>
      <c r="BS400" s="235"/>
      <c r="BT400" s="235"/>
      <c r="BU400" s="235"/>
      <c r="BV400" s="235"/>
      <c r="BW400" s="235"/>
      <c r="BX400" s="235"/>
      <c r="BY400" s="235"/>
      <c r="BZ400" s="235"/>
      <c r="CA400" s="235"/>
      <c r="CB400" s="235"/>
      <c r="CC400" s="235"/>
      <c r="CD400" s="235"/>
      <c r="CE400" s="235"/>
      <c r="CF400" s="235"/>
      <c r="CG400" s="235"/>
      <c r="CH400" s="235"/>
      <c r="CI400" s="235"/>
      <c r="CJ400" s="235"/>
      <c r="CK400" s="235"/>
      <c r="CL400" s="235"/>
      <c r="CM400" s="235"/>
      <c r="CN400" s="235"/>
      <c r="CO400" s="235"/>
      <c r="CP400" s="235"/>
      <c r="CQ400" s="235"/>
      <c r="CR400" s="235"/>
    </row>
    <row r="401" spans="1:96" s="273" customFormat="1" ht="9.9499999999999993" customHeight="1" x14ac:dyDescent="0.15">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c r="AJ401" s="235"/>
      <c r="AK401" s="235"/>
      <c r="AL401" s="235"/>
      <c r="AM401" s="235"/>
      <c r="AN401" s="235"/>
      <c r="AO401" s="235"/>
      <c r="AP401" s="235"/>
      <c r="AQ401" s="235"/>
      <c r="AR401" s="235"/>
      <c r="AS401" s="235"/>
      <c r="AT401" s="235"/>
      <c r="AU401" s="235"/>
      <c r="AV401" s="235"/>
      <c r="AW401" s="235"/>
      <c r="AX401" s="235"/>
      <c r="AY401" s="235"/>
      <c r="AZ401" s="235"/>
      <c r="BA401" s="235"/>
      <c r="BB401" s="235"/>
      <c r="BC401" s="235"/>
      <c r="BD401" s="235"/>
      <c r="BE401" s="235"/>
      <c r="BF401" s="235"/>
      <c r="BG401" s="235"/>
      <c r="BH401" s="235"/>
      <c r="BI401" s="235"/>
      <c r="BJ401" s="235"/>
      <c r="BK401" s="235"/>
      <c r="BL401" s="235"/>
      <c r="BM401" s="235"/>
      <c r="BN401" s="235"/>
      <c r="BO401" s="235"/>
      <c r="BP401" s="235"/>
      <c r="BQ401" s="235"/>
      <c r="BR401" s="235"/>
      <c r="BS401" s="235"/>
      <c r="BT401" s="235"/>
      <c r="BU401" s="235"/>
      <c r="BV401" s="235"/>
      <c r="BW401" s="235"/>
      <c r="BX401" s="235"/>
      <c r="BY401" s="235"/>
      <c r="BZ401" s="235"/>
      <c r="CA401" s="235"/>
      <c r="CB401" s="235"/>
      <c r="CC401" s="235"/>
      <c r="CD401" s="235"/>
      <c r="CE401" s="235"/>
      <c r="CF401" s="235"/>
      <c r="CG401" s="235"/>
      <c r="CH401" s="235"/>
      <c r="CI401" s="235"/>
      <c r="CJ401" s="235"/>
      <c r="CK401" s="235"/>
      <c r="CL401" s="235"/>
      <c r="CM401" s="235"/>
      <c r="CN401" s="235"/>
      <c r="CO401" s="235"/>
      <c r="CP401" s="235"/>
      <c r="CQ401" s="235"/>
      <c r="CR401" s="235"/>
    </row>
    <row r="402" spans="1:96" s="273" customFormat="1" ht="9.9499999999999993" customHeight="1" x14ac:dyDescent="0.15">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c r="AJ402" s="235"/>
      <c r="AK402" s="235"/>
      <c r="AL402" s="235"/>
      <c r="AM402" s="235"/>
      <c r="AN402" s="235"/>
      <c r="AO402" s="235"/>
      <c r="AP402" s="235"/>
      <c r="AQ402" s="235"/>
      <c r="AR402" s="235"/>
      <c r="AS402" s="235"/>
      <c r="AT402" s="235"/>
      <c r="AU402" s="235"/>
      <c r="AV402" s="235"/>
      <c r="AW402" s="235"/>
      <c r="AX402" s="235"/>
      <c r="AY402" s="235"/>
      <c r="AZ402" s="235"/>
      <c r="BA402" s="235"/>
      <c r="BB402" s="235"/>
      <c r="BC402" s="235"/>
      <c r="BD402" s="235"/>
      <c r="BE402" s="235"/>
      <c r="BF402" s="235"/>
      <c r="BG402" s="235"/>
      <c r="BH402" s="235"/>
      <c r="BI402" s="235"/>
      <c r="BJ402" s="235"/>
      <c r="BK402" s="235"/>
      <c r="BL402" s="235"/>
      <c r="BM402" s="235"/>
      <c r="BN402" s="235"/>
      <c r="BO402" s="235"/>
      <c r="BP402" s="235"/>
      <c r="BQ402" s="235"/>
      <c r="BR402" s="235"/>
      <c r="BS402" s="235"/>
      <c r="BT402" s="235"/>
      <c r="BU402" s="235"/>
      <c r="BV402" s="235"/>
      <c r="BW402" s="235"/>
      <c r="BX402" s="235"/>
      <c r="BY402" s="235"/>
      <c r="BZ402" s="235"/>
      <c r="CA402" s="235"/>
      <c r="CB402" s="235"/>
      <c r="CC402" s="235"/>
      <c r="CD402" s="235"/>
      <c r="CE402" s="235"/>
      <c r="CF402" s="235"/>
      <c r="CG402" s="235"/>
      <c r="CH402" s="235"/>
      <c r="CI402" s="235"/>
      <c r="CJ402" s="235"/>
      <c r="CK402" s="235"/>
      <c r="CL402" s="235"/>
      <c r="CM402" s="235"/>
      <c r="CN402" s="235"/>
      <c r="CO402" s="235"/>
      <c r="CP402" s="235"/>
      <c r="CQ402" s="235"/>
      <c r="CR402" s="235"/>
    </row>
    <row r="403" spans="1:96" s="273" customFormat="1" ht="9.9499999999999993" customHeight="1" x14ac:dyDescent="0.15">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c r="AJ403" s="235"/>
      <c r="AK403" s="235"/>
      <c r="AL403" s="235"/>
      <c r="AM403" s="235"/>
      <c r="AN403" s="235"/>
      <c r="AO403" s="235"/>
      <c r="AP403" s="235"/>
      <c r="AQ403" s="235"/>
      <c r="AR403" s="235"/>
      <c r="AS403" s="235"/>
      <c r="AT403" s="235"/>
      <c r="AU403" s="235"/>
      <c r="AV403" s="235"/>
      <c r="AW403" s="235"/>
      <c r="AX403" s="235"/>
      <c r="AY403" s="235"/>
      <c r="AZ403" s="235"/>
      <c r="BA403" s="235"/>
      <c r="BB403" s="235"/>
      <c r="BC403" s="235"/>
      <c r="BD403" s="235"/>
      <c r="BE403" s="235"/>
      <c r="BF403" s="235"/>
      <c r="BG403" s="235"/>
      <c r="BH403" s="235"/>
      <c r="BI403" s="235"/>
      <c r="BJ403" s="235"/>
      <c r="BK403" s="235"/>
      <c r="BL403" s="235"/>
      <c r="BM403" s="235"/>
      <c r="BN403" s="235"/>
      <c r="BO403" s="235"/>
      <c r="BP403" s="235"/>
      <c r="BQ403" s="235"/>
      <c r="BR403" s="235"/>
      <c r="BS403" s="235"/>
      <c r="BT403" s="235"/>
      <c r="BU403" s="235"/>
      <c r="BV403" s="235"/>
      <c r="BW403" s="235"/>
      <c r="BX403" s="235"/>
      <c r="BY403" s="235"/>
      <c r="BZ403" s="235"/>
      <c r="CA403" s="235"/>
      <c r="CB403" s="235"/>
      <c r="CC403" s="235"/>
      <c r="CD403" s="235"/>
      <c r="CE403" s="235"/>
      <c r="CF403" s="235"/>
      <c r="CG403" s="235"/>
      <c r="CH403" s="235"/>
      <c r="CI403" s="235"/>
      <c r="CJ403" s="235"/>
      <c r="CK403" s="235"/>
      <c r="CL403" s="235"/>
      <c r="CM403" s="235"/>
      <c r="CN403" s="235"/>
      <c r="CO403" s="235"/>
      <c r="CP403" s="235"/>
      <c r="CQ403" s="235"/>
      <c r="CR403" s="235"/>
    </row>
    <row r="404" spans="1:96" s="273" customFormat="1" ht="9.9499999999999993" customHeight="1" x14ac:dyDescent="0.15">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c r="AJ404" s="235"/>
      <c r="AK404" s="235"/>
      <c r="AL404" s="235"/>
      <c r="AM404" s="235"/>
      <c r="AN404" s="235"/>
      <c r="AO404" s="235"/>
      <c r="AP404" s="235"/>
      <c r="AQ404" s="235"/>
      <c r="AR404" s="235"/>
      <c r="AS404" s="235"/>
      <c r="AT404" s="235"/>
      <c r="AU404" s="235"/>
      <c r="AV404" s="235"/>
      <c r="AW404" s="235"/>
      <c r="AX404" s="235"/>
      <c r="AY404" s="235"/>
      <c r="AZ404" s="235"/>
      <c r="BA404" s="235"/>
      <c r="BB404" s="235"/>
      <c r="BC404" s="235"/>
      <c r="BD404" s="235"/>
      <c r="BE404" s="235"/>
      <c r="BF404" s="235"/>
      <c r="BG404" s="235"/>
      <c r="BH404" s="235"/>
      <c r="BI404" s="235"/>
      <c r="BJ404" s="235"/>
      <c r="BK404" s="235"/>
      <c r="BL404" s="235"/>
      <c r="BM404" s="235"/>
      <c r="BN404" s="235"/>
      <c r="BO404" s="235"/>
      <c r="BP404" s="235"/>
      <c r="BQ404" s="235"/>
      <c r="BR404" s="235"/>
      <c r="BS404" s="235"/>
      <c r="BT404" s="235"/>
      <c r="BU404" s="235"/>
      <c r="BV404" s="235"/>
      <c r="BW404" s="235"/>
      <c r="BX404" s="235"/>
      <c r="BY404" s="235"/>
      <c r="BZ404" s="235"/>
      <c r="CA404" s="235"/>
      <c r="CB404" s="235"/>
      <c r="CC404" s="235"/>
      <c r="CD404" s="235"/>
      <c r="CE404" s="235"/>
      <c r="CF404" s="235"/>
      <c r="CG404" s="235"/>
      <c r="CH404" s="235"/>
      <c r="CI404" s="235"/>
      <c r="CJ404" s="235"/>
      <c r="CK404" s="235"/>
      <c r="CL404" s="235"/>
      <c r="CM404" s="235"/>
      <c r="CN404" s="235"/>
      <c r="CO404" s="235"/>
      <c r="CP404" s="235"/>
      <c r="CQ404" s="235"/>
      <c r="CR404" s="235"/>
    </row>
    <row r="405" spans="1:96" s="273" customFormat="1" ht="9.9499999999999993" customHeight="1" x14ac:dyDescent="0.15">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c r="AJ405" s="235"/>
      <c r="AK405" s="235"/>
      <c r="AL405" s="235"/>
      <c r="AM405" s="235"/>
      <c r="AN405" s="235"/>
      <c r="AO405" s="235"/>
      <c r="AP405" s="235"/>
      <c r="AQ405" s="235"/>
      <c r="AR405" s="235"/>
      <c r="AS405" s="235"/>
      <c r="AT405" s="235"/>
      <c r="AU405" s="235"/>
      <c r="AV405" s="235"/>
      <c r="AW405" s="235"/>
      <c r="AX405" s="235"/>
      <c r="AY405" s="235"/>
      <c r="AZ405" s="235"/>
      <c r="BA405" s="235"/>
      <c r="BB405" s="235"/>
      <c r="BC405" s="235"/>
      <c r="BD405" s="235"/>
      <c r="BE405" s="235"/>
      <c r="BF405" s="235"/>
      <c r="BG405" s="235"/>
      <c r="BH405" s="235"/>
      <c r="BI405" s="235"/>
      <c r="BJ405" s="235"/>
      <c r="BK405" s="235"/>
      <c r="BL405" s="235"/>
      <c r="BM405" s="235"/>
      <c r="BN405" s="235"/>
      <c r="BO405" s="235"/>
      <c r="BP405" s="235"/>
      <c r="BQ405" s="235"/>
      <c r="BR405" s="235"/>
      <c r="BS405" s="235"/>
      <c r="BT405" s="235"/>
      <c r="BU405" s="235"/>
      <c r="BV405" s="235"/>
      <c r="BW405" s="235"/>
      <c r="BX405" s="235"/>
      <c r="BY405" s="235"/>
      <c r="BZ405" s="235"/>
      <c r="CA405" s="235"/>
      <c r="CB405" s="235"/>
      <c r="CC405" s="235"/>
      <c r="CD405" s="235"/>
      <c r="CE405" s="235"/>
      <c r="CF405" s="235"/>
      <c r="CG405" s="235"/>
      <c r="CH405" s="235"/>
      <c r="CI405" s="235"/>
      <c r="CJ405" s="235"/>
      <c r="CK405" s="235"/>
      <c r="CL405" s="235"/>
      <c r="CM405" s="235"/>
      <c r="CN405" s="235"/>
      <c r="CO405" s="235"/>
      <c r="CP405" s="235"/>
      <c r="CQ405" s="235"/>
      <c r="CR405" s="235"/>
    </row>
    <row r="406" spans="1:96" s="273" customFormat="1" ht="9.9499999999999993" customHeight="1" x14ac:dyDescent="0.15">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c r="AJ406" s="235"/>
      <c r="AK406" s="235"/>
      <c r="AL406" s="235"/>
      <c r="AM406" s="235"/>
      <c r="AN406" s="235"/>
      <c r="AO406" s="235"/>
      <c r="AP406" s="235"/>
      <c r="AQ406" s="235"/>
      <c r="AR406" s="235"/>
      <c r="AS406" s="235"/>
      <c r="AT406" s="235"/>
      <c r="AU406" s="235"/>
      <c r="AV406" s="235"/>
      <c r="AW406" s="235"/>
      <c r="AX406" s="235"/>
      <c r="AY406" s="235"/>
      <c r="AZ406" s="235"/>
      <c r="BA406" s="235"/>
      <c r="BB406" s="235"/>
      <c r="BC406" s="235"/>
      <c r="BD406" s="235"/>
      <c r="BE406" s="235"/>
      <c r="BF406" s="235"/>
      <c r="BG406" s="235"/>
      <c r="BH406" s="235"/>
      <c r="BI406" s="235"/>
      <c r="BJ406" s="235"/>
      <c r="BK406" s="235"/>
      <c r="BL406" s="235"/>
      <c r="BM406" s="235"/>
      <c r="BN406" s="235"/>
      <c r="BO406" s="235"/>
      <c r="BP406" s="235"/>
      <c r="BQ406" s="235"/>
      <c r="BR406" s="235"/>
      <c r="BS406" s="235"/>
      <c r="BT406" s="235"/>
      <c r="BU406" s="235"/>
      <c r="BV406" s="235"/>
      <c r="BW406" s="235"/>
      <c r="BX406" s="235"/>
      <c r="BY406" s="235"/>
      <c r="BZ406" s="235"/>
      <c r="CA406" s="235"/>
      <c r="CB406" s="235"/>
      <c r="CC406" s="235"/>
      <c r="CD406" s="235"/>
      <c r="CE406" s="235"/>
      <c r="CF406" s="235"/>
      <c r="CG406" s="235"/>
      <c r="CH406" s="235"/>
      <c r="CI406" s="235"/>
      <c r="CJ406" s="235"/>
      <c r="CK406" s="235"/>
      <c r="CL406" s="235"/>
      <c r="CM406" s="235"/>
      <c r="CN406" s="235"/>
      <c r="CO406" s="235"/>
      <c r="CP406" s="235"/>
      <c r="CQ406" s="235"/>
      <c r="CR406" s="235"/>
    </row>
    <row r="407" spans="1:96" s="273" customFormat="1" ht="9.9499999999999993" customHeight="1" x14ac:dyDescent="0.15">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c r="AJ407" s="235"/>
      <c r="AK407" s="235"/>
      <c r="AL407" s="235"/>
      <c r="AM407" s="235"/>
      <c r="AN407" s="235"/>
      <c r="AO407" s="235"/>
      <c r="AP407" s="235"/>
      <c r="AQ407" s="235"/>
      <c r="AR407" s="235"/>
      <c r="AS407" s="235"/>
      <c r="AT407" s="235"/>
      <c r="AU407" s="235"/>
      <c r="AV407" s="235"/>
      <c r="AW407" s="235"/>
      <c r="AX407" s="235"/>
      <c r="AY407" s="235"/>
      <c r="AZ407" s="235"/>
      <c r="BA407" s="235"/>
      <c r="BB407" s="235"/>
      <c r="BC407" s="235"/>
      <c r="BD407" s="235"/>
      <c r="BE407" s="235"/>
      <c r="BF407" s="235"/>
      <c r="BG407" s="235"/>
      <c r="BH407" s="235"/>
      <c r="BI407" s="235"/>
      <c r="BJ407" s="235"/>
      <c r="BK407" s="235"/>
      <c r="BL407" s="235"/>
      <c r="BM407" s="235"/>
      <c r="BN407" s="235"/>
      <c r="BO407" s="235"/>
      <c r="BP407" s="235"/>
      <c r="BQ407" s="235"/>
      <c r="BR407" s="235"/>
      <c r="BS407" s="235"/>
      <c r="BT407" s="235"/>
      <c r="BU407" s="235"/>
      <c r="BV407" s="235"/>
      <c r="BW407" s="235"/>
      <c r="BX407" s="235"/>
      <c r="BY407" s="235"/>
      <c r="BZ407" s="235"/>
      <c r="CA407" s="235"/>
      <c r="CB407" s="235"/>
      <c r="CC407" s="235"/>
      <c r="CD407" s="235"/>
      <c r="CE407" s="235"/>
      <c r="CF407" s="235"/>
      <c r="CG407" s="235"/>
      <c r="CH407" s="235"/>
      <c r="CI407" s="235"/>
      <c r="CJ407" s="235"/>
      <c r="CK407" s="235"/>
      <c r="CL407" s="235"/>
      <c r="CM407" s="235"/>
      <c r="CN407" s="235"/>
      <c r="CO407" s="235"/>
      <c r="CP407" s="235"/>
      <c r="CQ407" s="235"/>
      <c r="CR407" s="235"/>
    </row>
    <row r="408" spans="1:96" s="273" customFormat="1" ht="9.9499999999999993" customHeight="1" x14ac:dyDescent="0.15">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c r="AJ408" s="235"/>
      <c r="AK408" s="235"/>
      <c r="AL408" s="235"/>
      <c r="AM408" s="235"/>
      <c r="AN408" s="235"/>
      <c r="AO408" s="235"/>
      <c r="AP408" s="235"/>
      <c r="AQ408" s="235"/>
      <c r="AR408" s="235"/>
      <c r="AS408" s="235"/>
      <c r="AT408" s="235"/>
      <c r="AU408" s="235"/>
      <c r="AV408" s="235"/>
      <c r="AW408" s="235"/>
      <c r="AX408" s="235"/>
      <c r="AY408" s="235"/>
      <c r="AZ408" s="235"/>
      <c r="BA408" s="235"/>
      <c r="BB408" s="235"/>
      <c r="BC408" s="235"/>
      <c r="BD408" s="235"/>
      <c r="BE408" s="235"/>
      <c r="BF408" s="235"/>
      <c r="BG408" s="235"/>
      <c r="BH408" s="235"/>
      <c r="BI408" s="235"/>
      <c r="BJ408" s="235"/>
      <c r="BK408" s="235"/>
      <c r="BL408" s="235"/>
      <c r="BM408" s="235"/>
      <c r="BN408" s="235"/>
      <c r="BO408" s="235"/>
      <c r="BP408" s="235"/>
      <c r="BQ408" s="235"/>
      <c r="BR408" s="235"/>
      <c r="BS408" s="235"/>
      <c r="BT408" s="235"/>
      <c r="BU408" s="235"/>
      <c r="BV408" s="235"/>
      <c r="BW408" s="235"/>
      <c r="BX408" s="235"/>
      <c r="BY408" s="235"/>
      <c r="BZ408" s="235"/>
      <c r="CA408" s="235"/>
      <c r="CB408" s="235"/>
      <c r="CC408" s="235"/>
      <c r="CD408" s="235"/>
      <c r="CE408" s="235"/>
      <c r="CF408" s="235"/>
      <c r="CG408" s="235"/>
      <c r="CH408" s="235"/>
      <c r="CI408" s="235"/>
      <c r="CJ408" s="235"/>
      <c r="CK408" s="235"/>
      <c r="CL408" s="235"/>
      <c r="CM408" s="235"/>
      <c r="CN408" s="235"/>
      <c r="CO408" s="235"/>
      <c r="CP408" s="235"/>
      <c r="CQ408" s="235"/>
      <c r="CR408" s="235"/>
    </row>
    <row r="409" spans="1:96" s="273" customFormat="1" ht="9.9499999999999993" customHeight="1" x14ac:dyDescent="0.15">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c r="AJ409" s="235"/>
      <c r="AK409" s="235"/>
      <c r="AL409" s="235"/>
      <c r="AM409" s="235"/>
      <c r="AN409" s="235"/>
      <c r="AO409" s="235"/>
      <c r="AP409" s="235"/>
      <c r="AQ409" s="235"/>
      <c r="AR409" s="235"/>
      <c r="AS409" s="235"/>
      <c r="AT409" s="235"/>
      <c r="AU409" s="235"/>
      <c r="AV409" s="235"/>
      <c r="AW409" s="235"/>
      <c r="AX409" s="235"/>
      <c r="AY409" s="235"/>
      <c r="AZ409" s="235"/>
      <c r="BA409" s="235"/>
      <c r="BB409" s="235"/>
      <c r="BC409" s="235"/>
      <c r="BD409" s="235"/>
      <c r="BE409" s="235"/>
      <c r="BF409" s="235"/>
      <c r="BG409" s="235"/>
      <c r="BH409" s="235"/>
      <c r="BI409" s="235"/>
      <c r="BJ409" s="235"/>
      <c r="BK409" s="235"/>
      <c r="BL409" s="235"/>
      <c r="BM409" s="235"/>
      <c r="BN409" s="235"/>
      <c r="BO409" s="235"/>
      <c r="BP409" s="235"/>
      <c r="BQ409" s="235"/>
      <c r="BR409" s="235"/>
      <c r="BS409" s="235"/>
      <c r="BT409" s="235"/>
      <c r="BU409" s="235"/>
      <c r="BV409" s="235"/>
      <c r="BW409" s="235"/>
      <c r="BX409" s="235"/>
      <c r="BY409" s="235"/>
      <c r="BZ409" s="235"/>
      <c r="CA409" s="235"/>
      <c r="CB409" s="235"/>
      <c r="CC409" s="235"/>
      <c r="CD409" s="235"/>
      <c r="CE409" s="235"/>
      <c r="CF409" s="235"/>
      <c r="CG409" s="235"/>
      <c r="CH409" s="235"/>
      <c r="CI409" s="235"/>
      <c r="CJ409" s="235"/>
      <c r="CK409" s="235"/>
      <c r="CL409" s="235"/>
      <c r="CM409" s="235"/>
      <c r="CN409" s="235"/>
      <c r="CO409" s="235"/>
      <c r="CP409" s="235"/>
      <c r="CQ409" s="235"/>
      <c r="CR409" s="235"/>
    </row>
    <row r="410" spans="1:96" s="273" customFormat="1" ht="9.9499999999999993" customHeight="1" x14ac:dyDescent="0.15">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c r="AJ410" s="235"/>
      <c r="AK410" s="235"/>
      <c r="AL410" s="235"/>
      <c r="AM410" s="235"/>
      <c r="AN410" s="235"/>
      <c r="AO410" s="235"/>
      <c r="AP410" s="235"/>
      <c r="AQ410" s="235"/>
      <c r="AR410" s="235"/>
      <c r="AS410" s="235"/>
      <c r="AT410" s="235"/>
      <c r="AU410" s="235"/>
      <c r="AV410" s="235"/>
      <c r="AW410" s="235"/>
      <c r="AX410" s="235"/>
      <c r="AY410" s="235"/>
      <c r="AZ410" s="235"/>
      <c r="BA410" s="235"/>
      <c r="BB410" s="235"/>
      <c r="BC410" s="235"/>
      <c r="BD410" s="235"/>
      <c r="BE410" s="235"/>
      <c r="BF410" s="235"/>
      <c r="BG410" s="235"/>
      <c r="BH410" s="235"/>
      <c r="BI410" s="235"/>
      <c r="BJ410" s="235"/>
      <c r="BK410" s="235"/>
      <c r="BL410" s="235"/>
      <c r="BM410" s="235"/>
      <c r="BN410" s="235"/>
      <c r="BO410" s="235"/>
      <c r="BP410" s="235"/>
      <c r="BQ410" s="235"/>
      <c r="BR410" s="235"/>
      <c r="BS410" s="235"/>
      <c r="BT410" s="235"/>
      <c r="BU410" s="235"/>
      <c r="BV410" s="235"/>
      <c r="BW410" s="235"/>
      <c r="BX410" s="235"/>
      <c r="BY410" s="235"/>
      <c r="BZ410" s="235"/>
      <c r="CA410" s="235"/>
      <c r="CB410" s="235"/>
      <c r="CC410" s="235"/>
      <c r="CD410" s="235"/>
      <c r="CE410" s="235"/>
      <c r="CF410" s="235"/>
      <c r="CG410" s="235"/>
      <c r="CH410" s="235"/>
      <c r="CI410" s="235"/>
      <c r="CJ410" s="235"/>
      <c r="CK410" s="235"/>
      <c r="CL410" s="235"/>
      <c r="CM410" s="235"/>
      <c r="CN410" s="235"/>
      <c r="CO410" s="235"/>
      <c r="CP410" s="235"/>
      <c r="CQ410" s="235"/>
      <c r="CR410" s="235"/>
    </row>
    <row r="411" spans="1:96" s="273" customFormat="1" ht="9.9499999999999993" customHeight="1" x14ac:dyDescent="0.15">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c r="AJ411" s="235"/>
      <c r="AK411" s="235"/>
      <c r="AL411" s="235"/>
      <c r="AM411" s="235"/>
      <c r="AN411" s="235"/>
      <c r="AO411" s="235"/>
      <c r="AP411" s="235"/>
      <c r="AQ411" s="235"/>
      <c r="AR411" s="235"/>
      <c r="AS411" s="235"/>
      <c r="AT411" s="235"/>
      <c r="AU411" s="235"/>
      <c r="AV411" s="235"/>
      <c r="AW411" s="235"/>
      <c r="AX411" s="235"/>
      <c r="AY411" s="235"/>
      <c r="AZ411" s="235"/>
      <c r="BA411" s="235"/>
      <c r="BB411" s="235"/>
      <c r="BC411" s="235"/>
      <c r="BD411" s="235"/>
      <c r="BE411" s="235"/>
      <c r="BF411" s="235"/>
      <c r="BG411" s="235"/>
      <c r="BH411" s="235"/>
      <c r="BI411" s="235"/>
      <c r="BJ411" s="235"/>
      <c r="BK411" s="235"/>
      <c r="BL411" s="235"/>
      <c r="BM411" s="235"/>
      <c r="BN411" s="235"/>
      <c r="BO411" s="235"/>
      <c r="BP411" s="235"/>
      <c r="BQ411" s="235"/>
      <c r="BR411" s="235"/>
      <c r="BS411" s="235"/>
      <c r="BT411" s="235"/>
      <c r="BU411" s="235"/>
      <c r="BV411" s="235"/>
      <c r="BW411" s="235"/>
      <c r="BX411" s="235"/>
      <c r="BY411" s="235"/>
      <c r="BZ411" s="235"/>
      <c r="CA411" s="235"/>
      <c r="CB411" s="235"/>
      <c r="CC411" s="235"/>
      <c r="CD411" s="235"/>
      <c r="CE411" s="235"/>
      <c r="CF411" s="235"/>
      <c r="CG411" s="235"/>
      <c r="CH411" s="235"/>
      <c r="CI411" s="235"/>
      <c r="CJ411" s="235"/>
      <c r="CK411" s="235"/>
      <c r="CL411" s="235"/>
      <c r="CM411" s="235"/>
      <c r="CN411" s="235"/>
      <c r="CO411" s="235"/>
      <c r="CP411" s="235"/>
      <c r="CQ411" s="235"/>
      <c r="CR411" s="235"/>
    </row>
    <row r="412" spans="1:96" s="273" customFormat="1" ht="9.9499999999999993" customHeight="1" x14ac:dyDescent="0.15">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c r="AJ412" s="235"/>
      <c r="AK412" s="235"/>
      <c r="AL412" s="235"/>
      <c r="AM412" s="235"/>
      <c r="AN412" s="235"/>
      <c r="AO412" s="235"/>
      <c r="AP412" s="235"/>
      <c r="AQ412" s="235"/>
      <c r="AR412" s="235"/>
      <c r="AS412" s="235"/>
      <c r="AT412" s="235"/>
      <c r="AU412" s="235"/>
      <c r="AV412" s="235"/>
      <c r="AW412" s="235"/>
      <c r="AX412" s="235"/>
      <c r="AY412" s="235"/>
      <c r="AZ412" s="235"/>
      <c r="BA412" s="235"/>
      <c r="BB412" s="235"/>
      <c r="BC412" s="235"/>
      <c r="BD412" s="235"/>
      <c r="BE412" s="235"/>
      <c r="BF412" s="235"/>
      <c r="BG412" s="235"/>
      <c r="BH412" s="235"/>
      <c r="BI412" s="235"/>
      <c r="BJ412" s="235"/>
      <c r="BK412" s="235"/>
      <c r="BL412" s="235"/>
      <c r="BM412" s="235"/>
      <c r="BN412" s="235"/>
      <c r="BO412" s="235"/>
      <c r="BP412" s="235"/>
      <c r="BQ412" s="235"/>
      <c r="BR412" s="235"/>
      <c r="BS412" s="235"/>
      <c r="BT412" s="235"/>
      <c r="BU412" s="235"/>
      <c r="BV412" s="235"/>
      <c r="BW412" s="235"/>
      <c r="BX412" s="235"/>
      <c r="BY412" s="235"/>
      <c r="BZ412" s="235"/>
      <c r="CA412" s="235"/>
      <c r="CB412" s="235"/>
      <c r="CC412" s="235"/>
      <c r="CD412" s="235"/>
      <c r="CE412" s="235"/>
      <c r="CF412" s="235"/>
      <c r="CG412" s="235"/>
      <c r="CH412" s="235"/>
      <c r="CI412" s="235"/>
      <c r="CJ412" s="235"/>
      <c r="CK412" s="235"/>
      <c r="CL412" s="235"/>
      <c r="CM412" s="235"/>
      <c r="CN412" s="235"/>
      <c r="CO412" s="235"/>
      <c r="CP412" s="235"/>
      <c r="CQ412" s="235"/>
      <c r="CR412" s="235"/>
    </row>
    <row r="413" spans="1:96" s="273" customFormat="1" ht="9.9499999999999993" customHeight="1" x14ac:dyDescent="0.15">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c r="AJ413" s="235"/>
      <c r="AK413" s="235"/>
      <c r="AL413" s="235"/>
      <c r="AM413" s="235"/>
      <c r="AN413" s="235"/>
      <c r="AO413" s="235"/>
      <c r="AP413" s="235"/>
      <c r="AQ413" s="235"/>
      <c r="AR413" s="235"/>
      <c r="AS413" s="235"/>
      <c r="AT413" s="235"/>
      <c r="AU413" s="235"/>
      <c r="AV413" s="235"/>
      <c r="AW413" s="235"/>
      <c r="AX413" s="235"/>
      <c r="AY413" s="235"/>
      <c r="AZ413" s="235"/>
      <c r="BA413" s="235"/>
      <c r="BB413" s="235"/>
      <c r="BC413" s="235"/>
      <c r="BD413" s="235"/>
      <c r="BE413" s="235"/>
      <c r="BF413" s="235"/>
      <c r="BG413" s="235"/>
      <c r="BH413" s="235"/>
      <c r="BI413" s="235"/>
      <c r="BJ413" s="235"/>
      <c r="BK413" s="235"/>
      <c r="BL413" s="235"/>
      <c r="BM413" s="235"/>
      <c r="BN413" s="235"/>
      <c r="BO413" s="235"/>
      <c r="BP413" s="235"/>
      <c r="BQ413" s="235"/>
      <c r="BR413" s="235"/>
      <c r="BS413" s="235"/>
      <c r="BT413" s="235"/>
      <c r="BU413" s="235"/>
      <c r="BV413" s="235"/>
      <c r="BW413" s="235"/>
      <c r="BX413" s="235"/>
      <c r="BY413" s="235"/>
      <c r="BZ413" s="235"/>
      <c r="CA413" s="235"/>
      <c r="CB413" s="235"/>
      <c r="CC413" s="235"/>
      <c r="CD413" s="235"/>
      <c r="CE413" s="235"/>
      <c r="CF413" s="235"/>
      <c r="CG413" s="235"/>
      <c r="CH413" s="235"/>
      <c r="CI413" s="235"/>
      <c r="CJ413" s="235"/>
      <c r="CK413" s="235"/>
      <c r="CL413" s="235"/>
      <c r="CM413" s="235"/>
      <c r="CN413" s="235"/>
      <c r="CO413" s="235"/>
      <c r="CP413" s="235"/>
      <c r="CQ413" s="235"/>
      <c r="CR413" s="235"/>
    </row>
    <row r="414" spans="1:96" s="273" customFormat="1" ht="9.75" customHeight="1" x14ac:dyDescent="0.15">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c r="AJ414" s="235"/>
      <c r="AK414" s="235"/>
      <c r="AL414" s="235"/>
      <c r="AM414" s="235"/>
      <c r="AN414" s="235"/>
      <c r="AO414" s="235"/>
      <c r="AP414" s="235"/>
      <c r="AQ414" s="235"/>
      <c r="AR414" s="235"/>
      <c r="AS414" s="235"/>
      <c r="AT414" s="235"/>
      <c r="AU414" s="235"/>
      <c r="AV414" s="235"/>
      <c r="AW414" s="235"/>
      <c r="AX414" s="235"/>
      <c r="AY414" s="235"/>
      <c r="AZ414" s="235"/>
      <c r="BA414" s="235"/>
      <c r="BB414" s="235"/>
      <c r="BC414" s="235"/>
      <c r="BD414" s="235"/>
      <c r="BE414" s="235"/>
      <c r="BF414" s="235"/>
      <c r="BG414" s="235"/>
      <c r="BH414" s="235"/>
      <c r="BI414" s="235"/>
      <c r="BJ414" s="235"/>
      <c r="BK414" s="235"/>
      <c r="BL414" s="235"/>
      <c r="BM414" s="235"/>
      <c r="BN414" s="235"/>
      <c r="BO414" s="235"/>
      <c r="BP414" s="235"/>
      <c r="BQ414" s="235"/>
      <c r="BR414" s="235"/>
      <c r="BS414" s="235"/>
      <c r="BT414" s="235"/>
      <c r="BU414" s="235"/>
      <c r="BV414" s="235"/>
      <c r="BW414" s="235"/>
      <c r="BX414" s="235"/>
      <c r="BY414" s="235"/>
      <c r="BZ414" s="235"/>
      <c r="CA414" s="235"/>
      <c r="CB414" s="235"/>
      <c r="CC414" s="235"/>
      <c r="CD414" s="235"/>
      <c r="CE414" s="235"/>
      <c r="CF414" s="235"/>
      <c r="CG414" s="235"/>
      <c r="CH414" s="235"/>
      <c r="CI414" s="235"/>
      <c r="CJ414" s="235"/>
      <c r="CK414" s="235"/>
      <c r="CL414" s="235"/>
      <c r="CM414" s="235"/>
      <c r="CN414" s="235"/>
      <c r="CO414" s="235"/>
      <c r="CP414" s="235"/>
      <c r="CQ414" s="235"/>
      <c r="CR414" s="235"/>
    </row>
    <row r="415" spans="1:96" s="273" customFormat="1" ht="9.9499999999999993" customHeight="1" x14ac:dyDescent="0.15">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c r="AJ415" s="235"/>
      <c r="AK415" s="235"/>
      <c r="AL415" s="235"/>
      <c r="AM415" s="235"/>
      <c r="AN415" s="235"/>
      <c r="AO415" s="235"/>
      <c r="AP415" s="235"/>
      <c r="AQ415" s="235"/>
      <c r="AR415" s="235"/>
      <c r="AS415" s="235"/>
      <c r="AT415" s="235"/>
      <c r="AU415" s="235"/>
      <c r="AV415" s="235"/>
      <c r="AW415" s="235"/>
      <c r="AX415" s="235"/>
      <c r="AY415" s="235"/>
      <c r="AZ415" s="235"/>
      <c r="BA415" s="235"/>
      <c r="BB415" s="235"/>
      <c r="BC415" s="235"/>
      <c r="BD415" s="235"/>
      <c r="BE415" s="235"/>
      <c r="BF415" s="235"/>
      <c r="BG415" s="235"/>
      <c r="BH415" s="235"/>
      <c r="BI415" s="235"/>
      <c r="BJ415" s="235"/>
      <c r="BK415" s="235"/>
      <c r="BL415" s="235"/>
      <c r="BM415" s="235"/>
      <c r="BN415" s="235"/>
      <c r="BO415" s="235"/>
      <c r="BP415" s="235"/>
      <c r="BQ415" s="235"/>
      <c r="BR415" s="235"/>
      <c r="BS415" s="235"/>
      <c r="BT415" s="235"/>
      <c r="BU415" s="235"/>
      <c r="BV415" s="235"/>
      <c r="BW415" s="235"/>
      <c r="BX415" s="235"/>
      <c r="BY415" s="235"/>
      <c r="BZ415" s="235"/>
      <c r="CA415" s="235"/>
      <c r="CB415" s="235"/>
      <c r="CC415" s="235"/>
      <c r="CD415" s="235"/>
      <c r="CE415" s="235"/>
      <c r="CF415" s="235"/>
      <c r="CG415" s="235"/>
      <c r="CH415" s="235"/>
      <c r="CI415" s="235"/>
      <c r="CJ415" s="235"/>
      <c r="CK415" s="235"/>
      <c r="CL415" s="235"/>
      <c r="CM415" s="235"/>
      <c r="CN415" s="235"/>
      <c r="CO415" s="235"/>
      <c r="CP415" s="235"/>
      <c r="CQ415" s="235"/>
      <c r="CR415" s="235"/>
    </row>
    <row r="416" spans="1:96" s="273" customFormat="1" ht="9.9499999999999993" customHeight="1" x14ac:dyDescent="0.15">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c r="AJ416" s="235"/>
      <c r="AK416" s="235"/>
      <c r="AL416" s="235"/>
      <c r="AM416" s="235"/>
      <c r="AN416" s="235"/>
      <c r="AO416" s="235"/>
      <c r="AP416" s="235"/>
      <c r="AQ416" s="235"/>
      <c r="AR416" s="235"/>
      <c r="AS416" s="235"/>
      <c r="AT416" s="235"/>
      <c r="AU416" s="235"/>
      <c r="AV416" s="235"/>
      <c r="AW416" s="235"/>
      <c r="AX416" s="235"/>
      <c r="AY416" s="235"/>
      <c r="AZ416" s="235"/>
      <c r="BA416" s="235"/>
      <c r="BB416" s="235"/>
      <c r="BC416" s="235"/>
      <c r="BD416" s="235"/>
      <c r="BE416" s="235"/>
      <c r="BF416" s="235"/>
      <c r="BG416" s="235"/>
      <c r="BH416" s="235"/>
      <c r="BI416" s="235"/>
      <c r="BJ416" s="235"/>
      <c r="BK416" s="235"/>
      <c r="BL416" s="235"/>
      <c r="BM416" s="235"/>
      <c r="BN416" s="235"/>
      <c r="BO416" s="235"/>
      <c r="BP416" s="235"/>
      <c r="BQ416" s="235"/>
      <c r="BR416" s="235"/>
      <c r="BS416" s="235"/>
      <c r="BT416" s="235"/>
      <c r="BU416" s="235"/>
      <c r="BV416" s="235"/>
      <c r="BW416" s="235"/>
      <c r="BX416" s="235"/>
      <c r="BY416" s="235"/>
      <c r="BZ416" s="235"/>
      <c r="CA416" s="235"/>
      <c r="CB416" s="235"/>
      <c r="CC416" s="235"/>
      <c r="CD416" s="235"/>
      <c r="CE416" s="235"/>
      <c r="CF416" s="235"/>
      <c r="CG416" s="235"/>
      <c r="CH416" s="235"/>
      <c r="CI416" s="235"/>
      <c r="CJ416" s="235"/>
      <c r="CK416" s="235"/>
      <c r="CL416" s="235"/>
      <c r="CM416" s="235"/>
      <c r="CN416" s="235"/>
      <c r="CO416" s="235"/>
      <c r="CP416" s="235"/>
      <c r="CQ416" s="235"/>
      <c r="CR416" s="235"/>
    </row>
    <row r="417" spans="1:96" s="273" customFormat="1" ht="9.9499999999999993" customHeight="1" x14ac:dyDescent="0.15">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c r="AJ417" s="235"/>
      <c r="AK417" s="235"/>
      <c r="AL417" s="235"/>
      <c r="AM417" s="235"/>
      <c r="AN417" s="235"/>
      <c r="AO417" s="235"/>
      <c r="AP417" s="235"/>
      <c r="AQ417" s="235"/>
      <c r="AR417" s="235"/>
      <c r="AS417" s="235"/>
      <c r="AT417" s="235"/>
      <c r="AU417" s="235"/>
      <c r="AV417" s="235"/>
      <c r="AW417" s="235"/>
      <c r="AX417" s="235"/>
      <c r="AY417" s="235"/>
      <c r="AZ417" s="235"/>
      <c r="BA417" s="235"/>
      <c r="BB417" s="235"/>
      <c r="BC417" s="235"/>
      <c r="BD417" s="235"/>
      <c r="BE417" s="235"/>
      <c r="BF417" s="235"/>
      <c r="BG417" s="235"/>
      <c r="BH417" s="235"/>
      <c r="BI417" s="235"/>
      <c r="BJ417" s="235"/>
      <c r="BK417" s="235"/>
      <c r="BL417" s="235"/>
      <c r="BM417" s="235"/>
      <c r="BN417" s="235"/>
      <c r="BO417" s="235"/>
      <c r="BP417" s="235"/>
      <c r="BQ417" s="235"/>
      <c r="BR417" s="235"/>
      <c r="BS417" s="235"/>
      <c r="BT417" s="235"/>
      <c r="BU417" s="235"/>
      <c r="BV417" s="235"/>
      <c r="BW417" s="235"/>
      <c r="BX417" s="235"/>
      <c r="BY417" s="235"/>
      <c r="BZ417" s="235"/>
      <c r="CA417" s="235"/>
      <c r="CB417" s="235"/>
      <c r="CC417" s="235"/>
      <c r="CD417" s="235"/>
      <c r="CE417" s="235"/>
      <c r="CF417" s="235"/>
      <c r="CG417" s="235"/>
      <c r="CH417" s="235"/>
      <c r="CI417" s="235"/>
      <c r="CJ417" s="235"/>
      <c r="CK417" s="235"/>
      <c r="CL417" s="235"/>
      <c r="CM417" s="235"/>
      <c r="CN417" s="235"/>
      <c r="CO417" s="235"/>
      <c r="CP417" s="235"/>
      <c r="CQ417" s="235"/>
      <c r="CR417" s="235"/>
    </row>
    <row r="418" spans="1:96" s="273" customFormat="1" ht="9.9499999999999993" customHeight="1" x14ac:dyDescent="0.15">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c r="AJ418" s="235"/>
      <c r="AK418" s="235"/>
      <c r="AL418" s="235"/>
      <c r="AM418" s="235"/>
      <c r="AN418" s="235"/>
      <c r="AO418" s="235"/>
      <c r="AP418" s="235"/>
      <c r="AQ418" s="235"/>
      <c r="AR418" s="235"/>
      <c r="AS418" s="235"/>
      <c r="AT418" s="235"/>
      <c r="AU418" s="235"/>
      <c r="AV418" s="235"/>
      <c r="AW418" s="235"/>
      <c r="AX418" s="235"/>
      <c r="AY418" s="235"/>
      <c r="AZ418" s="235"/>
      <c r="BA418" s="235"/>
      <c r="BB418" s="235"/>
      <c r="BC418" s="235"/>
      <c r="BD418" s="235"/>
      <c r="BE418" s="235"/>
      <c r="BF418" s="235"/>
      <c r="BG418" s="235"/>
      <c r="BH418" s="235"/>
      <c r="BI418" s="235"/>
      <c r="BJ418" s="235"/>
      <c r="BK418" s="235"/>
      <c r="BL418" s="235"/>
      <c r="BM418" s="235"/>
      <c r="BN418" s="235"/>
      <c r="BO418" s="235"/>
      <c r="BP418" s="235"/>
      <c r="BQ418" s="235"/>
      <c r="BR418" s="235"/>
      <c r="BS418" s="235"/>
      <c r="BT418" s="235"/>
      <c r="BU418" s="235"/>
      <c r="BV418" s="235"/>
      <c r="BW418" s="235"/>
      <c r="BX418" s="235"/>
      <c r="BY418" s="235"/>
      <c r="BZ418" s="235"/>
      <c r="CA418" s="235"/>
      <c r="CB418" s="235"/>
      <c r="CC418" s="235"/>
      <c r="CD418" s="235"/>
      <c r="CE418" s="235"/>
      <c r="CF418" s="235"/>
      <c r="CG418" s="235"/>
      <c r="CH418" s="235"/>
      <c r="CI418" s="235"/>
      <c r="CJ418" s="235"/>
      <c r="CK418" s="235"/>
      <c r="CL418" s="235"/>
      <c r="CM418" s="235"/>
      <c r="CN418" s="235"/>
      <c r="CO418" s="235"/>
      <c r="CP418" s="235"/>
      <c r="CQ418" s="235"/>
      <c r="CR418" s="235"/>
    </row>
    <row r="419" spans="1:96" s="273" customFormat="1" ht="9.9499999999999993" customHeight="1" x14ac:dyDescent="0.15">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c r="AJ419" s="235"/>
      <c r="AK419" s="235"/>
      <c r="AL419" s="235"/>
      <c r="AM419" s="235"/>
      <c r="AN419" s="235"/>
      <c r="AO419" s="235"/>
      <c r="AP419" s="235"/>
      <c r="AQ419" s="235"/>
      <c r="AR419" s="235"/>
      <c r="AS419" s="235"/>
      <c r="AT419" s="235"/>
      <c r="AU419" s="235"/>
      <c r="AV419" s="235"/>
      <c r="AW419" s="235"/>
      <c r="AX419" s="235"/>
      <c r="AY419" s="235"/>
      <c r="AZ419" s="235"/>
      <c r="BA419" s="235"/>
      <c r="BB419" s="235"/>
      <c r="BC419" s="235"/>
      <c r="BD419" s="235"/>
      <c r="BE419" s="235"/>
      <c r="BF419" s="235"/>
      <c r="BG419" s="235"/>
      <c r="BH419" s="235"/>
      <c r="BI419" s="235"/>
      <c r="BJ419" s="235"/>
      <c r="BK419" s="235"/>
      <c r="BL419" s="235"/>
      <c r="BM419" s="235"/>
      <c r="BN419" s="235"/>
      <c r="BO419" s="235"/>
      <c r="BP419" s="235"/>
      <c r="BQ419" s="235"/>
      <c r="BR419" s="235"/>
      <c r="BS419" s="235"/>
      <c r="BT419" s="235"/>
      <c r="BU419" s="235"/>
      <c r="BV419" s="235"/>
      <c r="BW419" s="235"/>
      <c r="BX419" s="235"/>
      <c r="BY419" s="235"/>
      <c r="BZ419" s="235"/>
      <c r="CA419" s="235"/>
      <c r="CB419" s="235"/>
      <c r="CC419" s="235"/>
      <c r="CD419" s="235"/>
      <c r="CE419" s="235"/>
      <c r="CF419" s="235"/>
      <c r="CG419" s="235"/>
      <c r="CH419" s="235"/>
      <c r="CI419" s="235"/>
      <c r="CJ419" s="235"/>
      <c r="CK419" s="235"/>
      <c r="CL419" s="235"/>
      <c r="CM419" s="235"/>
      <c r="CN419" s="235"/>
      <c r="CO419" s="235"/>
      <c r="CP419" s="235"/>
      <c r="CQ419" s="235"/>
      <c r="CR419" s="235"/>
    </row>
    <row r="420" spans="1:96" s="273" customFormat="1" ht="9.9499999999999993" customHeight="1" x14ac:dyDescent="0.15">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c r="AJ420" s="235"/>
      <c r="AK420" s="235"/>
      <c r="AL420" s="235"/>
      <c r="AM420" s="235"/>
      <c r="AN420" s="235"/>
      <c r="AO420" s="235"/>
      <c r="AP420" s="235"/>
      <c r="AQ420" s="235"/>
      <c r="AR420" s="235"/>
      <c r="AS420" s="235"/>
      <c r="AT420" s="235"/>
      <c r="AU420" s="235"/>
      <c r="AV420" s="235"/>
      <c r="AW420" s="235"/>
      <c r="AX420" s="235"/>
      <c r="AY420" s="235"/>
      <c r="AZ420" s="235"/>
      <c r="BA420" s="235"/>
      <c r="BB420" s="235"/>
      <c r="BC420" s="235"/>
      <c r="BD420" s="235"/>
      <c r="BE420" s="235"/>
      <c r="BF420" s="235"/>
      <c r="BG420" s="235"/>
      <c r="BH420" s="235"/>
      <c r="BI420" s="235"/>
      <c r="BJ420" s="235"/>
      <c r="BK420" s="235"/>
      <c r="BL420" s="235"/>
      <c r="BM420" s="235"/>
      <c r="BN420" s="235"/>
      <c r="BO420" s="235"/>
      <c r="BP420" s="235"/>
      <c r="BQ420" s="235"/>
      <c r="BR420" s="235"/>
      <c r="BS420" s="235"/>
      <c r="BT420" s="235"/>
      <c r="BU420" s="235"/>
      <c r="BV420" s="235"/>
      <c r="BW420" s="235"/>
      <c r="BX420" s="235"/>
      <c r="BY420" s="235"/>
      <c r="BZ420" s="235"/>
      <c r="CA420" s="235"/>
      <c r="CB420" s="235"/>
      <c r="CC420" s="235"/>
      <c r="CD420" s="235"/>
      <c r="CE420" s="235"/>
      <c r="CF420" s="235"/>
      <c r="CG420" s="235"/>
      <c r="CH420" s="235"/>
      <c r="CI420" s="235"/>
      <c r="CJ420" s="235"/>
      <c r="CK420" s="235"/>
      <c r="CL420" s="235"/>
      <c r="CM420" s="235"/>
      <c r="CN420" s="235"/>
      <c r="CO420" s="235"/>
      <c r="CP420" s="235"/>
      <c r="CQ420" s="235"/>
      <c r="CR420" s="235"/>
    </row>
    <row r="421" spans="1:96" s="273" customFormat="1" ht="9.9499999999999993" customHeight="1" x14ac:dyDescent="0.15">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c r="AJ421" s="235"/>
      <c r="AK421" s="235"/>
      <c r="AL421" s="235"/>
      <c r="AM421" s="235"/>
      <c r="AN421" s="235"/>
      <c r="AO421" s="235"/>
      <c r="AP421" s="235"/>
      <c r="AQ421" s="235"/>
      <c r="AR421" s="235"/>
      <c r="AS421" s="235"/>
      <c r="AT421" s="235"/>
      <c r="AU421" s="235"/>
      <c r="AV421" s="235"/>
      <c r="AW421" s="235"/>
      <c r="AX421" s="235"/>
      <c r="AY421" s="235"/>
      <c r="AZ421" s="235"/>
      <c r="BA421" s="235"/>
      <c r="BB421" s="235"/>
      <c r="BC421" s="235"/>
      <c r="BD421" s="235"/>
      <c r="BE421" s="235"/>
      <c r="BF421" s="235"/>
      <c r="BG421" s="235"/>
      <c r="BH421" s="235"/>
      <c r="BI421" s="235"/>
      <c r="BJ421" s="235"/>
      <c r="BK421" s="235"/>
      <c r="BL421" s="235"/>
      <c r="BM421" s="235"/>
      <c r="BN421" s="235"/>
      <c r="BO421" s="235"/>
      <c r="BP421" s="235"/>
      <c r="BQ421" s="235"/>
      <c r="BR421" s="235"/>
      <c r="BS421" s="235"/>
      <c r="BT421" s="235"/>
      <c r="BU421" s="235"/>
      <c r="BV421" s="235"/>
      <c r="BW421" s="235"/>
      <c r="BX421" s="235"/>
      <c r="BY421" s="235"/>
      <c r="BZ421" s="235"/>
      <c r="CA421" s="235"/>
      <c r="CB421" s="235"/>
      <c r="CC421" s="235"/>
      <c r="CD421" s="235"/>
      <c r="CE421" s="235"/>
      <c r="CF421" s="235"/>
      <c r="CG421" s="235"/>
      <c r="CH421" s="235"/>
      <c r="CI421" s="235"/>
      <c r="CJ421" s="235"/>
      <c r="CK421" s="235"/>
      <c r="CL421" s="235"/>
      <c r="CM421" s="235"/>
      <c r="CN421" s="235"/>
      <c r="CO421" s="235"/>
      <c r="CP421" s="235"/>
      <c r="CQ421" s="235"/>
      <c r="CR421" s="235"/>
    </row>
    <row r="422" spans="1:96" s="273" customFormat="1" ht="9.9499999999999993" customHeight="1" x14ac:dyDescent="0.15">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c r="AJ422" s="235"/>
      <c r="AK422" s="235"/>
      <c r="AL422" s="235"/>
      <c r="AM422" s="235"/>
      <c r="AN422" s="235"/>
      <c r="AO422" s="235"/>
      <c r="AP422" s="235"/>
      <c r="AQ422" s="235"/>
      <c r="AR422" s="235"/>
      <c r="AS422" s="235"/>
      <c r="AT422" s="235"/>
      <c r="AU422" s="235"/>
      <c r="AV422" s="235"/>
      <c r="AW422" s="235"/>
      <c r="AX422" s="235"/>
      <c r="AY422" s="235"/>
      <c r="AZ422" s="235"/>
      <c r="BA422" s="235"/>
      <c r="BB422" s="235"/>
      <c r="BC422" s="235"/>
      <c r="BD422" s="235"/>
      <c r="BE422" s="235"/>
      <c r="BF422" s="235"/>
      <c r="BG422" s="235"/>
      <c r="BH422" s="235"/>
      <c r="BI422" s="235"/>
      <c r="BJ422" s="235"/>
      <c r="BK422" s="235"/>
      <c r="BL422" s="235"/>
      <c r="BM422" s="235"/>
      <c r="BN422" s="235"/>
      <c r="BO422" s="235"/>
      <c r="BP422" s="235"/>
      <c r="BQ422" s="235"/>
      <c r="BR422" s="235"/>
      <c r="BS422" s="235"/>
      <c r="BT422" s="235"/>
      <c r="BU422" s="235"/>
      <c r="BV422" s="235"/>
      <c r="BW422" s="235"/>
      <c r="BX422" s="235"/>
      <c r="BY422" s="235"/>
      <c r="BZ422" s="235"/>
      <c r="CA422" s="235"/>
      <c r="CB422" s="235"/>
      <c r="CC422" s="235"/>
      <c r="CD422" s="235"/>
      <c r="CE422" s="235"/>
      <c r="CF422" s="235"/>
      <c r="CG422" s="235"/>
      <c r="CH422" s="235"/>
      <c r="CI422" s="235"/>
      <c r="CJ422" s="235"/>
      <c r="CK422" s="235"/>
      <c r="CL422" s="235"/>
      <c r="CM422" s="235"/>
      <c r="CN422" s="235"/>
      <c r="CO422" s="235"/>
      <c r="CP422" s="235"/>
      <c r="CQ422" s="235"/>
      <c r="CR422" s="235"/>
    </row>
    <row r="423" spans="1:96" s="273" customFormat="1" ht="9.9499999999999993" customHeight="1" x14ac:dyDescent="0.15">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c r="AJ423" s="235"/>
      <c r="AK423" s="235"/>
      <c r="AL423" s="235"/>
      <c r="AM423" s="235"/>
      <c r="AN423" s="235"/>
      <c r="AO423" s="235"/>
      <c r="AP423" s="235"/>
      <c r="AQ423" s="235"/>
      <c r="AR423" s="235"/>
      <c r="AS423" s="235"/>
      <c r="AT423" s="235"/>
      <c r="AU423" s="235"/>
      <c r="AV423" s="235"/>
      <c r="AW423" s="235"/>
      <c r="AX423" s="235"/>
      <c r="AY423" s="235"/>
      <c r="AZ423" s="235"/>
      <c r="BA423" s="235"/>
      <c r="BB423" s="235"/>
      <c r="BC423" s="235"/>
      <c r="BD423" s="235"/>
      <c r="BE423" s="235"/>
      <c r="BF423" s="235"/>
      <c r="BG423" s="235"/>
      <c r="BH423" s="235"/>
      <c r="BI423" s="235"/>
      <c r="BJ423" s="235"/>
      <c r="BK423" s="235"/>
      <c r="BL423" s="235"/>
      <c r="BM423" s="235"/>
      <c r="BN423" s="235"/>
      <c r="BO423" s="235"/>
      <c r="BP423" s="235"/>
      <c r="BQ423" s="235"/>
      <c r="BR423" s="235"/>
      <c r="BS423" s="235"/>
      <c r="BT423" s="235"/>
      <c r="BU423" s="235"/>
      <c r="BV423" s="235"/>
      <c r="BW423" s="235"/>
      <c r="BX423" s="235"/>
      <c r="BY423" s="235"/>
      <c r="BZ423" s="235"/>
      <c r="CA423" s="235"/>
      <c r="CB423" s="235"/>
      <c r="CC423" s="235"/>
      <c r="CD423" s="235"/>
      <c r="CE423" s="235"/>
      <c r="CF423" s="235"/>
      <c r="CG423" s="235"/>
      <c r="CH423" s="235"/>
      <c r="CI423" s="235"/>
      <c r="CJ423" s="235"/>
      <c r="CK423" s="235"/>
      <c r="CL423" s="235"/>
      <c r="CM423" s="235"/>
      <c r="CN423" s="235"/>
      <c r="CO423" s="235"/>
      <c r="CP423" s="235"/>
      <c r="CQ423" s="235"/>
      <c r="CR423" s="235"/>
    </row>
    <row r="424" spans="1:96" s="273" customFormat="1" ht="9.9499999999999993" customHeight="1" x14ac:dyDescent="0.15">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c r="AJ424" s="235"/>
      <c r="AK424" s="235"/>
      <c r="AL424" s="235"/>
      <c r="AM424" s="235"/>
      <c r="AN424" s="235"/>
      <c r="AO424" s="235"/>
      <c r="AP424" s="235"/>
      <c r="AQ424" s="235"/>
      <c r="AR424" s="235"/>
      <c r="AS424" s="235"/>
      <c r="AT424" s="235"/>
      <c r="AU424" s="235"/>
      <c r="AV424" s="235"/>
      <c r="AW424" s="235"/>
      <c r="AX424" s="235"/>
      <c r="AY424" s="235"/>
      <c r="AZ424" s="235"/>
      <c r="BA424" s="235"/>
      <c r="BB424" s="235"/>
      <c r="BC424" s="235"/>
      <c r="BD424" s="235"/>
      <c r="BE424" s="235"/>
      <c r="BF424" s="235"/>
      <c r="BG424" s="235"/>
      <c r="BH424" s="235"/>
      <c r="BI424" s="235"/>
      <c r="BJ424" s="235"/>
      <c r="BK424" s="235"/>
      <c r="BL424" s="235"/>
      <c r="BM424" s="235"/>
      <c r="BN424" s="235"/>
      <c r="BO424" s="235"/>
      <c r="BP424" s="235"/>
      <c r="BQ424" s="235"/>
      <c r="BR424" s="235"/>
      <c r="BS424" s="235"/>
      <c r="BT424" s="235"/>
      <c r="BU424" s="235"/>
      <c r="BV424" s="235"/>
      <c r="BW424" s="235"/>
      <c r="BX424" s="235"/>
      <c r="BY424" s="235"/>
      <c r="BZ424" s="235"/>
      <c r="CA424" s="235"/>
      <c r="CB424" s="235"/>
      <c r="CC424" s="235"/>
      <c r="CD424" s="235"/>
      <c r="CE424" s="235"/>
      <c r="CF424" s="235"/>
      <c r="CG424" s="235"/>
      <c r="CH424" s="235"/>
      <c r="CI424" s="235"/>
      <c r="CJ424" s="235"/>
      <c r="CK424" s="235"/>
      <c r="CL424" s="235"/>
      <c r="CM424" s="235"/>
      <c r="CN424" s="235"/>
      <c r="CO424" s="235"/>
      <c r="CP424" s="235"/>
      <c r="CQ424" s="235"/>
      <c r="CR424" s="235"/>
    </row>
    <row r="425" spans="1:96" s="273" customFormat="1" ht="9.9499999999999993" customHeight="1" x14ac:dyDescent="0.15">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c r="AJ425" s="235"/>
      <c r="AK425" s="235"/>
      <c r="AL425" s="235"/>
      <c r="AM425" s="235"/>
      <c r="AN425" s="235"/>
      <c r="AO425" s="235"/>
      <c r="AP425" s="235"/>
      <c r="AQ425" s="235"/>
      <c r="AR425" s="235"/>
      <c r="AS425" s="235"/>
      <c r="AT425" s="235"/>
      <c r="AU425" s="235"/>
      <c r="AV425" s="235"/>
      <c r="AW425" s="235"/>
      <c r="AX425" s="235"/>
      <c r="AY425" s="235"/>
      <c r="AZ425" s="235"/>
      <c r="BA425" s="235"/>
      <c r="BB425" s="235"/>
      <c r="BC425" s="235"/>
      <c r="BD425" s="235"/>
      <c r="BE425" s="235"/>
      <c r="BF425" s="235"/>
      <c r="BG425" s="235"/>
      <c r="BH425" s="235"/>
      <c r="BI425" s="235"/>
      <c r="BJ425" s="235"/>
      <c r="BK425" s="235"/>
      <c r="BL425" s="235"/>
      <c r="BM425" s="235"/>
      <c r="BN425" s="235"/>
      <c r="BO425" s="235"/>
      <c r="BP425" s="235"/>
      <c r="BQ425" s="235"/>
      <c r="BR425" s="235"/>
      <c r="BS425" s="235"/>
      <c r="BT425" s="235"/>
      <c r="BU425" s="235"/>
      <c r="BV425" s="235"/>
      <c r="BW425" s="235"/>
      <c r="BX425" s="235"/>
      <c r="BY425" s="235"/>
      <c r="BZ425" s="235"/>
      <c r="CA425" s="235"/>
      <c r="CB425" s="235"/>
      <c r="CC425" s="235"/>
      <c r="CD425" s="235"/>
      <c r="CE425" s="235"/>
      <c r="CF425" s="235"/>
      <c r="CG425" s="235"/>
      <c r="CH425" s="235"/>
      <c r="CI425" s="235"/>
      <c r="CJ425" s="235"/>
      <c r="CK425" s="235"/>
      <c r="CL425" s="235"/>
      <c r="CM425" s="235"/>
      <c r="CN425" s="235"/>
      <c r="CO425" s="235"/>
      <c r="CP425" s="235"/>
      <c r="CQ425" s="235"/>
      <c r="CR425" s="235"/>
    </row>
    <row r="426" spans="1:96" s="273" customFormat="1" ht="9.9499999999999993" customHeight="1" x14ac:dyDescent="0.15">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c r="AJ426" s="235"/>
      <c r="AK426" s="235"/>
      <c r="AL426" s="235"/>
      <c r="AM426" s="235"/>
      <c r="AN426" s="235"/>
      <c r="AO426" s="235"/>
      <c r="AP426" s="235"/>
      <c r="AQ426" s="235"/>
      <c r="AR426" s="235"/>
      <c r="AS426" s="235"/>
      <c r="AT426" s="235"/>
      <c r="AU426" s="235"/>
      <c r="AV426" s="235"/>
      <c r="AW426" s="235"/>
      <c r="AX426" s="235"/>
      <c r="AY426" s="235"/>
      <c r="AZ426" s="235"/>
      <c r="BA426" s="235"/>
      <c r="BB426" s="235"/>
      <c r="BC426" s="235"/>
      <c r="BD426" s="235"/>
      <c r="BE426" s="235"/>
      <c r="BF426" s="235"/>
      <c r="BG426" s="235"/>
      <c r="BH426" s="235"/>
      <c r="BI426" s="235"/>
      <c r="BJ426" s="235"/>
      <c r="BK426" s="235"/>
      <c r="BL426" s="235"/>
      <c r="BM426" s="235"/>
      <c r="BN426" s="235"/>
      <c r="BO426" s="235"/>
      <c r="BP426" s="235"/>
      <c r="BQ426" s="235"/>
      <c r="BR426" s="235"/>
      <c r="BS426" s="235"/>
      <c r="BT426" s="235"/>
      <c r="BU426" s="235"/>
      <c r="BV426" s="235"/>
      <c r="BW426" s="235"/>
      <c r="BX426" s="235"/>
      <c r="BY426" s="235"/>
      <c r="BZ426" s="235"/>
      <c r="CA426" s="235"/>
      <c r="CB426" s="235"/>
      <c r="CC426" s="235"/>
      <c r="CD426" s="235"/>
      <c r="CE426" s="235"/>
      <c r="CF426" s="235"/>
      <c r="CG426" s="235"/>
      <c r="CH426" s="235"/>
      <c r="CI426" s="235"/>
      <c r="CJ426" s="235"/>
      <c r="CK426" s="235"/>
      <c r="CL426" s="235"/>
      <c r="CM426" s="235"/>
      <c r="CN426" s="235"/>
      <c r="CO426" s="235"/>
      <c r="CP426" s="235"/>
      <c r="CQ426" s="235"/>
      <c r="CR426" s="235"/>
    </row>
    <row r="427" spans="1:96" s="273" customFormat="1" ht="9.9499999999999993" customHeight="1" x14ac:dyDescent="0.15">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c r="AJ427" s="235"/>
      <c r="AK427" s="235"/>
      <c r="AL427" s="235"/>
      <c r="AM427" s="235"/>
      <c r="AN427" s="235"/>
      <c r="AO427" s="235"/>
      <c r="AP427" s="235"/>
      <c r="AQ427" s="235"/>
      <c r="AR427" s="235"/>
      <c r="AS427" s="235"/>
      <c r="AT427" s="235"/>
      <c r="AU427" s="235"/>
      <c r="AV427" s="235"/>
      <c r="AW427" s="235"/>
      <c r="AX427" s="235"/>
      <c r="AY427" s="235"/>
      <c r="AZ427" s="235"/>
      <c r="BA427" s="235"/>
      <c r="BB427" s="235"/>
      <c r="BC427" s="235"/>
      <c r="BD427" s="235"/>
      <c r="BE427" s="235"/>
      <c r="BF427" s="235"/>
      <c r="BG427" s="235"/>
      <c r="BH427" s="235"/>
      <c r="BI427" s="235"/>
      <c r="BJ427" s="235"/>
      <c r="BK427" s="235"/>
      <c r="BL427" s="235"/>
      <c r="BM427" s="235"/>
      <c r="BN427" s="235"/>
      <c r="BO427" s="235"/>
      <c r="BP427" s="235"/>
      <c r="BQ427" s="235"/>
      <c r="BR427" s="235"/>
      <c r="BS427" s="235"/>
      <c r="BT427" s="235"/>
      <c r="BU427" s="235"/>
      <c r="BV427" s="235"/>
      <c r="BW427" s="235"/>
      <c r="BX427" s="235"/>
      <c r="BY427" s="235"/>
      <c r="BZ427" s="235"/>
      <c r="CA427" s="235"/>
      <c r="CB427" s="235"/>
      <c r="CC427" s="235"/>
      <c r="CD427" s="235"/>
      <c r="CE427" s="235"/>
      <c r="CF427" s="235"/>
      <c r="CG427" s="235"/>
      <c r="CH427" s="235"/>
      <c r="CI427" s="235"/>
      <c r="CJ427" s="235"/>
      <c r="CK427" s="235"/>
      <c r="CL427" s="235"/>
      <c r="CM427" s="235"/>
      <c r="CN427" s="235"/>
      <c r="CO427" s="235"/>
      <c r="CP427" s="235"/>
      <c r="CQ427" s="235"/>
      <c r="CR427" s="235"/>
    </row>
    <row r="428" spans="1:96" s="273" customFormat="1" ht="9.9499999999999993" customHeight="1" x14ac:dyDescent="0.15">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c r="AJ428" s="235"/>
      <c r="AK428" s="235"/>
      <c r="AL428" s="235"/>
      <c r="AM428" s="235"/>
      <c r="AN428" s="235"/>
      <c r="AO428" s="235"/>
      <c r="AP428" s="235"/>
      <c r="AQ428" s="235"/>
      <c r="AR428" s="235"/>
      <c r="AS428" s="235"/>
      <c r="AT428" s="235"/>
      <c r="AU428" s="235"/>
      <c r="AV428" s="235"/>
      <c r="AW428" s="235"/>
      <c r="AX428" s="235"/>
      <c r="AY428" s="235"/>
      <c r="AZ428" s="235"/>
      <c r="BA428" s="235"/>
      <c r="BB428" s="235"/>
      <c r="BC428" s="235"/>
      <c r="BD428" s="235"/>
      <c r="BE428" s="235"/>
      <c r="BF428" s="235"/>
      <c r="BG428" s="235"/>
      <c r="BH428" s="235"/>
      <c r="BI428" s="235"/>
      <c r="BJ428" s="235"/>
      <c r="BK428" s="235"/>
      <c r="BL428" s="235"/>
      <c r="BM428" s="235"/>
      <c r="BN428" s="235"/>
      <c r="BO428" s="235"/>
      <c r="BP428" s="235"/>
      <c r="BQ428" s="235"/>
      <c r="BR428" s="235"/>
      <c r="BS428" s="235"/>
      <c r="BT428" s="235"/>
      <c r="BU428" s="235"/>
      <c r="BV428" s="235"/>
      <c r="BW428" s="235"/>
      <c r="BX428" s="235"/>
      <c r="BY428" s="235"/>
      <c r="BZ428" s="235"/>
      <c r="CA428" s="235"/>
      <c r="CB428" s="235"/>
      <c r="CC428" s="235"/>
      <c r="CD428" s="235"/>
      <c r="CE428" s="235"/>
      <c r="CF428" s="235"/>
      <c r="CG428" s="235"/>
      <c r="CH428" s="235"/>
      <c r="CI428" s="235"/>
      <c r="CJ428" s="235"/>
      <c r="CK428" s="235"/>
      <c r="CL428" s="235"/>
      <c r="CM428" s="235"/>
      <c r="CN428" s="235"/>
      <c r="CO428" s="235"/>
      <c r="CP428" s="235"/>
      <c r="CQ428" s="235"/>
      <c r="CR428" s="235"/>
    </row>
    <row r="429" spans="1:96" s="273" customFormat="1" ht="9.9499999999999993" customHeight="1" x14ac:dyDescent="0.15">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c r="AJ429" s="235"/>
      <c r="AK429" s="235"/>
      <c r="AL429" s="235"/>
      <c r="AM429" s="235"/>
      <c r="AN429" s="235"/>
      <c r="AO429" s="235"/>
      <c r="AP429" s="235"/>
      <c r="AQ429" s="235"/>
      <c r="AR429" s="235"/>
      <c r="AS429" s="235"/>
      <c r="AT429" s="235"/>
      <c r="AU429" s="235"/>
      <c r="AV429" s="235"/>
      <c r="AW429" s="235"/>
      <c r="AX429" s="235"/>
      <c r="AY429" s="235"/>
      <c r="AZ429" s="235"/>
      <c r="BA429" s="235"/>
      <c r="BB429" s="235"/>
      <c r="BC429" s="235"/>
      <c r="BD429" s="235"/>
      <c r="BE429" s="235"/>
      <c r="BF429" s="235"/>
      <c r="BG429" s="235"/>
      <c r="BH429" s="235"/>
      <c r="BI429" s="235"/>
      <c r="BJ429" s="235"/>
      <c r="BK429" s="235"/>
      <c r="BL429" s="235"/>
      <c r="BM429" s="235"/>
      <c r="BN429" s="235"/>
      <c r="BO429" s="235"/>
      <c r="BP429" s="235"/>
      <c r="BQ429" s="235"/>
      <c r="BR429" s="235"/>
      <c r="BS429" s="235"/>
      <c r="BT429" s="235"/>
      <c r="BU429" s="235"/>
      <c r="BV429" s="235"/>
      <c r="BW429" s="235"/>
      <c r="BX429" s="235"/>
      <c r="BY429" s="235"/>
      <c r="BZ429" s="235"/>
      <c r="CA429" s="235"/>
      <c r="CB429" s="235"/>
      <c r="CC429" s="235"/>
      <c r="CD429" s="235"/>
      <c r="CE429" s="235"/>
      <c r="CF429" s="235"/>
      <c r="CG429" s="235"/>
      <c r="CH429" s="235"/>
      <c r="CI429" s="235"/>
      <c r="CJ429" s="235"/>
      <c r="CK429" s="235"/>
      <c r="CL429" s="235"/>
      <c r="CM429" s="235"/>
      <c r="CN429" s="235"/>
      <c r="CO429" s="235"/>
      <c r="CP429" s="235"/>
      <c r="CQ429" s="235"/>
      <c r="CR429" s="235"/>
    </row>
    <row r="430" spans="1:96" s="273" customFormat="1" ht="9.9499999999999993" customHeight="1" x14ac:dyDescent="0.15">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c r="AJ430" s="235"/>
      <c r="AK430" s="235"/>
      <c r="AL430" s="235"/>
      <c r="AM430" s="235"/>
      <c r="AN430" s="235"/>
      <c r="AO430" s="235"/>
      <c r="AP430" s="235"/>
      <c r="AQ430" s="235"/>
      <c r="AR430" s="235"/>
      <c r="AS430" s="235"/>
      <c r="AT430" s="235"/>
      <c r="AU430" s="235"/>
      <c r="AV430" s="235"/>
      <c r="AW430" s="235"/>
      <c r="AX430" s="235"/>
      <c r="AY430" s="235"/>
      <c r="AZ430" s="235"/>
      <c r="BA430" s="235"/>
      <c r="BB430" s="235"/>
      <c r="BC430" s="235"/>
      <c r="BD430" s="235"/>
      <c r="BE430" s="235"/>
      <c r="BF430" s="235"/>
      <c r="BG430" s="235"/>
      <c r="BH430" s="235"/>
      <c r="BI430" s="235"/>
      <c r="BJ430" s="235"/>
      <c r="BK430" s="235"/>
      <c r="BL430" s="235"/>
      <c r="BM430" s="235"/>
      <c r="BN430" s="235"/>
      <c r="BO430" s="235"/>
      <c r="BP430" s="235"/>
      <c r="BQ430" s="235"/>
      <c r="BR430" s="235"/>
      <c r="BS430" s="235"/>
      <c r="BT430" s="235"/>
      <c r="BU430" s="235"/>
      <c r="BV430" s="235"/>
      <c r="BW430" s="235"/>
      <c r="BX430" s="235"/>
      <c r="BY430" s="235"/>
      <c r="BZ430" s="235"/>
      <c r="CA430" s="235"/>
      <c r="CB430" s="235"/>
      <c r="CC430" s="235"/>
      <c r="CD430" s="235"/>
      <c r="CE430" s="235"/>
      <c r="CF430" s="235"/>
      <c r="CG430" s="235"/>
      <c r="CH430" s="235"/>
      <c r="CI430" s="235"/>
      <c r="CJ430" s="235"/>
      <c r="CK430" s="235"/>
      <c r="CL430" s="235"/>
      <c r="CM430" s="235"/>
      <c r="CN430" s="235"/>
      <c r="CO430" s="235"/>
      <c r="CP430" s="235"/>
      <c r="CQ430" s="235"/>
      <c r="CR430" s="235"/>
    </row>
    <row r="431" spans="1:96" s="273" customFormat="1" ht="9.9499999999999993" customHeight="1" x14ac:dyDescent="0.15">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c r="AJ431" s="235"/>
      <c r="AK431" s="235"/>
      <c r="AL431" s="235"/>
      <c r="AM431" s="235"/>
      <c r="AN431" s="235"/>
      <c r="AO431" s="235"/>
      <c r="AP431" s="235"/>
      <c r="AQ431" s="235"/>
      <c r="AR431" s="235"/>
      <c r="AS431" s="235"/>
      <c r="AT431" s="235"/>
      <c r="AU431" s="235"/>
      <c r="AV431" s="235"/>
      <c r="AW431" s="235"/>
      <c r="AX431" s="235"/>
      <c r="AY431" s="235"/>
      <c r="AZ431" s="235"/>
      <c r="BA431" s="235"/>
      <c r="BB431" s="235"/>
      <c r="BC431" s="235"/>
      <c r="BD431" s="235"/>
      <c r="BE431" s="235"/>
      <c r="BF431" s="235"/>
      <c r="BG431" s="235"/>
      <c r="BH431" s="235"/>
      <c r="BI431" s="235"/>
      <c r="BJ431" s="235"/>
      <c r="BK431" s="235"/>
      <c r="BL431" s="235"/>
      <c r="BM431" s="235"/>
      <c r="BN431" s="235"/>
      <c r="BO431" s="235"/>
      <c r="BP431" s="235"/>
      <c r="BQ431" s="235"/>
      <c r="BR431" s="235"/>
      <c r="BS431" s="235"/>
      <c r="BT431" s="235"/>
      <c r="BU431" s="235"/>
      <c r="BV431" s="235"/>
      <c r="BW431" s="235"/>
      <c r="BX431" s="235"/>
      <c r="BY431" s="235"/>
      <c r="BZ431" s="235"/>
      <c r="CA431" s="235"/>
      <c r="CB431" s="235"/>
      <c r="CC431" s="235"/>
      <c r="CD431" s="235"/>
      <c r="CE431" s="235"/>
      <c r="CF431" s="235"/>
      <c r="CG431" s="235"/>
      <c r="CH431" s="235"/>
      <c r="CI431" s="235"/>
      <c r="CJ431" s="235"/>
      <c r="CK431" s="235"/>
      <c r="CL431" s="235"/>
      <c r="CM431" s="235"/>
      <c r="CN431" s="235"/>
      <c r="CO431" s="235"/>
      <c r="CP431" s="235"/>
      <c r="CQ431" s="235"/>
      <c r="CR431" s="235"/>
    </row>
    <row r="432" spans="1:96" s="273" customFormat="1" ht="9.9499999999999993" customHeight="1" x14ac:dyDescent="0.15">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c r="AJ432" s="235"/>
      <c r="AK432" s="235"/>
      <c r="AL432" s="235"/>
      <c r="AM432" s="235"/>
      <c r="AN432" s="235"/>
      <c r="AO432" s="235"/>
      <c r="AP432" s="235"/>
      <c r="AQ432" s="235"/>
      <c r="AR432" s="235"/>
      <c r="AS432" s="235"/>
      <c r="AT432" s="235"/>
      <c r="AU432" s="235"/>
      <c r="AV432" s="235"/>
      <c r="AW432" s="235"/>
      <c r="AX432" s="235"/>
      <c r="AY432" s="235"/>
      <c r="AZ432" s="235"/>
      <c r="BA432" s="235"/>
      <c r="BB432" s="235"/>
      <c r="BC432" s="235"/>
      <c r="BD432" s="235"/>
      <c r="BE432" s="235"/>
      <c r="BF432" s="235"/>
      <c r="BG432" s="235"/>
      <c r="BH432" s="235"/>
      <c r="BI432" s="235"/>
      <c r="BJ432" s="235"/>
      <c r="BK432" s="235"/>
      <c r="BL432" s="235"/>
      <c r="BM432" s="235"/>
      <c r="BN432" s="235"/>
      <c r="BO432" s="235"/>
      <c r="BP432" s="235"/>
      <c r="BQ432" s="235"/>
      <c r="BR432" s="235"/>
      <c r="BS432" s="235"/>
      <c r="BT432" s="235"/>
      <c r="BU432" s="235"/>
      <c r="BV432" s="235"/>
      <c r="BW432" s="235"/>
      <c r="BX432" s="235"/>
      <c r="BY432" s="235"/>
      <c r="BZ432" s="235"/>
      <c r="CA432" s="235"/>
      <c r="CB432" s="235"/>
      <c r="CC432" s="235"/>
      <c r="CD432" s="235"/>
      <c r="CE432" s="235"/>
      <c r="CF432" s="235"/>
      <c r="CG432" s="235"/>
      <c r="CH432" s="235"/>
      <c r="CI432" s="235"/>
      <c r="CJ432" s="235"/>
      <c r="CK432" s="235"/>
      <c r="CL432" s="235"/>
      <c r="CM432" s="235"/>
      <c r="CN432" s="235"/>
      <c r="CO432" s="235"/>
      <c r="CP432" s="235"/>
      <c r="CQ432" s="235"/>
      <c r="CR432" s="235"/>
    </row>
    <row r="433" spans="1:111" s="273" customFormat="1" ht="9.9499999999999993" customHeight="1" x14ac:dyDescent="0.15">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c r="AJ433" s="235"/>
      <c r="AK433" s="235"/>
      <c r="AL433" s="235"/>
      <c r="AM433" s="235"/>
      <c r="AN433" s="235"/>
      <c r="AO433" s="235"/>
      <c r="AP433" s="235"/>
      <c r="AQ433" s="235"/>
      <c r="AR433" s="235"/>
      <c r="AS433" s="235"/>
      <c r="AT433" s="235"/>
      <c r="AU433" s="235"/>
      <c r="AV433" s="235"/>
      <c r="AW433" s="235"/>
      <c r="AX433" s="235"/>
      <c r="AY433" s="235"/>
      <c r="AZ433" s="235"/>
      <c r="BA433" s="235"/>
      <c r="BB433" s="235"/>
      <c r="BC433" s="235"/>
      <c r="BD433" s="235"/>
      <c r="BE433" s="235"/>
      <c r="BF433" s="235"/>
      <c r="BG433" s="235"/>
      <c r="BH433" s="235"/>
      <c r="BI433" s="235"/>
      <c r="BJ433" s="235"/>
      <c r="BK433" s="235"/>
      <c r="BL433" s="235"/>
      <c r="BM433" s="235"/>
      <c r="BN433" s="235"/>
      <c r="BO433" s="235"/>
      <c r="BP433" s="235"/>
      <c r="BQ433" s="235"/>
      <c r="BR433" s="235"/>
      <c r="BS433" s="235"/>
      <c r="BT433" s="235"/>
      <c r="BU433" s="235"/>
      <c r="BV433" s="235"/>
      <c r="BW433" s="235"/>
      <c r="BX433" s="235"/>
      <c r="BY433" s="235"/>
      <c r="BZ433" s="235"/>
      <c r="CA433" s="235"/>
      <c r="CB433" s="235"/>
      <c r="CC433" s="235"/>
      <c r="CD433" s="235"/>
      <c r="CE433" s="235"/>
      <c r="CF433" s="235"/>
      <c r="CG433" s="235"/>
      <c r="CH433" s="235"/>
      <c r="CI433" s="235"/>
      <c r="CJ433" s="235"/>
      <c r="CK433" s="235"/>
      <c r="CL433" s="235"/>
      <c r="CM433" s="235"/>
      <c r="CN433" s="235"/>
      <c r="CO433" s="235"/>
      <c r="CP433" s="235"/>
      <c r="CQ433" s="235"/>
      <c r="CR433" s="235"/>
    </row>
    <row r="434" spans="1:111" s="273" customFormat="1" ht="9.9499999999999993" customHeight="1" x14ac:dyDescent="0.15">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c r="AJ434" s="235"/>
      <c r="AK434" s="235"/>
      <c r="AL434" s="235"/>
      <c r="AM434" s="235"/>
      <c r="AN434" s="235"/>
      <c r="AO434" s="235"/>
      <c r="AP434" s="235"/>
      <c r="AQ434" s="235"/>
      <c r="AR434" s="235"/>
      <c r="AS434" s="235"/>
      <c r="AT434" s="235"/>
      <c r="AU434" s="235"/>
      <c r="AV434" s="235"/>
      <c r="AW434" s="235"/>
      <c r="AX434" s="235"/>
      <c r="AY434" s="235"/>
      <c r="AZ434" s="235"/>
      <c r="BA434" s="235"/>
      <c r="BB434" s="235"/>
      <c r="BC434" s="235"/>
      <c r="BD434" s="235"/>
      <c r="BE434" s="235"/>
      <c r="BF434" s="235"/>
      <c r="BG434" s="235"/>
      <c r="BH434" s="235"/>
      <c r="BI434" s="235"/>
      <c r="BJ434" s="235"/>
      <c r="BK434" s="235"/>
      <c r="BL434" s="235"/>
      <c r="BM434" s="235"/>
      <c r="BN434" s="235"/>
      <c r="BO434" s="235"/>
      <c r="BP434" s="235"/>
      <c r="BQ434" s="235"/>
      <c r="BR434" s="235"/>
      <c r="BS434" s="235"/>
      <c r="BT434" s="235"/>
      <c r="BU434" s="235"/>
      <c r="BV434" s="235"/>
      <c r="BW434" s="235"/>
      <c r="BX434" s="235"/>
      <c r="BY434" s="235"/>
      <c r="BZ434" s="235"/>
      <c r="CA434" s="235"/>
      <c r="CB434" s="235"/>
      <c r="CC434" s="235"/>
      <c r="CD434" s="235"/>
      <c r="CE434" s="235"/>
      <c r="CF434" s="235"/>
      <c r="CG434" s="235"/>
      <c r="CH434" s="235"/>
      <c r="CI434" s="235"/>
      <c r="CJ434" s="235"/>
      <c r="CK434" s="235"/>
      <c r="CL434" s="235"/>
      <c r="CM434" s="235"/>
      <c r="CN434" s="235"/>
      <c r="CO434" s="235"/>
      <c r="CP434" s="235"/>
      <c r="CQ434" s="235"/>
      <c r="CR434" s="235"/>
    </row>
    <row r="435" spans="1:111" s="273" customFormat="1" ht="9.9499999999999993" customHeight="1" x14ac:dyDescent="0.15">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c r="AJ435" s="235"/>
      <c r="AK435" s="235"/>
      <c r="AL435" s="235"/>
      <c r="AM435" s="235"/>
      <c r="AN435" s="235"/>
      <c r="AO435" s="235"/>
      <c r="AP435" s="235"/>
      <c r="AQ435" s="235"/>
      <c r="AR435" s="235"/>
      <c r="AS435" s="235"/>
      <c r="AT435" s="235"/>
      <c r="AU435" s="235"/>
      <c r="AV435" s="235"/>
      <c r="AW435" s="235"/>
      <c r="AX435" s="235"/>
      <c r="AY435" s="235"/>
      <c r="AZ435" s="235"/>
      <c r="BA435" s="235"/>
      <c r="BB435" s="235"/>
      <c r="BC435" s="235"/>
      <c r="BD435" s="235"/>
      <c r="BE435" s="235"/>
      <c r="BF435" s="235"/>
      <c r="BG435" s="235"/>
      <c r="BH435" s="235"/>
      <c r="BI435" s="235"/>
      <c r="BJ435" s="235"/>
      <c r="BK435" s="235"/>
      <c r="BL435" s="235"/>
      <c r="BM435" s="235"/>
      <c r="BN435" s="235"/>
      <c r="BO435" s="235"/>
      <c r="BP435" s="235"/>
      <c r="BQ435" s="235"/>
      <c r="BR435" s="235"/>
      <c r="BS435" s="235"/>
      <c r="BT435" s="235"/>
      <c r="BU435" s="235"/>
      <c r="BV435" s="235"/>
      <c r="BW435" s="235"/>
      <c r="BX435" s="235"/>
      <c r="BY435" s="235"/>
      <c r="BZ435" s="235"/>
      <c r="CA435" s="235"/>
      <c r="CB435" s="235"/>
      <c r="CC435" s="235"/>
      <c r="CD435" s="235"/>
      <c r="CE435" s="235"/>
      <c r="CF435" s="235"/>
      <c r="CG435" s="235"/>
      <c r="CH435" s="235"/>
      <c r="CI435" s="235"/>
      <c r="CJ435" s="235"/>
      <c r="CK435" s="235"/>
      <c r="CL435" s="235"/>
      <c r="CM435" s="235"/>
      <c r="CN435" s="235"/>
      <c r="CO435" s="235"/>
      <c r="CP435" s="235"/>
      <c r="CQ435" s="235"/>
      <c r="CR435" s="235"/>
    </row>
    <row r="436" spans="1:111" s="273" customFormat="1" ht="9.9499999999999993" customHeight="1" x14ac:dyDescent="0.15">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c r="AJ436" s="235"/>
      <c r="AK436" s="235"/>
      <c r="AL436" s="235"/>
      <c r="AM436" s="235"/>
      <c r="AN436" s="235"/>
      <c r="AO436" s="235"/>
      <c r="AP436" s="235"/>
      <c r="AQ436" s="235"/>
      <c r="AR436" s="235"/>
      <c r="AS436" s="235"/>
      <c r="AT436" s="235"/>
      <c r="AU436" s="235"/>
      <c r="AV436" s="235"/>
      <c r="AW436" s="235"/>
      <c r="AX436" s="235"/>
      <c r="AY436" s="235"/>
      <c r="AZ436" s="235"/>
      <c r="BA436" s="235"/>
      <c r="BB436" s="235"/>
      <c r="BC436" s="235"/>
      <c r="BD436" s="235"/>
      <c r="BE436" s="235"/>
      <c r="BF436" s="235"/>
      <c r="BG436" s="235"/>
      <c r="BH436" s="235"/>
      <c r="BI436" s="235"/>
      <c r="BJ436" s="235"/>
      <c r="BK436" s="235"/>
      <c r="BL436" s="235"/>
      <c r="BM436" s="235"/>
      <c r="BN436" s="235"/>
      <c r="BO436" s="235"/>
      <c r="BP436" s="235"/>
      <c r="BQ436" s="235"/>
      <c r="BR436" s="235"/>
      <c r="BS436" s="235"/>
      <c r="BT436" s="235"/>
      <c r="BU436" s="235"/>
      <c r="BV436" s="235"/>
      <c r="BW436" s="235"/>
      <c r="BX436" s="235"/>
      <c r="BY436" s="235"/>
      <c r="BZ436" s="235"/>
      <c r="CA436" s="235"/>
      <c r="CB436" s="235"/>
      <c r="CC436" s="235"/>
      <c r="CD436" s="235"/>
      <c r="CE436" s="235"/>
      <c r="CF436" s="235"/>
      <c r="CG436" s="235"/>
      <c r="CH436" s="235"/>
      <c r="CI436" s="235"/>
      <c r="CJ436" s="235"/>
      <c r="CK436" s="235"/>
      <c r="CL436" s="235"/>
      <c r="CM436" s="235"/>
      <c r="CN436" s="235"/>
      <c r="CO436" s="235"/>
      <c r="CP436" s="235"/>
      <c r="CQ436" s="235"/>
      <c r="CR436" s="235"/>
    </row>
    <row r="437" spans="1:111" s="273" customFormat="1" ht="9.9499999999999993" customHeight="1" x14ac:dyDescent="0.15">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c r="AJ437" s="235"/>
      <c r="AK437" s="235"/>
      <c r="AL437" s="235"/>
      <c r="AM437" s="235"/>
      <c r="AN437" s="235"/>
      <c r="AO437" s="235"/>
      <c r="AP437" s="235"/>
      <c r="AQ437" s="235"/>
      <c r="AR437" s="235"/>
      <c r="AS437" s="235"/>
      <c r="AT437" s="235"/>
      <c r="AU437" s="235"/>
      <c r="AV437" s="235"/>
      <c r="AW437" s="235"/>
      <c r="AX437" s="235"/>
      <c r="AY437" s="235"/>
      <c r="AZ437" s="235"/>
      <c r="BA437" s="235"/>
      <c r="BB437" s="235"/>
      <c r="BC437" s="235"/>
      <c r="BD437" s="235"/>
      <c r="BE437" s="235"/>
      <c r="BF437" s="235"/>
      <c r="BG437" s="235"/>
      <c r="BH437" s="235"/>
      <c r="BI437" s="235"/>
      <c r="BJ437" s="235"/>
      <c r="BK437" s="235"/>
      <c r="BL437" s="235"/>
      <c r="BM437" s="235"/>
      <c r="BN437" s="235"/>
      <c r="BO437" s="235"/>
      <c r="BP437" s="235"/>
      <c r="BQ437" s="235"/>
      <c r="BR437" s="235"/>
      <c r="BS437" s="235"/>
      <c r="BT437" s="235"/>
      <c r="BU437" s="235"/>
      <c r="BV437" s="235"/>
      <c r="BW437" s="235"/>
      <c r="BX437" s="235"/>
      <c r="BY437" s="235"/>
      <c r="BZ437" s="235"/>
      <c r="CA437" s="235"/>
      <c r="CB437" s="235"/>
      <c r="CC437" s="235"/>
      <c r="CD437" s="235"/>
      <c r="CE437" s="235"/>
      <c r="CF437" s="235"/>
      <c r="CG437" s="235"/>
      <c r="CH437" s="235"/>
      <c r="CI437" s="235"/>
      <c r="CJ437" s="235"/>
      <c r="CK437" s="235"/>
      <c r="CL437" s="235"/>
      <c r="CM437" s="235"/>
      <c r="CN437" s="235"/>
      <c r="CO437" s="235"/>
      <c r="CP437" s="235"/>
      <c r="CQ437" s="235"/>
      <c r="CR437" s="235"/>
    </row>
    <row r="438" spans="1:111" ht="9.9499999999999993" customHeight="1" x14ac:dyDescent="0.15">
      <c r="CS438" s="273"/>
      <c r="CT438" s="273"/>
      <c r="CU438" s="273"/>
      <c r="CV438" s="273"/>
      <c r="CW438" s="273"/>
      <c r="CX438" s="273"/>
      <c r="CY438" s="273"/>
      <c r="CZ438" s="273"/>
      <c r="DA438" s="273"/>
      <c r="DB438" s="273"/>
      <c r="DC438" s="273"/>
      <c r="DD438" s="273"/>
      <c r="DE438" s="273"/>
      <c r="DF438" s="273"/>
      <c r="DG438" s="273"/>
    </row>
    <row r="439" spans="1:111" s="273" customFormat="1" ht="9.9499999999999993" customHeight="1" x14ac:dyDescent="0.15">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c r="AJ439" s="235"/>
      <c r="AK439" s="235"/>
      <c r="AL439" s="235"/>
      <c r="AM439" s="235"/>
      <c r="AN439" s="235"/>
      <c r="AO439" s="235"/>
      <c r="AP439" s="235"/>
      <c r="AQ439" s="235"/>
      <c r="AR439" s="235"/>
      <c r="AS439" s="235"/>
      <c r="AT439" s="235"/>
      <c r="AU439" s="235"/>
      <c r="AV439" s="235"/>
      <c r="AW439" s="235"/>
      <c r="AX439" s="235"/>
      <c r="AY439" s="235"/>
      <c r="AZ439" s="235"/>
      <c r="BA439" s="235"/>
      <c r="BB439" s="235"/>
      <c r="BC439" s="235"/>
      <c r="BD439" s="235"/>
      <c r="BE439" s="235"/>
      <c r="BF439" s="235"/>
      <c r="BG439" s="235"/>
      <c r="BH439" s="235"/>
      <c r="BI439" s="235"/>
      <c r="BJ439" s="235"/>
      <c r="BK439" s="235"/>
      <c r="BL439" s="235"/>
      <c r="BM439" s="235"/>
      <c r="BN439" s="235"/>
      <c r="BO439" s="235"/>
      <c r="BP439" s="235"/>
      <c r="BQ439" s="235"/>
      <c r="BR439" s="235"/>
      <c r="BS439" s="235"/>
      <c r="BT439" s="235"/>
      <c r="BU439" s="235"/>
      <c r="BV439" s="235"/>
      <c r="BW439" s="235"/>
      <c r="BX439" s="235"/>
      <c r="BY439" s="235"/>
      <c r="BZ439" s="235"/>
      <c r="CA439" s="235"/>
      <c r="CB439" s="235"/>
      <c r="CC439" s="235"/>
      <c r="CD439" s="235"/>
      <c r="CE439" s="235"/>
      <c r="CF439" s="235"/>
      <c r="CG439" s="235"/>
      <c r="CH439" s="235"/>
      <c r="CI439" s="235"/>
      <c r="CJ439" s="235"/>
      <c r="CK439" s="235"/>
      <c r="CL439" s="235"/>
      <c r="CM439" s="235"/>
      <c r="CN439" s="235"/>
      <c r="CO439" s="235"/>
      <c r="CP439" s="235"/>
      <c r="CQ439" s="235"/>
      <c r="CR439" s="235"/>
    </row>
    <row r="440" spans="1:111" s="273" customFormat="1" ht="9.9499999999999993" customHeight="1" x14ac:dyDescent="0.15">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c r="AJ440" s="235"/>
      <c r="AK440" s="235"/>
      <c r="AL440" s="235"/>
      <c r="AM440" s="235"/>
      <c r="AN440" s="235"/>
      <c r="AO440" s="235"/>
      <c r="AP440" s="235"/>
      <c r="AQ440" s="235"/>
      <c r="AR440" s="235"/>
      <c r="AS440" s="235"/>
      <c r="AT440" s="235"/>
      <c r="AU440" s="235"/>
      <c r="AV440" s="235"/>
      <c r="AW440" s="235"/>
      <c r="AX440" s="235"/>
      <c r="AY440" s="235"/>
      <c r="AZ440" s="235"/>
      <c r="BA440" s="235"/>
      <c r="BB440" s="235"/>
      <c r="BC440" s="235"/>
      <c r="BD440" s="235"/>
      <c r="BE440" s="235"/>
      <c r="BF440" s="235"/>
      <c r="BG440" s="235"/>
      <c r="BH440" s="235"/>
      <c r="BI440" s="235"/>
      <c r="BJ440" s="235"/>
      <c r="BK440" s="235"/>
      <c r="BL440" s="235"/>
      <c r="BM440" s="235"/>
      <c r="BN440" s="235"/>
      <c r="BO440" s="235"/>
      <c r="BP440" s="235"/>
      <c r="BQ440" s="235"/>
      <c r="BR440" s="235"/>
      <c r="BS440" s="235"/>
      <c r="BT440" s="235"/>
      <c r="BU440" s="235"/>
      <c r="BV440" s="235"/>
      <c r="BW440" s="235"/>
      <c r="BX440" s="235"/>
      <c r="BY440" s="235"/>
      <c r="BZ440" s="235"/>
      <c r="CA440" s="235"/>
      <c r="CB440" s="235"/>
      <c r="CC440" s="235"/>
      <c r="CD440" s="235"/>
      <c r="CE440" s="235"/>
      <c r="CF440" s="235"/>
      <c r="CG440" s="235"/>
      <c r="CH440" s="235"/>
      <c r="CI440" s="235"/>
      <c r="CJ440" s="235"/>
      <c r="CK440" s="235"/>
      <c r="CL440" s="235"/>
      <c r="CM440" s="235"/>
      <c r="CN440" s="235"/>
      <c r="CO440" s="235"/>
      <c r="CP440" s="235"/>
      <c r="CQ440" s="235"/>
      <c r="CR440" s="235"/>
    </row>
    <row r="441" spans="1:111" s="273" customFormat="1" ht="9.9499999999999993" customHeight="1" x14ac:dyDescent="0.15">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c r="AJ441" s="235"/>
      <c r="AK441" s="235"/>
      <c r="AL441" s="235"/>
      <c r="AM441" s="235"/>
      <c r="AN441" s="235"/>
      <c r="AO441" s="235"/>
      <c r="AP441" s="235"/>
      <c r="AQ441" s="235"/>
      <c r="AR441" s="235"/>
      <c r="AS441" s="235"/>
      <c r="AT441" s="235"/>
      <c r="AU441" s="235"/>
      <c r="AV441" s="235"/>
      <c r="AW441" s="235"/>
      <c r="AX441" s="235"/>
      <c r="AY441" s="235"/>
      <c r="AZ441" s="235"/>
      <c r="BA441" s="235"/>
      <c r="BB441" s="235"/>
      <c r="BC441" s="235"/>
      <c r="BD441" s="235"/>
      <c r="BE441" s="235"/>
      <c r="BF441" s="235"/>
      <c r="BG441" s="235"/>
      <c r="BH441" s="235"/>
      <c r="BI441" s="235"/>
      <c r="BJ441" s="235"/>
      <c r="BK441" s="235"/>
      <c r="BL441" s="235"/>
      <c r="BM441" s="235"/>
      <c r="BN441" s="235"/>
      <c r="BO441" s="235"/>
      <c r="BP441" s="235"/>
      <c r="BQ441" s="235"/>
      <c r="BR441" s="235"/>
      <c r="BS441" s="235"/>
      <c r="BT441" s="235"/>
      <c r="BU441" s="235"/>
      <c r="BV441" s="235"/>
      <c r="BW441" s="235"/>
      <c r="BX441" s="235"/>
      <c r="BY441" s="235"/>
      <c r="BZ441" s="235"/>
      <c r="CA441" s="235"/>
      <c r="CB441" s="235"/>
      <c r="CC441" s="235"/>
      <c r="CD441" s="235"/>
      <c r="CE441" s="235"/>
      <c r="CF441" s="235"/>
      <c r="CG441" s="235"/>
      <c r="CH441" s="235"/>
      <c r="CI441" s="235"/>
      <c r="CJ441" s="235"/>
      <c r="CK441" s="235"/>
      <c r="CL441" s="235"/>
      <c r="CM441" s="235"/>
      <c r="CN441" s="235"/>
      <c r="CO441" s="235"/>
      <c r="CP441" s="235"/>
      <c r="CQ441" s="235"/>
      <c r="CR441" s="235"/>
    </row>
    <row r="442" spans="1:111" s="273" customFormat="1" ht="9.9499999999999993" customHeight="1" x14ac:dyDescent="0.15">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c r="AJ442" s="235"/>
      <c r="AK442" s="235"/>
      <c r="AL442" s="235"/>
      <c r="AM442" s="235"/>
      <c r="AN442" s="235"/>
      <c r="AO442" s="235"/>
      <c r="AP442" s="235"/>
      <c r="AQ442" s="235"/>
      <c r="AR442" s="235"/>
      <c r="AS442" s="235"/>
      <c r="AT442" s="235"/>
      <c r="AU442" s="235"/>
      <c r="AV442" s="235"/>
      <c r="AW442" s="235"/>
      <c r="AX442" s="235"/>
      <c r="AY442" s="235"/>
      <c r="AZ442" s="235"/>
      <c r="BA442" s="235"/>
      <c r="BB442" s="235"/>
      <c r="BC442" s="235"/>
      <c r="BD442" s="235"/>
      <c r="BE442" s="235"/>
      <c r="BF442" s="235"/>
      <c r="BG442" s="235"/>
      <c r="BH442" s="235"/>
      <c r="BI442" s="235"/>
      <c r="BJ442" s="235"/>
      <c r="BK442" s="235"/>
      <c r="BL442" s="235"/>
      <c r="BM442" s="235"/>
      <c r="BN442" s="235"/>
      <c r="BO442" s="235"/>
      <c r="BP442" s="235"/>
      <c r="BQ442" s="235"/>
      <c r="BR442" s="235"/>
      <c r="BS442" s="235"/>
      <c r="BT442" s="235"/>
      <c r="BU442" s="235"/>
      <c r="BV442" s="235"/>
      <c r="BW442" s="235"/>
      <c r="BX442" s="235"/>
      <c r="BY442" s="235"/>
      <c r="BZ442" s="235"/>
      <c r="CA442" s="235"/>
      <c r="CB442" s="235"/>
      <c r="CC442" s="235"/>
      <c r="CD442" s="235"/>
      <c r="CE442" s="235"/>
      <c r="CF442" s="235"/>
      <c r="CG442" s="235"/>
      <c r="CH442" s="235"/>
      <c r="CI442" s="235"/>
      <c r="CJ442" s="235"/>
      <c r="CK442" s="235"/>
      <c r="CL442" s="235"/>
      <c r="CM442" s="235"/>
      <c r="CN442" s="235"/>
      <c r="CO442" s="235"/>
      <c r="CP442" s="235"/>
      <c r="CQ442" s="235"/>
      <c r="CR442" s="235"/>
    </row>
    <row r="443" spans="1:111" s="273" customFormat="1" ht="9.9499999999999993" customHeight="1" x14ac:dyDescent="0.15">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c r="AJ443" s="235"/>
      <c r="AK443" s="235"/>
      <c r="AL443" s="235"/>
      <c r="AM443" s="235"/>
      <c r="AN443" s="235"/>
      <c r="AO443" s="235"/>
      <c r="AP443" s="235"/>
      <c r="AQ443" s="235"/>
      <c r="AR443" s="235"/>
      <c r="AS443" s="235"/>
      <c r="AT443" s="235"/>
      <c r="AU443" s="235"/>
      <c r="AV443" s="235"/>
      <c r="AW443" s="235"/>
      <c r="AX443" s="235"/>
      <c r="AY443" s="235"/>
      <c r="AZ443" s="235"/>
      <c r="BA443" s="235"/>
      <c r="BB443" s="235"/>
      <c r="BC443" s="235"/>
      <c r="BD443" s="235"/>
      <c r="BE443" s="235"/>
      <c r="BF443" s="235"/>
      <c r="BG443" s="235"/>
      <c r="BH443" s="235"/>
      <c r="BI443" s="235"/>
      <c r="BJ443" s="235"/>
      <c r="BK443" s="235"/>
      <c r="BL443" s="235"/>
      <c r="BM443" s="235"/>
      <c r="BN443" s="235"/>
      <c r="BO443" s="235"/>
      <c r="BP443" s="235"/>
      <c r="BQ443" s="235"/>
      <c r="BR443" s="235"/>
      <c r="BS443" s="235"/>
      <c r="BT443" s="235"/>
      <c r="BU443" s="235"/>
      <c r="BV443" s="235"/>
      <c r="BW443" s="235"/>
      <c r="BX443" s="235"/>
      <c r="BY443" s="235"/>
      <c r="BZ443" s="235"/>
      <c r="CA443" s="235"/>
      <c r="CB443" s="235"/>
      <c r="CC443" s="235"/>
      <c r="CD443" s="235"/>
      <c r="CE443" s="235"/>
      <c r="CF443" s="235"/>
      <c r="CG443" s="235"/>
      <c r="CH443" s="235"/>
      <c r="CI443" s="235"/>
      <c r="CJ443" s="235"/>
      <c r="CK443" s="235"/>
      <c r="CL443" s="235"/>
      <c r="CM443" s="235"/>
      <c r="CN443" s="235"/>
      <c r="CO443" s="235"/>
      <c r="CP443" s="235"/>
      <c r="CQ443" s="235"/>
      <c r="CR443" s="235"/>
    </row>
    <row r="444" spans="1:111" s="273" customFormat="1" ht="9.9499999999999993" customHeight="1" x14ac:dyDescent="0.15">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c r="AJ444" s="235"/>
      <c r="AK444" s="235"/>
      <c r="AL444" s="235"/>
      <c r="AM444" s="235"/>
      <c r="AN444" s="235"/>
      <c r="AO444" s="235"/>
      <c r="AP444" s="235"/>
      <c r="AQ444" s="235"/>
      <c r="AR444" s="235"/>
      <c r="AS444" s="235"/>
      <c r="AT444" s="235"/>
      <c r="AU444" s="235"/>
      <c r="AV444" s="235"/>
      <c r="AW444" s="235"/>
      <c r="AX444" s="235"/>
      <c r="AY444" s="235"/>
      <c r="AZ444" s="235"/>
      <c r="BA444" s="235"/>
      <c r="BB444" s="235"/>
      <c r="BC444" s="235"/>
      <c r="BD444" s="235"/>
      <c r="BE444" s="235"/>
      <c r="BF444" s="235"/>
      <c r="BG444" s="235"/>
      <c r="BH444" s="235"/>
      <c r="BI444" s="235"/>
      <c r="BJ444" s="235"/>
      <c r="BK444" s="235"/>
      <c r="BL444" s="235"/>
      <c r="BM444" s="235"/>
      <c r="BN444" s="235"/>
      <c r="BO444" s="235"/>
      <c r="BP444" s="235"/>
      <c r="BQ444" s="235"/>
      <c r="BR444" s="235"/>
      <c r="BS444" s="235"/>
      <c r="BT444" s="235"/>
      <c r="BU444" s="235"/>
      <c r="BV444" s="235"/>
      <c r="BW444" s="235"/>
      <c r="BX444" s="235"/>
      <c r="BY444" s="235"/>
      <c r="BZ444" s="235"/>
      <c r="CA444" s="235"/>
      <c r="CB444" s="235"/>
      <c r="CC444" s="235"/>
      <c r="CD444" s="235"/>
      <c r="CE444" s="235"/>
      <c r="CF444" s="235"/>
      <c r="CG444" s="235"/>
      <c r="CH444" s="235"/>
      <c r="CI444" s="235"/>
      <c r="CJ444" s="235"/>
      <c r="CK444" s="235"/>
      <c r="CL444" s="235"/>
      <c r="CM444" s="235"/>
      <c r="CN444" s="235"/>
      <c r="CO444" s="235"/>
      <c r="CP444" s="235"/>
      <c r="CQ444" s="235"/>
      <c r="CR444" s="235"/>
    </row>
    <row r="445" spans="1:111" s="273" customFormat="1" ht="9.9499999999999993" customHeight="1" x14ac:dyDescent="0.15">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c r="AJ445" s="235"/>
      <c r="AK445" s="235"/>
      <c r="AL445" s="235"/>
      <c r="AM445" s="235"/>
      <c r="AN445" s="235"/>
      <c r="AO445" s="235"/>
      <c r="AP445" s="235"/>
      <c r="AQ445" s="235"/>
      <c r="AR445" s="235"/>
      <c r="AS445" s="235"/>
      <c r="AT445" s="235"/>
      <c r="AU445" s="235"/>
      <c r="AV445" s="235"/>
      <c r="AW445" s="235"/>
      <c r="AX445" s="235"/>
      <c r="AY445" s="235"/>
      <c r="AZ445" s="235"/>
      <c r="BA445" s="235"/>
      <c r="BB445" s="235"/>
      <c r="BC445" s="235"/>
      <c r="BD445" s="235"/>
      <c r="BE445" s="235"/>
      <c r="BF445" s="235"/>
      <c r="BG445" s="235"/>
      <c r="BH445" s="235"/>
      <c r="BI445" s="235"/>
      <c r="BJ445" s="235"/>
      <c r="BK445" s="235"/>
      <c r="BL445" s="235"/>
      <c r="BM445" s="235"/>
      <c r="BN445" s="235"/>
      <c r="BO445" s="235"/>
      <c r="BP445" s="235"/>
      <c r="BQ445" s="235"/>
      <c r="BR445" s="235"/>
      <c r="BS445" s="235"/>
      <c r="BT445" s="235"/>
      <c r="BU445" s="235"/>
      <c r="BV445" s="235"/>
      <c r="BW445" s="235"/>
      <c r="BX445" s="235"/>
      <c r="BY445" s="235"/>
      <c r="BZ445" s="235"/>
      <c r="CA445" s="235"/>
      <c r="CB445" s="235"/>
      <c r="CC445" s="235"/>
      <c r="CD445" s="235"/>
      <c r="CE445" s="235"/>
      <c r="CF445" s="235"/>
      <c r="CG445" s="235"/>
      <c r="CH445" s="235"/>
      <c r="CI445" s="235"/>
      <c r="CJ445" s="235"/>
      <c r="CK445" s="235"/>
      <c r="CL445" s="235"/>
      <c r="CM445" s="235"/>
      <c r="CN445" s="235"/>
      <c r="CO445" s="235"/>
      <c r="CP445" s="235"/>
      <c r="CQ445" s="235"/>
      <c r="CR445" s="235"/>
    </row>
    <row r="446" spans="1:111" s="273" customFormat="1" ht="9.75" customHeight="1" x14ac:dyDescent="0.15">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c r="AJ446" s="235"/>
      <c r="AK446" s="235"/>
      <c r="AL446" s="235"/>
      <c r="AM446" s="235"/>
      <c r="AN446" s="235"/>
      <c r="AO446" s="235"/>
      <c r="AP446" s="235"/>
      <c r="AQ446" s="235"/>
      <c r="AR446" s="235"/>
      <c r="AS446" s="235"/>
      <c r="AT446" s="235"/>
      <c r="AU446" s="235"/>
      <c r="AV446" s="235"/>
      <c r="AW446" s="235"/>
      <c r="AX446" s="235"/>
      <c r="AY446" s="235"/>
      <c r="AZ446" s="235"/>
      <c r="BA446" s="235"/>
      <c r="BB446" s="235"/>
      <c r="BC446" s="235"/>
      <c r="BD446" s="235"/>
      <c r="BE446" s="235"/>
      <c r="BF446" s="235"/>
      <c r="BG446" s="235"/>
      <c r="BH446" s="235"/>
      <c r="BI446" s="235"/>
      <c r="BJ446" s="235"/>
      <c r="BK446" s="235"/>
      <c r="BL446" s="235"/>
      <c r="BM446" s="235"/>
      <c r="BN446" s="235"/>
      <c r="BO446" s="235"/>
      <c r="BP446" s="235"/>
      <c r="BQ446" s="235"/>
      <c r="BR446" s="235"/>
      <c r="BS446" s="235"/>
      <c r="BT446" s="235"/>
      <c r="BU446" s="235"/>
      <c r="BV446" s="235"/>
      <c r="BW446" s="235"/>
      <c r="BX446" s="235"/>
      <c r="BY446" s="235"/>
      <c r="BZ446" s="235"/>
      <c r="CA446" s="235"/>
      <c r="CB446" s="235"/>
      <c r="CC446" s="235"/>
      <c r="CD446" s="235"/>
      <c r="CE446" s="235"/>
      <c r="CF446" s="235"/>
      <c r="CG446" s="235"/>
      <c r="CH446" s="235"/>
      <c r="CI446" s="235"/>
      <c r="CJ446" s="235"/>
      <c r="CK446" s="235"/>
      <c r="CL446" s="235"/>
      <c r="CM446" s="235"/>
      <c r="CN446" s="235"/>
      <c r="CO446" s="235"/>
      <c r="CP446" s="235"/>
      <c r="CQ446" s="235"/>
      <c r="CR446" s="235"/>
    </row>
    <row r="447" spans="1:111" s="273" customFormat="1" ht="9.9499999999999993" customHeight="1" x14ac:dyDescent="0.15">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c r="AJ447" s="235"/>
      <c r="AK447" s="235"/>
      <c r="AL447" s="235"/>
      <c r="AM447" s="235"/>
      <c r="AN447" s="235"/>
      <c r="AO447" s="235"/>
      <c r="AP447" s="235"/>
      <c r="AQ447" s="235"/>
      <c r="AR447" s="235"/>
      <c r="AS447" s="235"/>
      <c r="AT447" s="235"/>
      <c r="AU447" s="235"/>
      <c r="AV447" s="235"/>
      <c r="AW447" s="235"/>
      <c r="AX447" s="235"/>
      <c r="AY447" s="235"/>
      <c r="AZ447" s="235"/>
      <c r="BA447" s="235"/>
      <c r="BB447" s="235"/>
      <c r="BC447" s="235"/>
      <c r="BD447" s="235"/>
      <c r="BE447" s="235"/>
      <c r="BF447" s="235"/>
      <c r="BG447" s="235"/>
      <c r="BH447" s="235"/>
      <c r="BI447" s="235"/>
      <c r="BJ447" s="235"/>
      <c r="BK447" s="235"/>
      <c r="BL447" s="235"/>
      <c r="BM447" s="235"/>
      <c r="BN447" s="235"/>
      <c r="BO447" s="235"/>
      <c r="BP447" s="235"/>
      <c r="BQ447" s="235"/>
      <c r="BR447" s="235"/>
      <c r="BS447" s="235"/>
      <c r="BT447" s="235"/>
      <c r="BU447" s="235"/>
      <c r="BV447" s="235"/>
      <c r="BW447" s="235"/>
      <c r="BX447" s="235"/>
      <c r="BY447" s="235"/>
      <c r="BZ447" s="235"/>
      <c r="CA447" s="235"/>
      <c r="CB447" s="235"/>
      <c r="CC447" s="235"/>
      <c r="CD447" s="235"/>
      <c r="CE447" s="235"/>
      <c r="CF447" s="235"/>
      <c r="CG447" s="235"/>
      <c r="CH447" s="235"/>
      <c r="CI447" s="235"/>
      <c r="CJ447" s="235"/>
      <c r="CK447" s="235"/>
      <c r="CL447" s="235"/>
      <c r="CM447" s="235"/>
      <c r="CN447" s="235"/>
      <c r="CO447" s="235"/>
      <c r="CP447" s="235"/>
      <c r="CQ447" s="235"/>
      <c r="CR447" s="235"/>
    </row>
    <row r="448" spans="1:111" ht="9.9499999999999993" customHeight="1" x14ac:dyDescent="0.15">
      <c r="CS448" s="273"/>
      <c r="CT448" s="273"/>
      <c r="CU448" s="273"/>
      <c r="CV448" s="273"/>
      <c r="CW448" s="273"/>
      <c r="CX448" s="273"/>
      <c r="CY448" s="273"/>
      <c r="CZ448" s="273"/>
      <c r="DA448" s="273"/>
      <c r="DB448" s="273"/>
      <c r="DC448" s="273"/>
      <c r="DD448" s="273"/>
      <c r="DE448" s="273"/>
      <c r="DF448" s="273"/>
      <c r="DG448" s="273"/>
    </row>
    <row r="449" spans="1:111" ht="9.9499999999999993" customHeight="1" x14ac:dyDescent="0.15">
      <c r="CS449" s="273"/>
      <c r="CT449" s="273"/>
      <c r="CU449" s="273"/>
      <c r="CV449" s="273"/>
      <c r="CW449" s="273"/>
      <c r="CX449" s="273"/>
      <c r="CY449" s="273"/>
      <c r="CZ449" s="273"/>
      <c r="DA449" s="273"/>
      <c r="DB449" s="273"/>
      <c r="DC449" s="273"/>
      <c r="DD449" s="273"/>
      <c r="DE449" s="273"/>
      <c r="DF449" s="273"/>
      <c r="DG449" s="273"/>
    </row>
    <row r="450" spans="1:111" ht="9" customHeight="1" x14ac:dyDescent="0.15">
      <c r="CS450" s="273"/>
      <c r="CT450" s="273"/>
      <c r="CU450" s="273"/>
      <c r="CV450" s="273"/>
      <c r="CW450" s="273"/>
      <c r="CX450" s="273"/>
      <c r="CY450" s="273"/>
      <c r="CZ450" s="273"/>
      <c r="DA450" s="273"/>
      <c r="DB450" s="273"/>
      <c r="DC450" s="273"/>
      <c r="DD450" s="273"/>
      <c r="DE450" s="273"/>
      <c r="DF450" s="273"/>
      <c r="DG450" s="273"/>
    </row>
    <row r="451" spans="1:111" ht="9.9499999999999993" customHeight="1" x14ac:dyDescent="0.15">
      <c r="CS451" s="273"/>
      <c r="CT451" s="273"/>
      <c r="CU451" s="273"/>
      <c r="CV451" s="273"/>
      <c r="CW451" s="273"/>
      <c r="CX451" s="273"/>
      <c r="CY451" s="273"/>
      <c r="CZ451" s="273"/>
      <c r="DA451" s="273"/>
      <c r="DB451" s="273"/>
      <c r="DC451" s="273"/>
      <c r="DD451" s="273"/>
      <c r="DE451" s="273"/>
      <c r="DF451" s="273"/>
      <c r="DG451" s="273"/>
    </row>
    <row r="452" spans="1:111" ht="9.9499999999999993" customHeight="1" x14ac:dyDescent="0.15">
      <c r="CS452" s="273"/>
      <c r="CT452" s="273"/>
      <c r="CU452" s="273"/>
      <c r="CV452" s="273"/>
      <c r="CW452" s="273"/>
      <c r="CX452" s="273"/>
      <c r="CY452" s="273"/>
      <c r="CZ452" s="273"/>
      <c r="DA452" s="273"/>
      <c r="DB452" s="273"/>
      <c r="DC452" s="273"/>
      <c r="DD452" s="273"/>
      <c r="DE452" s="273"/>
      <c r="DF452" s="273"/>
      <c r="DG452" s="273"/>
    </row>
    <row r="453" spans="1:111" s="273" customFormat="1" ht="9.9499999999999993" customHeight="1" x14ac:dyDescent="0.15">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c r="AJ453" s="235"/>
      <c r="AK453" s="235"/>
      <c r="AL453" s="235"/>
      <c r="AM453" s="235"/>
      <c r="AN453" s="235"/>
      <c r="AO453" s="235"/>
      <c r="AP453" s="235"/>
      <c r="AQ453" s="235"/>
      <c r="AR453" s="235"/>
      <c r="AS453" s="235"/>
      <c r="AT453" s="235"/>
      <c r="AU453" s="235"/>
      <c r="AV453" s="235"/>
      <c r="AW453" s="235"/>
      <c r="AX453" s="235"/>
      <c r="AY453" s="235"/>
      <c r="AZ453" s="235"/>
      <c r="BA453" s="235"/>
      <c r="BB453" s="235"/>
      <c r="BC453" s="235"/>
      <c r="BD453" s="235"/>
      <c r="BE453" s="235"/>
      <c r="BF453" s="235"/>
      <c r="BG453" s="235"/>
      <c r="BH453" s="235"/>
      <c r="BI453" s="235"/>
      <c r="BJ453" s="235"/>
      <c r="BK453" s="235"/>
      <c r="BL453" s="235"/>
      <c r="BM453" s="235"/>
      <c r="BN453" s="235"/>
      <c r="BO453" s="235"/>
      <c r="BP453" s="235"/>
      <c r="BQ453" s="235"/>
      <c r="BR453" s="235"/>
      <c r="BS453" s="235"/>
      <c r="BT453" s="235"/>
      <c r="BU453" s="235"/>
      <c r="BV453" s="235"/>
      <c r="BW453" s="235"/>
      <c r="BX453" s="235"/>
      <c r="BY453" s="235"/>
      <c r="BZ453" s="235"/>
      <c r="CA453" s="235"/>
      <c r="CB453" s="235"/>
      <c r="CC453" s="235"/>
      <c r="CD453" s="235"/>
      <c r="CE453" s="235"/>
      <c r="CF453" s="235"/>
      <c r="CG453" s="235"/>
      <c r="CH453" s="235"/>
      <c r="CI453" s="235"/>
      <c r="CJ453" s="235"/>
      <c r="CK453" s="235"/>
      <c r="CL453" s="235"/>
      <c r="CM453" s="235"/>
      <c r="CN453" s="235"/>
      <c r="CO453" s="235"/>
      <c r="CP453" s="235"/>
      <c r="CQ453" s="235"/>
      <c r="CR453" s="235"/>
    </row>
    <row r="454" spans="1:111" s="273" customFormat="1" ht="9.9499999999999993" customHeight="1" x14ac:dyDescent="0.15">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c r="AJ454" s="235"/>
      <c r="AK454" s="235"/>
      <c r="AL454" s="235"/>
      <c r="AM454" s="235"/>
      <c r="AN454" s="235"/>
      <c r="AO454" s="235"/>
      <c r="AP454" s="235"/>
      <c r="AQ454" s="235"/>
      <c r="AR454" s="235"/>
      <c r="AS454" s="235"/>
      <c r="AT454" s="235"/>
      <c r="AU454" s="235"/>
      <c r="AV454" s="235"/>
      <c r="AW454" s="235"/>
      <c r="AX454" s="235"/>
      <c r="AY454" s="235"/>
      <c r="AZ454" s="235"/>
      <c r="BA454" s="235"/>
      <c r="BB454" s="235"/>
      <c r="BC454" s="235"/>
      <c r="BD454" s="235"/>
      <c r="BE454" s="235"/>
      <c r="BF454" s="235"/>
      <c r="BG454" s="235"/>
      <c r="BH454" s="235"/>
      <c r="BI454" s="235"/>
      <c r="BJ454" s="235"/>
      <c r="BK454" s="235"/>
      <c r="BL454" s="235"/>
      <c r="BM454" s="235"/>
      <c r="BN454" s="235"/>
      <c r="BO454" s="235"/>
      <c r="BP454" s="235"/>
      <c r="BQ454" s="235"/>
      <c r="BR454" s="235"/>
      <c r="BS454" s="235"/>
      <c r="BT454" s="235"/>
      <c r="BU454" s="235"/>
      <c r="BV454" s="235"/>
      <c r="BW454" s="235"/>
      <c r="BX454" s="235"/>
      <c r="BY454" s="235"/>
      <c r="BZ454" s="235"/>
      <c r="CA454" s="235"/>
      <c r="CB454" s="235"/>
      <c r="CC454" s="235"/>
      <c r="CD454" s="235"/>
      <c r="CE454" s="235"/>
      <c r="CF454" s="235"/>
      <c r="CG454" s="235"/>
      <c r="CH454" s="235"/>
      <c r="CI454" s="235"/>
      <c r="CJ454" s="235"/>
      <c r="CK454" s="235"/>
      <c r="CL454" s="235"/>
      <c r="CM454" s="235"/>
      <c r="CN454" s="235"/>
      <c r="CO454" s="235"/>
      <c r="CP454" s="235"/>
      <c r="CQ454" s="235"/>
      <c r="CR454" s="235"/>
    </row>
    <row r="455" spans="1:111" s="273" customFormat="1" ht="9.9499999999999993" customHeight="1" x14ac:dyDescent="0.15">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c r="AJ455" s="235"/>
      <c r="AK455" s="235"/>
      <c r="AL455" s="235"/>
      <c r="AM455" s="235"/>
      <c r="AN455" s="235"/>
      <c r="AO455" s="235"/>
      <c r="AP455" s="235"/>
      <c r="AQ455" s="235"/>
      <c r="AR455" s="235"/>
      <c r="AS455" s="235"/>
      <c r="AT455" s="235"/>
      <c r="AU455" s="235"/>
      <c r="AV455" s="235"/>
      <c r="AW455" s="235"/>
      <c r="AX455" s="235"/>
      <c r="AY455" s="235"/>
      <c r="AZ455" s="235"/>
      <c r="BA455" s="235"/>
      <c r="BB455" s="235"/>
      <c r="BC455" s="235"/>
      <c r="BD455" s="235"/>
      <c r="BE455" s="235"/>
      <c r="BF455" s="235"/>
      <c r="BG455" s="235"/>
      <c r="BH455" s="235"/>
      <c r="BI455" s="235"/>
      <c r="BJ455" s="235"/>
      <c r="BK455" s="235"/>
      <c r="BL455" s="235"/>
      <c r="BM455" s="235"/>
      <c r="BN455" s="235"/>
      <c r="BO455" s="235"/>
      <c r="BP455" s="235"/>
      <c r="BQ455" s="235"/>
      <c r="BR455" s="235"/>
      <c r="BS455" s="235"/>
      <c r="BT455" s="235"/>
      <c r="BU455" s="235"/>
      <c r="BV455" s="235"/>
      <c r="BW455" s="235"/>
      <c r="BX455" s="235"/>
      <c r="BY455" s="235"/>
      <c r="BZ455" s="235"/>
      <c r="CA455" s="235"/>
      <c r="CB455" s="235"/>
      <c r="CC455" s="235"/>
      <c r="CD455" s="235"/>
      <c r="CE455" s="235"/>
      <c r="CF455" s="235"/>
      <c r="CG455" s="235"/>
      <c r="CH455" s="235"/>
      <c r="CI455" s="235"/>
      <c r="CJ455" s="235"/>
      <c r="CK455" s="235"/>
      <c r="CL455" s="235"/>
      <c r="CM455" s="235"/>
      <c r="CN455" s="235"/>
      <c r="CO455" s="235"/>
      <c r="CP455" s="235"/>
      <c r="CQ455" s="235"/>
      <c r="CR455" s="235"/>
    </row>
    <row r="456" spans="1:111" s="273" customFormat="1" ht="9.9499999999999993" customHeight="1" x14ac:dyDescent="0.15">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c r="AJ456" s="235"/>
      <c r="AK456" s="235"/>
      <c r="AL456" s="235"/>
      <c r="AM456" s="235"/>
      <c r="AN456" s="235"/>
      <c r="AO456" s="235"/>
      <c r="AP456" s="235"/>
      <c r="AQ456" s="235"/>
      <c r="AR456" s="235"/>
      <c r="AS456" s="235"/>
      <c r="AT456" s="235"/>
      <c r="AU456" s="235"/>
      <c r="AV456" s="235"/>
      <c r="AW456" s="235"/>
      <c r="AX456" s="235"/>
      <c r="AY456" s="235"/>
      <c r="AZ456" s="235"/>
      <c r="BA456" s="235"/>
      <c r="BB456" s="235"/>
      <c r="BC456" s="235"/>
      <c r="BD456" s="235"/>
      <c r="BE456" s="235"/>
      <c r="BF456" s="235"/>
      <c r="BG456" s="235"/>
      <c r="BH456" s="235"/>
      <c r="BI456" s="235"/>
      <c r="BJ456" s="235"/>
      <c r="BK456" s="235"/>
      <c r="BL456" s="235"/>
      <c r="BM456" s="235"/>
      <c r="BN456" s="235"/>
      <c r="BO456" s="235"/>
      <c r="BP456" s="235"/>
      <c r="BQ456" s="235"/>
      <c r="BR456" s="235"/>
      <c r="BS456" s="235"/>
      <c r="BT456" s="235"/>
      <c r="BU456" s="235"/>
      <c r="BV456" s="235"/>
      <c r="BW456" s="235"/>
      <c r="BX456" s="235"/>
      <c r="BY456" s="235"/>
      <c r="BZ456" s="235"/>
      <c r="CA456" s="235"/>
      <c r="CB456" s="235"/>
      <c r="CC456" s="235"/>
      <c r="CD456" s="235"/>
      <c r="CE456" s="235"/>
      <c r="CF456" s="235"/>
      <c r="CG456" s="235"/>
      <c r="CH456" s="235"/>
      <c r="CI456" s="235"/>
      <c r="CJ456" s="235"/>
      <c r="CK456" s="235"/>
      <c r="CL456" s="235"/>
      <c r="CM456" s="235"/>
      <c r="CN456" s="235"/>
      <c r="CO456" s="235"/>
      <c r="CP456" s="235"/>
      <c r="CQ456" s="235"/>
      <c r="CR456" s="235"/>
    </row>
    <row r="457" spans="1:111" s="273" customFormat="1" ht="9.9499999999999993" customHeight="1" x14ac:dyDescent="0.15">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c r="AJ457" s="235"/>
      <c r="AK457" s="235"/>
      <c r="AL457" s="235"/>
      <c r="AM457" s="235"/>
      <c r="AN457" s="235"/>
      <c r="AO457" s="235"/>
      <c r="AP457" s="235"/>
      <c r="AQ457" s="235"/>
      <c r="AR457" s="235"/>
      <c r="AS457" s="235"/>
      <c r="AT457" s="235"/>
      <c r="AU457" s="235"/>
      <c r="AV457" s="235"/>
      <c r="AW457" s="235"/>
      <c r="AX457" s="235"/>
      <c r="AY457" s="235"/>
      <c r="AZ457" s="235"/>
      <c r="BA457" s="235"/>
      <c r="BB457" s="235"/>
      <c r="BC457" s="235"/>
      <c r="BD457" s="235"/>
      <c r="BE457" s="235"/>
      <c r="BF457" s="235"/>
      <c r="BG457" s="235"/>
      <c r="BH457" s="235"/>
      <c r="BI457" s="235"/>
      <c r="BJ457" s="235"/>
      <c r="BK457" s="235"/>
      <c r="BL457" s="235"/>
      <c r="BM457" s="235"/>
      <c r="BN457" s="235"/>
      <c r="BO457" s="235"/>
      <c r="BP457" s="235"/>
      <c r="BQ457" s="235"/>
      <c r="BR457" s="235"/>
      <c r="BS457" s="235"/>
      <c r="BT457" s="235"/>
      <c r="BU457" s="235"/>
      <c r="BV457" s="235"/>
      <c r="BW457" s="235"/>
      <c r="BX457" s="235"/>
      <c r="BY457" s="235"/>
      <c r="BZ457" s="235"/>
      <c r="CA457" s="235"/>
      <c r="CB457" s="235"/>
      <c r="CC457" s="235"/>
      <c r="CD457" s="235"/>
      <c r="CE457" s="235"/>
      <c r="CF457" s="235"/>
      <c r="CG457" s="235"/>
      <c r="CH457" s="235"/>
      <c r="CI457" s="235"/>
      <c r="CJ457" s="235"/>
      <c r="CK457" s="235"/>
      <c r="CL457" s="235"/>
      <c r="CM457" s="235"/>
      <c r="CN457" s="235"/>
      <c r="CO457" s="235"/>
      <c r="CP457" s="235"/>
      <c r="CQ457" s="235"/>
      <c r="CR457" s="235"/>
    </row>
    <row r="458" spans="1:111" s="273" customFormat="1" ht="9.9499999999999993" customHeight="1" x14ac:dyDescent="0.15">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c r="AJ458" s="235"/>
      <c r="AK458" s="235"/>
      <c r="AL458" s="235"/>
      <c r="AM458" s="235"/>
      <c r="AN458" s="235"/>
      <c r="AO458" s="235"/>
      <c r="AP458" s="235"/>
      <c r="AQ458" s="235"/>
      <c r="AR458" s="235"/>
      <c r="AS458" s="235"/>
      <c r="AT458" s="235"/>
      <c r="AU458" s="235"/>
      <c r="AV458" s="235"/>
      <c r="AW458" s="235"/>
      <c r="AX458" s="235"/>
      <c r="AY458" s="235"/>
      <c r="AZ458" s="235"/>
      <c r="BA458" s="235"/>
      <c r="BB458" s="235"/>
      <c r="BC458" s="235"/>
      <c r="BD458" s="235"/>
      <c r="BE458" s="235"/>
      <c r="BF458" s="235"/>
      <c r="BG458" s="235"/>
      <c r="BH458" s="235"/>
      <c r="BI458" s="235"/>
      <c r="BJ458" s="235"/>
      <c r="BK458" s="235"/>
      <c r="BL458" s="235"/>
      <c r="BM458" s="235"/>
      <c r="BN458" s="235"/>
      <c r="BO458" s="235"/>
      <c r="BP458" s="235"/>
      <c r="BQ458" s="235"/>
      <c r="BR458" s="235"/>
      <c r="BS458" s="235"/>
      <c r="BT458" s="235"/>
      <c r="BU458" s="235"/>
      <c r="BV458" s="235"/>
      <c r="BW458" s="235"/>
      <c r="BX458" s="235"/>
      <c r="BY458" s="235"/>
      <c r="BZ458" s="235"/>
      <c r="CA458" s="235"/>
      <c r="CB458" s="235"/>
      <c r="CC458" s="235"/>
      <c r="CD458" s="235"/>
      <c r="CE458" s="235"/>
      <c r="CF458" s="235"/>
      <c r="CG458" s="235"/>
      <c r="CH458" s="235"/>
      <c r="CI458" s="235"/>
      <c r="CJ458" s="235"/>
      <c r="CK458" s="235"/>
      <c r="CL458" s="235"/>
      <c r="CM458" s="235"/>
      <c r="CN458" s="235"/>
      <c r="CO458" s="235"/>
      <c r="CP458" s="235"/>
      <c r="CQ458" s="235"/>
      <c r="CR458" s="235"/>
    </row>
    <row r="459" spans="1:111" s="273" customFormat="1" ht="9.9499999999999993" customHeight="1" x14ac:dyDescent="0.15">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c r="AJ459" s="235"/>
      <c r="AK459" s="235"/>
      <c r="AL459" s="235"/>
      <c r="AM459" s="235"/>
      <c r="AN459" s="235"/>
      <c r="AO459" s="235"/>
      <c r="AP459" s="235"/>
      <c r="AQ459" s="235"/>
      <c r="AR459" s="235"/>
      <c r="AS459" s="235"/>
      <c r="AT459" s="235"/>
      <c r="AU459" s="235"/>
      <c r="AV459" s="235"/>
      <c r="AW459" s="235"/>
      <c r="AX459" s="235"/>
      <c r="AY459" s="235"/>
      <c r="AZ459" s="235"/>
      <c r="BA459" s="235"/>
      <c r="BB459" s="235"/>
      <c r="BC459" s="235"/>
      <c r="BD459" s="235"/>
      <c r="BE459" s="235"/>
      <c r="BF459" s="235"/>
      <c r="BG459" s="235"/>
      <c r="BH459" s="235"/>
      <c r="BI459" s="235"/>
      <c r="BJ459" s="235"/>
      <c r="BK459" s="235"/>
      <c r="BL459" s="235"/>
      <c r="BM459" s="235"/>
      <c r="BN459" s="235"/>
      <c r="BO459" s="235"/>
      <c r="BP459" s="235"/>
      <c r="BQ459" s="235"/>
      <c r="BR459" s="235"/>
      <c r="BS459" s="235"/>
      <c r="BT459" s="235"/>
      <c r="BU459" s="235"/>
      <c r="BV459" s="235"/>
      <c r="BW459" s="235"/>
      <c r="BX459" s="235"/>
      <c r="BY459" s="235"/>
      <c r="BZ459" s="235"/>
      <c r="CA459" s="235"/>
      <c r="CB459" s="235"/>
      <c r="CC459" s="235"/>
      <c r="CD459" s="235"/>
      <c r="CE459" s="235"/>
      <c r="CF459" s="235"/>
      <c r="CG459" s="235"/>
      <c r="CH459" s="235"/>
      <c r="CI459" s="235"/>
      <c r="CJ459" s="235"/>
      <c r="CK459" s="235"/>
      <c r="CL459" s="235"/>
      <c r="CM459" s="235"/>
      <c r="CN459" s="235"/>
      <c r="CO459" s="235"/>
      <c r="CP459" s="235"/>
      <c r="CQ459" s="235"/>
      <c r="CR459" s="235"/>
    </row>
    <row r="460" spans="1:111" s="273" customFormat="1" ht="9.9499999999999993" customHeight="1" x14ac:dyDescent="0.15">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c r="AJ460" s="235"/>
      <c r="AK460" s="235"/>
      <c r="AL460" s="235"/>
      <c r="AM460" s="235"/>
      <c r="AN460" s="235"/>
      <c r="AO460" s="235"/>
      <c r="AP460" s="235"/>
      <c r="AQ460" s="235"/>
      <c r="AR460" s="235"/>
      <c r="AS460" s="235"/>
      <c r="AT460" s="235"/>
      <c r="AU460" s="235"/>
      <c r="AV460" s="235"/>
      <c r="AW460" s="235"/>
      <c r="AX460" s="235"/>
      <c r="AY460" s="235"/>
      <c r="AZ460" s="235"/>
      <c r="BA460" s="235"/>
      <c r="BB460" s="235"/>
      <c r="BC460" s="235"/>
      <c r="BD460" s="235"/>
      <c r="BE460" s="235"/>
      <c r="BF460" s="235"/>
      <c r="BG460" s="235"/>
      <c r="BH460" s="235"/>
      <c r="BI460" s="235"/>
      <c r="BJ460" s="235"/>
      <c r="BK460" s="235"/>
      <c r="BL460" s="235"/>
      <c r="BM460" s="235"/>
      <c r="BN460" s="235"/>
      <c r="BO460" s="235"/>
      <c r="BP460" s="235"/>
      <c r="BQ460" s="235"/>
      <c r="BR460" s="235"/>
      <c r="BS460" s="235"/>
      <c r="BT460" s="235"/>
      <c r="BU460" s="235"/>
      <c r="BV460" s="235"/>
      <c r="BW460" s="235"/>
      <c r="BX460" s="235"/>
      <c r="BY460" s="235"/>
      <c r="BZ460" s="235"/>
      <c r="CA460" s="235"/>
      <c r="CB460" s="235"/>
      <c r="CC460" s="235"/>
      <c r="CD460" s="235"/>
      <c r="CE460" s="235"/>
      <c r="CF460" s="235"/>
      <c r="CG460" s="235"/>
      <c r="CH460" s="235"/>
      <c r="CI460" s="235"/>
      <c r="CJ460" s="235"/>
      <c r="CK460" s="235"/>
      <c r="CL460" s="235"/>
      <c r="CM460" s="235"/>
      <c r="CN460" s="235"/>
      <c r="CO460" s="235"/>
      <c r="CP460" s="235"/>
      <c r="CQ460" s="235"/>
      <c r="CR460" s="235"/>
    </row>
    <row r="461" spans="1:111" s="273" customFormat="1" ht="9.9499999999999993" customHeight="1" x14ac:dyDescent="0.15">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c r="AJ461" s="235"/>
      <c r="AK461" s="235"/>
      <c r="AL461" s="235"/>
      <c r="AM461" s="235"/>
      <c r="AN461" s="235"/>
      <c r="AO461" s="235"/>
      <c r="AP461" s="235"/>
      <c r="AQ461" s="235"/>
      <c r="AR461" s="235"/>
      <c r="AS461" s="235"/>
      <c r="AT461" s="235"/>
      <c r="AU461" s="235"/>
      <c r="AV461" s="235"/>
      <c r="AW461" s="235"/>
      <c r="AX461" s="235"/>
      <c r="AY461" s="235"/>
      <c r="AZ461" s="235"/>
      <c r="BA461" s="235"/>
      <c r="BB461" s="235"/>
      <c r="BC461" s="235"/>
      <c r="BD461" s="235"/>
      <c r="BE461" s="235"/>
      <c r="BF461" s="235"/>
      <c r="BG461" s="235"/>
      <c r="BH461" s="235"/>
      <c r="BI461" s="235"/>
      <c r="BJ461" s="235"/>
      <c r="BK461" s="235"/>
      <c r="BL461" s="235"/>
      <c r="BM461" s="235"/>
      <c r="BN461" s="235"/>
      <c r="BO461" s="235"/>
      <c r="BP461" s="235"/>
      <c r="BQ461" s="235"/>
      <c r="BR461" s="235"/>
      <c r="BS461" s="235"/>
      <c r="BT461" s="235"/>
      <c r="BU461" s="235"/>
      <c r="BV461" s="235"/>
      <c r="BW461" s="235"/>
      <c r="BX461" s="235"/>
      <c r="BY461" s="235"/>
      <c r="BZ461" s="235"/>
      <c r="CA461" s="235"/>
      <c r="CB461" s="235"/>
      <c r="CC461" s="235"/>
      <c r="CD461" s="235"/>
      <c r="CE461" s="235"/>
      <c r="CF461" s="235"/>
      <c r="CG461" s="235"/>
      <c r="CH461" s="235"/>
      <c r="CI461" s="235"/>
      <c r="CJ461" s="235"/>
      <c r="CK461" s="235"/>
      <c r="CL461" s="235"/>
      <c r="CM461" s="235"/>
      <c r="CN461" s="235"/>
      <c r="CO461" s="235"/>
      <c r="CP461" s="235"/>
      <c r="CQ461" s="235"/>
      <c r="CR461" s="235"/>
    </row>
    <row r="462" spans="1:111" s="273" customFormat="1" ht="9.9499999999999993" customHeight="1" x14ac:dyDescent="0.15">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c r="AJ462" s="235"/>
      <c r="AK462" s="235"/>
      <c r="AL462" s="235"/>
      <c r="AM462" s="235"/>
      <c r="AN462" s="235"/>
      <c r="AO462" s="235"/>
      <c r="AP462" s="235"/>
      <c r="AQ462" s="235"/>
      <c r="AR462" s="235"/>
      <c r="AS462" s="235"/>
      <c r="AT462" s="235"/>
      <c r="AU462" s="235"/>
      <c r="AV462" s="235"/>
      <c r="AW462" s="235"/>
      <c r="AX462" s="235"/>
      <c r="AY462" s="235"/>
      <c r="AZ462" s="235"/>
      <c r="BA462" s="235"/>
      <c r="BB462" s="235"/>
      <c r="BC462" s="235"/>
      <c r="BD462" s="235"/>
      <c r="BE462" s="235"/>
      <c r="BF462" s="235"/>
      <c r="BG462" s="235"/>
      <c r="BH462" s="235"/>
      <c r="BI462" s="235"/>
      <c r="BJ462" s="235"/>
      <c r="BK462" s="235"/>
      <c r="BL462" s="235"/>
      <c r="BM462" s="235"/>
      <c r="BN462" s="235"/>
      <c r="BO462" s="235"/>
      <c r="BP462" s="235"/>
      <c r="BQ462" s="235"/>
      <c r="BR462" s="235"/>
      <c r="BS462" s="235"/>
      <c r="BT462" s="235"/>
      <c r="BU462" s="235"/>
      <c r="BV462" s="235"/>
      <c r="BW462" s="235"/>
      <c r="BX462" s="235"/>
      <c r="BY462" s="235"/>
      <c r="BZ462" s="235"/>
      <c r="CA462" s="235"/>
      <c r="CB462" s="235"/>
      <c r="CC462" s="235"/>
      <c r="CD462" s="235"/>
      <c r="CE462" s="235"/>
      <c r="CF462" s="235"/>
      <c r="CG462" s="235"/>
      <c r="CH462" s="235"/>
      <c r="CI462" s="235"/>
      <c r="CJ462" s="235"/>
      <c r="CK462" s="235"/>
      <c r="CL462" s="235"/>
      <c r="CM462" s="235"/>
      <c r="CN462" s="235"/>
      <c r="CO462" s="235"/>
      <c r="CP462" s="235"/>
      <c r="CQ462" s="235"/>
      <c r="CR462" s="235"/>
    </row>
    <row r="463" spans="1:111" s="273" customFormat="1" ht="9.9499999999999993" customHeight="1" x14ac:dyDescent="0.15">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c r="AJ463" s="235"/>
      <c r="AK463" s="235"/>
      <c r="AL463" s="235"/>
      <c r="AM463" s="235"/>
      <c r="AN463" s="235"/>
      <c r="AO463" s="235"/>
      <c r="AP463" s="235"/>
      <c r="AQ463" s="235"/>
      <c r="AR463" s="235"/>
      <c r="AS463" s="235"/>
      <c r="AT463" s="235"/>
      <c r="AU463" s="235"/>
      <c r="AV463" s="235"/>
      <c r="AW463" s="235"/>
      <c r="AX463" s="235"/>
      <c r="AY463" s="235"/>
      <c r="AZ463" s="235"/>
      <c r="BA463" s="235"/>
      <c r="BB463" s="235"/>
      <c r="BC463" s="235"/>
      <c r="BD463" s="235"/>
      <c r="BE463" s="235"/>
      <c r="BF463" s="235"/>
      <c r="BG463" s="235"/>
      <c r="BH463" s="235"/>
      <c r="BI463" s="235"/>
      <c r="BJ463" s="235"/>
      <c r="BK463" s="235"/>
      <c r="BL463" s="235"/>
      <c r="BM463" s="235"/>
      <c r="BN463" s="235"/>
      <c r="BO463" s="235"/>
      <c r="BP463" s="235"/>
      <c r="BQ463" s="235"/>
      <c r="BR463" s="235"/>
      <c r="BS463" s="235"/>
      <c r="BT463" s="235"/>
      <c r="BU463" s="235"/>
      <c r="BV463" s="235"/>
      <c r="BW463" s="235"/>
      <c r="BX463" s="235"/>
      <c r="BY463" s="235"/>
      <c r="BZ463" s="235"/>
      <c r="CA463" s="235"/>
      <c r="CB463" s="235"/>
      <c r="CC463" s="235"/>
      <c r="CD463" s="235"/>
      <c r="CE463" s="235"/>
      <c r="CF463" s="235"/>
      <c r="CG463" s="235"/>
      <c r="CH463" s="235"/>
      <c r="CI463" s="235"/>
      <c r="CJ463" s="235"/>
      <c r="CK463" s="235"/>
      <c r="CL463" s="235"/>
      <c r="CM463" s="235"/>
      <c r="CN463" s="235"/>
      <c r="CO463" s="235"/>
      <c r="CP463" s="235"/>
      <c r="CQ463" s="235"/>
      <c r="CR463" s="235"/>
    </row>
    <row r="464" spans="1:111" s="273" customFormat="1" ht="9.9499999999999993" customHeight="1" x14ac:dyDescent="0.15">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c r="AJ464" s="235"/>
      <c r="AK464" s="235"/>
      <c r="AL464" s="235"/>
      <c r="AM464" s="235"/>
      <c r="AN464" s="235"/>
      <c r="AO464" s="235"/>
      <c r="AP464" s="235"/>
      <c r="AQ464" s="235"/>
      <c r="AR464" s="235"/>
      <c r="AS464" s="235"/>
      <c r="AT464" s="235"/>
      <c r="AU464" s="235"/>
      <c r="AV464" s="235"/>
      <c r="AW464" s="235"/>
      <c r="AX464" s="235"/>
      <c r="AY464" s="235"/>
      <c r="AZ464" s="235"/>
      <c r="BA464" s="235"/>
      <c r="BB464" s="235"/>
      <c r="BC464" s="235"/>
      <c r="BD464" s="235"/>
      <c r="BE464" s="235"/>
      <c r="BF464" s="235"/>
      <c r="BG464" s="235"/>
      <c r="BH464" s="235"/>
      <c r="BI464" s="235"/>
      <c r="BJ464" s="235"/>
      <c r="BK464" s="235"/>
      <c r="BL464" s="235"/>
      <c r="BM464" s="235"/>
      <c r="BN464" s="235"/>
      <c r="BO464" s="235"/>
      <c r="BP464" s="235"/>
      <c r="BQ464" s="235"/>
      <c r="BR464" s="235"/>
      <c r="BS464" s="235"/>
      <c r="BT464" s="235"/>
      <c r="BU464" s="235"/>
      <c r="BV464" s="235"/>
      <c r="BW464" s="235"/>
      <c r="BX464" s="235"/>
      <c r="BY464" s="235"/>
      <c r="BZ464" s="235"/>
      <c r="CA464" s="235"/>
      <c r="CB464" s="235"/>
      <c r="CC464" s="235"/>
      <c r="CD464" s="235"/>
      <c r="CE464" s="235"/>
      <c r="CF464" s="235"/>
      <c r="CG464" s="235"/>
      <c r="CH464" s="235"/>
      <c r="CI464" s="235"/>
      <c r="CJ464" s="235"/>
      <c r="CK464" s="235"/>
      <c r="CL464" s="235"/>
      <c r="CM464" s="235"/>
      <c r="CN464" s="235"/>
      <c r="CO464" s="235"/>
      <c r="CP464" s="235"/>
      <c r="CQ464" s="235"/>
      <c r="CR464" s="235"/>
    </row>
    <row r="465" spans="1:96" s="273" customFormat="1" ht="9.9499999999999993" customHeight="1" x14ac:dyDescent="0.15">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c r="AJ465" s="235"/>
      <c r="AK465" s="235"/>
      <c r="AL465" s="235"/>
      <c r="AM465" s="235"/>
      <c r="AN465" s="235"/>
      <c r="AO465" s="235"/>
      <c r="AP465" s="235"/>
      <c r="AQ465" s="235"/>
      <c r="AR465" s="235"/>
      <c r="AS465" s="235"/>
      <c r="AT465" s="235"/>
      <c r="AU465" s="235"/>
      <c r="AV465" s="235"/>
      <c r="AW465" s="235"/>
      <c r="AX465" s="235"/>
      <c r="AY465" s="235"/>
      <c r="AZ465" s="235"/>
      <c r="BA465" s="235"/>
      <c r="BB465" s="235"/>
      <c r="BC465" s="235"/>
      <c r="BD465" s="235"/>
      <c r="BE465" s="235"/>
      <c r="BF465" s="235"/>
      <c r="BG465" s="235"/>
      <c r="BH465" s="235"/>
      <c r="BI465" s="235"/>
      <c r="BJ465" s="235"/>
      <c r="BK465" s="235"/>
      <c r="BL465" s="235"/>
      <c r="BM465" s="235"/>
      <c r="BN465" s="235"/>
      <c r="BO465" s="235"/>
      <c r="BP465" s="235"/>
      <c r="BQ465" s="235"/>
      <c r="BR465" s="235"/>
      <c r="BS465" s="235"/>
      <c r="BT465" s="235"/>
      <c r="BU465" s="235"/>
      <c r="BV465" s="235"/>
      <c r="BW465" s="235"/>
      <c r="BX465" s="235"/>
      <c r="BY465" s="235"/>
      <c r="BZ465" s="235"/>
      <c r="CA465" s="235"/>
      <c r="CB465" s="235"/>
      <c r="CC465" s="235"/>
      <c r="CD465" s="235"/>
      <c r="CE465" s="235"/>
      <c r="CF465" s="235"/>
      <c r="CG465" s="235"/>
      <c r="CH465" s="235"/>
      <c r="CI465" s="235"/>
      <c r="CJ465" s="235"/>
      <c r="CK465" s="235"/>
      <c r="CL465" s="235"/>
      <c r="CM465" s="235"/>
      <c r="CN465" s="235"/>
      <c r="CO465" s="235"/>
      <c r="CP465" s="235"/>
      <c r="CQ465" s="235"/>
      <c r="CR465" s="235"/>
    </row>
    <row r="466" spans="1:96" s="273" customFormat="1" ht="9.9499999999999993" customHeight="1" x14ac:dyDescent="0.15">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c r="AJ466" s="235"/>
      <c r="AK466" s="235"/>
      <c r="AL466" s="235"/>
      <c r="AM466" s="235"/>
      <c r="AN466" s="235"/>
      <c r="AO466" s="235"/>
      <c r="AP466" s="235"/>
      <c r="AQ466" s="235"/>
      <c r="AR466" s="235"/>
      <c r="AS466" s="235"/>
      <c r="AT466" s="235"/>
      <c r="AU466" s="235"/>
      <c r="AV466" s="235"/>
      <c r="AW466" s="235"/>
      <c r="AX466" s="235"/>
      <c r="AY466" s="235"/>
      <c r="AZ466" s="235"/>
      <c r="BA466" s="235"/>
      <c r="BB466" s="235"/>
      <c r="BC466" s="235"/>
      <c r="BD466" s="235"/>
      <c r="BE466" s="235"/>
      <c r="BF466" s="235"/>
      <c r="BG466" s="235"/>
      <c r="BH466" s="235"/>
      <c r="BI466" s="235"/>
      <c r="BJ466" s="235"/>
      <c r="BK466" s="235"/>
      <c r="BL466" s="235"/>
      <c r="BM466" s="235"/>
      <c r="BN466" s="235"/>
      <c r="BO466" s="235"/>
      <c r="BP466" s="235"/>
      <c r="BQ466" s="235"/>
      <c r="BR466" s="235"/>
      <c r="BS466" s="235"/>
      <c r="BT466" s="235"/>
      <c r="BU466" s="235"/>
      <c r="BV466" s="235"/>
      <c r="BW466" s="235"/>
      <c r="BX466" s="235"/>
      <c r="BY466" s="235"/>
      <c r="BZ466" s="235"/>
      <c r="CA466" s="235"/>
      <c r="CB466" s="235"/>
      <c r="CC466" s="235"/>
      <c r="CD466" s="235"/>
      <c r="CE466" s="235"/>
      <c r="CF466" s="235"/>
      <c r="CG466" s="235"/>
      <c r="CH466" s="235"/>
      <c r="CI466" s="235"/>
      <c r="CJ466" s="235"/>
      <c r="CK466" s="235"/>
      <c r="CL466" s="235"/>
      <c r="CM466" s="235"/>
      <c r="CN466" s="235"/>
      <c r="CO466" s="235"/>
      <c r="CP466" s="235"/>
      <c r="CQ466" s="235"/>
      <c r="CR466" s="235"/>
    </row>
    <row r="467" spans="1:96" s="273" customFormat="1" ht="9.9499999999999993" customHeight="1" x14ac:dyDescent="0.15">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c r="AJ467" s="235"/>
      <c r="AK467" s="235"/>
      <c r="AL467" s="235"/>
      <c r="AM467" s="235"/>
      <c r="AN467" s="235"/>
      <c r="AO467" s="235"/>
      <c r="AP467" s="235"/>
      <c r="AQ467" s="235"/>
      <c r="AR467" s="235"/>
      <c r="AS467" s="235"/>
      <c r="AT467" s="235"/>
      <c r="AU467" s="235"/>
      <c r="AV467" s="235"/>
      <c r="AW467" s="235"/>
      <c r="AX467" s="235"/>
      <c r="AY467" s="235"/>
      <c r="AZ467" s="235"/>
      <c r="BA467" s="235"/>
      <c r="BB467" s="235"/>
      <c r="BC467" s="235"/>
      <c r="BD467" s="235"/>
      <c r="BE467" s="235"/>
      <c r="BF467" s="235"/>
      <c r="BG467" s="235"/>
      <c r="BH467" s="235"/>
      <c r="BI467" s="235"/>
      <c r="BJ467" s="235"/>
      <c r="BK467" s="235"/>
      <c r="BL467" s="235"/>
      <c r="BM467" s="235"/>
      <c r="BN467" s="235"/>
      <c r="BO467" s="235"/>
      <c r="BP467" s="235"/>
      <c r="BQ467" s="235"/>
      <c r="BR467" s="235"/>
      <c r="BS467" s="235"/>
      <c r="BT467" s="235"/>
      <c r="BU467" s="235"/>
      <c r="BV467" s="235"/>
      <c r="BW467" s="235"/>
      <c r="BX467" s="235"/>
      <c r="BY467" s="235"/>
      <c r="BZ467" s="235"/>
      <c r="CA467" s="235"/>
      <c r="CB467" s="235"/>
      <c r="CC467" s="235"/>
      <c r="CD467" s="235"/>
      <c r="CE467" s="235"/>
      <c r="CF467" s="235"/>
      <c r="CG467" s="235"/>
      <c r="CH467" s="235"/>
      <c r="CI467" s="235"/>
      <c r="CJ467" s="235"/>
      <c r="CK467" s="235"/>
      <c r="CL467" s="235"/>
      <c r="CM467" s="235"/>
      <c r="CN467" s="235"/>
      <c r="CO467" s="235"/>
      <c r="CP467" s="235"/>
      <c r="CQ467" s="235"/>
      <c r="CR467" s="235"/>
    </row>
    <row r="468" spans="1:96" s="273" customFormat="1" ht="9.9499999999999993" customHeight="1" x14ac:dyDescent="0.15">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c r="AJ468" s="235"/>
      <c r="AK468" s="235"/>
      <c r="AL468" s="235"/>
      <c r="AM468" s="235"/>
      <c r="AN468" s="235"/>
      <c r="AO468" s="235"/>
      <c r="AP468" s="235"/>
      <c r="AQ468" s="235"/>
      <c r="AR468" s="235"/>
      <c r="AS468" s="235"/>
      <c r="AT468" s="235"/>
      <c r="AU468" s="235"/>
      <c r="AV468" s="235"/>
      <c r="AW468" s="235"/>
      <c r="AX468" s="235"/>
      <c r="AY468" s="235"/>
      <c r="AZ468" s="235"/>
      <c r="BA468" s="235"/>
      <c r="BB468" s="235"/>
      <c r="BC468" s="235"/>
      <c r="BD468" s="235"/>
      <c r="BE468" s="235"/>
      <c r="BF468" s="235"/>
      <c r="BG468" s="235"/>
      <c r="BH468" s="235"/>
      <c r="BI468" s="235"/>
      <c r="BJ468" s="235"/>
      <c r="BK468" s="235"/>
      <c r="BL468" s="235"/>
      <c r="BM468" s="235"/>
      <c r="BN468" s="235"/>
      <c r="BO468" s="235"/>
      <c r="BP468" s="235"/>
      <c r="BQ468" s="235"/>
      <c r="BR468" s="235"/>
      <c r="BS468" s="235"/>
      <c r="BT468" s="235"/>
      <c r="BU468" s="235"/>
      <c r="BV468" s="235"/>
      <c r="BW468" s="235"/>
      <c r="BX468" s="235"/>
      <c r="BY468" s="235"/>
      <c r="BZ468" s="235"/>
      <c r="CA468" s="235"/>
      <c r="CB468" s="235"/>
      <c r="CC468" s="235"/>
      <c r="CD468" s="235"/>
      <c r="CE468" s="235"/>
      <c r="CF468" s="235"/>
      <c r="CG468" s="235"/>
      <c r="CH468" s="235"/>
      <c r="CI468" s="235"/>
      <c r="CJ468" s="235"/>
      <c r="CK468" s="235"/>
      <c r="CL468" s="235"/>
      <c r="CM468" s="235"/>
      <c r="CN468" s="235"/>
      <c r="CO468" s="235"/>
      <c r="CP468" s="235"/>
      <c r="CQ468" s="235"/>
      <c r="CR468" s="235"/>
    </row>
    <row r="469" spans="1:96" s="273" customFormat="1" ht="9.9499999999999993" customHeight="1" x14ac:dyDescent="0.15">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c r="AJ469" s="235"/>
      <c r="AK469" s="235"/>
      <c r="AL469" s="235"/>
      <c r="AM469" s="235"/>
      <c r="AN469" s="235"/>
      <c r="AO469" s="235"/>
      <c r="AP469" s="235"/>
      <c r="AQ469" s="235"/>
      <c r="AR469" s="235"/>
      <c r="AS469" s="235"/>
      <c r="AT469" s="235"/>
      <c r="AU469" s="235"/>
      <c r="AV469" s="235"/>
      <c r="AW469" s="235"/>
      <c r="AX469" s="235"/>
      <c r="AY469" s="235"/>
      <c r="AZ469" s="235"/>
      <c r="BA469" s="235"/>
      <c r="BB469" s="235"/>
      <c r="BC469" s="235"/>
      <c r="BD469" s="235"/>
      <c r="BE469" s="235"/>
      <c r="BF469" s="235"/>
      <c r="BG469" s="235"/>
      <c r="BH469" s="235"/>
      <c r="BI469" s="235"/>
      <c r="BJ469" s="235"/>
      <c r="BK469" s="235"/>
      <c r="BL469" s="235"/>
      <c r="BM469" s="235"/>
      <c r="BN469" s="235"/>
      <c r="BO469" s="235"/>
      <c r="BP469" s="235"/>
      <c r="BQ469" s="235"/>
      <c r="BR469" s="235"/>
      <c r="BS469" s="235"/>
      <c r="BT469" s="235"/>
      <c r="BU469" s="235"/>
      <c r="BV469" s="235"/>
      <c r="BW469" s="235"/>
      <c r="BX469" s="235"/>
      <c r="BY469" s="235"/>
      <c r="BZ469" s="235"/>
      <c r="CA469" s="235"/>
      <c r="CB469" s="235"/>
      <c r="CC469" s="235"/>
      <c r="CD469" s="235"/>
      <c r="CE469" s="235"/>
      <c r="CF469" s="235"/>
      <c r="CG469" s="235"/>
      <c r="CH469" s="235"/>
      <c r="CI469" s="235"/>
      <c r="CJ469" s="235"/>
      <c r="CK469" s="235"/>
      <c r="CL469" s="235"/>
      <c r="CM469" s="235"/>
      <c r="CN469" s="235"/>
      <c r="CO469" s="235"/>
      <c r="CP469" s="235"/>
      <c r="CQ469" s="235"/>
      <c r="CR469" s="235"/>
    </row>
    <row r="470" spans="1:96" s="273" customFormat="1" ht="9.9499999999999993" customHeight="1" x14ac:dyDescent="0.15">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c r="AJ470" s="235"/>
      <c r="AK470" s="235"/>
      <c r="AL470" s="235"/>
      <c r="AM470" s="235"/>
      <c r="AN470" s="235"/>
      <c r="AO470" s="235"/>
      <c r="AP470" s="235"/>
      <c r="AQ470" s="235"/>
      <c r="AR470" s="235"/>
      <c r="AS470" s="235"/>
      <c r="AT470" s="235"/>
      <c r="AU470" s="235"/>
      <c r="AV470" s="235"/>
      <c r="AW470" s="235"/>
      <c r="AX470" s="235"/>
      <c r="AY470" s="235"/>
      <c r="AZ470" s="235"/>
      <c r="BA470" s="235"/>
      <c r="BB470" s="235"/>
      <c r="BC470" s="235"/>
      <c r="BD470" s="235"/>
      <c r="BE470" s="235"/>
      <c r="BF470" s="235"/>
      <c r="BG470" s="235"/>
      <c r="BH470" s="235"/>
      <c r="BI470" s="235"/>
      <c r="BJ470" s="235"/>
      <c r="BK470" s="235"/>
      <c r="BL470" s="235"/>
      <c r="BM470" s="235"/>
      <c r="BN470" s="235"/>
      <c r="BO470" s="235"/>
      <c r="BP470" s="235"/>
      <c r="BQ470" s="235"/>
      <c r="BR470" s="235"/>
      <c r="BS470" s="235"/>
      <c r="BT470" s="235"/>
      <c r="BU470" s="235"/>
      <c r="BV470" s="235"/>
      <c r="BW470" s="235"/>
      <c r="BX470" s="235"/>
      <c r="BY470" s="235"/>
      <c r="BZ470" s="235"/>
      <c r="CA470" s="235"/>
      <c r="CB470" s="235"/>
      <c r="CC470" s="235"/>
      <c r="CD470" s="235"/>
      <c r="CE470" s="235"/>
      <c r="CF470" s="235"/>
      <c r="CG470" s="235"/>
      <c r="CH470" s="235"/>
      <c r="CI470" s="235"/>
      <c r="CJ470" s="235"/>
      <c r="CK470" s="235"/>
      <c r="CL470" s="235"/>
      <c r="CM470" s="235"/>
      <c r="CN470" s="235"/>
      <c r="CO470" s="235"/>
      <c r="CP470" s="235"/>
      <c r="CQ470" s="235"/>
      <c r="CR470" s="235"/>
    </row>
    <row r="471" spans="1:96" s="273" customFormat="1" ht="9.9499999999999993" customHeight="1" x14ac:dyDescent="0.15">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c r="AJ471" s="235"/>
      <c r="AK471" s="235"/>
      <c r="AL471" s="235"/>
      <c r="AM471" s="235"/>
      <c r="AN471" s="235"/>
      <c r="AO471" s="235"/>
      <c r="AP471" s="235"/>
      <c r="AQ471" s="235"/>
      <c r="AR471" s="235"/>
      <c r="AS471" s="235"/>
      <c r="AT471" s="235"/>
      <c r="AU471" s="235"/>
      <c r="AV471" s="235"/>
      <c r="AW471" s="235"/>
      <c r="AX471" s="235"/>
      <c r="AY471" s="235"/>
      <c r="AZ471" s="235"/>
      <c r="BA471" s="235"/>
      <c r="BB471" s="235"/>
      <c r="BC471" s="235"/>
      <c r="BD471" s="235"/>
      <c r="BE471" s="235"/>
      <c r="BF471" s="235"/>
      <c r="BG471" s="235"/>
      <c r="BH471" s="235"/>
      <c r="BI471" s="235"/>
      <c r="BJ471" s="235"/>
      <c r="BK471" s="235"/>
      <c r="BL471" s="235"/>
      <c r="BM471" s="235"/>
      <c r="BN471" s="235"/>
      <c r="BO471" s="235"/>
      <c r="BP471" s="235"/>
      <c r="BQ471" s="235"/>
      <c r="BR471" s="235"/>
      <c r="BS471" s="235"/>
      <c r="BT471" s="235"/>
      <c r="BU471" s="235"/>
      <c r="BV471" s="235"/>
      <c r="BW471" s="235"/>
      <c r="BX471" s="235"/>
      <c r="BY471" s="235"/>
      <c r="BZ471" s="235"/>
      <c r="CA471" s="235"/>
      <c r="CB471" s="235"/>
      <c r="CC471" s="235"/>
      <c r="CD471" s="235"/>
      <c r="CE471" s="235"/>
      <c r="CF471" s="235"/>
      <c r="CG471" s="235"/>
      <c r="CH471" s="235"/>
      <c r="CI471" s="235"/>
      <c r="CJ471" s="235"/>
      <c r="CK471" s="235"/>
      <c r="CL471" s="235"/>
      <c r="CM471" s="235"/>
      <c r="CN471" s="235"/>
      <c r="CO471" s="235"/>
      <c r="CP471" s="235"/>
      <c r="CQ471" s="235"/>
      <c r="CR471" s="235"/>
    </row>
    <row r="472" spans="1:96" s="273" customFormat="1" ht="9.9499999999999993" customHeight="1" x14ac:dyDescent="0.15">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c r="AJ472" s="235"/>
      <c r="AK472" s="235"/>
      <c r="AL472" s="235"/>
      <c r="AM472" s="235"/>
      <c r="AN472" s="235"/>
      <c r="AO472" s="235"/>
      <c r="AP472" s="235"/>
      <c r="AQ472" s="235"/>
      <c r="AR472" s="235"/>
      <c r="AS472" s="235"/>
      <c r="AT472" s="235"/>
      <c r="AU472" s="235"/>
      <c r="AV472" s="235"/>
      <c r="AW472" s="235"/>
      <c r="AX472" s="235"/>
      <c r="AY472" s="235"/>
      <c r="AZ472" s="235"/>
      <c r="BA472" s="235"/>
      <c r="BB472" s="235"/>
      <c r="BC472" s="235"/>
      <c r="BD472" s="235"/>
      <c r="BE472" s="235"/>
      <c r="BF472" s="235"/>
      <c r="BG472" s="235"/>
      <c r="BH472" s="235"/>
      <c r="BI472" s="235"/>
      <c r="BJ472" s="235"/>
      <c r="BK472" s="235"/>
      <c r="BL472" s="235"/>
      <c r="BM472" s="235"/>
      <c r="BN472" s="235"/>
      <c r="BO472" s="235"/>
      <c r="BP472" s="235"/>
      <c r="BQ472" s="235"/>
      <c r="BR472" s="235"/>
      <c r="BS472" s="235"/>
      <c r="BT472" s="235"/>
      <c r="BU472" s="235"/>
      <c r="BV472" s="235"/>
      <c r="BW472" s="235"/>
      <c r="BX472" s="235"/>
      <c r="BY472" s="235"/>
      <c r="BZ472" s="235"/>
      <c r="CA472" s="235"/>
      <c r="CB472" s="235"/>
      <c r="CC472" s="235"/>
      <c r="CD472" s="235"/>
      <c r="CE472" s="235"/>
      <c r="CF472" s="235"/>
      <c r="CG472" s="235"/>
      <c r="CH472" s="235"/>
      <c r="CI472" s="235"/>
      <c r="CJ472" s="235"/>
      <c r="CK472" s="235"/>
      <c r="CL472" s="235"/>
      <c r="CM472" s="235"/>
      <c r="CN472" s="235"/>
      <c r="CO472" s="235"/>
      <c r="CP472" s="235"/>
      <c r="CQ472" s="235"/>
      <c r="CR472" s="235"/>
    </row>
    <row r="473" spans="1:96" s="273" customFormat="1" ht="9.9499999999999993" customHeight="1" x14ac:dyDescent="0.15">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c r="AJ473" s="235"/>
      <c r="AK473" s="235"/>
      <c r="AL473" s="235"/>
      <c r="AM473" s="235"/>
      <c r="AN473" s="235"/>
      <c r="AO473" s="235"/>
      <c r="AP473" s="235"/>
      <c r="AQ473" s="235"/>
      <c r="AR473" s="235"/>
      <c r="AS473" s="235"/>
      <c r="AT473" s="235"/>
      <c r="AU473" s="235"/>
      <c r="AV473" s="235"/>
      <c r="AW473" s="235"/>
      <c r="AX473" s="235"/>
      <c r="AY473" s="235"/>
      <c r="AZ473" s="235"/>
      <c r="BA473" s="235"/>
      <c r="BB473" s="235"/>
      <c r="BC473" s="235"/>
      <c r="BD473" s="235"/>
      <c r="BE473" s="235"/>
      <c r="BF473" s="235"/>
      <c r="BG473" s="235"/>
      <c r="BH473" s="235"/>
      <c r="BI473" s="235"/>
      <c r="BJ473" s="235"/>
      <c r="BK473" s="235"/>
      <c r="BL473" s="235"/>
      <c r="BM473" s="235"/>
      <c r="BN473" s="235"/>
      <c r="BO473" s="235"/>
      <c r="BP473" s="235"/>
      <c r="BQ473" s="235"/>
      <c r="BR473" s="235"/>
      <c r="BS473" s="235"/>
      <c r="BT473" s="235"/>
      <c r="BU473" s="235"/>
      <c r="BV473" s="235"/>
      <c r="BW473" s="235"/>
      <c r="BX473" s="235"/>
      <c r="BY473" s="235"/>
      <c r="BZ473" s="235"/>
      <c r="CA473" s="235"/>
      <c r="CB473" s="235"/>
      <c r="CC473" s="235"/>
      <c r="CD473" s="235"/>
      <c r="CE473" s="235"/>
      <c r="CF473" s="235"/>
      <c r="CG473" s="235"/>
      <c r="CH473" s="235"/>
      <c r="CI473" s="235"/>
      <c r="CJ473" s="235"/>
      <c r="CK473" s="235"/>
      <c r="CL473" s="235"/>
      <c r="CM473" s="235"/>
      <c r="CN473" s="235"/>
      <c r="CO473" s="235"/>
      <c r="CP473" s="235"/>
      <c r="CQ473" s="235"/>
      <c r="CR473" s="235"/>
    </row>
    <row r="474" spans="1:96" s="273" customFormat="1" ht="9.9499999999999993" customHeight="1" x14ac:dyDescent="0.15">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c r="AJ474" s="235"/>
      <c r="AK474" s="235"/>
      <c r="AL474" s="235"/>
      <c r="AM474" s="235"/>
      <c r="AN474" s="235"/>
      <c r="AO474" s="235"/>
      <c r="AP474" s="235"/>
      <c r="AQ474" s="235"/>
      <c r="AR474" s="235"/>
      <c r="AS474" s="235"/>
      <c r="AT474" s="235"/>
      <c r="AU474" s="235"/>
      <c r="AV474" s="235"/>
      <c r="AW474" s="235"/>
      <c r="AX474" s="235"/>
      <c r="AY474" s="235"/>
      <c r="AZ474" s="235"/>
      <c r="BA474" s="235"/>
      <c r="BB474" s="235"/>
      <c r="BC474" s="235"/>
      <c r="BD474" s="235"/>
      <c r="BE474" s="235"/>
      <c r="BF474" s="235"/>
      <c r="BG474" s="235"/>
      <c r="BH474" s="235"/>
      <c r="BI474" s="235"/>
      <c r="BJ474" s="235"/>
      <c r="BK474" s="235"/>
      <c r="BL474" s="235"/>
      <c r="BM474" s="235"/>
      <c r="BN474" s="235"/>
      <c r="BO474" s="235"/>
      <c r="BP474" s="235"/>
      <c r="BQ474" s="235"/>
      <c r="BR474" s="235"/>
      <c r="BS474" s="235"/>
      <c r="BT474" s="235"/>
      <c r="BU474" s="235"/>
      <c r="BV474" s="235"/>
      <c r="BW474" s="235"/>
      <c r="BX474" s="235"/>
      <c r="BY474" s="235"/>
      <c r="BZ474" s="235"/>
      <c r="CA474" s="235"/>
      <c r="CB474" s="235"/>
      <c r="CC474" s="235"/>
      <c r="CD474" s="235"/>
      <c r="CE474" s="235"/>
      <c r="CF474" s="235"/>
      <c r="CG474" s="235"/>
      <c r="CH474" s="235"/>
      <c r="CI474" s="235"/>
      <c r="CJ474" s="235"/>
      <c r="CK474" s="235"/>
      <c r="CL474" s="235"/>
      <c r="CM474" s="235"/>
      <c r="CN474" s="235"/>
      <c r="CO474" s="235"/>
      <c r="CP474" s="235"/>
      <c r="CQ474" s="235"/>
      <c r="CR474" s="235"/>
    </row>
    <row r="475" spans="1:96" s="273" customFormat="1" ht="9.9499999999999993" customHeight="1" x14ac:dyDescent="0.15">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c r="AJ475" s="235"/>
      <c r="AK475" s="235"/>
      <c r="AL475" s="235"/>
      <c r="AM475" s="235"/>
      <c r="AN475" s="235"/>
      <c r="AO475" s="235"/>
      <c r="AP475" s="235"/>
      <c r="AQ475" s="235"/>
      <c r="AR475" s="235"/>
      <c r="AS475" s="235"/>
      <c r="AT475" s="235"/>
      <c r="AU475" s="235"/>
      <c r="AV475" s="235"/>
      <c r="AW475" s="235"/>
      <c r="AX475" s="235"/>
      <c r="AY475" s="235"/>
      <c r="AZ475" s="235"/>
      <c r="BA475" s="235"/>
      <c r="BB475" s="235"/>
      <c r="BC475" s="235"/>
      <c r="BD475" s="235"/>
      <c r="BE475" s="235"/>
      <c r="BF475" s="235"/>
      <c r="BG475" s="235"/>
      <c r="BH475" s="235"/>
      <c r="BI475" s="235"/>
      <c r="BJ475" s="235"/>
      <c r="BK475" s="235"/>
      <c r="BL475" s="235"/>
      <c r="BM475" s="235"/>
      <c r="BN475" s="235"/>
      <c r="BO475" s="235"/>
      <c r="BP475" s="235"/>
      <c r="BQ475" s="235"/>
      <c r="BR475" s="235"/>
      <c r="BS475" s="235"/>
      <c r="BT475" s="235"/>
      <c r="BU475" s="235"/>
      <c r="BV475" s="235"/>
      <c r="BW475" s="235"/>
      <c r="BX475" s="235"/>
      <c r="BY475" s="235"/>
      <c r="BZ475" s="235"/>
      <c r="CA475" s="235"/>
      <c r="CB475" s="235"/>
      <c r="CC475" s="235"/>
      <c r="CD475" s="235"/>
      <c r="CE475" s="235"/>
      <c r="CF475" s="235"/>
      <c r="CG475" s="235"/>
      <c r="CH475" s="235"/>
      <c r="CI475" s="235"/>
      <c r="CJ475" s="235"/>
      <c r="CK475" s="235"/>
      <c r="CL475" s="235"/>
      <c r="CM475" s="235"/>
      <c r="CN475" s="235"/>
      <c r="CO475" s="235"/>
      <c r="CP475" s="235"/>
      <c r="CQ475" s="235"/>
      <c r="CR475" s="235"/>
    </row>
    <row r="476" spans="1:96" s="273" customFormat="1" ht="9.9499999999999993" customHeight="1" x14ac:dyDescent="0.15">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c r="AJ476" s="235"/>
      <c r="AK476" s="235"/>
      <c r="AL476" s="235"/>
      <c r="AM476" s="235"/>
      <c r="AN476" s="235"/>
      <c r="AO476" s="235"/>
      <c r="AP476" s="235"/>
      <c r="AQ476" s="235"/>
      <c r="AR476" s="235"/>
      <c r="AS476" s="235"/>
      <c r="AT476" s="235"/>
      <c r="AU476" s="235"/>
      <c r="AV476" s="235"/>
      <c r="AW476" s="235"/>
      <c r="AX476" s="235"/>
      <c r="AY476" s="235"/>
      <c r="AZ476" s="235"/>
      <c r="BA476" s="235"/>
      <c r="BB476" s="235"/>
      <c r="BC476" s="235"/>
      <c r="BD476" s="235"/>
      <c r="BE476" s="235"/>
      <c r="BF476" s="235"/>
      <c r="BG476" s="235"/>
      <c r="BH476" s="235"/>
      <c r="BI476" s="235"/>
      <c r="BJ476" s="235"/>
      <c r="BK476" s="235"/>
      <c r="BL476" s="235"/>
      <c r="BM476" s="235"/>
      <c r="BN476" s="235"/>
      <c r="BO476" s="235"/>
      <c r="BP476" s="235"/>
      <c r="BQ476" s="235"/>
      <c r="BR476" s="235"/>
      <c r="BS476" s="235"/>
      <c r="BT476" s="235"/>
      <c r="BU476" s="235"/>
      <c r="BV476" s="235"/>
      <c r="BW476" s="235"/>
      <c r="BX476" s="235"/>
      <c r="BY476" s="235"/>
      <c r="BZ476" s="235"/>
      <c r="CA476" s="235"/>
      <c r="CB476" s="235"/>
      <c r="CC476" s="235"/>
      <c r="CD476" s="235"/>
      <c r="CE476" s="235"/>
      <c r="CF476" s="235"/>
      <c r="CG476" s="235"/>
      <c r="CH476" s="235"/>
      <c r="CI476" s="235"/>
      <c r="CJ476" s="235"/>
      <c r="CK476" s="235"/>
      <c r="CL476" s="235"/>
      <c r="CM476" s="235"/>
      <c r="CN476" s="235"/>
      <c r="CO476" s="235"/>
      <c r="CP476" s="235"/>
      <c r="CQ476" s="235"/>
      <c r="CR476" s="235"/>
    </row>
    <row r="477" spans="1:96" s="273" customFormat="1" ht="9.9499999999999993" customHeight="1" x14ac:dyDescent="0.15">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c r="AJ477" s="235"/>
      <c r="AK477" s="235"/>
      <c r="AL477" s="235"/>
      <c r="AM477" s="235"/>
      <c r="AN477" s="235"/>
      <c r="AO477" s="235"/>
      <c r="AP477" s="235"/>
      <c r="AQ477" s="235"/>
      <c r="AR477" s="235"/>
      <c r="AS477" s="235"/>
      <c r="AT477" s="235"/>
      <c r="AU477" s="235"/>
      <c r="AV477" s="235"/>
      <c r="AW477" s="235"/>
      <c r="AX477" s="235"/>
      <c r="AY477" s="235"/>
      <c r="AZ477" s="235"/>
      <c r="BA477" s="235"/>
      <c r="BB477" s="235"/>
      <c r="BC477" s="235"/>
      <c r="BD477" s="235"/>
      <c r="BE477" s="235"/>
      <c r="BF477" s="235"/>
      <c r="BG477" s="235"/>
      <c r="BH477" s="235"/>
      <c r="BI477" s="235"/>
      <c r="BJ477" s="235"/>
      <c r="BK477" s="235"/>
      <c r="BL477" s="235"/>
      <c r="BM477" s="235"/>
      <c r="BN477" s="235"/>
      <c r="BO477" s="235"/>
      <c r="BP477" s="235"/>
      <c r="BQ477" s="235"/>
      <c r="BR477" s="235"/>
      <c r="BS477" s="235"/>
      <c r="BT477" s="235"/>
      <c r="BU477" s="235"/>
      <c r="BV477" s="235"/>
      <c r="BW477" s="235"/>
      <c r="BX477" s="235"/>
      <c r="BY477" s="235"/>
      <c r="BZ477" s="235"/>
      <c r="CA477" s="235"/>
      <c r="CB477" s="235"/>
      <c r="CC477" s="235"/>
      <c r="CD477" s="235"/>
      <c r="CE477" s="235"/>
      <c r="CF477" s="235"/>
      <c r="CG477" s="235"/>
      <c r="CH477" s="235"/>
      <c r="CI477" s="235"/>
      <c r="CJ477" s="235"/>
      <c r="CK477" s="235"/>
      <c r="CL477" s="235"/>
      <c r="CM477" s="235"/>
      <c r="CN477" s="235"/>
      <c r="CO477" s="235"/>
      <c r="CP477" s="235"/>
      <c r="CQ477" s="235"/>
      <c r="CR477" s="235"/>
    </row>
    <row r="478" spans="1:96" s="273" customFormat="1" ht="9.9499999999999993" customHeight="1" x14ac:dyDescent="0.15">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c r="AJ478" s="235"/>
      <c r="AK478" s="235"/>
      <c r="AL478" s="235"/>
      <c r="AM478" s="235"/>
      <c r="AN478" s="235"/>
      <c r="AO478" s="235"/>
      <c r="AP478" s="235"/>
      <c r="AQ478" s="235"/>
      <c r="AR478" s="235"/>
      <c r="AS478" s="235"/>
      <c r="AT478" s="235"/>
      <c r="AU478" s="235"/>
      <c r="AV478" s="235"/>
      <c r="AW478" s="235"/>
      <c r="AX478" s="235"/>
      <c r="AY478" s="235"/>
      <c r="AZ478" s="235"/>
      <c r="BA478" s="235"/>
      <c r="BB478" s="235"/>
      <c r="BC478" s="235"/>
      <c r="BD478" s="235"/>
      <c r="BE478" s="235"/>
      <c r="BF478" s="235"/>
      <c r="BG478" s="235"/>
      <c r="BH478" s="235"/>
      <c r="BI478" s="235"/>
      <c r="BJ478" s="235"/>
      <c r="BK478" s="235"/>
      <c r="BL478" s="235"/>
      <c r="BM478" s="235"/>
      <c r="BN478" s="235"/>
      <c r="BO478" s="235"/>
      <c r="BP478" s="235"/>
      <c r="BQ478" s="235"/>
      <c r="BR478" s="235"/>
      <c r="BS478" s="235"/>
      <c r="BT478" s="235"/>
      <c r="BU478" s="235"/>
      <c r="BV478" s="235"/>
      <c r="BW478" s="235"/>
      <c r="BX478" s="235"/>
      <c r="BY478" s="235"/>
      <c r="BZ478" s="235"/>
      <c r="CA478" s="235"/>
      <c r="CB478" s="235"/>
      <c r="CC478" s="235"/>
      <c r="CD478" s="235"/>
      <c r="CE478" s="235"/>
      <c r="CF478" s="235"/>
      <c r="CG478" s="235"/>
      <c r="CH478" s="235"/>
      <c r="CI478" s="235"/>
      <c r="CJ478" s="235"/>
      <c r="CK478" s="235"/>
      <c r="CL478" s="235"/>
      <c r="CM478" s="235"/>
      <c r="CN478" s="235"/>
      <c r="CO478" s="235"/>
      <c r="CP478" s="235"/>
      <c r="CQ478" s="235"/>
      <c r="CR478" s="235"/>
    </row>
    <row r="479" spans="1:96" s="273" customFormat="1" ht="9.9499999999999993" customHeight="1" x14ac:dyDescent="0.15">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c r="AJ479" s="235"/>
      <c r="AK479" s="235"/>
      <c r="AL479" s="235"/>
      <c r="AM479" s="235"/>
      <c r="AN479" s="235"/>
      <c r="AO479" s="235"/>
      <c r="AP479" s="235"/>
      <c r="AQ479" s="235"/>
      <c r="AR479" s="235"/>
      <c r="AS479" s="235"/>
      <c r="AT479" s="235"/>
      <c r="AU479" s="235"/>
      <c r="AV479" s="235"/>
      <c r="AW479" s="235"/>
      <c r="AX479" s="235"/>
      <c r="AY479" s="235"/>
      <c r="AZ479" s="235"/>
      <c r="BA479" s="235"/>
      <c r="BB479" s="235"/>
      <c r="BC479" s="235"/>
      <c r="BD479" s="235"/>
      <c r="BE479" s="235"/>
      <c r="BF479" s="235"/>
      <c r="BG479" s="235"/>
      <c r="BH479" s="235"/>
      <c r="BI479" s="235"/>
      <c r="BJ479" s="235"/>
      <c r="BK479" s="235"/>
      <c r="BL479" s="235"/>
      <c r="BM479" s="235"/>
      <c r="BN479" s="235"/>
      <c r="BO479" s="235"/>
      <c r="BP479" s="235"/>
      <c r="BQ479" s="235"/>
      <c r="BR479" s="235"/>
      <c r="BS479" s="235"/>
      <c r="BT479" s="235"/>
      <c r="BU479" s="235"/>
      <c r="BV479" s="235"/>
      <c r="BW479" s="235"/>
      <c r="BX479" s="235"/>
      <c r="BY479" s="235"/>
      <c r="BZ479" s="235"/>
      <c r="CA479" s="235"/>
      <c r="CB479" s="235"/>
      <c r="CC479" s="235"/>
      <c r="CD479" s="235"/>
      <c r="CE479" s="235"/>
      <c r="CF479" s="235"/>
      <c r="CG479" s="235"/>
      <c r="CH479" s="235"/>
      <c r="CI479" s="235"/>
      <c r="CJ479" s="235"/>
      <c r="CK479" s="235"/>
      <c r="CL479" s="235"/>
      <c r="CM479" s="235"/>
      <c r="CN479" s="235"/>
      <c r="CO479" s="235"/>
      <c r="CP479" s="235"/>
      <c r="CQ479" s="235"/>
      <c r="CR479" s="235"/>
    </row>
    <row r="480" spans="1:96" s="273" customFormat="1" ht="9.9499999999999993" customHeight="1" x14ac:dyDescent="0.15">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c r="AJ480" s="235"/>
      <c r="AK480" s="235"/>
      <c r="AL480" s="235"/>
      <c r="AM480" s="235"/>
      <c r="AN480" s="235"/>
      <c r="AO480" s="235"/>
      <c r="AP480" s="235"/>
      <c r="AQ480" s="235"/>
      <c r="AR480" s="235"/>
      <c r="AS480" s="235"/>
      <c r="AT480" s="235"/>
      <c r="AU480" s="235"/>
      <c r="AV480" s="235"/>
      <c r="AW480" s="235"/>
      <c r="AX480" s="235"/>
      <c r="AY480" s="235"/>
      <c r="AZ480" s="235"/>
      <c r="BA480" s="235"/>
      <c r="BB480" s="235"/>
      <c r="BC480" s="235"/>
      <c r="BD480" s="235"/>
      <c r="BE480" s="235"/>
      <c r="BF480" s="235"/>
      <c r="BG480" s="235"/>
      <c r="BH480" s="235"/>
      <c r="BI480" s="235"/>
      <c r="BJ480" s="235"/>
      <c r="BK480" s="235"/>
      <c r="BL480" s="235"/>
      <c r="BM480" s="235"/>
      <c r="BN480" s="235"/>
      <c r="BO480" s="235"/>
      <c r="BP480" s="235"/>
      <c r="BQ480" s="235"/>
      <c r="BR480" s="235"/>
      <c r="BS480" s="235"/>
      <c r="BT480" s="235"/>
      <c r="BU480" s="235"/>
      <c r="BV480" s="235"/>
      <c r="BW480" s="235"/>
      <c r="BX480" s="235"/>
      <c r="BY480" s="235"/>
      <c r="BZ480" s="235"/>
      <c r="CA480" s="235"/>
      <c r="CB480" s="235"/>
      <c r="CC480" s="235"/>
      <c r="CD480" s="235"/>
      <c r="CE480" s="235"/>
      <c r="CF480" s="235"/>
      <c r="CG480" s="235"/>
      <c r="CH480" s="235"/>
      <c r="CI480" s="235"/>
      <c r="CJ480" s="235"/>
      <c r="CK480" s="235"/>
      <c r="CL480" s="235"/>
      <c r="CM480" s="235"/>
      <c r="CN480" s="235"/>
      <c r="CO480" s="235"/>
      <c r="CP480" s="235"/>
      <c r="CQ480" s="235"/>
      <c r="CR480" s="235"/>
    </row>
    <row r="481" spans="1:96" s="273" customFormat="1" ht="9.9499999999999993" customHeight="1" x14ac:dyDescent="0.15">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c r="AJ481" s="235"/>
      <c r="AK481" s="235"/>
      <c r="AL481" s="235"/>
      <c r="AM481" s="235"/>
      <c r="AN481" s="235"/>
      <c r="AO481" s="235"/>
      <c r="AP481" s="235"/>
      <c r="AQ481" s="235"/>
      <c r="AR481" s="235"/>
      <c r="AS481" s="235"/>
      <c r="AT481" s="235"/>
      <c r="AU481" s="235"/>
      <c r="AV481" s="235"/>
      <c r="AW481" s="235"/>
      <c r="AX481" s="235"/>
      <c r="AY481" s="235"/>
      <c r="AZ481" s="235"/>
      <c r="BA481" s="235"/>
      <c r="BB481" s="235"/>
      <c r="BC481" s="235"/>
      <c r="BD481" s="235"/>
      <c r="BE481" s="235"/>
      <c r="BF481" s="235"/>
      <c r="BG481" s="235"/>
      <c r="BH481" s="235"/>
      <c r="BI481" s="235"/>
      <c r="BJ481" s="235"/>
      <c r="BK481" s="235"/>
      <c r="BL481" s="235"/>
      <c r="BM481" s="235"/>
      <c r="BN481" s="235"/>
      <c r="BO481" s="235"/>
      <c r="BP481" s="235"/>
      <c r="BQ481" s="235"/>
      <c r="BR481" s="235"/>
      <c r="BS481" s="235"/>
      <c r="BT481" s="235"/>
      <c r="BU481" s="235"/>
      <c r="BV481" s="235"/>
      <c r="BW481" s="235"/>
      <c r="BX481" s="235"/>
      <c r="BY481" s="235"/>
      <c r="BZ481" s="235"/>
      <c r="CA481" s="235"/>
      <c r="CB481" s="235"/>
      <c r="CC481" s="235"/>
      <c r="CD481" s="235"/>
      <c r="CE481" s="235"/>
      <c r="CF481" s="235"/>
      <c r="CG481" s="235"/>
      <c r="CH481" s="235"/>
      <c r="CI481" s="235"/>
      <c r="CJ481" s="235"/>
      <c r="CK481" s="235"/>
      <c r="CL481" s="235"/>
      <c r="CM481" s="235"/>
      <c r="CN481" s="235"/>
      <c r="CO481" s="235"/>
      <c r="CP481" s="235"/>
      <c r="CQ481" s="235"/>
      <c r="CR481" s="235"/>
    </row>
    <row r="482" spans="1:96" s="273" customFormat="1" ht="9.9499999999999993" customHeight="1" x14ac:dyDescent="0.15">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c r="AJ482" s="235"/>
      <c r="AK482" s="235"/>
      <c r="AL482" s="235"/>
      <c r="AM482" s="235"/>
      <c r="AN482" s="235"/>
      <c r="AO482" s="235"/>
      <c r="AP482" s="235"/>
      <c r="AQ482" s="235"/>
      <c r="AR482" s="235"/>
      <c r="AS482" s="235"/>
      <c r="AT482" s="235"/>
      <c r="AU482" s="235"/>
      <c r="AV482" s="235"/>
      <c r="AW482" s="235"/>
      <c r="AX482" s="235"/>
      <c r="AY482" s="235"/>
      <c r="AZ482" s="235"/>
      <c r="BA482" s="235"/>
      <c r="BB482" s="235"/>
      <c r="BC482" s="235"/>
      <c r="BD482" s="235"/>
      <c r="BE482" s="235"/>
      <c r="BF482" s="235"/>
      <c r="BG482" s="235"/>
      <c r="BH482" s="235"/>
      <c r="BI482" s="235"/>
      <c r="BJ482" s="235"/>
      <c r="BK482" s="235"/>
      <c r="BL482" s="235"/>
      <c r="BM482" s="235"/>
      <c r="BN482" s="235"/>
      <c r="BO482" s="235"/>
      <c r="BP482" s="235"/>
      <c r="BQ482" s="235"/>
      <c r="BR482" s="235"/>
      <c r="BS482" s="235"/>
      <c r="BT482" s="235"/>
      <c r="BU482" s="235"/>
      <c r="BV482" s="235"/>
      <c r="BW482" s="235"/>
      <c r="BX482" s="235"/>
      <c r="BY482" s="235"/>
      <c r="BZ482" s="235"/>
      <c r="CA482" s="235"/>
      <c r="CB482" s="235"/>
      <c r="CC482" s="235"/>
      <c r="CD482" s="235"/>
      <c r="CE482" s="235"/>
      <c r="CF482" s="235"/>
      <c r="CG482" s="235"/>
      <c r="CH482" s="235"/>
      <c r="CI482" s="235"/>
      <c r="CJ482" s="235"/>
      <c r="CK482" s="235"/>
      <c r="CL482" s="235"/>
      <c r="CM482" s="235"/>
      <c r="CN482" s="235"/>
      <c r="CO482" s="235"/>
      <c r="CP482" s="235"/>
      <c r="CQ482" s="235"/>
      <c r="CR482" s="235"/>
    </row>
    <row r="483" spans="1:96" s="273" customFormat="1" ht="9.9499999999999993" customHeight="1" x14ac:dyDescent="0.15">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c r="AJ483" s="235"/>
      <c r="AK483" s="235"/>
      <c r="AL483" s="235"/>
      <c r="AM483" s="235"/>
      <c r="AN483" s="235"/>
      <c r="AO483" s="235"/>
      <c r="AP483" s="235"/>
      <c r="AQ483" s="235"/>
      <c r="AR483" s="235"/>
      <c r="AS483" s="235"/>
      <c r="AT483" s="235"/>
      <c r="AU483" s="235"/>
      <c r="AV483" s="235"/>
      <c r="AW483" s="235"/>
      <c r="AX483" s="235"/>
      <c r="AY483" s="235"/>
      <c r="AZ483" s="235"/>
      <c r="BA483" s="235"/>
      <c r="BB483" s="235"/>
      <c r="BC483" s="235"/>
      <c r="BD483" s="235"/>
      <c r="BE483" s="235"/>
      <c r="BF483" s="235"/>
      <c r="BG483" s="235"/>
      <c r="BH483" s="235"/>
      <c r="BI483" s="235"/>
      <c r="BJ483" s="235"/>
      <c r="BK483" s="235"/>
      <c r="BL483" s="235"/>
      <c r="BM483" s="235"/>
      <c r="BN483" s="235"/>
      <c r="BO483" s="235"/>
      <c r="BP483" s="235"/>
      <c r="BQ483" s="235"/>
      <c r="BR483" s="235"/>
      <c r="BS483" s="235"/>
      <c r="BT483" s="235"/>
      <c r="BU483" s="235"/>
      <c r="BV483" s="235"/>
      <c r="BW483" s="235"/>
      <c r="BX483" s="235"/>
      <c r="BY483" s="235"/>
      <c r="BZ483" s="235"/>
      <c r="CA483" s="235"/>
      <c r="CB483" s="235"/>
      <c r="CC483" s="235"/>
      <c r="CD483" s="235"/>
      <c r="CE483" s="235"/>
      <c r="CF483" s="235"/>
      <c r="CG483" s="235"/>
      <c r="CH483" s="235"/>
      <c r="CI483" s="235"/>
      <c r="CJ483" s="235"/>
      <c r="CK483" s="235"/>
      <c r="CL483" s="235"/>
      <c r="CM483" s="235"/>
      <c r="CN483" s="235"/>
      <c r="CO483" s="235"/>
      <c r="CP483" s="235"/>
      <c r="CQ483" s="235"/>
      <c r="CR483" s="235"/>
    </row>
    <row r="484" spans="1:96" s="273" customFormat="1" ht="9.9499999999999993" customHeight="1" x14ac:dyDescent="0.15">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c r="AJ484" s="235"/>
      <c r="AK484" s="235"/>
      <c r="AL484" s="235"/>
      <c r="AM484" s="235"/>
      <c r="AN484" s="235"/>
      <c r="AO484" s="235"/>
      <c r="AP484" s="235"/>
      <c r="AQ484" s="235"/>
      <c r="AR484" s="235"/>
      <c r="AS484" s="235"/>
      <c r="AT484" s="235"/>
      <c r="AU484" s="235"/>
      <c r="AV484" s="235"/>
      <c r="AW484" s="235"/>
      <c r="AX484" s="235"/>
      <c r="AY484" s="235"/>
      <c r="AZ484" s="235"/>
      <c r="BA484" s="235"/>
      <c r="BB484" s="235"/>
      <c r="BC484" s="235"/>
      <c r="BD484" s="235"/>
      <c r="BE484" s="235"/>
      <c r="BF484" s="235"/>
      <c r="BG484" s="235"/>
      <c r="BH484" s="235"/>
      <c r="BI484" s="235"/>
      <c r="BJ484" s="235"/>
      <c r="BK484" s="235"/>
      <c r="BL484" s="235"/>
      <c r="BM484" s="235"/>
      <c r="BN484" s="235"/>
      <c r="BO484" s="235"/>
      <c r="BP484" s="235"/>
      <c r="BQ484" s="235"/>
      <c r="BR484" s="235"/>
      <c r="BS484" s="235"/>
      <c r="BT484" s="235"/>
      <c r="BU484" s="235"/>
      <c r="BV484" s="235"/>
      <c r="BW484" s="235"/>
      <c r="BX484" s="235"/>
      <c r="BY484" s="235"/>
      <c r="BZ484" s="235"/>
      <c r="CA484" s="235"/>
      <c r="CB484" s="235"/>
      <c r="CC484" s="235"/>
      <c r="CD484" s="235"/>
      <c r="CE484" s="235"/>
      <c r="CF484" s="235"/>
      <c r="CG484" s="235"/>
      <c r="CH484" s="235"/>
      <c r="CI484" s="235"/>
      <c r="CJ484" s="235"/>
      <c r="CK484" s="235"/>
      <c r="CL484" s="235"/>
      <c r="CM484" s="235"/>
      <c r="CN484" s="235"/>
      <c r="CO484" s="235"/>
      <c r="CP484" s="235"/>
      <c r="CQ484" s="235"/>
      <c r="CR484" s="235"/>
    </row>
    <row r="485" spans="1:96" s="273" customFormat="1" ht="9.9499999999999993" customHeight="1" x14ac:dyDescent="0.15">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c r="AJ485" s="235"/>
      <c r="AK485" s="235"/>
      <c r="AL485" s="235"/>
      <c r="AM485" s="235"/>
      <c r="AN485" s="235"/>
      <c r="AO485" s="235"/>
      <c r="AP485" s="235"/>
      <c r="AQ485" s="235"/>
      <c r="AR485" s="235"/>
      <c r="AS485" s="235"/>
      <c r="AT485" s="235"/>
      <c r="AU485" s="235"/>
      <c r="AV485" s="235"/>
      <c r="AW485" s="235"/>
      <c r="AX485" s="235"/>
      <c r="AY485" s="235"/>
      <c r="AZ485" s="235"/>
      <c r="BA485" s="235"/>
      <c r="BB485" s="235"/>
      <c r="BC485" s="235"/>
      <c r="BD485" s="235"/>
      <c r="BE485" s="235"/>
      <c r="BF485" s="235"/>
      <c r="BG485" s="235"/>
      <c r="BH485" s="235"/>
      <c r="BI485" s="235"/>
      <c r="BJ485" s="235"/>
      <c r="BK485" s="235"/>
      <c r="BL485" s="235"/>
      <c r="BM485" s="235"/>
      <c r="BN485" s="235"/>
      <c r="BO485" s="235"/>
      <c r="BP485" s="235"/>
      <c r="BQ485" s="235"/>
      <c r="BR485" s="235"/>
      <c r="BS485" s="235"/>
      <c r="BT485" s="235"/>
      <c r="BU485" s="235"/>
      <c r="BV485" s="235"/>
      <c r="BW485" s="235"/>
      <c r="BX485" s="235"/>
      <c r="BY485" s="235"/>
      <c r="BZ485" s="235"/>
      <c r="CA485" s="235"/>
      <c r="CB485" s="235"/>
      <c r="CC485" s="235"/>
      <c r="CD485" s="235"/>
      <c r="CE485" s="235"/>
      <c r="CF485" s="235"/>
      <c r="CG485" s="235"/>
      <c r="CH485" s="235"/>
      <c r="CI485" s="235"/>
      <c r="CJ485" s="235"/>
      <c r="CK485" s="235"/>
      <c r="CL485" s="235"/>
      <c r="CM485" s="235"/>
      <c r="CN485" s="235"/>
      <c r="CO485" s="235"/>
      <c r="CP485" s="235"/>
      <c r="CQ485" s="235"/>
      <c r="CR485" s="235"/>
    </row>
    <row r="486" spans="1:96" s="273" customFormat="1" ht="9.9499999999999993" customHeight="1" x14ac:dyDescent="0.15">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c r="AJ486" s="235"/>
      <c r="AK486" s="235"/>
      <c r="AL486" s="235"/>
      <c r="AM486" s="235"/>
      <c r="AN486" s="235"/>
      <c r="AO486" s="235"/>
      <c r="AP486" s="235"/>
      <c r="AQ486" s="235"/>
      <c r="AR486" s="235"/>
      <c r="AS486" s="235"/>
      <c r="AT486" s="235"/>
      <c r="AU486" s="235"/>
      <c r="AV486" s="235"/>
      <c r="AW486" s="235"/>
      <c r="AX486" s="235"/>
      <c r="AY486" s="235"/>
      <c r="AZ486" s="235"/>
      <c r="BA486" s="235"/>
      <c r="BB486" s="235"/>
      <c r="BC486" s="235"/>
      <c r="BD486" s="235"/>
      <c r="BE486" s="235"/>
      <c r="BF486" s="235"/>
      <c r="BG486" s="235"/>
      <c r="BH486" s="235"/>
      <c r="BI486" s="235"/>
      <c r="BJ486" s="235"/>
      <c r="BK486" s="235"/>
      <c r="BL486" s="235"/>
      <c r="BM486" s="235"/>
      <c r="BN486" s="235"/>
      <c r="BO486" s="235"/>
      <c r="BP486" s="235"/>
      <c r="BQ486" s="235"/>
      <c r="BR486" s="235"/>
      <c r="BS486" s="235"/>
      <c r="BT486" s="235"/>
      <c r="BU486" s="235"/>
      <c r="BV486" s="235"/>
      <c r="BW486" s="235"/>
      <c r="BX486" s="235"/>
      <c r="BY486" s="235"/>
      <c r="BZ486" s="235"/>
      <c r="CA486" s="235"/>
      <c r="CB486" s="235"/>
      <c r="CC486" s="235"/>
      <c r="CD486" s="235"/>
      <c r="CE486" s="235"/>
      <c r="CF486" s="235"/>
      <c r="CG486" s="235"/>
      <c r="CH486" s="235"/>
      <c r="CI486" s="235"/>
      <c r="CJ486" s="235"/>
      <c r="CK486" s="235"/>
      <c r="CL486" s="235"/>
      <c r="CM486" s="235"/>
      <c r="CN486" s="235"/>
      <c r="CO486" s="235"/>
      <c r="CP486" s="235"/>
      <c r="CQ486" s="235"/>
      <c r="CR486" s="235"/>
    </row>
    <row r="487" spans="1:96" s="273" customFormat="1" ht="9.9499999999999993" customHeight="1" x14ac:dyDescent="0.15">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c r="AJ487" s="235"/>
      <c r="AK487" s="235"/>
      <c r="AL487" s="235"/>
      <c r="AM487" s="235"/>
      <c r="AN487" s="235"/>
      <c r="AO487" s="235"/>
      <c r="AP487" s="235"/>
      <c r="AQ487" s="235"/>
      <c r="AR487" s="235"/>
      <c r="AS487" s="235"/>
      <c r="AT487" s="235"/>
      <c r="AU487" s="235"/>
      <c r="AV487" s="235"/>
      <c r="AW487" s="235"/>
      <c r="AX487" s="235"/>
      <c r="AY487" s="235"/>
      <c r="AZ487" s="235"/>
      <c r="BA487" s="235"/>
      <c r="BB487" s="235"/>
      <c r="BC487" s="235"/>
      <c r="BD487" s="235"/>
      <c r="BE487" s="235"/>
      <c r="BF487" s="235"/>
      <c r="BG487" s="235"/>
      <c r="BH487" s="235"/>
      <c r="BI487" s="235"/>
      <c r="BJ487" s="235"/>
      <c r="BK487" s="235"/>
      <c r="BL487" s="235"/>
      <c r="BM487" s="235"/>
      <c r="BN487" s="235"/>
      <c r="BO487" s="235"/>
      <c r="BP487" s="235"/>
      <c r="BQ487" s="235"/>
      <c r="BR487" s="235"/>
      <c r="BS487" s="235"/>
      <c r="BT487" s="235"/>
      <c r="BU487" s="235"/>
      <c r="BV487" s="235"/>
      <c r="BW487" s="235"/>
      <c r="BX487" s="235"/>
      <c r="BY487" s="235"/>
      <c r="BZ487" s="235"/>
      <c r="CA487" s="235"/>
      <c r="CB487" s="235"/>
      <c r="CC487" s="235"/>
      <c r="CD487" s="235"/>
      <c r="CE487" s="235"/>
      <c r="CF487" s="235"/>
      <c r="CG487" s="235"/>
      <c r="CH487" s="235"/>
      <c r="CI487" s="235"/>
      <c r="CJ487" s="235"/>
      <c r="CK487" s="235"/>
      <c r="CL487" s="235"/>
      <c r="CM487" s="235"/>
      <c r="CN487" s="235"/>
      <c r="CO487" s="235"/>
      <c r="CP487" s="235"/>
      <c r="CQ487" s="235"/>
      <c r="CR487" s="235"/>
    </row>
    <row r="488" spans="1:96" s="273" customFormat="1" ht="9.9499999999999993" customHeight="1" x14ac:dyDescent="0.15">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c r="AJ488" s="235"/>
      <c r="AK488" s="235"/>
      <c r="AL488" s="235"/>
      <c r="AM488" s="235"/>
      <c r="AN488" s="235"/>
      <c r="AO488" s="235"/>
      <c r="AP488" s="235"/>
      <c r="AQ488" s="235"/>
      <c r="AR488" s="235"/>
      <c r="AS488" s="235"/>
      <c r="AT488" s="235"/>
      <c r="AU488" s="235"/>
      <c r="AV488" s="235"/>
      <c r="AW488" s="235"/>
      <c r="AX488" s="235"/>
      <c r="AY488" s="235"/>
      <c r="AZ488" s="235"/>
      <c r="BA488" s="235"/>
      <c r="BB488" s="235"/>
      <c r="BC488" s="235"/>
      <c r="BD488" s="235"/>
      <c r="BE488" s="235"/>
      <c r="BF488" s="235"/>
      <c r="BG488" s="235"/>
      <c r="BH488" s="235"/>
      <c r="BI488" s="235"/>
      <c r="BJ488" s="235"/>
      <c r="BK488" s="235"/>
      <c r="BL488" s="235"/>
      <c r="BM488" s="235"/>
      <c r="BN488" s="235"/>
      <c r="BO488" s="235"/>
      <c r="BP488" s="235"/>
      <c r="BQ488" s="235"/>
      <c r="BR488" s="235"/>
      <c r="BS488" s="235"/>
      <c r="BT488" s="235"/>
      <c r="BU488" s="235"/>
      <c r="BV488" s="235"/>
      <c r="BW488" s="235"/>
      <c r="BX488" s="235"/>
      <c r="BY488" s="235"/>
      <c r="BZ488" s="235"/>
      <c r="CA488" s="235"/>
      <c r="CB488" s="235"/>
      <c r="CC488" s="235"/>
      <c r="CD488" s="235"/>
      <c r="CE488" s="235"/>
      <c r="CF488" s="235"/>
      <c r="CG488" s="235"/>
      <c r="CH488" s="235"/>
      <c r="CI488" s="235"/>
      <c r="CJ488" s="235"/>
      <c r="CK488" s="235"/>
      <c r="CL488" s="235"/>
      <c r="CM488" s="235"/>
      <c r="CN488" s="235"/>
      <c r="CO488" s="235"/>
      <c r="CP488" s="235"/>
      <c r="CQ488" s="235"/>
      <c r="CR488" s="235"/>
    </row>
    <row r="489" spans="1:96" s="273" customFormat="1" ht="9.9499999999999993" customHeight="1" x14ac:dyDescent="0.15">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c r="AJ489" s="235"/>
      <c r="AK489" s="235"/>
      <c r="AL489" s="235"/>
      <c r="AM489" s="235"/>
      <c r="AN489" s="235"/>
      <c r="AO489" s="235"/>
      <c r="AP489" s="235"/>
      <c r="AQ489" s="235"/>
      <c r="AR489" s="235"/>
      <c r="AS489" s="235"/>
      <c r="AT489" s="235"/>
      <c r="AU489" s="235"/>
      <c r="AV489" s="235"/>
      <c r="AW489" s="235"/>
      <c r="AX489" s="235"/>
      <c r="AY489" s="235"/>
      <c r="AZ489" s="235"/>
      <c r="BA489" s="235"/>
      <c r="BB489" s="235"/>
      <c r="BC489" s="235"/>
      <c r="BD489" s="235"/>
      <c r="BE489" s="235"/>
      <c r="BF489" s="235"/>
      <c r="BG489" s="235"/>
      <c r="BH489" s="235"/>
      <c r="BI489" s="235"/>
      <c r="BJ489" s="235"/>
      <c r="BK489" s="235"/>
      <c r="BL489" s="235"/>
      <c r="BM489" s="235"/>
      <c r="BN489" s="235"/>
      <c r="BO489" s="235"/>
      <c r="BP489" s="235"/>
      <c r="BQ489" s="235"/>
      <c r="BR489" s="235"/>
      <c r="BS489" s="235"/>
      <c r="BT489" s="235"/>
      <c r="BU489" s="235"/>
      <c r="BV489" s="235"/>
      <c r="BW489" s="235"/>
      <c r="BX489" s="235"/>
      <c r="BY489" s="235"/>
      <c r="BZ489" s="235"/>
      <c r="CA489" s="235"/>
      <c r="CB489" s="235"/>
      <c r="CC489" s="235"/>
      <c r="CD489" s="235"/>
      <c r="CE489" s="235"/>
      <c r="CF489" s="235"/>
      <c r="CG489" s="235"/>
      <c r="CH489" s="235"/>
      <c r="CI489" s="235"/>
      <c r="CJ489" s="235"/>
      <c r="CK489" s="235"/>
      <c r="CL489" s="235"/>
      <c r="CM489" s="235"/>
      <c r="CN489" s="235"/>
      <c r="CO489" s="235"/>
      <c r="CP489" s="235"/>
      <c r="CQ489" s="235"/>
      <c r="CR489" s="235"/>
    </row>
    <row r="490" spans="1:96" s="273" customFormat="1" ht="9.9499999999999993" customHeight="1" x14ac:dyDescent="0.15">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c r="AJ490" s="235"/>
      <c r="AK490" s="235"/>
      <c r="AL490" s="235"/>
      <c r="AM490" s="235"/>
      <c r="AN490" s="235"/>
      <c r="AO490" s="235"/>
      <c r="AP490" s="235"/>
      <c r="AQ490" s="235"/>
      <c r="AR490" s="235"/>
      <c r="AS490" s="235"/>
      <c r="AT490" s="235"/>
      <c r="AU490" s="235"/>
      <c r="AV490" s="235"/>
      <c r="AW490" s="235"/>
      <c r="AX490" s="235"/>
      <c r="AY490" s="235"/>
      <c r="AZ490" s="235"/>
      <c r="BA490" s="235"/>
      <c r="BB490" s="235"/>
      <c r="BC490" s="235"/>
      <c r="BD490" s="235"/>
      <c r="BE490" s="235"/>
      <c r="BF490" s="235"/>
      <c r="BG490" s="235"/>
      <c r="BH490" s="235"/>
      <c r="BI490" s="235"/>
      <c r="BJ490" s="235"/>
      <c r="BK490" s="235"/>
      <c r="BL490" s="235"/>
      <c r="BM490" s="235"/>
      <c r="BN490" s="235"/>
      <c r="BO490" s="235"/>
      <c r="BP490" s="235"/>
      <c r="BQ490" s="235"/>
      <c r="BR490" s="235"/>
      <c r="BS490" s="235"/>
      <c r="BT490" s="235"/>
      <c r="BU490" s="235"/>
      <c r="BV490" s="235"/>
      <c r="BW490" s="235"/>
      <c r="BX490" s="235"/>
      <c r="BY490" s="235"/>
      <c r="BZ490" s="235"/>
      <c r="CA490" s="235"/>
      <c r="CB490" s="235"/>
      <c r="CC490" s="235"/>
      <c r="CD490" s="235"/>
      <c r="CE490" s="235"/>
      <c r="CF490" s="235"/>
      <c r="CG490" s="235"/>
      <c r="CH490" s="235"/>
      <c r="CI490" s="235"/>
      <c r="CJ490" s="235"/>
      <c r="CK490" s="235"/>
      <c r="CL490" s="235"/>
      <c r="CM490" s="235"/>
      <c r="CN490" s="235"/>
      <c r="CO490" s="235"/>
      <c r="CP490" s="235"/>
      <c r="CQ490" s="235"/>
      <c r="CR490" s="235"/>
    </row>
    <row r="491" spans="1:96" s="273" customFormat="1" ht="9.9499999999999993" customHeight="1" x14ac:dyDescent="0.15">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c r="AJ491" s="235"/>
      <c r="AK491" s="235"/>
      <c r="AL491" s="235"/>
      <c r="AM491" s="235"/>
      <c r="AN491" s="235"/>
      <c r="AO491" s="235"/>
      <c r="AP491" s="235"/>
      <c r="AQ491" s="235"/>
      <c r="AR491" s="235"/>
      <c r="AS491" s="235"/>
      <c r="AT491" s="235"/>
      <c r="AU491" s="235"/>
      <c r="AV491" s="235"/>
      <c r="AW491" s="235"/>
      <c r="AX491" s="235"/>
      <c r="AY491" s="235"/>
      <c r="AZ491" s="235"/>
      <c r="BA491" s="235"/>
      <c r="BB491" s="235"/>
      <c r="BC491" s="235"/>
      <c r="BD491" s="235"/>
      <c r="BE491" s="235"/>
      <c r="BF491" s="235"/>
      <c r="BG491" s="235"/>
      <c r="BH491" s="235"/>
      <c r="BI491" s="235"/>
      <c r="BJ491" s="235"/>
      <c r="BK491" s="235"/>
      <c r="BL491" s="235"/>
      <c r="BM491" s="235"/>
      <c r="BN491" s="235"/>
      <c r="BO491" s="235"/>
      <c r="BP491" s="235"/>
      <c r="BQ491" s="235"/>
      <c r="BR491" s="235"/>
      <c r="BS491" s="235"/>
      <c r="BT491" s="235"/>
      <c r="BU491" s="235"/>
      <c r="BV491" s="235"/>
      <c r="BW491" s="235"/>
      <c r="BX491" s="235"/>
      <c r="BY491" s="235"/>
      <c r="BZ491" s="235"/>
      <c r="CA491" s="235"/>
      <c r="CB491" s="235"/>
      <c r="CC491" s="235"/>
      <c r="CD491" s="235"/>
      <c r="CE491" s="235"/>
      <c r="CF491" s="235"/>
      <c r="CG491" s="235"/>
      <c r="CH491" s="235"/>
      <c r="CI491" s="235"/>
      <c r="CJ491" s="235"/>
      <c r="CK491" s="235"/>
      <c r="CL491" s="235"/>
      <c r="CM491" s="235"/>
      <c r="CN491" s="235"/>
      <c r="CO491" s="235"/>
      <c r="CP491" s="235"/>
      <c r="CQ491" s="235"/>
      <c r="CR491" s="235"/>
    </row>
    <row r="492" spans="1:96" s="273" customFormat="1" ht="9.9499999999999993" customHeight="1" x14ac:dyDescent="0.15">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c r="AJ492" s="235"/>
      <c r="AK492" s="235"/>
      <c r="AL492" s="235"/>
      <c r="AM492" s="235"/>
      <c r="AN492" s="235"/>
      <c r="AO492" s="235"/>
      <c r="AP492" s="235"/>
      <c r="AQ492" s="235"/>
      <c r="AR492" s="235"/>
      <c r="AS492" s="235"/>
      <c r="AT492" s="235"/>
      <c r="AU492" s="235"/>
      <c r="AV492" s="235"/>
      <c r="AW492" s="235"/>
      <c r="AX492" s="235"/>
      <c r="AY492" s="235"/>
      <c r="AZ492" s="235"/>
      <c r="BA492" s="235"/>
      <c r="BB492" s="235"/>
      <c r="BC492" s="235"/>
      <c r="BD492" s="235"/>
      <c r="BE492" s="235"/>
      <c r="BF492" s="235"/>
      <c r="BG492" s="235"/>
      <c r="BH492" s="235"/>
      <c r="BI492" s="235"/>
      <c r="BJ492" s="235"/>
      <c r="BK492" s="235"/>
      <c r="BL492" s="235"/>
      <c r="BM492" s="235"/>
      <c r="BN492" s="235"/>
      <c r="BO492" s="235"/>
      <c r="BP492" s="235"/>
      <c r="BQ492" s="235"/>
      <c r="BR492" s="235"/>
      <c r="BS492" s="235"/>
      <c r="BT492" s="235"/>
      <c r="BU492" s="235"/>
      <c r="BV492" s="235"/>
      <c r="BW492" s="235"/>
      <c r="BX492" s="235"/>
      <c r="BY492" s="235"/>
      <c r="BZ492" s="235"/>
      <c r="CA492" s="235"/>
      <c r="CB492" s="235"/>
      <c r="CC492" s="235"/>
      <c r="CD492" s="235"/>
      <c r="CE492" s="235"/>
      <c r="CF492" s="235"/>
      <c r="CG492" s="235"/>
      <c r="CH492" s="235"/>
      <c r="CI492" s="235"/>
      <c r="CJ492" s="235"/>
      <c r="CK492" s="235"/>
      <c r="CL492" s="235"/>
      <c r="CM492" s="235"/>
      <c r="CN492" s="235"/>
      <c r="CO492" s="235"/>
      <c r="CP492" s="235"/>
      <c r="CQ492" s="235"/>
      <c r="CR492" s="235"/>
    </row>
    <row r="493" spans="1:96" s="273" customFormat="1" ht="9.9499999999999993" customHeight="1" x14ac:dyDescent="0.15">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c r="AJ493" s="235"/>
      <c r="AK493" s="235"/>
      <c r="AL493" s="235"/>
      <c r="AM493" s="235"/>
      <c r="AN493" s="235"/>
      <c r="AO493" s="235"/>
      <c r="AP493" s="235"/>
      <c r="AQ493" s="235"/>
      <c r="AR493" s="235"/>
      <c r="AS493" s="235"/>
      <c r="AT493" s="235"/>
      <c r="AU493" s="235"/>
      <c r="AV493" s="235"/>
      <c r="AW493" s="235"/>
      <c r="AX493" s="235"/>
      <c r="AY493" s="235"/>
      <c r="AZ493" s="235"/>
      <c r="BA493" s="235"/>
      <c r="BB493" s="235"/>
      <c r="BC493" s="235"/>
      <c r="BD493" s="235"/>
      <c r="BE493" s="235"/>
      <c r="BF493" s="235"/>
      <c r="BG493" s="235"/>
      <c r="BH493" s="235"/>
      <c r="BI493" s="235"/>
      <c r="BJ493" s="235"/>
      <c r="BK493" s="235"/>
      <c r="BL493" s="235"/>
      <c r="BM493" s="235"/>
      <c r="BN493" s="235"/>
      <c r="BO493" s="235"/>
      <c r="BP493" s="235"/>
      <c r="BQ493" s="235"/>
      <c r="BR493" s="235"/>
      <c r="BS493" s="235"/>
      <c r="BT493" s="235"/>
      <c r="BU493" s="235"/>
      <c r="BV493" s="235"/>
      <c r="BW493" s="235"/>
      <c r="BX493" s="235"/>
      <c r="BY493" s="235"/>
      <c r="BZ493" s="235"/>
      <c r="CA493" s="235"/>
      <c r="CB493" s="235"/>
      <c r="CC493" s="235"/>
      <c r="CD493" s="235"/>
      <c r="CE493" s="235"/>
      <c r="CF493" s="235"/>
      <c r="CG493" s="235"/>
      <c r="CH493" s="235"/>
      <c r="CI493" s="235"/>
      <c r="CJ493" s="235"/>
      <c r="CK493" s="235"/>
      <c r="CL493" s="235"/>
      <c r="CM493" s="235"/>
      <c r="CN493" s="235"/>
      <c r="CO493" s="235"/>
      <c r="CP493" s="235"/>
      <c r="CQ493" s="235"/>
      <c r="CR493" s="235"/>
    </row>
    <row r="494" spans="1:96" s="273" customFormat="1" ht="9.9499999999999993" customHeight="1" x14ac:dyDescent="0.15">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c r="AJ494" s="235"/>
      <c r="AK494" s="235"/>
      <c r="AL494" s="235"/>
      <c r="AM494" s="235"/>
      <c r="AN494" s="235"/>
      <c r="AO494" s="235"/>
      <c r="AP494" s="235"/>
      <c r="AQ494" s="235"/>
      <c r="AR494" s="235"/>
      <c r="AS494" s="235"/>
      <c r="AT494" s="235"/>
      <c r="AU494" s="235"/>
      <c r="AV494" s="235"/>
      <c r="AW494" s="235"/>
      <c r="AX494" s="235"/>
      <c r="AY494" s="235"/>
      <c r="AZ494" s="235"/>
      <c r="BA494" s="235"/>
      <c r="BB494" s="235"/>
      <c r="BC494" s="235"/>
      <c r="BD494" s="235"/>
      <c r="BE494" s="235"/>
      <c r="BF494" s="235"/>
      <c r="BG494" s="235"/>
      <c r="BH494" s="235"/>
      <c r="BI494" s="235"/>
      <c r="BJ494" s="235"/>
      <c r="BK494" s="235"/>
      <c r="BL494" s="235"/>
      <c r="BM494" s="235"/>
      <c r="BN494" s="235"/>
      <c r="BO494" s="235"/>
      <c r="BP494" s="235"/>
      <c r="BQ494" s="235"/>
      <c r="BR494" s="235"/>
      <c r="BS494" s="235"/>
      <c r="BT494" s="235"/>
      <c r="BU494" s="235"/>
      <c r="BV494" s="235"/>
      <c r="BW494" s="235"/>
      <c r="BX494" s="235"/>
      <c r="BY494" s="235"/>
      <c r="BZ494" s="235"/>
      <c r="CA494" s="235"/>
      <c r="CB494" s="235"/>
      <c r="CC494" s="235"/>
      <c r="CD494" s="235"/>
      <c r="CE494" s="235"/>
      <c r="CF494" s="235"/>
      <c r="CG494" s="235"/>
      <c r="CH494" s="235"/>
      <c r="CI494" s="235"/>
      <c r="CJ494" s="235"/>
      <c r="CK494" s="235"/>
      <c r="CL494" s="235"/>
      <c r="CM494" s="235"/>
      <c r="CN494" s="235"/>
      <c r="CO494" s="235"/>
      <c r="CP494" s="235"/>
      <c r="CQ494" s="235"/>
      <c r="CR494" s="235"/>
    </row>
    <row r="495" spans="1:96" s="273" customFormat="1" ht="9.9499999999999993" customHeight="1" x14ac:dyDescent="0.15">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c r="AJ495" s="235"/>
      <c r="AK495" s="235"/>
      <c r="AL495" s="235"/>
      <c r="AM495" s="235"/>
      <c r="AN495" s="235"/>
      <c r="AO495" s="235"/>
      <c r="AP495" s="235"/>
      <c r="AQ495" s="235"/>
      <c r="AR495" s="235"/>
      <c r="AS495" s="235"/>
      <c r="AT495" s="235"/>
      <c r="AU495" s="235"/>
      <c r="AV495" s="235"/>
      <c r="AW495" s="235"/>
      <c r="AX495" s="235"/>
      <c r="AY495" s="235"/>
      <c r="AZ495" s="235"/>
      <c r="BA495" s="235"/>
      <c r="BB495" s="235"/>
      <c r="BC495" s="235"/>
      <c r="BD495" s="235"/>
      <c r="BE495" s="235"/>
      <c r="BF495" s="235"/>
      <c r="BG495" s="235"/>
      <c r="BH495" s="235"/>
      <c r="BI495" s="235"/>
      <c r="BJ495" s="235"/>
      <c r="BK495" s="235"/>
      <c r="BL495" s="235"/>
      <c r="BM495" s="235"/>
      <c r="BN495" s="235"/>
      <c r="BO495" s="235"/>
      <c r="BP495" s="235"/>
      <c r="BQ495" s="235"/>
      <c r="BR495" s="235"/>
      <c r="BS495" s="235"/>
      <c r="BT495" s="235"/>
      <c r="BU495" s="235"/>
      <c r="BV495" s="235"/>
      <c r="BW495" s="235"/>
      <c r="BX495" s="235"/>
      <c r="BY495" s="235"/>
      <c r="BZ495" s="235"/>
      <c r="CA495" s="235"/>
      <c r="CB495" s="235"/>
      <c r="CC495" s="235"/>
      <c r="CD495" s="235"/>
      <c r="CE495" s="235"/>
      <c r="CF495" s="235"/>
      <c r="CG495" s="235"/>
      <c r="CH495" s="235"/>
      <c r="CI495" s="235"/>
      <c r="CJ495" s="235"/>
      <c r="CK495" s="235"/>
      <c r="CL495" s="235"/>
      <c r="CM495" s="235"/>
      <c r="CN495" s="235"/>
      <c r="CO495" s="235"/>
      <c r="CP495" s="235"/>
      <c r="CQ495" s="235"/>
      <c r="CR495" s="235"/>
    </row>
    <row r="496" spans="1:96" s="273" customFormat="1" ht="9.9499999999999993" customHeight="1" x14ac:dyDescent="0.15">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c r="AJ496" s="235"/>
      <c r="AK496" s="235"/>
      <c r="AL496" s="235"/>
      <c r="AM496" s="235"/>
      <c r="AN496" s="235"/>
      <c r="AO496" s="235"/>
      <c r="AP496" s="235"/>
      <c r="AQ496" s="235"/>
      <c r="AR496" s="235"/>
      <c r="AS496" s="235"/>
      <c r="AT496" s="235"/>
      <c r="AU496" s="235"/>
      <c r="AV496" s="235"/>
      <c r="AW496" s="235"/>
      <c r="AX496" s="235"/>
      <c r="AY496" s="235"/>
      <c r="AZ496" s="235"/>
      <c r="BA496" s="235"/>
      <c r="BB496" s="235"/>
      <c r="BC496" s="235"/>
      <c r="BD496" s="235"/>
      <c r="BE496" s="235"/>
      <c r="BF496" s="235"/>
      <c r="BG496" s="235"/>
      <c r="BH496" s="235"/>
      <c r="BI496" s="235"/>
      <c r="BJ496" s="235"/>
      <c r="BK496" s="235"/>
      <c r="BL496" s="235"/>
      <c r="BM496" s="235"/>
      <c r="BN496" s="235"/>
      <c r="BO496" s="235"/>
      <c r="BP496" s="235"/>
      <c r="BQ496" s="235"/>
      <c r="BR496" s="235"/>
      <c r="BS496" s="235"/>
      <c r="BT496" s="235"/>
      <c r="BU496" s="235"/>
      <c r="BV496" s="235"/>
      <c r="BW496" s="235"/>
      <c r="BX496" s="235"/>
      <c r="BY496" s="235"/>
      <c r="BZ496" s="235"/>
      <c r="CA496" s="235"/>
      <c r="CB496" s="235"/>
      <c r="CC496" s="235"/>
      <c r="CD496" s="235"/>
      <c r="CE496" s="235"/>
      <c r="CF496" s="235"/>
      <c r="CG496" s="235"/>
      <c r="CH496" s="235"/>
      <c r="CI496" s="235"/>
      <c r="CJ496" s="235"/>
      <c r="CK496" s="235"/>
      <c r="CL496" s="235"/>
      <c r="CM496" s="235"/>
      <c r="CN496" s="235"/>
      <c r="CO496" s="235"/>
      <c r="CP496" s="235"/>
      <c r="CQ496" s="235"/>
      <c r="CR496" s="235"/>
    </row>
    <row r="497" spans="1:111" s="273" customFormat="1" ht="9.9499999999999993" customHeight="1" x14ac:dyDescent="0.15">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c r="AJ497" s="235"/>
      <c r="AK497" s="235"/>
      <c r="AL497" s="235"/>
      <c r="AM497" s="235"/>
      <c r="AN497" s="235"/>
      <c r="AO497" s="235"/>
      <c r="AP497" s="235"/>
      <c r="AQ497" s="235"/>
      <c r="AR497" s="235"/>
      <c r="AS497" s="235"/>
      <c r="AT497" s="235"/>
      <c r="AU497" s="235"/>
      <c r="AV497" s="235"/>
      <c r="AW497" s="235"/>
      <c r="AX497" s="235"/>
      <c r="AY497" s="235"/>
      <c r="AZ497" s="235"/>
      <c r="BA497" s="235"/>
      <c r="BB497" s="235"/>
      <c r="BC497" s="235"/>
      <c r="BD497" s="235"/>
      <c r="BE497" s="235"/>
      <c r="BF497" s="235"/>
      <c r="BG497" s="235"/>
      <c r="BH497" s="235"/>
      <c r="BI497" s="235"/>
      <c r="BJ497" s="235"/>
      <c r="BK497" s="235"/>
      <c r="BL497" s="235"/>
      <c r="BM497" s="235"/>
      <c r="BN497" s="235"/>
      <c r="BO497" s="235"/>
      <c r="BP497" s="235"/>
      <c r="BQ497" s="235"/>
      <c r="BR497" s="235"/>
      <c r="BS497" s="235"/>
      <c r="BT497" s="235"/>
      <c r="BU497" s="235"/>
      <c r="BV497" s="235"/>
      <c r="BW497" s="235"/>
      <c r="BX497" s="235"/>
      <c r="BY497" s="235"/>
      <c r="BZ497" s="235"/>
      <c r="CA497" s="235"/>
      <c r="CB497" s="235"/>
      <c r="CC497" s="235"/>
      <c r="CD497" s="235"/>
      <c r="CE497" s="235"/>
      <c r="CF497" s="235"/>
      <c r="CG497" s="235"/>
      <c r="CH497" s="235"/>
      <c r="CI497" s="235"/>
      <c r="CJ497" s="235"/>
      <c r="CK497" s="235"/>
      <c r="CL497" s="235"/>
      <c r="CM497" s="235"/>
      <c r="CN497" s="235"/>
      <c r="CO497" s="235"/>
      <c r="CP497" s="235"/>
      <c r="CQ497" s="235"/>
      <c r="CR497" s="235"/>
    </row>
    <row r="498" spans="1:111" s="273" customFormat="1" ht="9.9499999999999993" customHeight="1" x14ac:dyDescent="0.15">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c r="AJ498" s="235"/>
      <c r="AK498" s="235"/>
      <c r="AL498" s="235"/>
      <c r="AM498" s="235"/>
      <c r="AN498" s="235"/>
      <c r="AO498" s="235"/>
      <c r="AP498" s="235"/>
      <c r="AQ498" s="235"/>
      <c r="AR498" s="235"/>
      <c r="AS498" s="235"/>
      <c r="AT498" s="235"/>
      <c r="AU498" s="235"/>
      <c r="AV498" s="235"/>
      <c r="AW498" s="235"/>
      <c r="AX498" s="235"/>
      <c r="AY498" s="235"/>
      <c r="AZ498" s="235"/>
      <c r="BA498" s="235"/>
      <c r="BB498" s="235"/>
      <c r="BC498" s="235"/>
      <c r="BD498" s="235"/>
      <c r="BE498" s="235"/>
      <c r="BF498" s="235"/>
      <c r="BG498" s="235"/>
      <c r="BH498" s="235"/>
      <c r="BI498" s="235"/>
      <c r="BJ498" s="235"/>
      <c r="BK498" s="235"/>
      <c r="BL498" s="235"/>
      <c r="BM498" s="235"/>
      <c r="BN498" s="235"/>
      <c r="BO498" s="235"/>
      <c r="BP498" s="235"/>
      <c r="BQ498" s="235"/>
      <c r="BR498" s="235"/>
      <c r="BS498" s="235"/>
      <c r="BT498" s="235"/>
      <c r="BU498" s="235"/>
      <c r="BV498" s="235"/>
      <c r="BW498" s="235"/>
      <c r="BX498" s="235"/>
      <c r="BY498" s="235"/>
      <c r="BZ498" s="235"/>
      <c r="CA498" s="235"/>
      <c r="CB498" s="235"/>
      <c r="CC498" s="235"/>
      <c r="CD498" s="235"/>
      <c r="CE498" s="235"/>
      <c r="CF498" s="235"/>
      <c r="CG498" s="235"/>
      <c r="CH498" s="235"/>
      <c r="CI498" s="235"/>
      <c r="CJ498" s="235"/>
      <c r="CK498" s="235"/>
      <c r="CL498" s="235"/>
      <c r="CM498" s="235"/>
      <c r="CN498" s="235"/>
      <c r="CO498" s="235"/>
      <c r="CP498" s="235"/>
      <c r="CQ498" s="235"/>
      <c r="CR498" s="235"/>
    </row>
    <row r="499" spans="1:111" s="273" customFormat="1" ht="9.9499999999999993" customHeight="1" x14ac:dyDescent="0.15">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c r="AJ499" s="235"/>
      <c r="AK499" s="235"/>
      <c r="AL499" s="235"/>
      <c r="AM499" s="235"/>
      <c r="AN499" s="235"/>
      <c r="AO499" s="235"/>
      <c r="AP499" s="235"/>
      <c r="AQ499" s="235"/>
      <c r="AR499" s="235"/>
      <c r="AS499" s="235"/>
      <c r="AT499" s="235"/>
      <c r="AU499" s="235"/>
      <c r="AV499" s="235"/>
      <c r="AW499" s="235"/>
      <c r="AX499" s="235"/>
      <c r="AY499" s="235"/>
      <c r="AZ499" s="235"/>
      <c r="BA499" s="235"/>
      <c r="BB499" s="235"/>
      <c r="BC499" s="235"/>
      <c r="BD499" s="235"/>
      <c r="BE499" s="235"/>
      <c r="BF499" s="235"/>
      <c r="BG499" s="235"/>
      <c r="BH499" s="235"/>
      <c r="BI499" s="235"/>
      <c r="BJ499" s="235"/>
      <c r="BK499" s="235"/>
      <c r="BL499" s="235"/>
      <c r="BM499" s="235"/>
      <c r="BN499" s="235"/>
      <c r="BO499" s="235"/>
      <c r="BP499" s="235"/>
      <c r="BQ499" s="235"/>
      <c r="BR499" s="235"/>
      <c r="BS499" s="235"/>
      <c r="BT499" s="235"/>
      <c r="BU499" s="235"/>
      <c r="BV499" s="235"/>
      <c r="BW499" s="235"/>
      <c r="BX499" s="235"/>
      <c r="BY499" s="235"/>
      <c r="BZ499" s="235"/>
      <c r="CA499" s="235"/>
      <c r="CB499" s="235"/>
      <c r="CC499" s="235"/>
      <c r="CD499" s="235"/>
      <c r="CE499" s="235"/>
      <c r="CF499" s="235"/>
      <c r="CG499" s="235"/>
      <c r="CH499" s="235"/>
      <c r="CI499" s="235"/>
      <c r="CJ499" s="235"/>
      <c r="CK499" s="235"/>
      <c r="CL499" s="235"/>
      <c r="CM499" s="235"/>
      <c r="CN499" s="235"/>
      <c r="CO499" s="235"/>
      <c r="CP499" s="235"/>
      <c r="CQ499" s="235"/>
      <c r="CR499" s="235"/>
    </row>
    <row r="500" spans="1:111" s="273" customFormat="1" ht="9.9499999999999993" customHeight="1" x14ac:dyDescent="0.15">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c r="AJ500" s="235"/>
      <c r="AK500" s="235"/>
      <c r="AL500" s="235"/>
      <c r="AM500" s="235"/>
      <c r="AN500" s="235"/>
      <c r="AO500" s="235"/>
      <c r="AP500" s="235"/>
      <c r="AQ500" s="235"/>
      <c r="AR500" s="235"/>
      <c r="AS500" s="235"/>
      <c r="AT500" s="235"/>
      <c r="AU500" s="235"/>
      <c r="AV500" s="235"/>
      <c r="AW500" s="235"/>
      <c r="AX500" s="235"/>
      <c r="AY500" s="235"/>
      <c r="AZ500" s="235"/>
      <c r="BA500" s="235"/>
      <c r="BB500" s="235"/>
      <c r="BC500" s="235"/>
      <c r="BD500" s="235"/>
      <c r="BE500" s="235"/>
      <c r="BF500" s="235"/>
      <c r="BG500" s="235"/>
      <c r="BH500" s="235"/>
      <c r="BI500" s="235"/>
      <c r="BJ500" s="235"/>
      <c r="BK500" s="235"/>
      <c r="BL500" s="235"/>
      <c r="BM500" s="235"/>
      <c r="BN500" s="235"/>
      <c r="BO500" s="235"/>
      <c r="BP500" s="235"/>
      <c r="BQ500" s="235"/>
      <c r="BR500" s="235"/>
      <c r="BS500" s="235"/>
      <c r="BT500" s="235"/>
      <c r="BU500" s="235"/>
      <c r="BV500" s="235"/>
      <c r="BW500" s="235"/>
      <c r="BX500" s="235"/>
      <c r="BY500" s="235"/>
      <c r="BZ500" s="235"/>
      <c r="CA500" s="235"/>
      <c r="CB500" s="235"/>
      <c r="CC500" s="235"/>
      <c r="CD500" s="235"/>
      <c r="CE500" s="235"/>
      <c r="CF500" s="235"/>
      <c r="CG500" s="235"/>
      <c r="CH500" s="235"/>
      <c r="CI500" s="235"/>
      <c r="CJ500" s="235"/>
      <c r="CK500" s="235"/>
      <c r="CL500" s="235"/>
      <c r="CM500" s="235"/>
      <c r="CN500" s="235"/>
      <c r="CO500" s="235"/>
      <c r="CP500" s="235"/>
      <c r="CQ500" s="235"/>
      <c r="CR500" s="235"/>
    </row>
    <row r="501" spans="1:111" s="273" customFormat="1" ht="9.9499999999999993" customHeight="1" x14ac:dyDescent="0.15">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c r="AJ501" s="235"/>
      <c r="AK501" s="235"/>
      <c r="AL501" s="235"/>
      <c r="AM501" s="235"/>
      <c r="AN501" s="235"/>
      <c r="AO501" s="235"/>
      <c r="AP501" s="235"/>
      <c r="AQ501" s="235"/>
      <c r="AR501" s="235"/>
      <c r="AS501" s="235"/>
      <c r="AT501" s="235"/>
      <c r="AU501" s="235"/>
      <c r="AV501" s="235"/>
      <c r="AW501" s="235"/>
      <c r="AX501" s="235"/>
      <c r="AY501" s="235"/>
      <c r="AZ501" s="235"/>
      <c r="BA501" s="235"/>
      <c r="BB501" s="235"/>
      <c r="BC501" s="235"/>
      <c r="BD501" s="235"/>
      <c r="BE501" s="235"/>
      <c r="BF501" s="235"/>
      <c r="BG501" s="235"/>
      <c r="BH501" s="235"/>
      <c r="BI501" s="235"/>
      <c r="BJ501" s="235"/>
      <c r="BK501" s="235"/>
      <c r="BL501" s="235"/>
      <c r="BM501" s="235"/>
      <c r="BN501" s="235"/>
      <c r="BO501" s="235"/>
      <c r="BP501" s="235"/>
      <c r="BQ501" s="235"/>
      <c r="BR501" s="235"/>
      <c r="BS501" s="235"/>
      <c r="BT501" s="235"/>
      <c r="BU501" s="235"/>
      <c r="BV501" s="235"/>
      <c r="BW501" s="235"/>
      <c r="BX501" s="235"/>
      <c r="BY501" s="235"/>
      <c r="BZ501" s="235"/>
      <c r="CA501" s="235"/>
      <c r="CB501" s="235"/>
      <c r="CC501" s="235"/>
      <c r="CD501" s="235"/>
      <c r="CE501" s="235"/>
      <c r="CF501" s="235"/>
      <c r="CG501" s="235"/>
      <c r="CH501" s="235"/>
      <c r="CI501" s="235"/>
      <c r="CJ501" s="235"/>
      <c r="CK501" s="235"/>
      <c r="CL501" s="235"/>
      <c r="CM501" s="235"/>
      <c r="CN501" s="235"/>
      <c r="CO501" s="235"/>
      <c r="CP501" s="235"/>
      <c r="CQ501" s="235"/>
      <c r="CR501" s="235"/>
    </row>
    <row r="502" spans="1:111" s="273" customFormat="1" ht="9.9499999999999993" customHeight="1" x14ac:dyDescent="0.15">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c r="AJ502" s="235"/>
      <c r="AK502" s="235"/>
      <c r="AL502" s="235"/>
      <c r="AM502" s="235"/>
      <c r="AN502" s="235"/>
      <c r="AO502" s="235"/>
      <c r="AP502" s="235"/>
      <c r="AQ502" s="235"/>
      <c r="AR502" s="235"/>
      <c r="AS502" s="235"/>
      <c r="AT502" s="235"/>
      <c r="AU502" s="235"/>
      <c r="AV502" s="235"/>
      <c r="AW502" s="235"/>
      <c r="AX502" s="235"/>
      <c r="AY502" s="235"/>
      <c r="AZ502" s="235"/>
      <c r="BA502" s="235"/>
      <c r="BB502" s="235"/>
      <c r="BC502" s="235"/>
      <c r="BD502" s="235"/>
      <c r="BE502" s="235"/>
      <c r="BF502" s="235"/>
      <c r="BG502" s="235"/>
      <c r="BH502" s="235"/>
      <c r="BI502" s="235"/>
      <c r="BJ502" s="235"/>
      <c r="BK502" s="235"/>
      <c r="BL502" s="235"/>
      <c r="BM502" s="235"/>
      <c r="BN502" s="235"/>
      <c r="BO502" s="235"/>
      <c r="BP502" s="235"/>
      <c r="BQ502" s="235"/>
      <c r="BR502" s="235"/>
      <c r="BS502" s="235"/>
      <c r="BT502" s="235"/>
      <c r="BU502" s="235"/>
      <c r="BV502" s="235"/>
      <c r="BW502" s="235"/>
      <c r="BX502" s="235"/>
      <c r="BY502" s="235"/>
      <c r="BZ502" s="235"/>
      <c r="CA502" s="235"/>
      <c r="CB502" s="235"/>
      <c r="CC502" s="235"/>
      <c r="CD502" s="235"/>
      <c r="CE502" s="235"/>
      <c r="CF502" s="235"/>
      <c r="CG502" s="235"/>
      <c r="CH502" s="235"/>
      <c r="CI502" s="235"/>
      <c r="CJ502" s="235"/>
      <c r="CK502" s="235"/>
      <c r="CL502" s="235"/>
      <c r="CM502" s="235"/>
      <c r="CN502" s="235"/>
      <c r="CO502" s="235"/>
      <c r="CP502" s="235"/>
      <c r="CQ502" s="235"/>
      <c r="CR502" s="235"/>
    </row>
    <row r="503" spans="1:111" s="273" customFormat="1" ht="9.9499999999999993" customHeight="1" x14ac:dyDescent="0.15">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c r="AJ503" s="235"/>
      <c r="AK503" s="235"/>
      <c r="AL503" s="235"/>
      <c r="AM503" s="235"/>
      <c r="AN503" s="235"/>
      <c r="AO503" s="235"/>
      <c r="AP503" s="235"/>
      <c r="AQ503" s="235"/>
      <c r="AR503" s="235"/>
      <c r="AS503" s="235"/>
      <c r="AT503" s="235"/>
      <c r="AU503" s="235"/>
      <c r="AV503" s="235"/>
      <c r="AW503" s="235"/>
      <c r="AX503" s="235"/>
      <c r="AY503" s="235"/>
      <c r="AZ503" s="235"/>
      <c r="BA503" s="235"/>
      <c r="BB503" s="235"/>
      <c r="BC503" s="235"/>
      <c r="BD503" s="235"/>
      <c r="BE503" s="235"/>
      <c r="BF503" s="235"/>
      <c r="BG503" s="235"/>
      <c r="BH503" s="235"/>
      <c r="BI503" s="235"/>
      <c r="BJ503" s="235"/>
      <c r="BK503" s="235"/>
      <c r="BL503" s="235"/>
      <c r="BM503" s="235"/>
      <c r="BN503" s="235"/>
      <c r="BO503" s="235"/>
      <c r="BP503" s="235"/>
      <c r="BQ503" s="235"/>
      <c r="BR503" s="235"/>
      <c r="BS503" s="235"/>
      <c r="BT503" s="235"/>
      <c r="BU503" s="235"/>
      <c r="BV503" s="235"/>
      <c r="BW503" s="235"/>
      <c r="BX503" s="235"/>
      <c r="BY503" s="235"/>
      <c r="BZ503" s="235"/>
      <c r="CA503" s="235"/>
      <c r="CB503" s="235"/>
      <c r="CC503" s="235"/>
      <c r="CD503" s="235"/>
      <c r="CE503" s="235"/>
      <c r="CF503" s="235"/>
      <c r="CG503" s="235"/>
      <c r="CH503" s="235"/>
      <c r="CI503" s="235"/>
      <c r="CJ503" s="235"/>
      <c r="CK503" s="235"/>
      <c r="CL503" s="235"/>
      <c r="CM503" s="235"/>
      <c r="CN503" s="235"/>
      <c r="CO503" s="235"/>
      <c r="CP503" s="235"/>
      <c r="CQ503" s="235"/>
      <c r="CR503" s="235"/>
    </row>
    <row r="504" spans="1:111" s="273" customFormat="1" ht="9.9499999999999993" customHeight="1" x14ac:dyDescent="0.15">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c r="AJ504" s="235"/>
      <c r="AK504" s="235"/>
      <c r="AL504" s="235"/>
      <c r="AM504" s="235"/>
      <c r="AN504" s="235"/>
      <c r="AO504" s="235"/>
      <c r="AP504" s="235"/>
      <c r="AQ504" s="235"/>
      <c r="AR504" s="235"/>
      <c r="AS504" s="235"/>
      <c r="AT504" s="235"/>
      <c r="AU504" s="235"/>
      <c r="AV504" s="235"/>
      <c r="AW504" s="235"/>
      <c r="AX504" s="235"/>
      <c r="AY504" s="235"/>
      <c r="AZ504" s="235"/>
      <c r="BA504" s="235"/>
      <c r="BB504" s="235"/>
      <c r="BC504" s="235"/>
      <c r="BD504" s="235"/>
      <c r="BE504" s="235"/>
      <c r="BF504" s="235"/>
      <c r="BG504" s="235"/>
      <c r="BH504" s="235"/>
      <c r="BI504" s="235"/>
      <c r="BJ504" s="235"/>
      <c r="BK504" s="235"/>
      <c r="BL504" s="235"/>
      <c r="BM504" s="235"/>
      <c r="BN504" s="235"/>
      <c r="BO504" s="235"/>
      <c r="BP504" s="235"/>
      <c r="BQ504" s="235"/>
      <c r="BR504" s="235"/>
      <c r="BS504" s="235"/>
      <c r="BT504" s="235"/>
      <c r="BU504" s="235"/>
      <c r="BV504" s="235"/>
      <c r="BW504" s="235"/>
      <c r="BX504" s="235"/>
      <c r="BY504" s="235"/>
      <c r="BZ504" s="235"/>
      <c r="CA504" s="235"/>
      <c r="CB504" s="235"/>
      <c r="CC504" s="235"/>
      <c r="CD504" s="235"/>
      <c r="CE504" s="235"/>
      <c r="CF504" s="235"/>
      <c r="CG504" s="235"/>
      <c r="CH504" s="235"/>
      <c r="CI504" s="235"/>
      <c r="CJ504" s="235"/>
      <c r="CK504" s="235"/>
      <c r="CL504" s="235"/>
      <c r="CM504" s="235"/>
      <c r="CN504" s="235"/>
      <c r="CO504" s="235"/>
      <c r="CP504" s="235"/>
      <c r="CQ504" s="235"/>
      <c r="CR504" s="235"/>
    </row>
    <row r="505" spans="1:111" ht="9.9499999999999993" customHeight="1" x14ac:dyDescent="0.15">
      <c r="CS505" s="273"/>
      <c r="CT505" s="273"/>
      <c r="CU505" s="273"/>
      <c r="CV505" s="273"/>
      <c r="CW505" s="273"/>
      <c r="CX505" s="273"/>
      <c r="CY505" s="273"/>
      <c r="CZ505" s="273"/>
      <c r="DA505" s="273"/>
      <c r="DB505" s="273"/>
      <c r="DC505" s="273"/>
      <c r="DD505" s="273"/>
      <c r="DE505" s="273"/>
      <c r="DF505" s="273"/>
      <c r="DG505" s="273"/>
    </row>
    <row r="506" spans="1:111" ht="9.9499999999999993" customHeight="1" x14ac:dyDescent="0.15">
      <c r="CS506" s="273"/>
      <c r="CT506" s="273"/>
      <c r="CU506" s="273"/>
      <c r="CV506" s="273"/>
      <c r="CW506" s="273"/>
      <c r="CX506" s="273"/>
      <c r="CY506" s="273"/>
      <c r="CZ506" s="273"/>
      <c r="DA506" s="273"/>
      <c r="DB506" s="273"/>
      <c r="DC506" s="273"/>
      <c r="DD506" s="273"/>
      <c r="DE506" s="273"/>
      <c r="DF506" s="273"/>
      <c r="DG506" s="273"/>
    </row>
    <row r="507" spans="1:111" x14ac:dyDescent="0.15">
      <c r="CS507" s="273"/>
      <c r="CT507" s="273"/>
      <c r="CU507" s="273"/>
      <c r="CV507" s="273"/>
      <c r="CW507" s="273"/>
      <c r="CX507" s="273"/>
      <c r="CY507" s="273"/>
      <c r="CZ507" s="273"/>
      <c r="DA507" s="273"/>
      <c r="DB507" s="273"/>
      <c r="DC507" s="273"/>
      <c r="DD507" s="273"/>
      <c r="DE507" s="273"/>
      <c r="DF507" s="273"/>
      <c r="DG507" s="273"/>
    </row>
    <row r="508" spans="1:111" x14ac:dyDescent="0.15">
      <c r="CS508" s="273"/>
      <c r="CT508" s="273"/>
      <c r="CU508" s="273"/>
      <c r="CV508" s="273"/>
      <c r="CW508" s="273"/>
      <c r="CX508" s="273"/>
      <c r="CY508" s="273"/>
      <c r="CZ508" s="273"/>
      <c r="DA508" s="273"/>
      <c r="DB508" s="273"/>
      <c r="DC508" s="273"/>
      <c r="DD508" s="273"/>
      <c r="DE508" s="273"/>
      <c r="DF508" s="273"/>
      <c r="DG508" s="273"/>
    </row>
    <row r="509" spans="1:111" x14ac:dyDescent="0.15">
      <c r="CS509" s="273"/>
      <c r="CT509" s="273"/>
      <c r="CU509" s="273"/>
      <c r="CV509" s="273"/>
      <c r="CW509" s="273"/>
      <c r="CX509" s="273"/>
      <c r="CY509" s="273"/>
      <c r="CZ509" s="273"/>
      <c r="DA509" s="273"/>
      <c r="DB509" s="273"/>
      <c r="DC509" s="273"/>
      <c r="DD509" s="273"/>
      <c r="DE509" s="273"/>
      <c r="DF509" s="273"/>
      <c r="DG509" s="273"/>
    </row>
    <row r="510" spans="1:111" x14ac:dyDescent="0.15">
      <c r="CS510" s="273"/>
      <c r="CT510" s="273"/>
      <c r="CU510" s="273"/>
      <c r="CV510" s="273"/>
      <c r="CW510" s="273"/>
      <c r="CX510" s="273"/>
      <c r="CY510" s="273"/>
      <c r="CZ510" s="273"/>
      <c r="DA510" s="273"/>
      <c r="DB510" s="273"/>
      <c r="DC510" s="273"/>
      <c r="DD510" s="273"/>
      <c r="DE510" s="273"/>
      <c r="DF510" s="273"/>
      <c r="DG510" s="273"/>
    </row>
    <row r="511" spans="1:111" x14ac:dyDescent="0.15">
      <c r="CS511" s="273"/>
      <c r="CT511" s="273"/>
      <c r="CU511" s="273"/>
      <c r="CV511" s="273"/>
      <c r="CW511" s="273"/>
      <c r="CX511" s="273"/>
      <c r="CY511" s="273"/>
      <c r="CZ511" s="273"/>
      <c r="DA511" s="273"/>
      <c r="DB511" s="273"/>
      <c r="DC511" s="273"/>
      <c r="DD511" s="273"/>
      <c r="DE511" s="273"/>
      <c r="DF511" s="273"/>
      <c r="DG511" s="273"/>
    </row>
    <row r="512" spans="1:111" x14ac:dyDescent="0.15">
      <c r="CS512" s="273"/>
      <c r="CT512" s="273"/>
      <c r="CU512" s="273"/>
      <c r="CV512" s="273"/>
      <c r="CW512" s="273"/>
      <c r="CX512" s="273"/>
      <c r="CY512" s="273"/>
      <c r="CZ512" s="273"/>
      <c r="DA512" s="273"/>
      <c r="DB512" s="273"/>
      <c r="DC512" s="273"/>
      <c r="DD512" s="273"/>
      <c r="DE512" s="273"/>
      <c r="DF512" s="273"/>
      <c r="DG512" s="273"/>
    </row>
    <row r="513" spans="97:111" x14ac:dyDescent="0.15">
      <c r="CS513" s="273"/>
      <c r="CT513" s="273"/>
      <c r="CU513" s="273"/>
      <c r="CV513" s="273"/>
      <c r="CW513" s="273"/>
      <c r="CX513" s="273"/>
      <c r="CY513" s="273"/>
      <c r="CZ513" s="273"/>
      <c r="DA513" s="273"/>
      <c r="DB513" s="273"/>
      <c r="DC513" s="273"/>
      <c r="DD513" s="273"/>
      <c r="DE513" s="273"/>
      <c r="DF513" s="273"/>
      <c r="DG513" s="273"/>
    </row>
    <row r="514" spans="97:111" x14ac:dyDescent="0.15">
      <c r="CS514" s="273"/>
      <c r="CT514" s="273"/>
      <c r="CU514" s="273"/>
      <c r="CV514" s="273"/>
      <c r="CW514" s="273"/>
      <c r="CX514" s="273"/>
      <c r="CY514" s="273"/>
      <c r="CZ514" s="273"/>
      <c r="DA514" s="273"/>
      <c r="DB514" s="273"/>
      <c r="DC514" s="273"/>
      <c r="DD514" s="273"/>
      <c r="DE514" s="273"/>
      <c r="DF514" s="273"/>
      <c r="DG514" s="273"/>
    </row>
    <row r="515" spans="97:111" x14ac:dyDescent="0.15">
      <c r="CS515" s="273"/>
      <c r="CT515" s="273"/>
      <c r="CU515" s="273"/>
      <c r="CV515" s="273"/>
      <c r="CW515" s="273"/>
      <c r="CX515" s="273"/>
      <c r="CY515" s="273"/>
      <c r="CZ515" s="273"/>
      <c r="DA515" s="273"/>
      <c r="DB515" s="273"/>
      <c r="DC515" s="273"/>
      <c r="DD515" s="273"/>
      <c r="DE515" s="273"/>
      <c r="DF515" s="273"/>
      <c r="DG515" s="273"/>
    </row>
    <row r="516" spans="97:111" x14ac:dyDescent="0.15">
      <c r="CS516" s="273"/>
      <c r="CT516" s="273"/>
      <c r="CU516" s="273"/>
      <c r="CV516" s="273"/>
      <c r="CW516" s="273"/>
      <c r="CX516" s="273"/>
      <c r="CY516" s="273"/>
      <c r="CZ516" s="273"/>
      <c r="DA516" s="273"/>
      <c r="DB516" s="273"/>
      <c r="DC516" s="273"/>
      <c r="DD516" s="273"/>
      <c r="DE516" s="273"/>
      <c r="DF516" s="273"/>
      <c r="DG516" s="273"/>
    </row>
    <row r="517" spans="97:111" x14ac:dyDescent="0.15">
      <c r="CS517" s="273"/>
      <c r="CT517" s="273"/>
      <c r="CU517" s="273"/>
      <c r="CV517" s="273"/>
      <c r="CW517" s="273"/>
      <c r="CX517" s="273"/>
      <c r="CY517" s="273"/>
      <c r="CZ517" s="273"/>
      <c r="DA517" s="273"/>
      <c r="DB517" s="273"/>
      <c r="DC517" s="273"/>
      <c r="DD517" s="273"/>
      <c r="DE517" s="273"/>
      <c r="DF517" s="273"/>
      <c r="DG517" s="273"/>
    </row>
    <row r="518" spans="97:111" x14ac:dyDescent="0.15">
      <c r="CS518" s="273"/>
      <c r="CT518" s="273"/>
      <c r="CU518" s="273"/>
      <c r="CV518" s="273"/>
      <c r="CW518" s="273"/>
      <c r="CX518" s="273"/>
      <c r="CY518" s="273"/>
      <c r="CZ518" s="273"/>
      <c r="DA518" s="273"/>
      <c r="DB518" s="273"/>
      <c r="DC518" s="273"/>
      <c r="DD518" s="273"/>
      <c r="DE518" s="273"/>
      <c r="DF518" s="273"/>
      <c r="DG518" s="273"/>
    </row>
    <row r="519" spans="97:111" x14ac:dyDescent="0.15">
      <c r="CS519" s="273"/>
      <c r="CT519" s="273"/>
      <c r="CU519" s="273"/>
      <c r="CV519" s="273"/>
      <c r="CW519" s="273"/>
      <c r="CX519" s="273"/>
      <c r="CY519" s="273"/>
      <c r="CZ519" s="273"/>
      <c r="DA519" s="273"/>
      <c r="DB519" s="273"/>
      <c r="DC519" s="273"/>
      <c r="DD519" s="273"/>
      <c r="DE519" s="273"/>
      <c r="DF519" s="273"/>
      <c r="DG519" s="273"/>
    </row>
    <row r="520" spans="97:111" x14ac:dyDescent="0.15">
      <c r="CS520" s="273"/>
      <c r="CT520" s="273"/>
      <c r="CU520" s="273"/>
      <c r="CV520" s="273"/>
      <c r="CW520" s="273"/>
      <c r="CX520" s="273"/>
      <c r="CY520" s="273"/>
      <c r="CZ520" s="273"/>
      <c r="DA520" s="273"/>
      <c r="DB520" s="273"/>
      <c r="DC520" s="273"/>
      <c r="DD520" s="273"/>
      <c r="DE520" s="273"/>
      <c r="DF520" s="273"/>
      <c r="DG520" s="273"/>
    </row>
    <row r="521" spans="97:111" x14ac:dyDescent="0.15">
      <c r="CS521" s="273"/>
      <c r="CT521" s="273"/>
      <c r="CU521" s="273"/>
      <c r="CV521" s="273"/>
      <c r="CW521" s="273"/>
      <c r="CX521" s="273"/>
      <c r="CY521" s="273"/>
      <c r="CZ521" s="273"/>
      <c r="DA521" s="273"/>
      <c r="DB521" s="273"/>
      <c r="DC521" s="273"/>
      <c r="DD521" s="273"/>
      <c r="DE521" s="273"/>
      <c r="DF521" s="273"/>
      <c r="DG521" s="273"/>
    </row>
    <row r="522" spans="97:111" x14ac:dyDescent="0.15">
      <c r="CS522" s="273"/>
      <c r="CT522" s="273"/>
      <c r="CU522" s="273"/>
      <c r="CV522" s="273"/>
      <c r="CW522" s="273"/>
      <c r="CX522" s="273"/>
      <c r="CY522" s="273"/>
      <c r="CZ522" s="273"/>
      <c r="DA522" s="273"/>
      <c r="DB522" s="273"/>
      <c r="DC522" s="273"/>
      <c r="DD522" s="273"/>
      <c r="DE522" s="273"/>
      <c r="DF522" s="273"/>
      <c r="DG522" s="273"/>
    </row>
    <row r="523" spans="97:111" x14ac:dyDescent="0.15">
      <c r="CS523" s="273"/>
      <c r="CT523" s="273"/>
      <c r="CU523" s="273"/>
      <c r="CV523" s="273"/>
      <c r="CW523" s="273"/>
      <c r="CX523" s="273"/>
      <c r="CY523" s="273"/>
      <c r="CZ523" s="273"/>
      <c r="DA523" s="273"/>
      <c r="DB523" s="273"/>
      <c r="DC523" s="273"/>
      <c r="DD523" s="273"/>
      <c r="DE523" s="273"/>
      <c r="DF523" s="273"/>
      <c r="DG523" s="273"/>
    </row>
    <row r="524" spans="97:111" x14ac:dyDescent="0.15">
      <c r="CS524" s="273"/>
      <c r="CT524" s="273"/>
      <c r="CU524" s="273"/>
      <c r="CV524" s="273"/>
      <c r="CW524" s="273"/>
      <c r="CX524" s="273"/>
      <c r="CY524" s="273"/>
      <c r="CZ524" s="273"/>
      <c r="DA524" s="273"/>
      <c r="DB524" s="273"/>
      <c r="DC524" s="273"/>
      <c r="DD524" s="273"/>
      <c r="DE524" s="273"/>
      <c r="DF524" s="273"/>
      <c r="DG524" s="273"/>
    </row>
    <row r="525" spans="97:111" x14ac:dyDescent="0.15">
      <c r="CS525" s="273"/>
      <c r="CT525" s="273"/>
      <c r="CU525" s="273"/>
      <c r="CV525" s="273"/>
      <c r="CW525" s="273"/>
      <c r="CX525" s="273"/>
      <c r="CY525" s="273"/>
      <c r="CZ525" s="273"/>
      <c r="DA525" s="273"/>
      <c r="DB525" s="273"/>
      <c r="DC525" s="273"/>
      <c r="DD525" s="273"/>
      <c r="DE525" s="273"/>
      <c r="DF525" s="273"/>
      <c r="DG525" s="273"/>
    </row>
    <row r="526" spans="97:111" x14ac:dyDescent="0.15">
      <c r="CS526" s="273"/>
      <c r="CT526" s="273"/>
      <c r="CU526" s="273"/>
      <c r="CV526" s="273"/>
      <c r="CW526" s="273"/>
      <c r="CX526" s="273"/>
      <c r="CY526" s="273"/>
      <c r="CZ526" s="273"/>
      <c r="DA526" s="273"/>
      <c r="DB526" s="273"/>
      <c r="DC526" s="273"/>
      <c r="DD526" s="273"/>
      <c r="DE526" s="273"/>
      <c r="DF526" s="273"/>
      <c r="DG526" s="273"/>
    </row>
  </sheetData>
  <mergeCells count="28">
    <mergeCell ref="B338:S339"/>
    <mergeCell ref="T338:AH338"/>
    <mergeCell ref="DC338:DF339"/>
    <mergeCell ref="T339:AH339"/>
    <mergeCell ref="B226:S227"/>
    <mergeCell ref="T226:AH226"/>
    <mergeCell ref="DC226:DF227"/>
    <mergeCell ref="T227:AH227"/>
    <mergeCell ref="B282:S283"/>
    <mergeCell ref="T282:AH282"/>
    <mergeCell ref="DC282:DF283"/>
    <mergeCell ref="T283:AH283"/>
    <mergeCell ref="B114:S115"/>
    <mergeCell ref="T114:AH114"/>
    <mergeCell ref="DC114:DF115"/>
    <mergeCell ref="T115:AH115"/>
    <mergeCell ref="B170:S171"/>
    <mergeCell ref="T170:AH170"/>
    <mergeCell ref="DC170:DF171"/>
    <mergeCell ref="T171:AH171"/>
    <mergeCell ref="B2:S3"/>
    <mergeCell ref="T2:AH2"/>
    <mergeCell ref="DC2:DF3"/>
    <mergeCell ref="T3:AH3"/>
    <mergeCell ref="B58:S59"/>
    <mergeCell ref="T58:AH58"/>
    <mergeCell ref="DC58:DF59"/>
    <mergeCell ref="T59:AH59"/>
  </mergeCells>
  <phoneticPr fontId="3"/>
  <pageMargins left="0.39370078740157483" right="0.31496062992125984" top="0.70866141732283472"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2009</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DEFBA-40BF-4367-B433-1A7873AC193A}">
  <sheetPr>
    <tabColor rgb="FF8DB4E2"/>
  </sheetPr>
  <dimension ref="A1:FC251"/>
  <sheetViews>
    <sheetView tabSelected="1" view="pageBreakPreview" zoomScale="70" zoomScaleNormal="70" zoomScaleSheetLayoutView="70" zoomScalePageLayoutView="70" workbookViewId="0">
      <pane ySplit="10" topLeftCell="A26" activePane="bottomLeft" state="frozen"/>
      <selection sqref="A1:M4"/>
      <selection pane="bottomLeft" activeCell="V41" sqref="V41:AC46"/>
    </sheetView>
  </sheetViews>
  <sheetFormatPr defaultColWidth="4.83203125" defaultRowHeight="14.25" x14ac:dyDescent="0.15"/>
  <cols>
    <col min="1" max="1" width="7.5" style="234" customWidth="1"/>
    <col min="2" max="3" width="4.83203125" style="234" hidden="1" customWidth="1"/>
    <col min="4" max="17" width="4.83203125" style="98"/>
    <col min="18" max="19" width="4.83203125" style="98" customWidth="1"/>
    <col min="20" max="60" width="4.83203125" style="98"/>
    <col min="61" max="61" width="9" style="98" customWidth="1"/>
    <col min="62" max="62" width="4.6640625" style="98" customWidth="1"/>
    <col min="63" max="98" width="4.83203125" style="98"/>
    <col min="99" max="99" width="4.83203125" style="98" customWidth="1"/>
    <col min="100" max="107" width="4.83203125" style="98"/>
    <col min="108" max="147" width="14.33203125" style="98" hidden="1" customWidth="1"/>
    <col min="148" max="149" width="4.83203125" style="98" customWidth="1"/>
    <col min="150" max="159" width="14.33203125" style="98" hidden="1" customWidth="1"/>
    <col min="160" max="16384" width="4.83203125" style="98"/>
  </cols>
  <sheetData>
    <row r="1" spans="1:159" s="42" customFormat="1" ht="19.5" x14ac:dyDescent="0.15">
      <c r="A1" s="35" t="s">
        <v>521</v>
      </c>
      <c r="B1" s="35"/>
      <c r="C1" s="35"/>
      <c r="D1" s="35"/>
      <c r="E1" s="35"/>
      <c r="F1" s="35"/>
      <c r="G1" s="35"/>
      <c r="H1" s="35"/>
      <c r="I1" s="35"/>
      <c r="J1" s="35"/>
      <c r="K1" s="35"/>
      <c r="L1" s="35"/>
      <c r="M1" s="35"/>
      <c r="N1" s="36" t="s">
        <v>522</v>
      </c>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8" t="s">
        <v>523</v>
      </c>
      <c r="AQ1" s="39"/>
      <c r="AR1" s="39"/>
      <c r="AS1" s="39"/>
      <c r="AT1" s="40"/>
      <c r="AU1" s="39"/>
      <c r="AV1" s="39"/>
      <c r="AW1" s="39"/>
      <c r="AX1" s="39"/>
      <c r="AY1" s="39"/>
      <c r="AZ1" s="38" t="s">
        <v>524</v>
      </c>
      <c r="BA1" s="39"/>
      <c r="BB1" s="39"/>
      <c r="BC1" s="39"/>
      <c r="BD1" s="39"/>
      <c r="BE1" s="39"/>
      <c r="BF1" s="39"/>
      <c r="BG1" s="39"/>
      <c r="BH1" s="39"/>
      <c r="BI1" s="41"/>
    </row>
    <row r="2" spans="1:159" s="42" customFormat="1" ht="24" customHeight="1" x14ac:dyDescent="0.15">
      <c r="A2" s="35"/>
      <c r="B2" s="35"/>
      <c r="C2" s="35"/>
      <c r="D2" s="35"/>
      <c r="E2" s="35"/>
      <c r="F2" s="35"/>
      <c r="G2" s="35"/>
      <c r="H2" s="35"/>
      <c r="I2" s="35"/>
      <c r="J2" s="35"/>
      <c r="K2" s="35"/>
      <c r="L2" s="35"/>
      <c r="M2" s="35"/>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43" t="s">
        <v>525</v>
      </c>
      <c r="AQ2" s="43"/>
      <c r="AR2" s="43"/>
      <c r="AS2" s="43"/>
      <c r="AT2" s="43"/>
      <c r="AU2" s="43"/>
      <c r="AV2" s="43"/>
      <c r="AW2" s="43"/>
      <c r="AX2" s="43"/>
      <c r="AY2" s="43"/>
      <c r="AZ2" s="43" t="s">
        <v>525</v>
      </c>
      <c r="BA2" s="43"/>
      <c r="BB2" s="43"/>
      <c r="BC2" s="43"/>
      <c r="BD2" s="43"/>
      <c r="BE2" s="43"/>
      <c r="BF2" s="43"/>
      <c r="BG2" s="43"/>
      <c r="BH2" s="43"/>
      <c r="BI2" s="44"/>
      <c r="CN2" s="45" t="s">
        <v>526</v>
      </c>
      <c r="CO2" s="46"/>
      <c r="CP2" s="46"/>
      <c r="CQ2" s="47"/>
      <c r="CR2" s="48" t="e">
        <f ca="1">COUNTIFS(INDIRECT("$K11:$K"&amp;ROW(テスト項目定義書_最終行)),"&lt;&gt;",INDIRECT("$R11:$R"&amp;ROW(テスト項目定義書_最終行)),"&lt;&gt;x")</f>
        <v>#NAME?</v>
      </c>
      <c r="CS2" s="49"/>
      <c r="CT2" s="45" t="s">
        <v>527</v>
      </c>
      <c r="CU2" s="46"/>
      <c r="CV2" s="46"/>
      <c r="CW2" s="47"/>
      <c r="CX2" s="48" t="e">
        <f ca="1">COUNTIFS(INDIRECT("$C11:$C"&amp;ROW(テスト項目定義書_最終行)),"=●",INDIRECT("$BG11:$BG"&amp;ROW(テスト項目定義書_最終行)),"=○")</f>
        <v>#NAME?</v>
      </c>
      <c r="CY2" s="49"/>
    </row>
    <row r="3" spans="1:159" s="42" customFormat="1" ht="19.5" hidden="1" customHeight="1" x14ac:dyDescent="0.15">
      <c r="A3" s="35"/>
      <c r="B3" s="35"/>
      <c r="C3" s="35"/>
      <c r="D3" s="35"/>
      <c r="E3" s="35"/>
      <c r="F3" s="35"/>
      <c r="G3" s="35"/>
      <c r="H3" s="35"/>
      <c r="I3" s="35"/>
      <c r="J3" s="35"/>
      <c r="K3" s="35"/>
      <c r="L3" s="35"/>
      <c r="M3" s="35"/>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43"/>
      <c r="AQ3" s="43"/>
      <c r="AR3" s="43"/>
      <c r="AS3" s="43"/>
      <c r="AT3" s="43"/>
      <c r="AU3" s="43"/>
      <c r="AV3" s="43"/>
      <c r="AW3" s="43"/>
      <c r="AX3" s="43"/>
      <c r="AY3" s="43"/>
      <c r="AZ3" s="43"/>
      <c r="BA3" s="43"/>
      <c r="BB3" s="43"/>
      <c r="BC3" s="43"/>
      <c r="BD3" s="43"/>
      <c r="BE3" s="43"/>
      <c r="BF3" s="43"/>
      <c r="BG3" s="43"/>
      <c r="BH3" s="43"/>
      <c r="BI3" s="44"/>
    </row>
    <row r="4" spans="1:159" s="42" customFormat="1" ht="9.75" customHeight="1" x14ac:dyDescent="0.15">
      <c r="A4" s="35"/>
      <c r="B4" s="35"/>
      <c r="C4" s="35"/>
      <c r="D4" s="35"/>
      <c r="E4" s="35"/>
      <c r="F4" s="35"/>
      <c r="G4" s="35"/>
      <c r="H4" s="35"/>
      <c r="I4" s="35"/>
      <c r="J4" s="35"/>
      <c r="K4" s="35"/>
      <c r="L4" s="35"/>
      <c r="M4" s="35"/>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43"/>
      <c r="AQ4" s="43"/>
      <c r="AR4" s="43"/>
      <c r="AS4" s="43"/>
      <c r="AT4" s="43"/>
      <c r="AU4" s="43"/>
      <c r="AV4" s="43"/>
      <c r="AW4" s="43"/>
      <c r="AX4" s="43"/>
      <c r="AY4" s="43"/>
      <c r="AZ4" s="43"/>
      <c r="BA4" s="43"/>
      <c r="BB4" s="43"/>
      <c r="BC4" s="43"/>
      <c r="BD4" s="43"/>
      <c r="BE4" s="43"/>
      <c r="BF4" s="43"/>
      <c r="BG4" s="43"/>
      <c r="BH4" s="43"/>
      <c r="BI4" s="44"/>
    </row>
    <row r="5" spans="1:159" s="50" customFormat="1" ht="7.5" customHeight="1" x14ac:dyDescent="0.15">
      <c r="B5" s="51"/>
      <c r="C5" s="51"/>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3"/>
      <c r="AM5" s="53"/>
      <c r="AN5" s="53"/>
      <c r="AO5" s="53"/>
      <c r="AP5" s="53"/>
      <c r="AQ5" s="53"/>
      <c r="AR5" s="53"/>
      <c r="AS5" s="53"/>
      <c r="AT5" s="53"/>
      <c r="AU5" s="53"/>
      <c r="AV5" s="53"/>
      <c r="AW5" s="53"/>
      <c r="AX5" s="53"/>
      <c r="AY5" s="53"/>
      <c r="AZ5" s="54"/>
      <c r="BA5" s="54"/>
      <c r="BB5" s="54"/>
      <c r="BC5" s="54"/>
      <c r="BD5" s="53"/>
      <c r="BE5" s="53"/>
      <c r="BF5" s="53"/>
      <c r="BG5" s="55"/>
      <c r="BH5" s="55"/>
      <c r="BI5" s="55"/>
      <c r="BJ5" s="55"/>
      <c r="BK5" s="55"/>
      <c r="BL5" s="55"/>
      <c r="BM5" s="55"/>
      <c r="BN5" s="55"/>
      <c r="BO5" s="55"/>
      <c r="BP5" s="55"/>
      <c r="BQ5" s="56"/>
      <c r="BR5" s="56"/>
      <c r="BS5" s="56"/>
    </row>
    <row r="6" spans="1:159" s="69" customFormat="1" ht="24" customHeight="1" x14ac:dyDescent="0.15">
      <c r="A6" s="45" t="s">
        <v>528</v>
      </c>
      <c r="B6" s="57"/>
      <c r="C6" s="57"/>
      <c r="D6" s="57"/>
      <c r="E6" s="57"/>
      <c r="F6" s="57"/>
      <c r="G6" s="57"/>
      <c r="H6" s="58"/>
      <c r="I6" s="59" t="s">
        <v>525</v>
      </c>
      <c r="J6" s="60"/>
      <c r="K6" s="60"/>
      <c r="L6" s="60"/>
      <c r="M6" s="60"/>
      <c r="N6" s="60"/>
      <c r="O6" s="60"/>
      <c r="P6" s="60"/>
      <c r="Q6" s="60"/>
      <c r="R6" s="60"/>
      <c r="S6" s="61"/>
      <c r="T6" s="45" t="s">
        <v>529</v>
      </c>
      <c r="U6" s="57"/>
      <c r="V6" s="57"/>
      <c r="W6" s="57"/>
      <c r="X6" s="57"/>
      <c r="Y6" s="58"/>
      <c r="Z6" s="59" t="s">
        <v>525</v>
      </c>
      <c r="AA6" s="60"/>
      <c r="AB6" s="60"/>
      <c r="AC6" s="60"/>
      <c r="AD6" s="60"/>
      <c r="AE6" s="60"/>
      <c r="AF6" s="60"/>
      <c r="AG6" s="60"/>
      <c r="AH6" s="60"/>
      <c r="AI6" s="60"/>
      <c r="AJ6" s="60"/>
      <c r="AK6" s="61"/>
      <c r="AL6" s="62" t="s">
        <v>530</v>
      </c>
      <c r="AM6" s="57"/>
      <c r="AN6" s="57"/>
      <c r="AO6" s="57"/>
      <c r="AP6" s="57"/>
      <c r="AQ6" s="57"/>
      <c r="AR6" s="57"/>
      <c r="AS6" s="63"/>
      <c r="AT6" s="64"/>
      <c r="AU6" s="64"/>
      <c r="AV6" s="64"/>
      <c r="AW6" s="64"/>
      <c r="AX6" s="64"/>
      <c r="AY6" s="64"/>
      <c r="AZ6" s="64"/>
      <c r="BA6" s="64"/>
      <c r="BB6" s="64"/>
      <c r="BC6" s="64"/>
      <c r="BD6" s="64"/>
      <c r="BE6" s="64"/>
      <c r="BF6" s="65"/>
      <c r="BG6" s="62" t="s">
        <v>531</v>
      </c>
      <c r="BH6" s="57"/>
      <c r="BI6" s="57"/>
      <c r="BJ6" s="57"/>
      <c r="BK6" s="57"/>
      <c r="BL6" s="57"/>
      <c r="BM6" s="58"/>
      <c r="BN6" s="66"/>
      <c r="BO6" s="67"/>
      <c r="BP6" s="67"/>
      <c r="BQ6" s="67"/>
      <c r="BR6" s="67"/>
      <c r="BS6" s="67"/>
      <c r="BT6" s="67"/>
      <c r="BU6" s="67"/>
      <c r="BV6" s="67"/>
      <c r="BW6" s="67"/>
      <c r="BX6" s="68"/>
      <c r="CT6" s="45" t="s">
        <v>532</v>
      </c>
      <c r="CU6" s="46"/>
      <c r="CV6" s="46"/>
      <c r="CW6" s="47"/>
      <c r="CX6" s="48" t="e">
        <f ca="1">COUNTIFS(INDIRECT("$C11:$C"&amp;ROW(テスト項目定義書_最終行)),"=●",INDIRECT("$BG11:$BG"&amp;ROW(テスト項目定義書_最終行)),"=×")</f>
        <v>#NAME?</v>
      </c>
      <c r="CY6" s="49"/>
    </row>
    <row r="7" spans="1:159" s="50" customFormat="1" ht="18.75" customHeight="1" x14ac:dyDescent="0.15">
      <c r="A7" s="70"/>
      <c r="B7" s="71"/>
      <c r="C7" s="71"/>
      <c r="D7" s="71"/>
      <c r="E7" s="71"/>
      <c r="F7" s="71"/>
      <c r="G7" s="71"/>
      <c r="H7" s="71"/>
      <c r="I7" s="72"/>
      <c r="J7" s="72"/>
      <c r="K7" s="73" t="s">
        <v>533</v>
      </c>
      <c r="L7" s="72"/>
      <c r="M7" s="72"/>
      <c r="N7" s="72"/>
      <c r="O7" s="72"/>
      <c r="P7" s="72"/>
      <c r="Q7" s="72"/>
      <c r="R7" s="72"/>
      <c r="S7" s="72"/>
      <c r="T7" s="72"/>
      <c r="U7" s="72"/>
      <c r="V7" s="72"/>
      <c r="W7" s="72"/>
      <c r="X7" s="72"/>
      <c r="Y7" s="72"/>
      <c r="Z7" s="72"/>
      <c r="AA7" s="72"/>
      <c r="AB7" s="72"/>
      <c r="AC7" s="72"/>
      <c r="AD7" s="71"/>
      <c r="AE7" s="71"/>
      <c r="AF7" s="71"/>
      <c r="AG7" s="71"/>
      <c r="AH7" s="71"/>
      <c r="AI7" s="71"/>
      <c r="AJ7" s="72"/>
      <c r="AK7" s="72"/>
      <c r="AL7" s="72"/>
      <c r="AM7" s="72"/>
      <c r="AN7" s="72"/>
      <c r="AO7" s="72"/>
      <c r="AP7" s="72"/>
      <c r="AQ7" s="72"/>
      <c r="AR7" s="72"/>
      <c r="AS7" s="72"/>
      <c r="AT7" s="72"/>
      <c r="AU7" s="72"/>
      <c r="AV7" s="72"/>
      <c r="AW7" s="72"/>
      <c r="AX7" s="72"/>
      <c r="AY7" s="72"/>
      <c r="AZ7" s="72"/>
      <c r="BA7" s="72"/>
      <c r="BB7" s="53"/>
      <c r="BC7" s="53"/>
      <c r="BD7" s="53"/>
      <c r="BE7" s="53"/>
      <c r="BF7" s="53"/>
      <c r="BG7" s="56"/>
      <c r="BH7" s="56"/>
      <c r="BI7" s="56"/>
      <c r="BJ7" s="56"/>
      <c r="BK7" s="56"/>
      <c r="BL7" s="56"/>
      <c r="BM7" s="56"/>
      <c r="BN7" s="56"/>
      <c r="BO7" s="56"/>
      <c r="BP7" s="56"/>
      <c r="BQ7" s="56"/>
      <c r="BR7" s="56"/>
      <c r="BS7" s="56"/>
    </row>
    <row r="8" spans="1:159" ht="12.75" customHeight="1" x14ac:dyDescent="0.15">
      <c r="A8" s="74" t="s">
        <v>534</v>
      </c>
      <c r="B8" s="74" t="s">
        <v>535</v>
      </c>
      <c r="C8" s="75" t="s">
        <v>536</v>
      </c>
      <c r="D8" s="76" t="s">
        <v>537</v>
      </c>
      <c r="E8" s="77"/>
      <c r="F8" s="77"/>
      <c r="G8" s="77"/>
      <c r="H8" s="77"/>
      <c r="I8" s="77"/>
      <c r="J8" s="77"/>
      <c r="K8" s="78" t="s">
        <v>538</v>
      </c>
      <c r="L8" s="77"/>
      <c r="M8" s="77"/>
      <c r="N8" s="77"/>
      <c r="O8" s="77"/>
      <c r="P8" s="77"/>
      <c r="Q8" s="77"/>
      <c r="R8" s="79" t="s">
        <v>539</v>
      </c>
      <c r="S8" s="80"/>
      <c r="T8" s="79" t="s">
        <v>540</v>
      </c>
      <c r="U8" s="80"/>
      <c r="V8" s="76" t="s">
        <v>541</v>
      </c>
      <c r="W8" s="77"/>
      <c r="X8" s="77"/>
      <c r="Y8" s="77"/>
      <c r="Z8" s="77"/>
      <c r="AA8" s="77"/>
      <c r="AB8" s="77"/>
      <c r="AC8" s="77"/>
      <c r="AD8" s="76" t="s">
        <v>542</v>
      </c>
      <c r="AE8" s="77"/>
      <c r="AF8" s="77"/>
      <c r="AG8" s="77"/>
      <c r="AH8" s="77"/>
      <c r="AI8" s="77"/>
      <c r="AJ8" s="77"/>
      <c r="AK8" s="81"/>
      <c r="AL8" s="76" t="s">
        <v>543</v>
      </c>
      <c r="AM8" s="77"/>
      <c r="AN8" s="77"/>
      <c r="AO8" s="77"/>
      <c r="AP8" s="77"/>
      <c r="AQ8" s="77"/>
      <c r="AR8" s="81"/>
      <c r="AS8" s="76" t="s">
        <v>544</v>
      </c>
      <c r="AT8" s="77"/>
      <c r="AU8" s="77"/>
      <c r="AV8" s="77"/>
      <c r="AW8" s="77"/>
      <c r="AX8" s="77"/>
      <c r="AY8" s="81"/>
      <c r="AZ8" s="76" t="s">
        <v>545</v>
      </c>
      <c r="BA8" s="81"/>
      <c r="BB8" s="82" t="s">
        <v>546</v>
      </c>
      <c r="BC8" s="83" t="s">
        <v>547</v>
      </c>
      <c r="BD8" s="84"/>
      <c r="BE8" s="84"/>
      <c r="BF8" s="85"/>
      <c r="BG8" s="86" t="s">
        <v>548</v>
      </c>
      <c r="BH8" s="87"/>
      <c r="BI8" s="88" t="s">
        <v>549</v>
      </c>
      <c r="BJ8" s="86" t="s">
        <v>550</v>
      </c>
      <c r="BK8" s="89"/>
      <c r="BL8" s="89"/>
      <c r="BM8" s="89"/>
      <c r="BN8" s="89"/>
      <c r="BO8" s="87"/>
      <c r="BP8" s="86" t="s">
        <v>551</v>
      </c>
      <c r="BQ8" s="89"/>
      <c r="BR8" s="89"/>
      <c r="BS8" s="89"/>
      <c r="BT8" s="89"/>
      <c r="BU8" s="87"/>
      <c r="BV8" s="86" t="s">
        <v>552</v>
      </c>
      <c r="BW8" s="89"/>
      <c r="BX8" s="89"/>
      <c r="BY8" s="89"/>
      <c r="BZ8" s="89"/>
      <c r="CA8" s="87"/>
      <c r="CB8" s="90" t="s">
        <v>553</v>
      </c>
      <c r="CC8" s="91"/>
      <c r="CD8" s="91"/>
      <c r="CE8" s="92"/>
      <c r="CF8" s="45" t="s">
        <v>554</v>
      </c>
      <c r="CG8" s="46"/>
      <c r="CH8" s="46"/>
      <c r="CI8" s="46"/>
      <c r="CJ8" s="47"/>
      <c r="CK8" s="45" t="s">
        <v>555</v>
      </c>
      <c r="CL8" s="46"/>
      <c r="CM8" s="46"/>
      <c r="CN8" s="46"/>
      <c r="CO8" s="47"/>
      <c r="CP8" s="46" t="s">
        <v>556</v>
      </c>
      <c r="CQ8" s="46"/>
      <c r="CR8" s="46"/>
      <c r="CS8" s="46"/>
      <c r="CT8" s="47"/>
      <c r="CU8" s="45" t="s">
        <v>557</v>
      </c>
      <c r="CV8" s="46"/>
      <c r="CW8" s="46"/>
      <c r="CX8" s="46"/>
      <c r="CY8" s="47"/>
      <c r="CZ8" s="93"/>
      <c r="DA8" s="94"/>
      <c r="DB8" s="50"/>
      <c r="DC8" s="50"/>
      <c r="DD8" s="95" t="s">
        <v>558</v>
      </c>
      <c r="DE8" s="96"/>
      <c r="DF8" s="96"/>
      <c r="DG8" s="96"/>
      <c r="DH8" s="96"/>
      <c r="DI8" s="96"/>
      <c r="DJ8" s="96"/>
      <c r="DK8" s="96"/>
      <c r="DL8" s="96"/>
      <c r="DM8" s="96"/>
      <c r="DN8" s="96"/>
      <c r="DO8" s="96"/>
      <c r="DP8" s="96"/>
      <c r="DQ8" s="96"/>
      <c r="DR8" s="96"/>
      <c r="DS8" s="96"/>
      <c r="DT8" s="96"/>
      <c r="DU8" s="96"/>
      <c r="DV8" s="96"/>
      <c r="DW8" s="96"/>
      <c r="DX8" s="96"/>
      <c r="DY8" s="96"/>
      <c r="DZ8" s="96"/>
      <c r="EA8" s="96"/>
      <c r="EB8" s="96"/>
      <c r="EC8" s="96"/>
      <c r="ED8" s="96"/>
      <c r="EE8" s="96"/>
      <c r="EF8" s="96"/>
      <c r="EG8" s="96"/>
      <c r="EH8" s="96"/>
      <c r="EI8" s="96"/>
      <c r="EJ8" s="96"/>
      <c r="EK8" s="96"/>
      <c r="EL8" s="96"/>
      <c r="EM8" s="96"/>
      <c r="EN8" s="96"/>
      <c r="EO8" s="96"/>
      <c r="EP8" s="96"/>
      <c r="EQ8" s="97"/>
      <c r="ET8" s="99" t="s">
        <v>559</v>
      </c>
      <c r="EU8" s="100"/>
      <c r="EV8" s="100"/>
      <c r="EW8" s="100"/>
      <c r="EX8" s="100"/>
      <c r="EY8" s="100"/>
      <c r="EZ8" s="100"/>
      <c r="FA8" s="100"/>
      <c r="FB8" s="100"/>
      <c r="FC8" s="101"/>
    </row>
    <row r="9" spans="1:159" ht="57" customHeight="1" x14ac:dyDescent="0.15">
      <c r="A9" s="102"/>
      <c r="B9" s="102"/>
      <c r="C9" s="103"/>
      <c r="D9" s="104"/>
      <c r="E9" s="105"/>
      <c r="F9" s="105"/>
      <c r="G9" s="105"/>
      <c r="H9" s="105"/>
      <c r="I9" s="105"/>
      <c r="J9" s="105"/>
      <c r="K9" s="104"/>
      <c r="L9" s="105"/>
      <c r="M9" s="105"/>
      <c r="N9" s="105"/>
      <c r="O9" s="105"/>
      <c r="P9" s="105"/>
      <c r="Q9" s="105"/>
      <c r="R9" s="106"/>
      <c r="S9" s="107"/>
      <c r="T9" s="106"/>
      <c r="U9" s="107"/>
      <c r="V9" s="104"/>
      <c r="W9" s="105"/>
      <c r="X9" s="105"/>
      <c r="Y9" s="105"/>
      <c r="Z9" s="105"/>
      <c r="AA9" s="105"/>
      <c r="AB9" s="105"/>
      <c r="AC9" s="105"/>
      <c r="AD9" s="104"/>
      <c r="AE9" s="105"/>
      <c r="AF9" s="105"/>
      <c r="AG9" s="105"/>
      <c r="AH9" s="105"/>
      <c r="AI9" s="105"/>
      <c r="AJ9" s="105"/>
      <c r="AK9" s="108"/>
      <c r="AL9" s="104"/>
      <c r="AM9" s="105"/>
      <c r="AN9" s="105"/>
      <c r="AO9" s="105"/>
      <c r="AP9" s="105"/>
      <c r="AQ9" s="105"/>
      <c r="AR9" s="108"/>
      <c r="AS9" s="104"/>
      <c r="AT9" s="105"/>
      <c r="AU9" s="105"/>
      <c r="AV9" s="105"/>
      <c r="AW9" s="105"/>
      <c r="AX9" s="105"/>
      <c r="AY9" s="108"/>
      <c r="AZ9" s="104"/>
      <c r="BA9" s="108"/>
      <c r="BB9" s="109"/>
      <c r="BC9" s="110"/>
      <c r="BD9" s="111"/>
      <c r="BE9" s="111"/>
      <c r="BF9" s="112"/>
      <c r="BG9" s="113"/>
      <c r="BH9" s="114"/>
      <c r="BI9" s="115"/>
      <c r="BJ9" s="113"/>
      <c r="BK9" s="116"/>
      <c r="BL9" s="116"/>
      <c r="BM9" s="116"/>
      <c r="BN9" s="116"/>
      <c r="BO9" s="114"/>
      <c r="BP9" s="113"/>
      <c r="BQ9" s="116"/>
      <c r="BR9" s="116"/>
      <c r="BS9" s="116"/>
      <c r="BT9" s="116"/>
      <c r="BU9" s="114"/>
      <c r="BV9" s="113"/>
      <c r="BW9" s="116"/>
      <c r="BX9" s="116"/>
      <c r="BY9" s="116"/>
      <c r="BZ9" s="116"/>
      <c r="CA9" s="114"/>
      <c r="CB9" s="117"/>
      <c r="CC9" s="118"/>
      <c r="CD9" s="118"/>
      <c r="CE9" s="119"/>
      <c r="CF9" s="45"/>
      <c r="CG9" s="46"/>
      <c r="CH9" s="46"/>
      <c r="CI9" s="46"/>
      <c r="CJ9" s="47"/>
      <c r="CK9" s="45"/>
      <c r="CL9" s="46"/>
      <c r="CM9" s="46"/>
      <c r="CN9" s="46"/>
      <c r="CO9" s="47"/>
      <c r="CP9" s="46"/>
      <c r="CQ9" s="46"/>
      <c r="CR9" s="46"/>
      <c r="CS9" s="46"/>
      <c r="CT9" s="47"/>
      <c r="CU9" s="45"/>
      <c r="CV9" s="46"/>
      <c r="CW9" s="46"/>
      <c r="CX9" s="46"/>
      <c r="CY9" s="47"/>
      <c r="CZ9" s="93"/>
      <c r="DA9" s="94"/>
      <c r="DB9" s="50"/>
      <c r="DC9" s="50"/>
      <c r="DD9" s="120" t="e">
        <f>IF(ISBLANK(原因区分名１),"",原因区分名１)</f>
        <v>#NAME?</v>
      </c>
      <c r="DE9" s="121" t="e">
        <f>IF(ISBLANK(原因区分名２),"",原因区分名２)</f>
        <v>#NAME?</v>
      </c>
      <c r="DF9" s="121" t="e">
        <f>IF(ISBLANK(原因区分名３),"",原因区分名３)</f>
        <v>#NAME?</v>
      </c>
      <c r="DG9" s="121" t="e">
        <f>IF(ISBLANK(原因区分名４),"",原因区分名４)</f>
        <v>#NAME?</v>
      </c>
      <c r="DH9" s="121" t="e">
        <f>IF(ISBLANK(原因区分名５),"",原因区分名５)</f>
        <v>#NAME?</v>
      </c>
      <c r="DI9" s="121" t="e">
        <f>IF(ISBLANK(原因区分名６),"",原因区分名６)</f>
        <v>#NAME?</v>
      </c>
      <c r="DJ9" s="121" t="e">
        <f>IF(ISBLANK(原因区分名７),"",原因区分名７)</f>
        <v>#NAME?</v>
      </c>
      <c r="DK9" s="121" t="e">
        <f>IF(ISBLANK(原因区分名８),"",原因区分名８)</f>
        <v>#NAME?</v>
      </c>
      <c r="DL9" s="121" t="e">
        <f>IF(ISBLANK(原因区分名９),"",原因区分名９)</f>
        <v>#NAME?</v>
      </c>
      <c r="DM9" s="121" t="e">
        <f>IF(ISBLANK(原因区分名１０),"",原因区分名１０)</f>
        <v>#NAME?</v>
      </c>
      <c r="DN9" s="121" t="e">
        <f>IF(ISBLANK(原因区分名１１),"",原因区分名１１)</f>
        <v>#NAME?</v>
      </c>
      <c r="DO9" s="121" t="e">
        <f>IF(ISBLANK(原因区分名１２),"",原因区分名１２)</f>
        <v>#NAME?</v>
      </c>
      <c r="DP9" s="121" t="e">
        <f>IF(ISBLANK(原因区分名１３),"",原因区分名１３)</f>
        <v>#NAME?</v>
      </c>
      <c r="DQ9" s="121" t="e">
        <f>IF(ISBLANK(原因区分名１４),"",原因区分名１４)</f>
        <v>#NAME?</v>
      </c>
      <c r="DR9" s="121" t="e">
        <f>IF(ISBLANK(原因区分名１５),"",原因区分名１５)</f>
        <v>#NAME?</v>
      </c>
      <c r="DS9" s="121" t="e">
        <f>IF(ISBLANK(原因区分名１６),"",原因区分名１６)</f>
        <v>#NAME?</v>
      </c>
      <c r="DT9" s="121" t="e">
        <f>IF(ISBLANK(原因区分名１７),"",原因区分名１７)</f>
        <v>#NAME?</v>
      </c>
      <c r="DU9" s="121" t="e">
        <f>IF(ISBLANK(原因区分名１８),"",原因区分名１８)</f>
        <v>#NAME?</v>
      </c>
      <c r="DV9" s="121" t="e">
        <f>IF(ISBLANK(原因区分名１９),"",原因区分名１９)</f>
        <v>#NAME?</v>
      </c>
      <c r="DW9" s="121" t="e">
        <f>IF(ISBLANK(原因区分名２０),"",原因区分名２０)</f>
        <v>#NAME?</v>
      </c>
      <c r="DX9" s="121" t="e">
        <f>IF(ISBLANK(原因区分名２１),"",原因区分名２１)</f>
        <v>#NAME?</v>
      </c>
      <c r="DY9" s="121" t="e">
        <f>IF(ISBLANK(原因区分名２２),"",原因区分名２２)</f>
        <v>#NAME?</v>
      </c>
      <c r="DZ9" s="121" t="e">
        <f>IF(ISBLANK(原因区分名２３),"",原因区分名２３)</f>
        <v>#NAME?</v>
      </c>
      <c r="EA9" s="121" t="e">
        <f>IF(ISBLANK(原因区分名２４),"",原因区分名２４)</f>
        <v>#NAME?</v>
      </c>
      <c r="EB9" s="121" t="e">
        <f>IF(ISBLANK(原因区分名２５),"",原因区分名２５)</f>
        <v>#NAME?</v>
      </c>
      <c r="EC9" s="121" t="e">
        <f>IF(ISBLANK(原因区分名２６),"",原因区分名２６)</f>
        <v>#NAME?</v>
      </c>
      <c r="ED9" s="121" t="e">
        <f>IF(ISBLANK(原因区分名２７),"",原因区分名２７)</f>
        <v>#NAME?</v>
      </c>
      <c r="EE9" s="121" t="e">
        <f>IF(ISBLANK(原因区分名２８),"",原因区分名２８)</f>
        <v>#NAME?</v>
      </c>
      <c r="EF9" s="121" t="e">
        <f>IF(ISBLANK(原因区分名２９),"",原因区分名２９)</f>
        <v>#NAME?</v>
      </c>
      <c r="EG9" s="121" t="e">
        <f>IF(ISBLANK(原因区分名３０),"",原因区分名３０)</f>
        <v>#NAME?</v>
      </c>
      <c r="EH9" s="121" t="e">
        <f>IF(ISBLANK(原因区分名３１),"",原因区分名３１)</f>
        <v>#NAME?</v>
      </c>
      <c r="EI9" s="121" t="e">
        <f>IF(ISBLANK(原因区分名３２),"",原因区分名３２)</f>
        <v>#NAME?</v>
      </c>
      <c r="EJ9" s="121" t="e">
        <f>IF(ISBLANK(原因区分名３３),"",原因区分名３３)</f>
        <v>#NAME?</v>
      </c>
      <c r="EK9" s="121" t="e">
        <f>IF(ISBLANK(原因区分名３４),"",原因区分名３４)</f>
        <v>#NAME?</v>
      </c>
      <c r="EL9" s="121" t="e">
        <f>IF(ISBLANK(原因区分名３５),"",原因区分名３５)</f>
        <v>#NAME?</v>
      </c>
      <c r="EM9" s="121" t="e">
        <f>IF(ISBLANK(原因区分名３６),"",原因区分名３６)</f>
        <v>#NAME?</v>
      </c>
      <c r="EN9" s="121" t="e">
        <f>IF(ISBLANK(原因区分名３７),"",原因区分名３７)</f>
        <v>#NAME?</v>
      </c>
      <c r="EO9" s="121" t="e">
        <f>IF(ISBLANK(原因区分名３８),"",原因区分名３８)</f>
        <v>#NAME?</v>
      </c>
      <c r="EP9" s="121" t="e">
        <f>IF(ISBLANK(原因区分名３９),"",原因区分名３９)</f>
        <v>#NAME?</v>
      </c>
      <c r="EQ9" s="121" t="e">
        <f>IF(ISBLANK(原因区分名４０),"",原因区分名４０)</f>
        <v>#NAME?</v>
      </c>
      <c r="ET9" s="122" t="e">
        <f>IF(ISBLANK(原因工程名１),"",原因工程名１)</f>
        <v>#NAME?</v>
      </c>
      <c r="EU9" s="122" t="e">
        <f>IF(ISBLANK(原因工程名２),"",原因工程名２)</f>
        <v>#NAME?</v>
      </c>
      <c r="EV9" s="122" t="e">
        <f>IF(ISBLANK(原因工程名３),"",原因工程名３)</f>
        <v>#NAME?</v>
      </c>
      <c r="EW9" s="122" t="e">
        <f>IF(ISBLANK(原因工程名４),"",原因工程名４)</f>
        <v>#NAME?</v>
      </c>
      <c r="EX9" s="122" t="e">
        <f>IF(ISBLANK(原因工程名５),"",原因工程名５)</f>
        <v>#NAME?</v>
      </c>
      <c r="EY9" s="122" t="e">
        <f>IF(ISBLANK(原因工程名６),"",原因工程名６)</f>
        <v>#NAME?</v>
      </c>
      <c r="EZ9" s="122" t="e">
        <f>IF(ISBLANK(原因工程名７),"",原因工程名７)</f>
        <v>#NAME?</v>
      </c>
      <c r="FA9" s="122" t="e">
        <f>IF(ISBLANK(原因工程名８),"",原因工程名８)</f>
        <v>#NAME?</v>
      </c>
      <c r="FB9" s="122" t="e">
        <f>IF(ISBLANK(原因工程名９),"",原因工程名９)</f>
        <v>#NAME?</v>
      </c>
      <c r="FC9" s="120" t="e">
        <f>IF(ISBLANK(原因工程名１０),"",原因工程名１０)</f>
        <v>#NAME?</v>
      </c>
    </row>
    <row r="10" spans="1:159" s="141" customFormat="1" ht="15.75" customHeight="1" x14ac:dyDescent="0.15">
      <c r="A10" s="123"/>
      <c r="B10" s="123"/>
      <c r="C10" s="124"/>
      <c r="D10" s="125"/>
      <c r="E10" s="126"/>
      <c r="F10" s="126"/>
      <c r="G10" s="126"/>
      <c r="H10" s="126"/>
      <c r="I10" s="126"/>
      <c r="J10" s="126"/>
      <c r="K10" s="125"/>
      <c r="L10" s="126"/>
      <c r="M10" s="126"/>
      <c r="N10" s="126"/>
      <c r="O10" s="126"/>
      <c r="P10" s="126"/>
      <c r="Q10" s="126"/>
      <c r="R10" s="127"/>
      <c r="S10" s="128"/>
      <c r="T10" s="127"/>
      <c r="U10" s="128"/>
      <c r="V10" s="125"/>
      <c r="W10" s="126"/>
      <c r="X10" s="126"/>
      <c r="Y10" s="126"/>
      <c r="Z10" s="126"/>
      <c r="AA10" s="126"/>
      <c r="AB10" s="126"/>
      <c r="AC10" s="126"/>
      <c r="AD10" s="125"/>
      <c r="AE10" s="126"/>
      <c r="AF10" s="126"/>
      <c r="AG10" s="126"/>
      <c r="AH10" s="126"/>
      <c r="AI10" s="126"/>
      <c r="AJ10" s="126"/>
      <c r="AK10" s="129"/>
      <c r="AL10" s="125"/>
      <c r="AM10" s="126"/>
      <c r="AN10" s="126"/>
      <c r="AO10" s="126"/>
      <c r="AP10" s="126"/>
      <c r="AQ10" s="126"/>
      <c r="AR10" s="129"/>
      <c r="AS10" s="125"/>
      <c r="AT10" s="126"/>
      <c r="AU10" s="126"/>
      <c r="AV10" s="126"/>
      <c r="AW10" s="126"/>
      <c r="AX10" s="126"/>
      <c r="AY10" s="129"/>
      <c r="AZ10" s="125"/>
      <c r="BA10" s="129"/>
      <c r="BB10" s="130"/>
      <c r="BC10" s="131"/>
      <c r="BD10" s="132"/>
      <c r="BE10" s="132"/>
      <c r="BF10" s="133"/>
      <c r="BG10" s="134"/>
      <c r="BH10" s="135"/>
      <c r="BI10" s="136"/>
      <c r="BJ10" s="134"/>
      <c r="BK10" s="137"/>
      <c r="BL10" s="137"/>
      <c r="BM10" s="137"/>
      <c r="BN10" s="137"/>
      <c r="BO10" s="135"/>
      <c r="BP10" s="134"/>
      <c r="BQ10" s="137"/>
      <c r="BR10" s="137"/>
      <c r="BS10" s="137"/>
      <c r="BT10" s="137"/>
      <c r="BU10" s="135"/>
      <c r="BV10" s="134"/>
      <c r="BW10" s="137"/>
      <c r="BX10" s="137"/>
      <c r="BY10" s="137"/>
      <c r="BZ10" s="137"/>
      <c r="CA10" s="135"/>
      <c r="CB10" s="138"/>
      <c r="CC10" s="139"/>
      <c r="CD10" s="139"/>
      <c r="CE10" s="140"/>
      <c r="CF10" s="45"/>
      <c r="CG10" s="46"/>
      <c r="CH10" s="46"/>
      <c r="CI10" s="46"/>
      <c r="CJ10" s="47"/>
      <c r="CK10" s="45"/>
      <c r="CL10" s="46"/>
      <c r="CM10" s="46"/>
      <c r="CN10" s="46"/>
      <c r="CO10" s="47"/>
      <c r="CP10" s="46"/>
      <c r="CQ10" s="46"/>
      <c r="CR10" s="46"/>
      <c r="CS10" s="46"/>
      <c r="CT10" s="47"/>
      <c r="CU10" s="45"/>
      <c r="CV10" s="46"/>
      <c r="CW10" s="46"/>
      <c r="CX10" s="46"/>
      <c r="CY10" s="47"/>
      <c r="DD10" s="142" t="e">
        <f t="shared" ref="DD10:EQ10" ca="1" si="0">IF(DD$9="","",COUNTIFS(INDIRECT("$C11:$C"&amp;ROW(テスト項目定義書_最終行)),"=●",INDIRECT("$BP11:$BP"&amp;ROW(テスト項目定義書_最終行)),DD$9))</f>
        <v>#NAME?</v>
      </c>
      <c r="DE10" s="142" t="e">
        <f t="shared" ca="1" si="0"/>
        <v>#NAME?</v>
      </c>
      <c r="DF10" s="142" t="e">
        <f t="shared" ca="1" si="0"/>
        <v>#NAME?</v>
      </c>
      <c r="DG10" s="142" t="e">
        <f t="shared" ca="1" si="0"/>
        <v>#NAME?</v>
      </c>
      <c r="DH10" s="142" t="e">
        <f t="shared" ca="1" si="0"/>
        <v>#NAME?</v>
      </c>
      <c r="DI10" s="142" t="e">
        <f t="shared" ca="1" si="0"/>
        <v>#NAME?</v>
      </c>
      <c r="DJ10" s="142" t="e">
        <f t="shared" ca="1" si="0"/>
        <v>#NAME?</v>
      </c>
      <c r="DK10" s="142" t="e">
        <f t="shared" ca="1" si="0"/>
        <v>#NAME?</v>
      </c>
      <c r="DL10" s="142" t="e">
        <f t="shared" ca="1" si="0"/>
        <v>#NAME?</v>
      </c>
      <c r="DM10" s="142" t="e">
        <f t="shared" ca="1" si="0"/>
        <v>#NAME?</v>
      </c>
      <c r="DN10" s="142" t="e">
        <f t="shared" ca="1" si="0"/>
        <v>#NAME?</v>
      </c>
      <c r="DO10" s="142" t="e">
        <f t="shared" ca="1" si="0"/>
        <v>#NAME?</v>
      </c>
      <c r="DP10" s="142" t="e">
        <f t="shared" ca="1" si="0"/>
        <v>#NAME?</v>
      </c>
      <c r="DQ10" s="142" t="e">
        <f t="shared" ca="1" si="0"/>
        <v>#NAME?</v>
      </c>
      <c r="DR10" s="142" t="e">
        <f t="shared" ca="1" si="0"/>
        <v>#NAME?</v>
      </c>
      <c r="DS10" s="142" t="e">
        <f t="shared" ca="1" si="0"/>
        <v>#NAME?</v>
      </c>
      <c r="DT10" s="142" t="e">
        <f t="shared" ca="1" si="0"/>
        <v>#NAME?</v>
      </c>
      <c r="DU10" s="142" t="e">
        <f t="shared" ca="1" si="0"/>
        <v>#NAME?</v>
      </c>
      <c r="DV10" s="142" t="e">
        <f t="shared" ca="1" si="0"/>
        <v>#NAME?</v>
      </c>
      <c r="DW10" s="142" t="e">
        <f t="shared" ca="1" si="0"/>
        <v>#NAME?</v>
      </c>
      <c r="DX10" s="142" t="e">
        <f t="shared" ca="1" si="0"/>
        <v>#NAME?</v>
      </c>
      <c r="DY10" s="142" t="e">
        <f t="shared" ca="1" si="0"/>
        <v>#NAME?</v>
      </c>
      <c r="DZ10" s="142" t="e">
        <f t="shared" ca="1" si="0"/>
        <v>#NAME?</v>
      </c>
      <c r="EA10" s="142" t="e">
        <f t="shared" ca="1" si="0"/>
        <v>#NAME?</v>
      </c>
      <c r="EB10" s="142" t="e">
        <f t="shared" ca="1" si="0"/>
        <v>#NAME?</v>
      </c>
      <c r="EC10" s="142" t="e">
        <f t="shared" ca="1" si="0"/>
        <v>#NAME?</v>
      </c>
      <c r="ED10" s="142" t="e">
        <f t="shared" ca="1" si="0"/>
        <v>#NAME?</v>
      </c>
      <c r="EE10" s="142" t="e">
        <f t="shared" ca="1" si="0"/>
        <v>#NAME?</v>
      </c>
      <c r="EF10" s="142" t="e">
        <f t="shared" ca="1" si="0"/>
        <v>#NAME?</v>
      </c>
      <c r="EG10" s="142" t="e">
        <f t="shared" ca="1" si="0"/>
        <v>#NAME?</v>
      </c>
      <c r="EH10" s="142" t="e">
        <f t="shared" ca="1" si="0"/>
        <v>#NAME?</v>
      </c>
      <c r="EI10" s="142" t="e">
        <f t="shared" ca="1" si="0"/>
        <v>#NAME?</v>
      </c>
      <c r="EJ10" s="142" t="e">
        <f t="shared" ca="1" si="0"/>
        <v>#NAME?</v>
      </c>
      <c r="EK10" s="142" t="e">
        <f t="shared" ca="1" si="0"/>
        <v>#NAME?</v>
      </c>
      <c r="EL10" s="142" t="e">
        <f t="shared" ca="1" si="0"/>
        <v>#NAME?</v>
      </c>
      <c r="EM10" s="142" t="e">
        <f t="shared" ca="1" si="0"/>
        <v>#NAME?</v>
      </c>
      <c r="EN10" s="142" t="e">
        <f t="shared" ca="1" si="0"/>
        <v>#NAME?</v>
      </c>
      <c r="EO10" s="142" t="e">
        <f t="shared" ca="1" si="0"/>
        <v>#NAME?</v>
      </c>
      <c r="EP10" s="142" t="e">
        <f t="shared" ca="1" si="0"/>
        <v>#NAME?</v>
      </c>
      <c r="EQ10" s="142" t="e">
        <f t="shared" ca="1" si="0"/>
        <v>#NAME?</v>
      </c>
      <c r="ET10" s="142" t="e">
        <f t="shared" ref="ET10:FC10" ca="1" si="1">IF(ET$9="","",COUNTIFS(INDIRECT("$C11:$C"&amp;ROW(テスト項目定義書_最終行)),"=●",INDIRECT("$BI11:$BI"&amp;ROW(テスト項目定義書_最終行)),ET$9))</f>
        <v>#NAME?</v>
      </c>
      <c r="EU10" s="142" t="e">
        <f t="shared" ca="1" si="1"/>
        <v>#NAME?</v>
      </c>
      <c r="EV10" s="142" t="e">
        <f t="shared" ca="1" si="1"/>
        <v>#NAME?</v>
      </c>
      <c r="EW10" s="142" t="e">
        <f t="shared" ca="1" si="1"/>
        <v>#NAME?</v>
      </c>
      <c r="EX10" s="142" t="e">
        <f t="shared" ca="1" si="1"/>
        <v>#NAME?</v>
      </c>
      <c r="EY10" s="142" t="e">
        <f t="shared" ca="1" si="1"/>
        <v>#NAME?</v>
      </c>
      <c r="EZ10" s="142" t="e">
        <f t="shared" ca="1" si="1"/>
        <v>#NAME?</v>
      </c>
      <c r="FA10" s="142" t="e">
        <f t="shared" ca="1" si="1"/>
        <v>#NAME?</v>
      </c>
      <c r="FB10" s="142" t="e">
        <f t="shared" ca="1" si="1"/>
        <v>#NAME?</v>
      </c>
      <c r="FC10" s="142" t="e">
        <f t="shared" ca="1" si="1"/>
        <v>#NAME?</v>
      </c>
    </row>
    <row r="11" spans="1:159" s="69" customFormat="1" ht="16.5" x14ac:dyDescent="0.15">
      <c r="A11" s="143">
        <v>1</v>
      </c>
      <c r="B11" s="144"/>
      <c r="C11" s="145" t="str">
        <f ca="1">IF(AND(OFFSET($K11,-($BB11-1),0)&lt;&gt;"",OFFSET($R11,-($BB11-1),0)&lt;&gt;"x"),"●","")</f>
        <v>●</v>
      </c>
      <c r="D11" s="146" t="s">
        <v>560</v>
      </c>
      <c r="E11" s="147"/>
      <c r="F11" s="147"/>
      <c r="G11" s="147"/>
      <c r="H11" s="147"/>
      <c r="I11" s="147"/>
      <c r="J11" s="147"/>
      <c r="K11" s="148" t="s">
        <v>561</v>
      </c>
      <c r="L11" s="149"/>
      <c r="M11" s="149"/>
      <c r="N11" s="149"/>
      <c r="O11" s="149"/>
      <c r="P11" s="149"/>
      <c r="Q11" s="149"/>
      <c r="R11" s="150"/>
      <c r="S11" s="151"/>
      <c r="T11" s="150"/>
      <c r="U11" s="151"/>
      <c r="V11" s="148"/>
      <c r="W11" s="149"/>
      <c r="X11" s="149"/>
      <c r="Y11" s="149"/>
      <c r="Z11" s="149"/>
      <c r="AA11" s="149"/>
      <c r="AB11" s="149"/>
      <c r="AC11" s="149"/>
      <c r="AD11" s="148"/>
      <c r="AE11" s="149"/>
      <c r="AF11" s="149"/>
      <c r="AG11" s="149"/>
      <c r="AH11" s="149"/>
      <c r="AI11" s="149"/>
      <c r="AJ11" s="149"/>
      <c r="AK11" s="152"/>
      <c r="AL11" s="148"/>
      <c r="AM11" s="149"/>
      <c r="AN11" s="149"/>
      <c r="AO11" s="149"/>
      <c r="AP11" s="149"/>
      <c r="AQ11" s="149"/>
      <c r="AR11" s="152"/>
      <c r="AS11" s="153"/>
      <c r="AT11" s="154"/>
      <c r="AU11" s="154"/>
      <c r="AV11" s="154"/>
      <c r="AW11" s="154"/>
      <c r="AX11" s="154"/>
      <c r="AY11" s="155"/>
      <c r="AZ11" s="156"/>
      <c r="BA11" s="157"/>
      <c r="BB11" s="158">
        <v>1</v>
      </c>
      <c r="BC11" s="159"/>
      <c r="BD11" s="160"/>
      <c r="BE11" s="160"/>
      <c r="BF11" s="161"/>
      <c r="BG11" s="162"/>
      <c r="BH11" s="163"/>
      <c r="BI11" s="164"/>
      <c r="BJ11" s="165"/>
      <c r="BK11" s="166"/>
      <c r="BL11" s="166"/>
      <c r="BM11" s="166"/>
      <c r="BN11" s="166"/>
      <c r="BO11" s="167"/>
      <c r="BP11" s="165"/>
      <c r="BQ11" s="166"/>
      <c r="BR11" s="166"/>
      <c r="BS11" s="166"/>
      <c r="BT11" s="166"/>
      <c r="BU11" s="167"/>
      <c r="BV11" s="165"/>
      <c r="BW11" s="166"/>
      <c r="BX11" s="166"/>
      <c r="BY11" s="166"/>
      <c r="BZ11" s="166"/>
      <c r="CA11" s="167"/>
      <c r="CB11" s="159"/>
      <c r="CC11" s="160"/>
      <c r="CD11" s="160"/>
      <c r="CE11" s="161"/>
      <c r="CF11" s="168"/>
      <c r="CG11" s="169"/>
      <c r="CH11" s="169"/>
      <c r="CI11" s="169"/>
      <c r="CJ11" s="170"/>
      <c r="CK11" s="168"/>
      <c r="CL11" s="169"/>
      <c r="CM11" s="169"/>
      <c r="CN11" s="169"/>
      <c r="CO11" s="170"/>
      <c r="CP11" s="168"/>
      <c r="CQ11" s="169"/>
      <c r="CR11" s="169"/>
      <c r="CS11" s="169"/>
      <c r="CT11" s="170"/>
      <c r="CU11" s="171"/>
      <c r="CV11" s="172"/>
      <c r="CW11" s="172"/>
      <c r="CX11" s="172"/>
      <c r="CY11" s="173"/>
      <c r="DA11" s="174"/>
    </row>
    <row r="12" spans="1:159" s="69" customFormat="1" ht="16.5" x14ac:dyDescent="0.15">
      <c r="A12" s="175"/>
      <c r="B12" s="144"/>
      <c r="C12" s="176" t="str">
        <f t="shared" ref="C12:C75" ca="1" si="2">IF(AND(OFFSET($K12,-($BB12-1),0)&lt;&gt;"",OFFSET($R12,-($BB12-1),0)&lt;&gt;"x"),"●","")</f>
        <v>●</v>
      </c>
      <c r="D12" s="177"/>
      <c r="E12" s="178"/>
      <c r="F12" s="178"/>
      <c r="G12" s="178"/>
      <c r="H12" s="178"/>
      <c r="I12" s="178"/>
      <c r="J12" s="178"/>
      <c r="K12" s="179"/>
      <c r="L12" s="180"/>
      <c r="M12" s="180"/>
      <c r="N12" s="180"/>
      <c r="O12" s="180"/>
      <c r="P12" s="180"/>
      <c r="Q12" s="180"/>
      <c r="R12" s="181"/>
      <c r="S12" s="182"/>
      <c r="T12" s="181"/>
      <c r="U12" s="182"/>
      <c r="V12" s="179"/>
      <c r="W12" s="180"/>
      <c r="X12" s="180"/>
      <c r="Y12" s="180"/>
      <c r="Z12" s="180"/>
      <c r="AA12" s="180"/>
      <c r="AB12" s="180"/>
      <c r="AC12" s="180"/>
      <c r="AD12" s="179"/>
      <c r="AE12" s="180"/>
      <c r="AF12" s="180"/>
      <c r="AG12" s="180"/>
      <c r="AH12" s="180"/>
      <c r="AI12" s="180"/>
      <c r="AJ12" s="180"/>
      <c r="AK12" s="183"/>
      <c r="AL12" s="179"/>
      <c r="AM12" s="180"/>
      <c r="AN12" s="180"/>
      <c r="AO12" s="180"/>
      <c r="AP12" s="180"/>
      <c r="AQ12" s="180"/>
      <c r="AR12" s="183"/>
      <c r="AS12" s="184"/>
      <c r="AT12" s="185"/>
      <c r="AU12" s="185"/>
      <c r="AV12" s="185"/>
      <c r="AW12" s="185"/>
      <c r="AX12" s="185"/>
      <c r="AY12" s="186"/>
      <c r="AZ12" s="187"/>
      <c r="BA12" s="188"/>
      <c r="BB12" s="189">
        <v>2</v>
      </c>
      <c r="BC12" s="190"/>
      <c r="BD12" s="191"/>
      <c r="BE12" s="191"/>
      <c r="BF12" s="192"/>
      <c r="BG12" s="193"/>
      <c r="BH12" s="194"/>
      <c r="BI12" s="195"/>
      <c r="BJ12" s="196"/>
      <c r="BK12" s="197"/>
      <c r="BL12" s="197"/>
      <c r="BM12" s="197"/>
      <c r="BN12" s="197"/>
      <c r="BO12" s="198"/>
      <c r="BP12" s="196"/>
      <c r="BQ12" s="197"/>
      <c r="BR12" s="197"/>
      <c r="BS12" s="197"/>
      <c r="BT12" s="197"/>
      <c r="BU12" s="198"/>
      <c r="BV12" s="196"/>
      <c r="BW12" s="197"/>
      <c r="BX12" s="197"/>
      <c r="BY12" s="197"/>
      <c r="BZ12" s="197"/>
      <c r="CA12" s="198"/>
      <c r="CB12" s="190"/>
      <c r="CC12" s="191"/>
      <c r="CD12" s="191"/>
      <c r="CE12" s="192"/>
      <c r="CF12" s="199"/>
      <c r="CG12" s="200"/>
      <c r="CH12" s="200"/>
      <c r="CI12" s="200"/>
      <c r="CJ12" s="201"/>
      <c r="CK12" s="199"/>
      <c r="CL12" s="200"/>
      <c r="CM12" s="200"/>
      <c r="CN12" s="200"/>
      <c r="CO12" s="201"/>
      <c r="CP12" s="199"/>
      <c r="CQ12" s="200"/>
      <c r="CR12" s="200"/>
      <c r="CS12" s="200"/>
      <c r="CT12" s="201"/>
      <c r="CU12" s="171"/>
      <c r="CV12" s="172"/>
      <c r="CW12" s="172"/>
      <c r="CX12" s="172"/>
      <c r="CY12" s="173"/>
      <c r="DA12" s="174"/>
    </row>
    <row r="13" spans="1:159" s="69" customFormat="1" ht="16.5" x14ac:dyDescent="0.15">
      <c r="A13" s="175"/>
      <c r="B13" s="144"/>
      <c r="C13" s="176" t="str">
        <f t="shared" ca="1" si="2"/>
        <v>●</v>
      </c>
      <c r="D13" s="177"/>
      <c r="E13" s="178"/>
      <c r="F13" s="178"/>
      <c r="G13" s="178"/>
      <c r="H13" s="178"/>
      <c r="I13" s="178"/>
      <c r="J13" s="178"/>
      <c r="K13" s="179"/>
      <c r="L13" s="180"/>
      <c r="M13" s="180"/>
      <c r="N13" s="180"/>
      <c r="O13" s="180"/>
      <c r="P13" s="180"/>
      <c r="Q13" s="180"/>
      <c r="R13" s="181"/>
      <c r="S13" s="182"/>
      <c r="T13" s="181"/>
      <c r="U13" s="182"/>
      <c r="V13" s="179"/>
      <c r="W13" s="180"/>
      <c r="X13" s="180"/>
      <c r="Y13" s="180"/>
      <c r="Z13" s="180"/>
      <c r="AA13" s="180"/>
      <c r="AB13" s="180"/>
      <c r="AC13" s="180"/>
      <c r="AD13" s="179"/>
      <c r="AE13" s="180"/>
      <c r="AF13" s="180"/>
      <c r="AG13" s="180"/>
      <c r="AH13" s="180"/>
      <c r="AI13" s="180"/>
      <c r="AJ13" s="180"/>
      <c r="AK13" s="183"/>
      <c r="AL13" s="179"/>
      <c r="AM13" s="180"/>
      <c r="AN13" s="180"/>
      <c r="AO13" s="180"/>
      <c r="AP13" s="180"/>
      <c r="AQ13" s="180"/>
      <c r="AR13" s="183"/>
      <c r="AS13" s="184"/>
      <c r="AT13" s="185"/>
      <c r="AU13" s="185"/>
      <c r="AV13" s="185"/>
      <c r="AW13" s="185"/>
      <c r="AX13" s="185"/>
      <c r="AY13" s="186"/>
      <c r="AZ13" s="187"/>
      <c r="BA13" s="188"/>
      <c r="BB13" s="189">
        <v>3</v>
      </c>
      <c r="BC13" s="190"/>
      <c r="BD13" s="191"/>
      <c r="BE13" s="191"/>
      <c r="BF13" s="192"/>
      <c r="BG13" s="193"/>
      <c r="BH13" s="194"/>
      <c r="BI13" s="195"/>
      <c r="BJ13" s="196"/>
      <c r="BK13" s="197"/>
      <c r="BL13" s="197"/>
      <c r="BM13" s="197"/>
      <c r="BN13" s="197"/>
      <c r="BO13" s="198"/>
      <c r="BP13" s="196"/>
      <c r="BQ13" s="197"/>
      <c r="BR13" s="197"/>
      <c r="BS13" s="197"/>
      <c r="BT13" s="197"/>
      <c r="BU13" s="198"/>
      <c r="BV13" s="196"/>
      <c r="BW13" s="197"/>
      <c r="BX13" s="197"/>
      <c r="BY13" s="197"/>
      <c r="BZ13" s="197"/>
      <c r="CA13" s="198"/>
      <c r="CB13" s="190"/>
      <c r="CC13" s="191"/>
      <c r="CD13" s="191"/>
      <c r="CE13" s="192"/>
      <c r="CF13" s="199"/>
      <c r="CG13" s="200"/>
      <c r="CH13" s="200"/>
      <c r="CI13" s="200"/>
      <c r="CJ13" s="201"/>
      <c r="CK13" s="199"/>
      <c r="CL13" s="200"/>
      <c r="CM13" s="200"/>
      <c r="CN13" s="200"/>
      <c r="CO13" s="201"/>
      <c r="CP13" s="199"/>
      <c r="CQ13" s="200"/>
      <c r="CR13" s="200"/>
      <c r="CS13" s="200"/>
      <c r="CT13" s="201"/>
      <c r="CU13" s="171"/>
      <c r="CV13" s="172"/>
      <c r="CW13" s="172"/>
      <c r="CX13" s="172"/>
      <c r="CY13" s="173"/>
      <c r="DA13" s="174"/>
    </row>
    <row r="14" spans="1:159" s="69" customFormat="1" ht="16.5" x14ac:dyDescent="0.15">
      <c r="A14" s="175"/>
      <c r="B14" s="144"/>
      <c r="C14" s="176" t="str">
        <f t="shared" ca="1" si="2"/>
        <v>●</v>
      </c>
      <c r="D14" s="177"/>
      <c r="E14" s="178"/>
      <c r="F14" s="178"/>
      <c r="G14" s="178"/>
      <c r="H14" s="178"/>
      <c r="I14" s="178"/>
      <c r="J14" s="178"/>
      <c r="K14" s="179"/>
      <c r="L14" s="180"/>
      <c r="M14" s="180"/>
      <c r="N14" s="180"/>
      <c r="O14" s="180"/>
      <c r="P14" s="180"/>
      <c r="Q14" s="180"/>
      <c r="R14" s="181"/>
      <c r="S14" s="182"/>
      <c r="T14" s="181"/>
      <c r="U14" s="182"/>
      <c r="V14" s="179"/>
      <c r="W14" s="180"/>
      <c r="X14" s="180"/>
      <c r="Y14" s="180"/>
      <c r="Z14" s="180"/>
      <c r="AA14" s="180"/>
      <c r="AB14" s="180"/>
      <c r="AC14" s="180"/>
      <c r="AD14" s="179"/>
      <c r="AE14" s="180"/>
      <c r="AF14" s="180"/>
      <c r="AG14" s="180"/>
      <c r="AH14" s="180"/>
      <c r="AI14" s="180"/>
      <c r="AJ14" s="180"/>
      <c r="AK14" s="183"/>
      <c r="AL14" s="179"/>
      <c r="AM14" s="180"/>
      <c r="AN14" s="180"/>
      <c r="AO14" s="180"/>
      <c r="AP14" s="180"/>
      <c r="AQ14" s="180"/>
      <c r="AR14" s="183"/>
      <c r="AS14" s="184"/>
      <c r="AT14" s="185"/>
      <c r="AU14" s="185"/>
      <c r="AV14" s="185"/>
      <c r="AW14" s="185"/>
      <c r="AX14" s="185"/>
      <c r="AY14" s="186"/>
      <c r="AZ14" s="187"/>
      <c r="BA14" s="188"/>
      <c r="BB14" s="189">
        <v>4</v>
      </c>
      <c r="BC14" s="190"/>
      <c r="BD14" s="191"/>
      <c r="BE14" s="191"/>
      <c r="BF14" s="192"/>
      <c r="BG14" s="193"/>
      <c r="BH14" s="194"/>
      <c r="BI14" s="195"/>
      <c r="BJ14" s="196"/>
      <c r="BK14" s="197"/>
      <c r="BL14" s="197"/>
      <c r="BM14" s="197"/>
      <c r="BN14" s="197"/>
      <c r="BO14" s="198"/>
      <c r="BP14" s="196"/>
      <c r="BQ14" s="197"/>
      <c r="BR14" s="197"/>
      <c r="BS14" s="197"/>
      <c r="BT14" s="197"/>
      <c r="BU14" s="198"/>
      <c r="BV14" s="196"/>
      <c r="BW14" s="197"/>
      <c r="BX14" s="197"/>
      <c r="BY14" s="197"/>
      <c r="BZ14" s="197"/>
      <c r="CA14" s="198"/>
      <c r="CB14" s="190"/>
      <c r="CC14" s="191"/>
      <c r="CD14" s="191"/>
      <c r="CE14" s="192"/>
      <c r="CF14" s="199"/>
      <c r="CG14" s="200"/>
      <c r="CH14" s="200"/>
      <c r="CI14" s="200"/>
      <c r="CJ14" s="201"/>
      <c r="CK14" s="199"/>
      <c r="CL14" s="200"/>
      <c r="CM14" s="200"/>
      <c r="CN14" s="200"/>
      <c r="CO14" s="201"/>
      <c r="CP14" s="199"/>
      <c r="CQ14" s="200"/>
      <c r="CR14" s="200"/>
      <c r="CS14" s="200"/>
      <c r="CT14" s="201"/>
      <c r="CU14" s="171"/>
      <c r="CV14" s="172"/>
      <c r="CW14" s="172"/>
      <c r="CX14" s="172"/>
      <c r="CY14" s="173"/>
      <c r="DA14" s="174"/>
    </row>
    <row r="15" spans="1:159" s="69" customFormat="1" ht="16.5" x14ac:dyDescent="0.15">
      <c r="A15" s="175"/>
      <c r="B15" s="144"/>
      <c r="C15" s="176" t="str">
        <f t="shared" ca="1" si="2"/>
        <v>●</v>
      </c>
      <c r="D15" s="177"/>
      <c r="E15" s="178"/>
      <c r="F15" s="178"/>
      <c r="G15" s="178"/>
      <c r="H15" s="178"/>
      <c r="I15" s="178"/>
      <c r="J15" s="178"/>
      <c r="K15" s="179"/>
      <c r="L15" s="180"/>
      <c r="M15" s="180"/>
      <c r="N15" s="180"/>
      <c r="O15" s="180"/>
      <c r="P15" s="180"/>
      <c r="Q15" s="180"/>
      <c r="R15" s="181"/>
      <c r="S15" s="182"/>
      <c r="T15" s="181"/>
      <c r="U15" s="182"/>
      <c r="V15" s="179"/>
      <c r="W15" s="180"/>
      <c r="X15" s="180"/>
      <c r="Y15" s="180"/>
      <c r="Z15" s="180"/>
      <c r="AA15" s="180"/>
      <c r="AB15" s="180"/>
      <c r="AC15" s="180"/>
      <c r="AD15" s="179"/>
      <c r="AE15" s="180"/>
      <c r="AF15" s="180"/>
      <c r="AG15" s="180"/>
      <c r="AH15" s="180"/>
      <c r="AI15" s="180"/>
      <c r="AJ15" s="180"/>
      <c r="AK15" s="183"/>
      <c r="AL15" s="179"/>
      <c r="AM15" s="180"/>
      <c r="AN15" s="180"/>
      <c r="AO15" s="180"/>
      <c r="AP15" s="180"/>
      <c r="AQ15" s="180"/>
      <c r="AR15" s="183"/>
      <c r="AS15" s="184"/>
      <c r="AT15" s="185"/>
      <c r="AU15" s="185"/>
      <c r="AV15" s="185"/>
      <c r="AW15" s="185"/>
      <c r="AX15" s="185"/>
      <c r="AY15" s="186"/>
      <c r="AZ15" s="187"/>
      <c r="BA15" s="188"/>
      <c r="BB15" s="189">
        <v>5</v>
      </c>
      <c r="BC15" s="190"/>
      <c r="BD15" s="191"/>
      <c r="BE15" s="191"/>
      <c r="BF15" s="192"/>
      <c r="BG15" s="193"/>
      <c r="BH15" s="194"/>
      <c r="BI15" s="195"/>
      <c r="BJ15" s="196"/>
      <c r="BK15" s="197"/>
      <c r="BL15" s="197"/>
      <c r="BM15" s="197"/>
      <c r="BN15" s="197"/>
      <c r="BO15" s="198"/>
      <c r="BP15" s="196"/>
      <c r="BQ15" s="197"/>
      <c r="BR15" s="197"/>
      <c r="BS15" s="197"/>
      <c r="BT15" s="197"/>
      <c r="BU15" s="198"/>
      <c r="BV15" s="196"/>
      <c r="BW15" s="197"/>
      <c r="BX15" s="197"/>
      <c r="BY15" s="197"/>
      <c r="BZ15" s="197"/>
      <c r="CA15" s="198"/>
      <c r="CB15" s="190"/>
      <c r="CC15" s="191"/>
      <c r="CD15" s="191"/>
      <c r="CE15" s="192"/>
      <c r="CF15" s="199"/>
      <c r="CG15" s="200"/>
      <c r="CH15" s="200"/>
      <c r="CI15" s="200"/>
      <c r="CJ15" s="201"/>
      <c r="CK15" s="199"/>
      <c r="CL15" s="200"/>
      <c r="CM15" s="200"/>
      <c r="CN15" s="200"/>
      <c r="CO15" s="201"/>
      <c r="CP15" s="199"/>
      <c r="CQ15" s="200"/>
      <c r="CR15" s="200"/>
      <c r="CS15" s="200"/>
      <c r="CT15" s="201"/>
      <c r="CU15" s="171"/>
      <c r="CV15" s="172"/>
      <c r="CW15" s="172"/>
      <c r="CX15" s="172"/>
      <c r="CY15" s="173"/>
      <c r="DA15" s="174"/>
    </row>
    <row r="16" spans="1:159" s="69" customFormat="1" ht="16.5" x14ac:dyDescent="0.15">
      <c r="A16" s="202"/>
      <c r="B16" s="203"/>
      <c r="C16" s="204" t="str">
        <f t="shared" ca="1" si="2"/>
        <v>●</v>
      </c>
      <c r="D16" s="205"/>
      <c r="E16" s="206"/>
      <c r="F16" s="206"/>
      <c r="G16" s="206"/>
      <c r="H16" s="206"/>
      <c r="I16" s="206"/>
      <c r="J16" s="206"/>
      <c r="K16" s="168"/>
      <c r="L16" s="169"/>
      <c r="M16" s="169"/>
      <c r="N16" s="169"/>
      <c r="O16" s="169"/>
      <c r="P16" s="169"/>
      <c r="Q16" s="169"/>
      <c r="R16" s="207"/>
      <c r="S16" s="208"/>
      <c r="T16" s="207"/>
      <c r="U16" s="208"/>
      <c r="V16" s="168"/>
      <c r="W16" s="169"/>
      <c r="X16" s="169"/>
      <c r="Y16" s="169"/>
      <c r="Z16" s="169"/>
      <c r="AA16" s="169"/>
      <c r="AB16" s="169"/>
      <c r="AC16" s="169"/>
      <c r="AD16" s="168"/>
      <c r="AE16" s="169"/>
      <c r="AF16" s="169"/>
      <c r="AG16" s="169"/>
      <c r="AH16" s="169"/>
      <c r="AI16" s="169"/>
      <c r="AJ16" s="169"/>
      <c r="AK16" s="170"/>
      <c r="AL16" s="168"/>
      <c r="AM16" s="169"/>
      <c r="AN16" s="169"/>
      <c r="AO16" s="169"/>
      <c r="AP16" s="169"/>
      <c r="AQ16" s="169"/>
      <c r="AR16" s="170"/>
      <c r="AS16" s="209"/>
      <c r="AT16" s="210"/>
      <c r="AU16" s="210"/>
      <c r="AV16" s="210"/>
      <c r="AW16" s="210"/>
      <c r="AX16" s="210"/>
      <c r="AY16" s="211"/>
      <c r="AZ16" s="212"/>
      <c r="BA16" s="213"/>
      <c r="BB16" s="214">
        <v>6</v>
      </c>
      <c r="BC16" s="215"/>
      <c r="BD16" s="216"/>
      <c r="BE16" s="216"/>
      <c r="BF16" s="217"/>
      <c r="BG16" s="218"/>
      <c r="BH16" s="219"/>
      <c r="BI16" s="220"/>
      <c r="BJ16" s="221"/>
      <c r="BK16" s="222"/>
      <c r="BL16" s="222"/>
      <c r="BM16" s="222"/>
      <c r="BN16" s="222"/>
      <c r="BO16" s="223"/>
      <c r="BP16" s="221"/>
      <c r="BQ16" s="222"/>
      <c r="BR16" s="222"/>
      <c r="BS16" s="222"/>
      <c r="BT16" s="222"/>
      <c r="BU16" s="223"/>
      <c r="BV16" s="221"/>
      <c r="BW16" s="222"/>
      <c r="BX16" s="222"/>
      <c r="BY16" s="222"/>
      <c r="BZ16" s="222"/>
      <c r="CA16" s="223"/>
      <c r="CB16" s="215"/>
      <c r="CC16" s="216"/>
      <c r="CD16" s="216"/>
      <c r="CE16" s="217"/>
      <c r="CF16" s="199"/>
      <c r="CG16" s="200"/>
      <c r="CH16" s="200"/>
      <c r="CI16" s="200"/>
      <c r="CJ16" s="201"/>
      <c r="CK16" s="199"/>
      <c r="CL16" s="200"/>
      <c r="CM16" s="200"/>
      <c r="CN16" s="200"/>
      <c r="CO16" s="201"/>
      <c r="CP16" s="199"/>
      <c r="CQ16" s="200"/>
      <c r="CR16" s="200"/>
      <c r="CS16" s="200"/>
      <c r="CT16" s="201"/>
      <c r="CU16" s="171"/>
      <c r="CV16" s="172"/>
      <c r="CW16" s="172"/>
      <c r="CX16" s="172"/>
      <c r="CY16" s="173"/>
      <c r="DA16" s="174"/>
    </row>
    <row r="17" spans="1:105" ht="16.5" x14ac:dyDescent="0.15">
      <c r="A17" s="143">
        <v>2</v>
      </c>
      <c r="B17" s="144"/>
      <c r="C17" s="145" t="str">
        <f t="shared" ca="1" si="2"/>
        <v>●</v>
      </c>
      <c r="D17" s="146"/>
      <c r="E17" s="147"/>
      <c r="F17" s="147"/>
      <c r="G17" s="147"/>
      <c r="H17" s="147"/>
      <c r="I17" s="147"/>
      <c r="J17" s="147"/>
      <c r="K17" s="148" t="s">
        <v>562</v>
      </c>
      <c r="L17" s="149"/>
      <c r="M17" s="149"/>
      <c r="N17" s="149"/>
      <c r="O17" s="149"/>
      <c r="P17" s="149"/>
      <c r="Q17" s="149"/>
      <c r="R17" s="150"/>
      <c r="S17" s="151"/>
      <c r="T17" s="150"/>
      <c r="U17" s="151"/>
      <c r="V17" s="148"/>
      <c r="W17" s="149"/>
      <c r="X17" s="149"/>
      <c r="Y17" s="149"/>
      <c r="Z17" s="149"/>
      <c r="AA17" s="149"/>
      <c r="AB17" s="149"/>
      <c r="AC17" s="149"/>
      <c r="AD17" s="148"/>
      <c r="AE17" s="149"/>
      <c r="AF17" s="149"/>
      <c r="AG17" s="149"/>
      <c r="AH17" s="149"/>
      <c r="AI17" s="149"/>
      <c r="AJ17" s="149"/>
      <c r="AK17" s="152"/>
      <c r="AL17" s="148"/>
      <c r="AM17" s="149"/>
      <c r="AN17" s="149"/>
      <c r="AO17" s="149"/>
      <c r="AP17" s="149"/>
      <c r="AQ17" s="149"/>
      <c r="AR17" s="152"/>
      <c r="AS17" s="153"/>
      <c r="AT17" s="154"/>
      <c r="AU17" s="154"/>
      <c r="AV17" s="154"/>
      <c r="AW17" s="154"/>
      <c r="AX17" s="154"/>
      <c r="AY17" s="155"/>
      <c r="AZ17" s="156"/>
      <c r="BA17" s="157"/>
      <c r="BB17" s="158">
        <v>1</v>
      </c>
      <c r="BC17" s="159"/>
      <c r="BD17" s="160"/>
      <c r="BE17" s="160"/>
      <c r="BF17" s="161"/>
      <c r="BG17" s="162"/>
      <c r="BH17" s="163"/>
      <c r="BI17" s="164"/>
      <c r="BJ17" s="165"/>
      <c r="BK17" s="166"/>
      <c r="BL17" s="166"/>
      <c r="BM17" s="166"/>
      <c r="BN17" s="166"/>
      <c r="BO17" s="167"/>
      <c r="BP17" s="165"/>
      <c r="BQ17" s="166"/>
      <c r="BR17" s="166"/>
      <c r="BS17" s="166"/>
      <c r="BT17" s="166"/>
      <c r="BU17" s="167"/>
      <c r="BV17" s="165"/>
      <c r="BW17" s="166"/>
      <c r="BX17" s="166"/>
      <c r="BY17" s="166"/>
      <c r="BZ17" s="166"/>
      <c r="CA17" s="167"/>
      <c r="CB17" s="159"/>
      <c r="CC17" s="160"/>
      <c r="CD17" s="160"/>
      <c r="CE17" s="161"/>
      <c r="CF17" s="168"/>
      <c r="CG17" s="169"/>
      <c r="CH17" s="169"/>
      <c r="CI17" s="169"/>
      <c r="CJ17" s="170"/>
      <c r="CK17" s="168"/>
      <c r="CL17" s="169"/>
      <c r="CM17" s="169"/>
      <c r="CN17" s="169"/>
      <c r="CO17" s="170"/>
      <c r="CP17" s="168"/>
      <c r="CQ17" s="169"/>
      <c r="CR17" s="169"/>
      <c r="CS17" s="169"/>
      <c r="CT17" s="170"/>
      <c r="CU17" s="171"/>
      <c r="CV17" s="172"/>
      <c r="CW17" s="172"/>
      <c r="CX17" s="172"/>
      <c r="CY17" s="173"/>
      <c r="DA17" s="174"/>
    </row>
    <row r="18" spans="1:105" ht="16.5" x14ac:dyDescent="0.15">
      <c r="A18" s="175"/>
      <c r="B18" s="144"/>
      <c r="C18" s="176" t="str">
        <f t="shared" ca="1" si="2"/>
        <v>●</v>
      </c>
      <c r="D18" s="177"/>
      <c r="E18" s="178"/>
      <c r="F18" s="178"/>
      <c r="G18" s="178"/>
      <c r="H18" s="178"/>
      <c r="I18" s="178"/>
      <c r="J18" s="178"/>
      <c r="K18" s="179"/>
      <c r="L18" s="180"/>
      <c r="M18" s="180"/>
      <c r="N18" s="180"/>
      <c r="O18" s="180"/>
      <c r="P18" s="180"/>
      <c r="Q18" s="180"/>
      <c r="R18" s="181"/>
      <c r="S18" s="182"/>
      <c r="T18" s="181"/>
      <c r="U18" s="182"/>
      <c r="V18" s="179"/>
      <c r="W18" s="180"/>
      <c r="X18" s="180"/>
      <c r="Y18" s="180"/>
      <c r="Z18" s="180"/>
      <c r="AA18" s="180"/>
      <c r="AB18" s="180"/>
      <c r="AC18" s="180"/>
      <c r="AD18" s="179"/>
      <c r="AE18" s="180"/>
      <c r="AF18" s="180"/>
      <c r="AG18" s="180"/>
      <c r="AH18" s="180"/>
      <c r="AI18" s="180"/>
      <c r="AJ18" s="180"/>
      <c r="AK18" s="183"/>
      <c r="AL18" s="179"/>
      <c r="AM18" s="180"/>
      <c r="AN18" s="180"/>
      <c r="AO18" s="180"/>
      <c r="AP18" s="180"/>
      <c r="AQ18" s="180"/>
      <c r="AR18" s="183"/>
      <c r="AS18" s="184"/>
      <c r="AT18" s="185"/>
      <c r="AU18" s="185"/>
      <c r="AV18" s="185"/>
      <c r="AW18" s="185"/>
      <c r="AX18" s="185"/>
      <c r="AY18" s="186"/>
      <c r="AZ18" s="187"/>
      <c r="BA18" s="188"/>
      <c r="BB18" s="189">
        <v>2</v>
      </c>
      <c r="BC18" s="190"/>
      <c r="BD18" s="191"/>
      <c r="BE18" s="191"/>
      <c r="BF18" s="192"/>
      <c r="BG18" s="193"/>
      <c r="BH18" s="194"/>
      <c r="BI18" s="195"/>
      <c r="BJ18" s="196"/>
      <c r="BK18" s="197"/>
      <c r="BL18" s="197"/>
      <c r="BM18" s="197"/>
      <c r="BN18" s="197"/>
      <c r="BO18" s="198"/>
      <c r="BP18" s="196"/>
      <c r="BQ18" s="197"/>
      <c r="BR18" s="197"/>
      <c r="BS18" s="197"/>
      <c r="BT18" s="197"/>
      <c r="BU18" s="198"/>
      <c r="BV18" s="196"/>
      <c r="BW18" s="197"/>
      <c r="BX18" s="197"/>
      <c r="BY18" s="197"/>
      <c r="BZ18" s="197"/>
      <c r="CA18" s="198"/>
      <c r="CB18" s="190"/>
      <c r="CC18" s="191"/>
      <c r="CD18" s="191"/>
      <c r="CE18" s="192"/>
      <c r="CF18" s="199"/>
      <c r="CG18" s="200"/>
      <c r="CH18" s="200"/>
      <c r="CI18" s="200"/>
      <c r="CJ18" s="201"/>
      <c r="CK18" s="199"/>
      <c r="CL18" s="200"/>
      <c r="CM18" s="200"/>
      <c r="CN18" s="200"/>
      <c r="CO18" s="201"/>
      <c r="CP18" s="199"/>
      <c r="CQ18" s="200"/>
      <c r="CR18" s="200"/>
      <c r="CS18" s="200"/>
      <c r="CT18" s="201"/>
      <c r="CU18" s="171"/>
      <c r="CV18" s="172"/>
      <c r="CW18" s="172"/>
      <c r="CX18" s="172"/>
      <c r="CY18" s="173"/>
      <c r="DA18" s="174"/>
    </row>
    <row r="19" spans="1:105" ht="16.5" x14ac:dyDescent="0.15">
      <c r="A19" s="175"/>
      <c r="B19" s="144"/>
      <c r="C19" s="176" t="str">
        <f t="shared" ca="1" si="2"/>
        <v>●</v>
      </c>
      <c r="D19" s="177"/>
      <c r="E19" s="178"/>
      <c r="F19" s="178"/>
      <c r="G19" s="178"/>
      <c r="H19" s="178"/>
      <c r="I19" s="178"/>
      <c r="J19" s="178"/>
      <c r="K19" s="179"/>
      <c r="L19" s="180"/>
      <c r="M19" s="180"/>
      <c r="N19" s="180"/>
      <c r="O19" s="180"/>
      <c r="P19" s="180"/>
      <c r="Q19" s="180"/>
      <c r="R19" s="181"/>
      <c r="S19" s="182"/>
      <c r="T19" s="181"/>
      <c r="U19" s="182"/>
      <c r="V19" s="179"/>
      <c r="W19" s="180"/>
      <c r="X19" s="180"/>
      <c r="Y19" s="180"/>
      <c r="Z19" s="180"/>
      <c r="AA19" s="180"/>
      <c r="AB19" s="180"/>
      <c r="AC19" s="180"/>
      <c r="AD19" s="179"/>
      <c r="AE19" s="180"/>
      <c r="AF19" s="180"/>
      <c r="AG19" s="180"/>
      <c r="AH19" s="180"/>
      <c r="AI19" s="180"/>
      <c r="AJ19" s="180"/>
      <c r="AK19" s="183"/>
      <c r="AL19" s="179"/>
      <c r="AM19" s="180"/>
      <c r="AN19" s="180"/>
      <c r="AO19" s="180"/>
      <c r="AP19" s="180"/>
      <c r="AQ19" s="180"/>
      <c r="AR19" s="183"/>
      <c r="AS19" s="184"/>
      <c r="AT19" s="185"/>
      <c r="AU19" s="185"/>
      <c r="AV19" s="185"/>
      <c r="AW19" s="185"/>
      <c r="AX19" s="185"/>
      <c r="AY19" s="186"/>
      <c r="AZ19" s="187"/>
      <c r="BA19" s="188"/>
      <c r="BB19" s="189">
        <v>3</v>
      </c>
      <c r="BC19" s="190"/>
      <c r="BD19" s="191"/>
      <c r="BE19" s="191"/>
      <c r="BF19" s="192"/>
      <c r="BG19" s="193"/>
      <c r="BH19" s="194"/>
      <c r="BI19" s="195"/>
      <c r="BJ19" s="196"/>
      <c r="BK19" s="197"/>
      <c r="BL19" s="197"/>
      <c r="BM19" s="197"/>
      <c r="BN19" s="197"/>
      <c r="BO19" s="198"/>
      <c r="BP19" s="196"/>
      <c r="BQ19" s="197"/>
      <c r="BR19" s="197"/>
      <c r="BS19" s="197"/>
      <c r="BT19" s="197"/>
      <c r="BU19" s="198"/>
      <c r="BV19" s="196"/>
      <c r="BW19" s="197"/>
      <c r="BX19" s="197"/>
      <c r="BY19" s="197"/>
      <c r="BZ19" s="197"/>
      <c r="CA19" s="198"/>
      <c r="CB19" s="190"/>
      <c r="CC19" s="191"/>
      <c r="CD19" s="191"/>
      <c r="CE19" s="192"/>
      <c r="CF19" s="199"/>
      <c r="CG19" s="200"/>
      <c r="CH19" s="200"/>
      <c r="CI19" s="200"/>
      <c r="CJ19" s="201"/>
      <c r="CK19" s="199"/>
      <c r="CL19" s="200"/>
      <c r="CM19" s="200"/>
      <c r="CN19" s="200"/>
      <c r="CO19" s="201"/>
      <c r="CP19" s="199"/>
      <c r="CQ19" s="200"/>
      <c r="CR19" s="200"/>
      <c r="CS19" s="200"/>
      <c r="CT19" s="201"/>
      <c r="CU19" s="171"/>
      <c r="CV19" s="172"/>
      <c r="CW19" s="172"/>
      <c r="CX19" s="172"/>
      <c r="CY19" s="173"/>
      <c r="DA19" s="174"/>
    </row>
    <row r="20" spans="1:105" ht="16.5" x14ac:dyDescent="0.15">
      <c r="A20" s="175"/>
      <c r="B20" s="144"/>
      <c r="C20" s="176" t="str">
        <f t="shared" ca="1" si="2"/>
        <v>●</v>
      </c>
      <c r="D20" s="177"/>
      <c r="E20" s="178"/>
      <c r="F20" s="178"/>
      <c r="G20" s="178"/>
      <c r="H20" s="178"/>
      <c r="I20" s="178"/>
      <c r="J20" s="178"/>
      <c r="K20" s="179"/>
      <c r="L20" s="180"/>
      <c r="M20" s="180"/>
      <c r="N20" s="180"/>
      <c r="O20" s="180"/>
      <c r="P20" s="180"/>
      <c r="Q20" s="180"/>
      <c r="R20" s="181"/>
      <c r="S20" s="182"/>
      <c r="T20" s="181"/>
      <c r="U20" s="182"/>
      <c r="V20" s="179"/>
      <c r="W20" s="180"/>
      <c r="X20" s="180"/>
      <c r="Y20" s="180"/>
      <c r="Z20" s="180"/>
      <c r="AA20" s="180"/>
      <c r="AB20" s="180"/>
      <c r="AC20" s="180"/>
      <c r="AD20" s="179"/>
      <c r="AE20" s="180"/>
      <c r="AF20" s="180"/>
      <c r="AG20" s="180"/>
      <c r="AH20" s="180"/>
      <c r="AI20" s="180"/>
      <c r="AJ20" s="180"/>
      <c r="AK20" s="183"/>
      <c r="AL20" s="179"/>
      <c r="AM20" s="180"/>
      <c r="AN20" s="180"/>
      <c r="AO20" s="180"/>
      <c r="AP20" s="180"/>
      <c r="AQ20" s="180"/>
      <c r="AR20" s="183"/>
      <c r="AS20" s="184"/>
      <c r="AT20" s="185"/>
      <c r="AU20" s="185"/>
      <c r="AV20" s="185"/>
      <c r="AW20" s="185"/>
      <c r="AX20" s="185"/>
      <c r="AY20" s="186"/>
      <c r="AZ20" s="187"/>
      <c r="BA20" s="188"/>
      <c r="BB20" s="189">
        <v>4</v>
      </c>
      <c r="BC20" s="190"/>
      <c r="BD20" s="191"/>
      <c r="BE20" s="191"/>
      <c r="BF20" s="192"/>
      <c r="BG20" s="193"/>
      <c r="BH20" s="194"/>
      <c r="BI20" s="195"/>
      <c r="BJ20" s="196"/>
      <c r="BK20" s="197"/>
      <c r="BL20" s="197"/>
      <c r="BM20" s="197"/>
      <c r="BN20" s="197"/>
      <c r="BO20" s="198"/>
      <c r="BP20" s="196"/>
      <c r="BQ20" s="197"/>
      <c r="BR20" s="197"/>
      <c r="BS20" s="197"/>
      <c r="BT20" s="197"/>
      <c r="BU20" s="198"/>
      <c r="BV20" s="196"/>
      <c r="BW20" s="197"/>
      <c r="BX20" s="197"/>
      <c r="BY20" s="197"/>
      <c r="BZ20" s="197"/>
      <c r="CA20" s="198"/>
      <c r="CB20" s="190"/>
      <c r="CC20" s="191"/>
      <c r="CD20" s="191"/>
      <c r="CE20" s="192"/>
      <c r="CF20" s="199"/>
      <c r="CG20" s="200"/>
      <c r="CH20" s="200"/>
      <c r="CI20" s="200"/>
      <c r="CJ20" s="201"/>
      <c r="CK20" s="199"/>
      <c r="CL20" s="200"/>
      <c r="CM20" s="200"/>
      <c r="CN20" s="200"/>
      <c r="CO20" s="201"/>
      <c r="CP20" s="199"/>
      <c r="CQ20" s="200"/>
      <c r="CR20" s="200"/>
      <c r="CS20" s="200"/>
      <c r="CT20" s="201"/>
      <c r="CU20" s="171"/>
      <c r="CV20" s="172"/>
      <c r="CW20" s="172"/>
      <c r="CX20" s="172"/>
      <c r="CY20" s="173"/>
      <c r="DA20" s="174"/>
    </row>
    <row r="21" spans="1:105" ht="16.5" x14ac:dyDescent="0.15">
      <c r="A21" s="175"/>
      <c r="B21" s="144"/>
      <c r="C21" s="176" t="str">
        <f t="shared" ca="1" si="2"/>
        <v>●</v>
      </c>
      <c r="D21" s="177"/>
      <c r="E21" s="178"/>
      <c r="F21" s="178"/>
      <c r="G21" s="178"/>
      <c r="H21" s="178"/>
      <c r="I21" s="178"/>
      <c r="J21" s="178"/>
      <c r="K21" s="179"/>
      <c r="L21" s="180"/>
      <c r="M21" s="180"/>
      <c r="N21" s="180"/>
      <c r="O21" s="180"/>
      <c r="P21" s="180"/>
      <c r="Q21" s="180"/>
      <c r="R21" s="181"/>
      <c r="S21" s="182"/>
      <c r="T21" s="181"/>
      <c r="U21" s="182"/>
      <c r="V21" s="179"/>
      <c r="W21" s="180"/>
      <c r="X21" s="180"/>
      <c r="Y21" s="180"/>
      <c r="Z21" s="180"/>
      <c r="AA21" s="180"/>
      <c r="AB21" s="180"/>
      <c r="AC21" s="180"/>
      <c r="AD21" s="179"/>
      <c r="AE21" s="180"/>
      <c r="AF21" s="180"/>
      <c r="AG21" s="180"/>
      <c r="AH21" s="180"/>
      <c r="AI21" s="180"/>
      <c r="AJ21" s="180"/>
      <c r="AK21" s="183"/>
      <c r="AL21" s="179"/>
      <c r="AM21" s="180"/>
      <c r="AN21" s="180"/>
      <c r="AO21" s="180"/>
      <c r="AP21" s="180"/>
      <c r="AQ21" s="180"/>
      <c r="AR21" s="183"/>
      <c r="AS21" s="184"/>
      <c r="AT21" s="185"/>
      <c r="AU21" s="185"/>
      <c r="AV21" s="185"/>
      <c r="AW21" s="185"/>
      <c r="AX21" s="185"/>
      <c r="AY21" s="186"/>
      <c r="AZ21" s="187"/>
      <c r="BA21" s="188"/>
      <c r="BB21" s="189">
        <v>5</v>
      </c>
      <c r="BC21" s="190"/>
      <c r="BD21" s="191"/>
      <c r="BE21" s="191"/>
      <c r="BF21" s="192"/>
      <c r="BG21" s="193"/>
      <c r="BH21" s="194"/>
      <c r="BI21" s="195"/>
      <c r="BJ21" s="196"/>
      <c r="BK21" s="197"/>
      <c r="BL21" s="197"/>
      <c r="BM21" s="197"/>
      <c r="BN21" s="197"/>
      <c r="BO21" s="198"/>
      <c r="BP21" s="196"/>
      <c r="BQ21" s="197"/>
      <c r="BR21" s="197"/>
      <c r="BS21" s="197"/>
      <c r="BT21" s="197"/>
      <c r="BU21" s="198"/>
      <c r="BV21" s="196"/>
      <c r="BW21" s="197"/>
      <c r="BX21" s="197"/>
      <c r="BY21" s="197"/>
      <c r="BZ21" s="197"/>
      <c r="CA21" s="198"/>
      <c r="CB21" s="190"/>
      <c r="CC21" s="191"/>
      <c r="CD21" s="191"/>
      <c r="CE21" s="192"/>
      <c r="CF21" s="199"/>
      <c r="CG21" s="200"/>
      <c r="CH21" s="200"/>
      <c r="CI21" s="200"/>
      <c r="CJ21" s="201"/>
      <c r="CK21" s="199"/>
      <c r="CL21" s="200"/>
      <c r="CM21" s="200"/>
      <c r="CN21" s="200"/>
      <c r="CO21" s="201"/>
      <c r="CP21" s="199"/>
      <c r="CQ21" s="200"/>
      <c r="CR21" s="200"/>
      <c r="CS21" s="200"/>
      <c r="CT21" s="201"/>
      <c r="CU21" s="171"/>
      <c r="CV21" s="172"/>
      <c r="CW21" s="172"/>
      <c r="CX21" s="172"/>
      <c r="CY21" s="173"/>
      <c r="DA21" s="174"/>
    </row>
    <row r="22" spans="1:105" ht="16.5" x14ac:dyDescent="0.15">
      <c r="A22" s="202"/>
      <c r="B22" s="203"/>
      <c r="C22" s="204" t="str">
        <f t="shared" ca="1" si="2"/>
        <v>●</v>
      </c>
      <c r="D22" s="205"/>
      <c r="E22" s="206"/>
      <c r="F22" s="206"/>
      <c r="G22" s="206"/>
      <c r="H22" s="206"/>
      <c r="I22" s="206"/>
      <c r="J22" s="206"/>
      <c r="K22" s="168"/>
      <c r="L22" s="169"/>
      <c r="M22" s="169"/>
      <c r="N22" s="169"/>
      <c r="O22" s="169"/>
      <c r="P22" s="169"/>
      <c r="Q22" s="169"/>
      <c r="R22" s="207"/>
      <c r="S22" s="208"/>
      <c r="T22" s="207"/>
      <c r="U22" s="208"/>
      <c r="V22" s="168"/>
      <c r="W22" s="169"/>
      <c r="X22" s="169"/>
      <c r="Y22" s="169"/>
      <c r="Z22" s="169"/>
      <c r="AA22" s="169"/>
      <c r="AB22" s="169"/>
      <c r="AC22" s="169"/>
      <c r="AD22" s="168"/>
      <c r="AE22" s="169"/>
      <c r="AF22" s="169"/>
      <c r="AG22" s="169"/>
      <c r="AH22" s="169"/>
      <c r="AI22" s="169"/>
      <c r="AJ22" s="169"/>
      <c r="AK22" s="170"/>
      <c r="AL22" s="168"/>
      <c r="AM22" s="169"/>
      <c r="AN22" s="169"/>
      <c r="AO22" s="169"/>
      <c r="AP22" s="169"/>
      <c r="AQ22" s="169"/>
      <c r="AR22" s="170"/>
      <c r="AS22" s="209"/>
      <c r="AT22" s="210"/>
      <c r="AU22" s="210"/>
      <c r="AV22" s="210"/>
      <c r="AW22" s="210"/>
      <c r="AX22" s="210"/>
      <c r="AY22" s="211"/>
      <c r="AZ22" s="212"/>
      <c r="BA22" s="213"/>
      <c r="BB22" s="214">
        <v>6</v>
      </c>
      <c r="BC22" s="215"/>
      <c r="BD22" s="216"/>
      <c r="BE22" s="216"/>
      <c r="BF22" s="217"/>
      <c r="BG22" s="218"/>
      <c r="BH22" s="219"/>
      <c r="BI22" s="220"/>
      <c r="BJ22" s="221"/>
      <c r="BK22" s="222"/>
      <c r="BL22" s="222"/>
      <c r="BM22" s="222"/>
      <c r="BN22" s="222"/>
      <c r="BO22" s="223"/>
      <c r="BP22" s="221"/>
      <c r="BQ22" s="222"/>
      <c r="BR22" s="222"/>
      <c r="BS22" s="222"/>
      <c r="BT22" s="222"/>
      <c r="BU22" s="223"/>
      <c r="BV22" s="221"/>
      <c r="BW22" s="222"/>
      <c r="BX22" s="222"/>
      <c r="BY22" s="222"/>
      <c r="BZ22" s="222"/>
      <c r="CA22" s="223"/>
      <c r="CB22" s="215"/>
      <c r="CC22" s="216"/>
      <c r="CD22" s="216"/>
      <c r="CE22" s="217"/>
      <c r="CF22" s="199"/>
      <c r="CG22" s="200"/>
      <c r="CH22" s="200"/>
      <c r="CI22" s="200"/>
      <c r="CJ22" s="201"/>
      <c r="CK22" s="199"/>
      <c r="CL22" s="200"/>
      <c r="CM22" s="200"/>
      <c r="CN22" s="200"/>
      <c r="CO22" s="201"/>
      <c r="CP22" s="199"/>
      <c r="CQ22" s="200"/>
      <c r="CR22" s="200"/>
      <c r="CS22" s="200"/>
      <c r="CT22" s="201"/>
      <c r="CU22" s="171"/>
      <c r="CV22" s="172"/>
      <c r="CW22" s="172"/>
      <c r="CX22" s="172"/>
      <c r="CY22" s="173"/>
      <c r="DA22" s="174"/>
    </row>
    <row r="23" spans="1:105" ht="16.5" x14ac:dyDescent="0.15">
      <c r="A23" s="143">
        <v>3</v>
      </c>
      <c r="B23" s="144"/>
      <c r="C23" s="145" t="str">
        <f t="shared" ca="1" si="2"/>
        <v>●</v>
      </c>
      <c r="D23" s="146"/>
      <c r="E23" s="147"/>
      <c r="F23" s="147"/>
      <c r="G23" s="147"/>
      <c r="H23" s="147"/>
      <c r="I23" s="147"/>
      <c r="J23" s="147"/>
      <c r="K23" s="148" t="s">
        <v>563</v>
      </c>
      <c r="L23" s="149"/>
      <c r="M23" s="149"/>
      <c r="N23" s="149"/>
      <c r="O23" s="149"/>
      <c r="P23" s="149"/>
      <c r="Q23" s="149"/>
      <c r="R23" s="150"/>
      <c r="S23" s="151"/>
      <c r="T23" s="150"/>
      <c r="U23" s="151"/>
      <c r="V23" s="148"/>
      <c r="W23" s="149"/>
      <c r="X23" s="149"/>
      <c r="Y23" s="149"/>
      <c r="Z23" s="149"/>
      <c r="AA23" s="149"/>
      <c r="AB23" s="149"/>
      <c r="AC23" s="149"/>
      <c r="AD23" s="148"/>
      <c r="AE23" s="149"/>
      <c r="AF23" s="149"/>
      <c r="AG23" s="149"/>
      <c r="AH23" s="149"/>
      <c r="AI23" s="149"/>
      <c r="AJ23" s="149"/>
      <c r="AK23" s="152"/>
      <c r="AL23" s="148"/>
      <c r="AM23" s="149"/>
      <c r="AN23" s="149"/>
      <c r="AO23" s="149"/>
      <c r="AP23" s="149"/>
      <c r="AQ23" s="149"/>
      <c r="AR23" s="152"/>
      <c r="AS23" s="153"/>
      <c r="AT23" s="154"/>
      <c r="AU23" s="154"/>
      <c r="AV23" s="154"/>
      <c r="AW23" s="154"/>
      <c r="AX23" s="154"/>
      <c r="AY23" s="155"/>
      <c r="AZ23" s="156"/>
      <c r="BA23" s="157"/>
      <c r="BB23" s="158">
        <v>1</v>
      </c>
      <c r="BC23" s="159"/>
      <c r="BD23" s="160"/>
      <c r="BE23" s="160"/>
      <c r="BF23" s="161"/>
      <c r="BG23" s="162"/>
      <c r="BH23" s="163"/>
      <c r="BI23" s="164"/>
      <c r="BJ23" s="165"/>
      <c r="BK23" s="166"/>
      <c r="BL23" s="166"/>
      <c r="BM23" s="166"/>
      <c r="BN23" s="166"/>
      <c r="BO23" s="167"/>
      <c r="BP23" s="165"/>
      <c r="BQ23" s="166"/>
      <c r="BR23" s="166"/>
      <c r="BS23" s="166"/>
      <c r="BT23" s="166"/>
      <c r="BU23" s="167"/>
      <c r="BV23" s="165"/>
      <c r="BW23" s="166"/>
      <c r="BX23" s="166"/>
      <c r="BY23" s="166"/>
      <c r="BZ23" s="166"/>
      <c r="CA23" s="167"/>
      <c r="CB23" s="159"/>
      <c r="CC23" s="160"/>
      <c r="CD23" s="160"/>
      <c r="CE23" s="161"/>
      <c r="CF23" s="168"/>
      <c r="CG23" s="169"/>
      <c r="CH23" s="169"/>
      <c r="CI23" s="169"/>
      <c r="CJ23" s="170"/>
      <c r="CK23" s="168"/>
      <c r="CL23" s="169"/>
      <c r="CM23" s="169"/>
      <c r="CN23" s="169"/>
      <c r="CO23" s="170"/>
      <c r="CP23" s="168"/>
      <c r="CQ23" s="169"/>
      <c r="CR23" s="169"/>
      <c r="CS23" s="169"/>
      <c r="CT23" s="170"/>
      <c r="CU23" s="171"/>
      <c r="CV23" s="172"/>
      <c r="CW23" s="172"/>
      <c r="CX23" s="172"/>
      <c r="CY23" s="173"/>
      <c r="DA23" s="174"/>
    </row>
    <row r="24" spans="1:105" ht="16.5" x14ac:dyDescent="0.15">
      <c r="A24" s="175"/>
      <c r="B24" s="144"/>
      <c r="C24" s="176" t="str">
        <f t="shared" ca="1" si="2"/>
        <v>●</v>
      </c>
      <c r="D24" s="177"/>
      <c r="E24" s="178"/>
      <c r="F24" s="178"/>
      <c r="G24" s="178"/>
      <c r="H24" s="178"/>
      <c r="I24" s="178"/>
      <c r="J24" s="178"/>
      <c r="K24" s="179"/>
      <c r="L24" s="180"/>
      <c r="M24" s="180"/>
      <c r="N24" s="180"/>
      <c r="O24" s="180"/>
      <c r="P24" s="180"/>
      <c r="Q24" s="180"/>
      <c r="R24" s="181"/>
      <c r="S24" s="182"/>
      <c r="T24" s="181"/>
      <c r="U24" s="182"/>
      <c r="V24" s="179"/>
      <c r="W24" s="180"/>
      <c r="X24" s="180"/>
      <c r="Y24" s="180"/>
      <c r="Z24" s="180"/>
      <c r="AA24" s="180"/>
      <c r="AB24" s="180"/>
      <c r="AC24" s="180"/>
      <c r="AD24" s="179"/>
      <c r="AE24" s="180"/>
      <c r="AF24" s="180"/>
      <c r="AG24" s="180"/>
      <c r="AH24" s="180"/>
      <c r="AI24" s="180"/>
      <c r="AJ24" s="180"/>
      <c r="AK24" s="183"/>
      <c r="AL24" s="179"/>
      <c r="AM24" s="180"/>
      <c r="AN24" s="180"/>
      <c r="AO24" s="180"/>
      <c r="AP24" s="180"/>
      <c r="AQ24" s="180"/>
      <c r="AR24" s="183"/>
      <c r="AS24" s="184"/>
      <c r="AT24" s="185"/>
      <c r="AU24" s="185"/>
      <c r="AV24" s="185"/>
      <c r="AW24" s="185"/>
      <c r="AX24" s="185"/>
      <c r="AY24" s="186"/>
      <c r="AZ24" s="187"/>
      <c r="BA24" s="188"/>
      <c r="BB24" s="189">
        <v>2</v>
      </c>
      <c r="BC24" s="190"/>
      <c r="BD24" s="191"/>
      <c r="BE24" s="191"/>
      <c r="BF24" s="192"/>
      <c r="BG24" s="193"/>
      <c r="BH24" s="194"/>
      <c r="BI24" s="195"/>
      <c r="BJ24" s="196"/>
      <c r="BK24" s="197"/>
      <c r="BL24" s="197"/>
      <c r="BM24" s="197"/>
      <c r="BN24" s="197"/>
      <c r="BO24" s="198"/>
      <c r="BP24" s="196"/>
      <c r="BQ24" s="197"/>
      <c r="BR24" s="197"/>
      <c r="BS24" s="197"/>
      <c r="BT24" s="197"/>
      <c r="BU24" s="198"/>
      <c r="BV24" s="196"/>
      <c r="BW24" s="197"/>
      <c r="BX24" s="197"/>
      <c r="BY24" s="197"/>
      <c r="BZ24" s="197"/>
      <c r="CA24" s="198"/>
      <c r="CB24" s="190"/>
      <c r="CC24" s="191"/>
      <c r="CD24" s="191"/>
      <c r="CE24" s="192"/>
      <c r="CF24" s="199"/>
      <c r="CG24" s="200"/>
      <c r="CH24" s="200"/>
      <c r="CI24" s="200"/>
      <c r="CJ24" s="201"/>
      <c r="CK24" s="199"/>
      <c r="CL24" s="200"/>
      <c r="CM24" s="200"/>
      <c r="CN24" s="200"/>
      <c r="CO24" s="201"/>
      <c r="CP24" s="199"/>
      <c r="CQ24" s="200"/>
      <c r="CR24" s="200"/>
      <c r="CS24" s="200"/>
      <c r="CT24" s="201"/>
      <c r="CU24" s="171"/>
      <c r="CV24" s="172"/>
      <c r="CW24" s="172"/>
      <c r="CX24" s="172"/>
      <c r="CY24" s="173"/>
      <c r="DA24" s="174"/>
    </row>
    <row r="25" spans="1:105" ht="16.5" x14ac:dyDescent="0.15">
      <c r="A25" s="175"/>
      <c r="B25" s="144"/>
      <c r="C25" s="176" t="str">
        <f t="shared" ca="1" si="2"/>
        <v>●</v>
      </c>
      <c r="D25" s="177"/>
      <c r="E25" s="178"/>
      <c r="F25" s="178"/>
      <c r="G25" s="178"/>
      <c r="H25" s="178"/>
      <c r="I25" s="178"/>
      <c r="J25" s="178"/>
      <c r="K25" s="179"/>
      <c r="L25" s="180"/>
      <c r="M25" s="180"/>
      <c r="N25" s="180"/>
      <c r="O25" s="180"/>
      <c r="P25" s="180"/>
      <c r="Q25" s="180"/>
      <c r="R25" s="181"/>
      <c r="S25" s="182"/>
      <c r="T25" s="181"/>
      <c r="U25" s="182"/>
      <c r="V25" s="179"/>
      <c r="W25" s="180"/>
      <c r="X25" s="180"/>
      <c r="Y25" s="180"/>
      <c r="Z25" s="180"/>
      <c r="AA25" s="180"/>
      <c r="AB25" s="180"/>
      <c r="AC25" s="180"/>
      <c r="AD25" s="179"/>
      <c r="AE25" s="180"/>
      <c r="AF25" s="180"/>
      <c r="AG25" s="180"/>
      <c r="AH25" s="180"/>
      <c r="AI25" s="180"/>
      <c r="AJ25" s="180"/>
      <c r="AK25" s="183"/>
      <c r="AL25" s="179"/>
      <c r="AM25" s="180"/>
      <c r="AN25" s="180"/>
      <c r="AO25" s="180"/>
      <c r="AP25" s="180"/>
      <c r="AQ25" s="180"/>
      <c r="AR25" s="183"/>
      <c r="AS25" s="184"/>
      <c r="AT25" s="185"/>
      <c r="AU25" s="185"/>
      <c r="AV25" s="185"/>
      <c r="AW25" s="185"/>
      <c r="AX25" s="185"/>
      <c r="AY25" s="186"/>
      <c r="AZ25" s="187"/>
      <c r="BA25" s="188"/>
      <c r="BB25" s="189">
        <v>3</v>
      </c>
      <c r="BC25" s="190"/>
      <c r="BD25" s="191"/>
      <c r="BE25" s="191"/>
      <c r="BF25" s="192"/>
      <c r="BG25" s="193"/>
      <c r="BH25" s="194"/>
      <c r="BI25" s="195"/>
      <c r="BJ25" s="196"/>
      <c r="BK25" s="197"/>
      <c r="BL25" s="197"/>
      <c r="BM25" s="197"/>
      <c r="BN25" s="197"/>
      <c r="BO25" s="198"/>
      <c r="BP25" s="196"/>
      <c r="BQ25" s="197"/>
      <c r="BR25" s="197"/>
      <c r="BS25" s="197"/>
      <c r="BT25" s="197"/>
      <c r="BU25" s="198"/>
      <c r="BV25" s="196"/>
      <c r="BW25" s="197"/>
      <c r="BX25" s="197"/>
      <c r="BY25" s="197"/>
      <c r="BZ25" s="197"/>
      <c r="CA25" s="198"/>
      <c r="CB25" s="190"/>
      <c r="CC25" s="191"/>
      <c r="CD25" s="191"/>
      <c r="CE25" s="192"/>
      <c r="CF25" s="199"/>
      <c r="CG25" s="200"/>
      <c r="CH25" s="200"/>
      <c r="CI25" s="200"/>
      <c r="CJ25" s="201"/>
      <c r="CK25" s="199"/>
      <c r="CL25" s="200"/>
      <c r="CM25" s="200"/>
      <c r="CN25" s="200"/>
      <c r="CO25" s="201"/>
      <c r="CP25" s="199"/>
      <c r="CQ25" s="200"/>
      <c r="CR25" s="200"/>
      <c r="CS25" s="200"/>
      <c r="CT25" s="201"/>
      <c r="CU25" s="171"/>
      <c r="CV25" s="172"/>
      <c r="CW25" s="172"/>
      <c r="CX25" s="172"/>
      <c r="CY25" s="173"/>
      <c r="DA25" s="174"/>
    </row>
    <row r="26" spans="1:105" ht="16.5" x14ac:dyDescent="0.15">
      <c r="A26" s="175"/>
      <c r="B26" s="144"/>
      <c r="C26" s="176" t="str">
        <f t="shared" ca="1" si="2"/>
        <v>●</v>
      </c>
      <c r="D26" s="177"/>
      <c r="E26" s="178"/>
      <c r="F26" s="178"/>
      <c r="G26" s="178"/>
      <c r="H26" s="178"/>
      <c r="I26" s="178"/>
      <c r="J26" s="178"/>
      <c r="K26" s="179"/>
      <c r="L26" s="180"/>
      <c r="M26" s="180"/>
      <c r="N26" s="180"/>
      <c r="O26" s="180"/>
      <c r="P26" s="180"/>
      <c r="Q26" s="180"/>
      <c r="R26" s="181"/>
      <c r="S26" s="182"/>
      <c r="T26" s="181"/>
      <c r="U26" s="182"/>
      <c r="V26" s="179"/>
      <c r="W26" s="180"/>
      <c r="X26" s="180"/>
      <c r="Y26" s="180"/>
      <c r="Z26" s="180"/>
      <c r="AA26" s="180"/>
      <c r="AB26" s="180"/>
      <c r="AC26" s="180"/>
      <c r="AD26" s="179"/>
      <c r="AE26" s="180"/>
      <c r="AF26" s="180"/>
      <c r="AG26" s="180"/>
      <c r="AH26" s="180"/>
      <c r="AI26" s="180"/>
      <c r="AJ26" s="180"/>
      <c r="AK26" s="183"/>
      <c r="AL26" s="179"/>
      <c r="AM26" s="180"/>
      <c r="AN26" s="180"/>
      <c r="AO26" s="180"/>
      <c r="AP26" s="180"/>
      <c r="AQ26" s="180"/>
      <c r="AR26" s="183"/>
      <c r="AS26" s="184"/>
      <c r="AT26" s="185"/>
      <c r="AU26" s="185"/>
      <c r="AV26" s="185"/>
      <c r="AW26" s="185"/>
      <c r="AX26" s="185"/>
      <c r="AY26" s="186"/>
      <c r="AZ26" s="187"/>
      <c r="BA26" s="188"/>
      <c r="BB26" s="189">
        <v>4</v>
      </c>
      <c r="BC26" s="190"/>
      <c r="BD26" s="191"/>
      <c r="BE26" s="191"/>
      <c r="BF26" s="192"/>
      <c r="BG26" s="193"/>
      <c r="BH26" s="194"/>
      <c r="BI26" s="195"/>
      <c r="BJ26" s="196"/>
      <c r="BK26" s="197"/>
      <c r="BL26" s="197"/>
      <c r="BM26" s="197"/>
      <c r="BN26" s="197"/>
      <c r="BO26" s="198"/>
      <c r="BP26" s="196"/>
      <c r="BQ26" s="197"/>
      <c r="BR26" s="197"/>
      <c r="BS26" s="197"/>
      <c r="BT26" s="197"/>
      <c r="BU26" s="198"/>
      <c r="BV26" s="196"/>
      <c r="BW26" s="197"/>
      <c r="BX26" s="197"/>
      <c r="BY26" s="197"/>
      <c r="BZ26" s="197"/>
      <c r="CA26" s="198"/>
      <c r="CB26" s="190"/>
      <c r="CC26" s="191"/>
      <c r="CD26" s="191"/>
      <c r="CE26" s="192"/>
      <c r="CF26" s="199"/>
      <c r="CG26" s="200"/>
      <c r="CH26" s="200"/>
      <c r="CI26" s="200"/>
      <c r="CJ26" s="201"/>
      <c r="CK26" s="199"/>
      <c r="CL26" s="200"/>
      <c r="CM26" s="200"/>
      <c r="CN26" s="200"/>
      <c r="CO26" s="201"/>
      <c r="CP26" s="199"/>
      <c r="CQ26" s="200"/>
      <c r="CR26" s="200"/>
      <c r="CS26" s="200"/>
      <c r="CT26" s="201"/>
      <c r="CU26" s="171"/>
      <c r="CV26" s="172"/>
      <c r="CW26" s="172"/>
      <c r="CX26" s="172"/>
      <c r="CY26" s="173"/>
      <c r="DA26" s="174"/>
    </row>
    <row r="27" spans="1:105" ht="16.5" x14ac:dyDescent="0.15">
      <c r="A27" s="175"/>
      <c r="B27" s="144"/>
      <c r="C27" s="176" t="str">
        <f t="shared" ca="1" si="2"/>
        <v>●</v>
      </c>
      <c r="D27" s="177"/>
      <c r="E27" s="178"/>
      <c r="F27" s="178"/>
      <c r="G27" s="178"/>
      <c r="H27" s="178"/>
      <c r="I27" s="178"/>
      <c r="J27" s="178"/>
      <c r="K27" s="179"/>
      <c r="L27" s="180"/>
      <c r="M27" s="180"/>
      <c r="N27" s="180"/>
      <c r="O27" s="180"/>
      <c r="P27" s="180"/>
      <c r="Q27" s="180"/>
      <c r="R27" s="181"/>
      <c r="S27" s="182"/>
      <c r="T27" s="181"/>
      <c r="U27" s="182"/>
      <c r="V27" s="179"/>
      <c r="W27" s="180"/>
      <c r="X27" s="180"/>
      <c r="Y27" s="180"/>
      <c r="Z27" s="180"/>
      <c r="AA27" s="180"/>
      <c r="AB27" s="180"/>
      <c r="AC27" s="180"/>
      <c r="AD27" s="179"/>
      <c r="AE27" s="180"/>
      <c r="AF27" s="180"/>
      <c r="AG27" s="180"/>
      <c r="AH27" s="180"/>
      <c r="AI27" s="180"/>
      <c r="AJ27" s="180"/>
      <c r="AK27" s="183"/>
      <c r="AL27" s="179"/>
      <c r="AM27" s="180"/>
      <c r="AN27" s="180"/>
      <c r="AO27" s="180"/>
      <c r="AP27" s="180"/>
      <c r="AQ27" s="180"/>
      <c r="AR27" s="183"/>
      <c r="AS27" s="184"/>
      <c r="AT27" s="185"/>
      <c r="AU27" s="185"/>
      <c r="AV27" s="185"/>
      <c r="AW27" s="185"/>
      <c r="AX27" s="185"/>
      <c r="AY27" s="186"/>
      <c r="AZ27" s="187"/>
      <c r="BA27" s="188"/>
      <c r="BB27" s="189">
        <v>5</v>
      </c>
      <c r="BC27" s="190"/>
      <c r="BD27" s="191"/>
      <c r="BE27" s="191"/>
      <c r="BF27" s="192"/>
      <c r="BG27" s="193"/>
      <c r="BH27" s="194"/>
      <c r="BI27" s="195"/>
      <c r="BJ27" s="196"/>
      <c r="BK27" s="197"/>
      <c r="BL27" s="197"/>
      <c r="BM27" s="197"/>
      <c r="BN27" s="197"/>
      <c r="BO27" s="198"/>
      <c r="BP27" s="196"/>
      <c r="BQ27" s="197"/>
      <c r="BR27" s="197"/>
      <c r="BS27" s="197"/>
      <c r="BT27" s="197"/>
      <c r="BU27" s="198"/>
      <c r="BV27" s="196"/>
      <c r="BW27" s="197"/>
      <c r="BX27" s="197"/>
      <c r="BY27" s="197"/>
      <c r="BZ27" s="197"/>
      <c r="CA27" s="198"/>
      <c r="CB27" s="190"/>
      <c r="CC27" s="191"/>
      <c r="CD27" s="191"/>
      <c r="CE27" s="192"/>
      <c r="CF27" s="199"/>
      <c r="CG27" s="200"/>
      <c r="CH27" s="200"/>
      <c r="CI27" s="200"/>
      <c r="CJ27" s="201"/>
      <c r="CK27" s="199"/>
      <c r="CL27" s="200"/>
      <c r="CM27" s="200"/>
      <c r="CN27" s="200"/>
      <c r="CO27" s="201"/>
      <c r="CP27" s="199"/>
      <c r="CQ27" s="200"/>
      <c r="CR27" s="200"/>
      <c r="CS27" s="200"/>
      <c r="CT27" s="201"/>
      <c r="CU27" s="171"/>
      <c r="CV27" s="172"/>
      <c r="CW27" s="172"/>
      <c r="CX27" s="172"/>
      <c r="CY27" s="173"/>
      <c r="DA27" s="174"/>
    </row>
    <row r="28" spans="1:105" ht="16.5" x14ac:dyDescent="0.15">
      <c r="A28" s="202"/>
      <c r="B28" s="203"/>
      <c r="C28" s="204" t="str">
        <f t="shared" ca="1" si="2"/>
        <v>●</v>
      </c>
      <c r="D28" s="205"/>
      <c r="E28" s="206"/>
      <c r="F28" s="206"/>
      <c r="G28" s="206"/>
      <c r="H28" s="206"/>
      <c r="I28" s="206"/>
      <c r="J28" s="206"/>
      <c r="K28" s="168"/>
      <c r="L28" s="169"/>
      <c r="M28" s="169"/>
      <c r="N28" s="169"/>
      <c r="O28" s="169"/>
      <c r="P28" s="169"/>
      <c r="Q28" s="169"/>
      <c r="R28" s="207"/>
      <c r="S28" s="208"/>
      <c r="T28" s="207"/>
      <c r="U28" s="208"/>
      <c r="V28" s="168"/>
      <c r="W28" s="169"/>
      <c r="X28" s="169"/>
      <c r="Y28" s="169"/>
      <c r="Z28" s="169"/>
      <c r="AA28" s="169"/>
      <c r="AB28" s="169"/>
      <c r="AC28" s="169"/>
      <c r="AD28" s="168"/>
      <c r="AE28" s="169"/>
      <c r="AF28" s="169"/>
      <c r="AG28" s="169"/>
      <c r="AH28" s="169"/>
      <c r="AI28" s="169"/>
      <c r="AJ28" s="169"/>
      <c r="AK28" s="170"/>
      <c r="AL28" s="168"/>
      <c r="AM28" s="169"/>
      <c r="AN28" s="169"/>
      <c r="AO28" s="169"/>
      <c r="AP28" s="169"/>
      <c r="AQ28" s="169"/>
      <c r="AR28" s="170"/>
      <c r="AS28" s="209"/>
      <c r="AT28" s="210"/>
      <c r="AU28" s="210"/>
      <c r="AV28" s="210"/>
      <c r="AW28" s="210"/>
      <c r="AX28" s="210"/>
      <c r="AY28" s="211"/>
      <c r="AZ28" s="212"/>
      <c r="BA28" s="213"/>
      <c r="BB28" s="214">
        <v>6</v>
      </c>
      <c r="BC28" s="215"/>
      <c r="BD28" s="216"/>
      <c r="BE28" s="216"/>
      <c r="BF28" s="217"/>
      <c r="BG28" s="218"/>
      <c r="BH28" s="219"/>
      <c r="BI28" s="220"/>
      <c r="BJ28" s="221"/>
      <c r="BK28" s="222"/>
      <c r="BL28" s="222"/>
      <c r="BM28" s="222"/>
      <c r="BN28" s="222"/>
      <c r="BO28" s="223"/>
      <c r="BP28" s="221"/>
      <c r="BQ28" s="222"/>
      <c r="BR28" s="222"/>
      <c r="BS28" s="222"/>
      <c r="BT28" s="222"/>
      <c r="BU28" s="223"/>
      <c r="BV28" s="221"/>
      <c r="BW28" s="222"/>
      <c r="BX28" s="222"/>
      <c r="BY28" s="222"/>
      <c r="BZ28" s="222"/>
      <c r="CA28" s="223"/>
      <c r="CB28" s="215"/>
      <c r="CC28" s="216"/>
      <c r="CD28" s="216"/>
      <c r="CE28" s="217"/>
      <c r="CF28" s="199"/>
      <c r="CG28" s="200"/>
      <c r="CH28" s="200"/>
      <c r="CI28" s="200"/>
      <c r="CJ28" s="201"/>
      <c r="CK28" s="199"/>
      <c r="CL28" s="200"/>
      <c r="CM28" s="200"/>
      <c r="CN28" s="200"/>
      <c r="CO28" s="201"/>
      <c r="CP28" s="199"/>
      <c r="CQ28" s="200"/>
      <c r="CR28" s="200"/>
      <c r="CS28" s="200"/>
      <c r="CT28" s="201"/>
      <c r="CU28" s="171"/>
      <c r="CV28" s="172"/>
      <c r="CW28" s="172"/>
      <c r="CX28" s="172"/>
      <c r="CY28" s="173"/>
      <c r="DA28" s="174"/>
    </row>
    <row r="29" spans="1:105" ht="16.5" x14ac:dyDescent="0.15">
      <c r="A29" s="143">
        <v>4</v>
      </c>
      <c r="B29" s="144"/>
      <c r="C29" s="145" t="str">
        <f t="shared" ca="1" si="2"/>
        <v>●</v>
      </c>
      <c r="D29" s="146" t="s">
        <v>564</v>
      </c>
      <c r="E29" s="147"/>
      <c r="F29" s="147"/>
      <c r="G29" s="147"/>
      <c r="H29" s="147"/>
      <c r="I29" s="147"/>
      <c r="J29" s="147"/>
      <c r="K29" s="148" t="s">
        <v>565</v>
      </c>
      <c r="L29" s="149"/>
      <c r="M29" s="149"/>
      <c r="N29" s="149"/>
      <c r="O29" s="149"/>
      <c r="P29" s="149"/>
      <c r="Q29" s="149"/>
      <c r="R29" s="150"/>
      <c r="S29" s="151"/>
      <c r="T29" s="150"/>
      <c r="U29" s="151"/>
      <c r="V29" s="148"/>
      <c r="W29" s="149"/>
      <c r="X29" s="149"/>
      <c r="Y29" s="149"/>
      <c r="Z29" s="149"/>
      <c r="AA29" s="149"/>
      <c r="AB29" s="149"/>
      <c r="AC29" s="149"/>
      <c r="AD29" s="148"/>
      <c r="AE29" s="149"/>
      <c r="AF29" s="149"/>
      <c r="AG29" s="149"/>
      <c r="AH29" s="149"/>
      <c r="AI29" s="149"/>
      <c r="AJ29" s="149"/>
      <c r="AK29" s="152"/>
      <c r="AL29" s="148"/>
      <c r="AM29" s="149"/>
      <c r="AN29" s="149"/>
      <c r="AO29" s="149"/>
      <c r="AP29" s="149"/>
      <c r="AQ29" s="149"/>
      <c r="AR29" s="152"/>
      <c r="AS29" s="153"/>
      <c r="AT29" s="154"/>
      <c r="AU29" s="154"/>
      <c r="AV29" s="154"/>
      <c r="AW29" s="154"/>
      <c r="AX29" s="154"/>
      <c r="AY29" s="155"/>
      <c r="AZ29" s="156"/>
      <c r="BA29" s="157"/>
      <c r="BB29" s="158">
        <v>1</v>
      </c>
      <c r="BC29" s="159"/>
      <c r="BD29" s="160"/>
      <c r="BE29" s="160"/>
      <c r="BF29" s="161"/>
      <c r="BG29" s="162"/>
      <c r="BH29" s="163"/>
      <c r="BI29" s="164"/>
      <c r="BJ29" s="165"/>
      <c r="BK29" s="166"/>
      <c r="BL29" s="166"/>
      <c r="BM29" s="166"/>
      <c r="BN29" s="166"/>
      <c r="BO29" s="167"/>
      <c r="BP29" s="165"/>
      <c r="BQ29" s="166"/>
      <c r="BR29" s="166"/>
      <c r="BS29" s="166"/>
      <c r="BT29" s="166"/>
      <c r="BU29" s="167"/>
      <c r="BV29" s="165"/>
      <c r="BW29" s="166"/>
      <c r="BX29" s="166"/>
      <c r="BY29" s="166"/>
      <c r="BZ29" s="166"/>
      <c r="CA29" s="167"/>
      <c r="CB29" s="159"/>
      <c r="CC29" s="160"/>
      <c r="CD29" s="160"/>
      <c r="CE29" s="161"/>
      <c r="CF29" s="168"/>
      <c r="CG29" s="169"/>
      <c r="CH29" s="169"/>
      <c r="CI29" s="169"/>
      <c r="CJ29" s="170"/>
      <c r="CK29" s="168"/>
      <c r="CL29" s="169"/>
      <c r="CM29" s="169"/>
      <c r="CN29" s="169"/>
      <c r="CO29" s="170"/>
      <c r="CP29" s="168"/>
      <c r="CQ29" s="169"/>
      <c r="CR29" s="169"/>
      <c r="CS29" s="169"/>
      <c r="CT29" s="170"/>
      <c r="CU29" s="171"/>
      <c r="CV29" s="172"/>
      <c r="CW29" s="172"/>
      <c r="CX29" s="172"/>
      <c r="CY29" s="173"/>
      <c r="DA29" s="174"/>
    </row>
    <row r="30" spans="1:105" ht="16.5" x14ac:dyDescent="0.15">
      <c r="A30" s="175"/>
      <c r="B30" s="144"/>
      <c r="C30" s="176" t="str">
        <f t="shared" ca="1" si="2"/>
        <v>●</v>
      </c>
      <c r="D30" s="177"/>
      <c r="E30" s="178"/>
      <c r="F30" s="178"/>
      <c r="G30" s="178"/>
      <c r="H30" s="178"/>
      <c r="I30" s="178"/>
      <c r="J30" s="178"/>
      <c r="K30" s="179"/>
      <c r="L30" s="180"/>
      <c r="M30" s="180"/>
      <c r="N30" s="180"/>
      <c r="O30" s="180"/>
      <c r="P30" s="180"/>
      <c r="Q30" s="180"/>
      <c r="R30" s="181"/>
      <c r="S30" s="182"/>
      <c r="T30" s="181"/>
      <c r="U30" s="182"/>
      <c r="V30" s="179"/>
      <c r="W30" s="180"/>
      <c r="X30" s="180"/>
      <c r="Y30" s="180"/>
      <c r="Z30" s="180"/>
      <c r="AA30" s="180"/>
      <c r="AB30" s="180"/>
      <c r="AC30" s="180"/>
      <c r="AD30" s="179"/>
      <c r="AE30" s="180"/>
      <c r="AF30" s="180"/>
      <c r="AG30" s="180"/>
      <c r="AH30" s="180"/>
      <c r="AI30" s="180"/>
      <c r="AJ30" s="180"/>
      <c r="AK30" s="183"/>
      <c r="AL30" s="179"/>
      <c r="AM30" s="180"/>
      <c r="AN30" s="180"/>
      <c r="AO30" s="180"/>
      <c r="AP30" s="180"/>
      <c r="AQ30" s="180"/>
      <c r="AR30" s="183"/>
      <c r="AS30" s="184"/>
      <c r="AT30" s="185"/>
      <c r="AU30" s="185"/>
      <c r="AV30" s="185"/>
      <c r="AW30" s="185"/>
      <c r="AX30" s="185"/>
      <c r="AY30" s="186"/>
      <c r="AZ30" s="187"/>
      <c r="BA30" s="188"/>
      <c r="BB30" s="189">
        <v>2</v>
      </c>
      <c r="BC30" s="190"/>
      <c r="BD30" s="191"/>
      <c r="BE30" s="191"/>
      <c r="BF30" s="192"/>
      <c r="BG30" s="193"/>
      <c r="BH30" s="194"/>
      <c r="BI30" s="195"/>
      <c r="BJ30" s="196"/>
      <c r="BK30" s="197"/>
      <c r="BL30" s="197"/>
      <c r="BM30" s="197"/>
      <c r="BN30" s="197"/>
      <c r="BO30" s="198"/>
      <c r="BP30" s="196"/>
      <c r="BQ30" s="197"/>
      <c r="BR30" s="197"/>
      <c r="BS30" s="197"/>
      <c r="BT30" s="197"/>
      <c r="BU30" s="198"/>
      <c r="BV30" s="196"/>
      <c r="BW30" s="197"/>
      <c r="BX30" s="197"/>
      <c r="BY30" s="197"/>
      <c r="BZ30" s="197"/>
      <c r="CA30" s="198"/>
      <c r="CB30" s="190"/>
      <c r="CC30" s="191"/>
      <c r="CD30" s="191"/>
      <c r="CE30" s="192"/>
      <c r="CF30" s="199"/>
      <c r="CG30" s="200"/>
      <c r="CH30" s="200"/>
      <c r="CI30" s="200"/>
      <c r="CJ30" s="201"/>
      <c r="CK30" s="199"/>
      <c r="CL30" s="200"/>
      <c r="CM30" s="200"/>
      <c r="CN30" s="200"/>
      <c r="CO30" s="201"/>
      <c r="CP30" s="199"/>
      <c r="CQ30" s="200"/>
      <c r="CR30" s="200"/>
      <c r="CS30" s="200"/>
      <c r="CT30" s="201"/>
      <c r="CU30" s="171"/>
      <c r="CV30" s="172"/>
      <c r="CW30" s="172"/>
      <c r="CX30" s="172"/>
      <c r="CY30" s="173"/>
      <c r="DA30" s="174"/>
    </row>
    <row r="31" spans="1:105" ht="16.5" x14ac:dyDescent="0.15">
      <c r="A31" s="175"/>
      <c r="B31" s="144"/>
      <c r="C31" s="176" t="str">
        <f t="shared" ca="1" si="2"/>
        <v>●</v>
      </c>
      <c r="D31" s="177"/>
      <c r="E31" s="178"/>
      <c r="F31" s="178"/>
      <c r="G31" s="178"/>
      <c r="H31" s="178"/>
      <c r="I31" s="178"/>
      <c r="J31" s="178"/>
      <c r="K31" s="179"/>
      <c r="L31" s="180"/>
      <c r="M31" s="180"/>
      <c r="N31" s="180"/>
      <c r="O31" s="180"/>
      <c r="P31" s="180"/>
      <c r="Q31" s="180"/>
      <c r="R31" s="181"/>
      <c r="S31" s="182"/>
      <c r="T31" s="181"/>
      <c r="U31" s="182"/>
      <c r="V31" s="179"/>
      <c r="W31" s="180"/>
      <c r="X31" s="180"/>
      <c r="Y31" s="180"/>
      <c r="Z31" s="180"/>
      <c r="AA31" s="180"/>
      <c r="AB31" s="180"/>
      <c r="AC31" s="180"/>
      <c r="AD31" s="179"/>
      <c r="AE31" s="180"/>
      <c r="AF31" s="180"/>
      <c r="AG31" s="180"/>
      <c r="AH31" s="180"/>
      <c r="AI31" s="180"/>
      <c r="AJ31" s="180"/>
      <c r="AK31" s="183"/>
      <c r="AL31" s="179"/>
      <c r="AM31" s="180"/>
      <c r="AN31" s="180"/>
      <c r="AO31" s="180"/>
      <c r="AP31" s="180"/>
      <c r="AQ31" s="180"/>
      <c r="AR31" s="183"/>
      <c r="AS31" s="184"/>
      <c r="AT31" s="185"/>
      <c r="AU31" s="185"/>
      <c r="AV31" s="185"/>
      <c r="AW31" s="185"/>
      <c r="AX31" s="185"/>
      <c r="AY31" s="186"/>
      <c r="AZ31" s="187"/>
      <c r="BA31" s="188"/>
      <c r="BB31" s="189">
        <v>3</v>
      </c>
      <c r="BC31" s="190"/>
      <c r="BD31" s="191"/>
      <c r="BE31" s="191"/>
      <c r="BF31" s="192"/>
      <c r="BG31" s="193"/>
      <c r="BH31" s="194"/>
      <c r="BI31" s="195"/>
      <c r="BJ31" s="196"/>
      <c r="BK31" s="197"/>
      <c r="BL31" s="197"/>
      <c r="BM31" s="197"/>
      <c r="BN31" s="197"/>
      <c r="BO31" s="198"/>
      <c r="BP31" s="196"/>
      <c r="BQ31" s="197"/>
      <c r="BR31" s="197"/>
      <c r="BS31" s="197"/>
      <c r="BT31" s="197"/>
      <c r="BU31" s="198"/>
      <c r="BV31" s="196"/>
      <c r="BW31" s="197"/>
      <c r="BX31" s="197"/>
      <c r="BY31" s="197"/>
      <c r="BZ31" s="197"/>
      <c r="CA31" s="198"/>
      <c r="CB31" s="190"/>
      <c r="CC31" s="191"/>
      <c r="CD31" s="191"/>
      <c r="CE31" s="192"/>
      <c r="CF31" s="199"/>
      <c r="CG31" s="200"/>
      <c r="CH31" s="200"/>
      <c r="CI31" s="200"/>
      <c r="CJ31" s="201"/>
      <c r="CK31" s="199"/>
      <c r="CL31" s="200"/>
      <c r="CM31" s="200"/>
      <c r="CN31" s="200"/>
      <c r="CO31" s="201"/>
      <c r="CP31" s="199"/>
      <c r="CQ31" s="200"/>
      <c r="CR31" s="200"/>
      <c r="CS31" s="200"/>
      <c r="CT31" s="201"/>
      <c r="CU31" s="171"/>
      <c r="CV31" s="172"/>
      <c r="CW31" s="172"/>
      <c r="CX31" s="172"/>
      <c r="CY31" s="173"/>
      <c r="DA31" s="174"/>
    </row>
    <row r="32" spans="1:105" ht="16.5" x14ac:dyDescent="0.15">
      <c r="A32" s="175"/>
      <c r="B32" s="144"/>
      <c r="C32" s="176" t="str">
        <f t="shared" ca="1" si="2"/>
        <v>●</v>
      </c>
      <c r="D32" s="177"/>
      <c r="E32" s="178"/>
      <c r="F32" s="178"/>
      <c r="G32" s="178"/>
      <c r="H32" s="178"/>
      <c r="I32" s="178"/>
      <c r="J32" s="178"/>
      <c r="K32" s="179"/>
      <c r="L32" s="180"/>
      <c r="M32" s="180"/>
      <c r="N32" s="180"/>
      <c r="O32" s="180"/>
      <c r="P32" s="180"/>
      <c r="Q32" s="180"/>
      <c r="R32" s="181"/>
      <c r="S32" s="182"/>
      <c r="T32" s="181"/>
      <c r="U32" s="182"/>
      <c r="V32" s="179"/>
      <c r="W32" s="180"/>
      <c r="X32" s="180"/>
      <c r="Y32" s="180"/>
      <c r="Z32" s="180"/>
      <c r="AA32" s="180"/>
      <c r="AB32" s="180"/>
      <c r="AC32" s="180"/>
      <c r="AD32" s="179"/>
      <c r="AE32" s="180"/>
      <c r="AF32" s="180"/>
      <c r="AG32" s="180"/>
      <c r="AH32" s="180"/>
      <c r="AI32" s="180"/>
      <c r="AJ32" s="180"/>
      <c r="AK32" s="183"/>
      <c r="AL32" s="179"/>
      <c r="AM32" s="180"/>
      <c r="AN32" s="180"/>
      <c r="AO32" s="180"/>
      <c r="AP32" s="180"/>
      <c r="AQ32" s="180"/>
      <c r="AR32" s="183"/>
      <c r="AS32" s="184"/>
      <c r="AT32" s="185"/>
      <c r="AU32" s="185"/>
      <c r="AV32" s="185"/>
      <c r="AW32" s="185"/>
      <c r="AX32" s="185"/>
      <c r="AY32" s="186"/>
      <c r="AZ32" s="187"/>
      <c r="BA32" s="188"/>
      <c r="BB32" s="189">
        <v>4</v>
      </c>
      <c r="BC32" s="190"/>
      <c r="BD32" s="191"/>
      <c r="BE32" s="191"/>
      <c r="BF32" s="192"/>
      <c r="BG32" s="193"/>
      <c r="BH32" s="194"/>
      <c r="BI32" s="195"/>
      <c r="BJ32" s="196"/>
      <c r="BK32" s="197"/>
      <c r="BL32" s="197"/>
      <c r="BM32" s="197"/>
      <c r="BN32" s="197"/>
      <c r="BO32" s="198"/>
      <c r="BP32" s="196"/>
      <c r="BQ32" s="197"/>
      <c r="BR32" s="197"/>
      <c r="BS32" s="197"/>
      <c r="BT32" s="197"/>
      <c r="BU32" s="198"/>
      <c r="BV32" s="196"/>
      <c r="BW32" s="197"/>
      <c r="BX32" s="197"/>
      <c r="BY32" s="197"/>
      <c r="BZ32" s="197"/>
      <c r="CA32" s="198"/>
      <c r="CB32" s="190"/>
      <c r="CC32" s="191"/>
      <c r="CD32" s="191"/>
      <c r="CE32" s="192"/>
      <c r="CF32" s="199"/>
      <c r="CG32" s="200"/>
      <c r="CH32" s="200"/>
      <c r="CI32" s="200"/>
      <c r="CJ32" s="201"/>
      <c r="CK32" s="199"/>
      <c r="CL32" s="200"/>
      <c r="CM32" s="200"/>
      <c r="CN32" s="200"/>
      <c r="CO32" s="201"/>
      <c r="CP32" s="199"/>
      <c r="CQ32" s="200"/>
      <c r="CR32" s="200"/>
      <c r="CS32" s="200"/>
      <c r="CT32" s="201"/>
      <c r="CU32" s="171"/>
      <c r="CV32" s="172"/>
      <c r="CW32" s="172"/>
      <c r="CX32" s="172"/>
      <c r="CY32" s="173"/>
      <c r="DA32" s="174"/>
    </row>
    <row r="33" spans="1:105" ht="16.5" x14ac:dyDescent="0.15">
      <c r="A33" s="175"/>
      <c r="B33" s="144"/>
      <c r="C33" s="176" t="str">
        <f t="shared" ca="1" si="2"/>
        <v>●</v>
      </c>
      <c r="D33" s="177"/>
      <c r="E33" s="178"/>
      <c r="F33" s="178"/>
      <c r="G33" s="178"/>
      <c r="H33" s="178"/>
      <c r="I33" s="178"/>
      <c r="J33" s="178"/>
      <c r="K33" s="179"/>
      <c r="L33" s="180"/>
      <c r="M33" s="180"/>
      <c r="N33" s="180"/>
      <c r="O33" s="180"/>
      <c r="P33" s="180"/>
      <c r="Q33" s="180"/>
      <c r="R33" s="181"/>
      <c r="S33" s="182"/>
      <c r="T33" s="181"/>
      <c r="U33" s="182"/>
      <c r="V33" s="179"/>
      <c r="W33" s="180"/>
      <c r="X33" s="180"/>
      <c r="Y33" s="180"/>
      <c r="Z33" s="180"/>
      <c r="AA33" s="180"/>
      <c r="AB33" s="180"/>
      <c r="AC33" s="180"/>
      <c r="AD33" s="179"/>
      <c r="AE33" s="180"/>
      <c r="AF33" s="180"/>
      <c r="AG33" s="180"/>
      <c r="AH33" s="180"/>
      <c r="AI33" s="180"/>
      <c r="AJ33" s="180"/>
      <c r="AK33" s="183"/>
      <c r="AL33" s="179"/>
      <c r="AM33" s="180"/>
      <c r="AN33" s="180"/>
      <c r="AO33" s="180"/>
      <c r="AP33" s="180"/>
      <c r="AQ33" s="180"/>
      <c r="AR33" s="183"/>
      <c r="AS33" s="184"/>
      <c r="AT33" s="185"/>
      <c r="AU33" s="185"/>
      <c r="AV33" s="185"/>
      <c r="AW33" s="185"/>
      <c r="AX33" s="185"/>
      <c r="AY33" s="186"/>
      <c r="AZ33" s="187"/>
      <c r="BA33" s="188"/>
      <c r="BB33" s="189">
        <v>5</v>
      </c>
      <c r="BC33" s="190"/>
      <c r="BD33" s="191"/>
      <c r="BE33" s="191"/>
      <c r="BF33" s="192"/>
      <c r="BG33" s="193"/>
      <c r="BH33" s="194"/>
      <c r="BI33" s="195"/>
      <c r="BJ33" s="196"/>
      <c r="BK33" s="197"/>
      <c r="BL33" s="197"/>
      <c r="BM33" s="197"/>
      <c r="BN33" s="197"/>
      <c r="BO33" s="198"/>
      <c r="BP33" s="196"/>
      <c r="BQ33" s="197"/>
      <c r="BR33" s="197"/>
      <c r="BS33" s="197"/>
      <c r="BT33" s="197"/>
      <c r="BU33" s="198"/>
      <c r="BV33" s="196"/>
      <c r="BW33" s="197"/>
      <c r="BX33" s="197"/>
      <c r="BY33" s="197"/>
      <c r="BZ33" s="197"/>
      <c r="CA33" s="198"/>
      <c r="CB33" s="190"/>
      <c r="CC33" s="191"/>
      <c r="CD33" s="191"/>
      <c r="CE33" s="192"/>
      <c r="CF33" s="199"/>
      <c r="CG33" s="200"/>
      <c r="CH33" s="200"/>
      <c r="CI33" s="200"/>
      <c r="CJ33" s="201"/>
      <c r="CK33" s="199"/>
      <c r="CL33" s="200"/>
      <c r="CM33" s="200"/>
      <c r="CN33" s="200"/>
      <c r="CO33" s="201"/>
      <c r="CP33" s="199"/>
      <c r="CQ33" s="200"/>
      <c r="CR33" s="200"/>
      <c r="CS33" s="200"/>
      <c r="CT33" s="201"/>
      <c r="CU33" s="171"/>
      <c r="CV33" s="172"/>
      <c r="CW33" s="172"/>
      <c r="CX33" s="172"/>
      <c r="CY33" s="173"/>
      <c r="DA33" s="174"/>
    </row>
    <row r="34" spans="1:105" ht="16.5" x14ac:dyDescent="0.15">
      <c r="A34" s="202"/>
      <c r="B34" s="203"/>
      <c r="C34" s="204" t="str">
        <f t="shared" ca="1" si="2"/>
        <v>●</v>
      </c>
      <c r="D34" s="205"/>
      <c r="E34" s="206"/>
      <c r="F34" s="206"/>
      <c r="G34" s="206"/>
      <c r="H34" s="206"/>
      <c r="I34" s="206"/>
      <c r="J34" s="206"/>
      <c r="K34" s="168"/>
      <c r="L34" s="169"/>
      <c r="M34" s="169"/>
      <c r="N34" s="169"/>
      <c r="O34" s="169"/>
      <c r="P34" s="169"/>
      <c r="Q34" s="169"/>
      <c r="R34" s="207"/>
      <c r="S34" s="208"/>
      <c r="T34" s="207"/>
      <c r="U34" s="208"/>
      <c r="V34" s="168"/>
      <c r="W34" s="169"/>
      <c r="X34" s="169"/>
      <c r="Y34" s="169"/>
      <c r="Z34" s="169"/>
      <c r="AA34" s="169"/>
      <c r="AB34" s="169"/>
      <c r="AC34" s="169"/>
      <c r="AD34" s="168"/>
      <c r="AE34" s="169"/>
      <c r="AF34" s="169"/>
      <c r="AG34" s="169"/>
      <c r="AH34" s="169"/>
      <c r="AI34" s="169"/>
      <c r="AJ34" s="169"/>
      <c r="AK34" s="170"/>
      <c r="AL34" s="168"/>
      <c r="AM34" s="169"/>
      <c r="AN34" s="169"/>
      <c r="AO34" s="169"/>
      <c r="AP34" s="169"/>
      <c r="AQ34" s="169"/>
      <c r="AR34" s="170"/>
      <c r="AS34" s="209"/>
      <c r="AT34" s="210"/>
      <c r="AU34" s="210"/>
      <c r="AV34" s="210"/>
      <c r="AW34" s="210"/>
      <c r="AX34" s="210"/>
      <c r="AY34" s="211"/>
      <c r="AZ34" s="212"/>
      <c r="BA34" s="213"/>
      <c r="BB34" s="214">
        <v>6</v>
      </c>
      <c r="BC34" s="215"/>
      <c r="BD34" s="216"/>
      <c r="BE34" s="216"/>
      <c r="BF34" s="217"/>
      <c r="BG34" s="218"/>
      <c r="BH34" s="219"/>
      <c r="BI34" s="220"/>
      <c r="BJ34" s="221"/>
      <c r="BK34" s="222"/>
      <c r="BL34" s="222"/>
      <c r="BM34" s="222"/>
      <c r="BN34" s="222"/>
      <c r="BO34" s="223"/>
      <c r="BP34" s="221"/>
      <c r="BQ34" s="222"/>
      <c r="BR34" s="222"/>
      <c r="BS34" s="222"/>
      <c r="BT34" s="222"/>
      <c r="BU34" s="223"/>
      <c r="BV34" s="221"/>
      <c r="BW34" s="222"/>
      <c r="BX34" s="222"/>
      <c r="BY34" s="222"/>
      <c r="BZ34" s="222"/>
      <c r="CA34" s="223"/>
      <c r="CB34" s="215"/>
      <c r="CC34" s="216"/>
      <c r="CD34" s="216"/>
      <c r="CE34" s="217"/>
      <c r="CF34" s="199"/>
      <c r="CG34" s="200"/>
      <c r="CH34" s="200"/>
      <c r="CI34" s="200"/>
      <c r="CJ34" s="201"/>
      <c r="CK34" s="199"/>
      <c r="CL34" s="200"/>
      <c r="CM34" s="200"/>
      <c r="CN34" s="200"/>
      <c r="CO34" s="201"/>
      <c r="CP34" s="199"/>
      <c r="CQ34" s="200"/>
      <c r="CR34" s="200"/>
      <c r="CS34" s="200"/>
      <c r="CT34" s="201"/>
      <c r="CU34" s="171"/>
      <c r="CV34" s="172"/>
      <c r="CW34" s="172"/>
      <c r="CX34" s="172"/>
      <c r="CY34" s="173"/>
      <c r="DA34" s="174"/>
    </row>
    <row r="35" spans="1:105" ht="16.5" x14ac:dyDescent="0.15">
      <c r="A35" s="143">
        <v>5</v>
      </c>
      <c r="B35" s="144"/>
      <c r="C35" s="145" t="str">
        <f t="shared" ca="1" si="2"/>
        <v>●</v>
      </c>
      <c r="D35" s="146"/>
      <c r="E35" s="147"/>
      <c r="F35" s="147"/>
      <c r="G35" s="147"/>
      <c r="H35" s="147"/>
      <c r="I35" s="147"/>
      <c r="J35" s="147"/>
      <c r="K35" s="148" t="s">
        <v>566</v>
      </c>
      <c r="L35" s="149"/>
      <c r="M35" s="149"/>
      <c r="N35" s="149"/>
      <c r="O35" s="149"/>
      <c r="P35" s="149"/>
      <c r="Q35" s="149"/>
      <c r="R35" s="150"/>
      <c r="S35" s="151"/>
      <c r="T35" s="150"/>
      <c r="U35" s="151"/>
      <c r="V35" s="224"/>
      <c r="W35" s="225"/>
      <c r="X35" s="225"/>
      <c r="Y35" s="225"/>
      <c r="Z35" s="225"/>
      <c r="AA35" s="225"/>
      <c r="AB35" s="225"/>
      <c r="AC35" s="225"/>
      <c r="AD35" s="148"/>
      <c r="AE35" s="149"/>
      <c r="AF35" s="149"/>
      <c r="AG35" s="149"/>
      <c r="AH35" s="149"/>
      <c r="AI35" s="149"/>
      <c r="AJ35" s="149"/>
      <c r="AK35" s="152"/>
      <c r="AL35" s="148"/>
      <c r="AM35" s="149"/>
      <c r="AN35" s="149"/>
      <c r="AO35" s="149"/>
      <c r="AP35" s="149"/>
      <c r="AQ35" s="149"/>
      <c r="AR35" s="152"/>
      <c r="AS35" s="153"/>
      <c r="AT35" s="154"/>
      <c r="AU35" s="154"/>
      <c r="AV35" s="154"/>
      <c r="AW35" s="154"/>
      <c r="AX35" s="154"/>
      <c r="AY35" s="155"/>
      <c r="AZ35" s="156"/>
      <c r="BA35" s="157"/>
      <c r="BB35" s="158">
        <v>1</v>
      </c>
      <c r="BC35" s="159"/>
      <c r="BD35" s="160"/>
      <c r="BE35" s="160"/>
      <c r="BF35" s="161"/>
      <c r="BG35" s="162"/>
      <c r="BH35" s="163"/>
      <c r="BI35" s="164"/>
      <c r="BJ35" s="165"/>
      <c r="BK35" s="166"/>
      <c r="BL35" s="166"/>
      <c r="BM35" s="166"/>
      <c r="BN35" s="166"/>
      <c r="BO35" s="167"/>
      <c r="BP35" s="165"/>
      <c r="BQ35" s="166"/>
      <c r="BR35" s="166"/>
      <c r="BS35" s="166"/>
      <c r="BT35" s="166"/>
      <c r="BU35" s="167"/>
      <c r="BV35" s="165"/>
      <c r="BW35" s="166"/>
      <c r="BX35" s="166"/>
      <c r="BY35" s="166"/>
      <c r="BZ35" s="166"/>
      <c r="CA35" s="167"/>
      <c r="CB35" s="159"/>
      <c r="CC35" s="160"/>
      <c r="CD35" s="160"/>
      <c r="CE35" s="161"/>
      <c r="CF35" s="168"/>
      <c r="CG35" s="169"/>
      <c r="CH35" s="169"/>
      <c r="CI35" s="169"/>
      <c r="CJ35" s="170"/>
      <c r="CK35" s="168"/>
      <c r="CL35" s="169"/>
      <c r="CM35" s="169"/>
      <c r="CN35" s="169"/>
      <c r="CO35" s="170"/>
      <c r="CP35" s="168"/>
      <c r="CQ35" s="169"/>
      <c r="CR35" s="169"/>
      <c r="CS35" s="169"/>
      <c r="CT35" s="170"/>
      <c r="CU35" s="171"/>
      <c r="CV35" s="172"/>
      <c r="CW35" s="172"/>
      <c r="CX35" s="172"/>
      <c r="CY35" s="173"/>
      <c r="DA35" s="174"/>
    </row>
    <row r="36" spans="1:105" ht="16.5" x14ac:dyDescent="0.15">
      <c r="A36" s="175"/>
      <c r="B36" s="144"/>
      <c r="C36" s="176" t="str">
        <f t="shared" ca="1" si="2"/>
        <v>●</v>
      </c>
      <c r="D36" s="177"/>
      <c r="E36" s="178"/>
      <c r="F36" s="178"/>
      <c r="G36" s="178"/>
      <c r="H36" s="178"/>
      <c r="I36" s="178"/>
      <c r="J36" s="178"/>
      <c r="K36" s="179"/>
      <c r="L36" s="180"/>
      <c r="M36" s="180"/>
      <c r="N36" s="180"/>
      <c r="O36" s="180"/>
      <c r="P36" s="180"/>
      <c r="Q36" s="180"/>
      <c r="R36" s="181"/>
      <c r="S36" s="182"/>
      <c r="T36" s="181"/>
      <c r="U36" s="182"/>
      <c r="V36" s="226"/>
      <c r="W36" s="227"/>
      <c r="X36" s="227"/>
      <c r="Y36" s="227"/>
      <c r="Z36" s="227"/>
      <c r="AA36" s="227"/>
      <c r="AB36" s="227"/>
      <c r="AC36" s="227"/>
      <c r="AD36" s="179"/>
      <c r="AE36" s="180"/>
      <c r="AF36" s="180"/>
      <c r="AG36" s="180"/>
      <c r="AH36" s="180"/>
      <c r="AI36" s="180"/>
      <c r="AJ36" s="180"/>
      <c r="AK36" s="183"/>
      <c r="AL36" s="179"/>
      <c r="AM36" s="180"/>
      <c r="AN36" s="180"/>
      <c r="AO36" s="180"/>
      <c r="AP36" s="180"/>
      <c r="AQ36" s="180"/>
      <c r="AR36" s="183"/>
      <c r="AS36" s="184"/>
      <c r="AT36" s="185"/>
      <c r="AU36" s="185"/>
      <c r="AV36" s="185"/>
      <c r="AW36" s="185"/>
      <c r="AX36" s="185"/>
      <c r="AY36" s="186"/>
      <c r="AZ36" s="187"/>
      <c r="BA36" s="188"/>
      <c r="BB36" s="189">
        <v>2</v>
      </c>
      <c r="BC36" s="190"/>
      <c r="BD36" s="191"/>
      <c r="BE36" s="191"/>
      <c r="BF36" s="192"/>
      <c r="BG36" s="193"/>
      <c r="BH36" s="194"/>
      <c r="BI36" s="195"/>
      <c r="BJ36" s="196"/>
      <c r="BK36" s="197"/>
      <c r="BL36" s="197"/>
      <c r="BM36" s="197"/>
      <c r="BN36" s="197"/>
      <c r="BO36" s="198"/>
      <c r="BP36" s="196"/>
      <c r="BQ36" s="197"/>
      <c r="BR36" s="197"/>
      <c r="BS36" s="197"/>
      <c r="BT36" s="197"/>
      <c r="BU36" s="198"/>
      <c r="BV36" s="196"/>
      <c r="BW36" s="197"/>
      <c r="BX36" s="197"/>
      <c r="BY36" s="197"/>
      <c r="BZ36" s="197"/>
      <c r="CA36" s="198"/>
      <c r="CB36" s="190"/>
      <c r="CC36" s="191"/>
      <c r="CD36" s="191"/>
      <c r="CE36" s="192"/>
      <c r="CF36" s="199"/>
      <c r="CG36" s="200"/>
      <c r="CH36" s="200"/>
      <c r="CI36" s="200"/>
      <c r="CJ36" s="201"/>
      <c r="CK36" s="199"/>
      <c r="CL36" s="200"/>
      <c r="CM36" s="200"/>
      <c r="CN36" s="200"/>
      <c r="CO36" s="201"/>
      <c r="CP36" s="199"/>
      <c r="CQ36" s="200"/>
      <c r="CR36" s="200"/>
      <c r="CS36" s="200"/>
      <c r="CT36" s="201"/>
      <c r="CU36" s="171"/>
      <c r="CV36" s="172"/>
      <c r="CW36" s="172"/>
      <c r="CX36" s="172"/>
      <c r="CY36" s="173"/>
      <c r="DA36" s="174"/>
    </row>
    <row r="37" spans="1:105" ht="16.5" x14ac:dyDescent="0.15">
      <c r="A37" s="175"/>
      <c r="B37" s="144"/>
      <c r="C37" s="176" t="str">
        <f t="shared" ca="1" si="2"/>
        <v>●</v>
      </c>
      <c r="D37" s="177"/>
      <c r="E37" s="178"/>
      <c r="F37" s="178"/>
      <c r="G37" s="178"/>
      <c r="H37" s="178"/>
      <c r="I37" s="178"/>
      <c r="J37" s="178"/>
      <c r="K37" s="179"/>
      <c r="L37" s="180"/>
      <c r="M37" s="180"/>
      <c r="N37" s="180"/>
      <c r="O37" s="180"/>
      <c r="P37" s="180"/>
      <c r="Q37" s="180"/>
      <c r="R37" s="181"/>
      <c r="S37" s="182"/>
      <c r="T37" s="181"/>
      <c r="U37" s="182"/>
      <c r="V37" s="226"/>
      <c r="W37" s="227"/>
      <c r="X37" s="227"/>
      <c r="Y37" s="227"/>
      <c r="Z37" s="227"/>
      <c r="AA37" s="227"/>
      <c r="AB37" s="227"/>
      <c r="AC37" s="227"/>
      <c r="AD37" s="179"/>
      <c r="AE37" s="180"/>
      <c r="AF37" s="180"/>
      <c r="AG37" s="180"/>
      <c r="AH37" s="180"/>
      <c r="AI37" s="180"/>
      <c r="AJ37" s="180"/>
      <c r="AK37" s="183"/>
      <c r="AL37" s="179"/>
      <c r="AM37" s="180"/>
      <c r="AN37" s="180"/>
      <c r="AO37" s="180"/>
      <c r="AP37" s="180"/>
      <c r="AQ37" s="180"/>
      <c r="AR37" s="183"/>
      <c r="AS37" s="184"/>
      <c r="AT37" s="185"/>
      <c r="AU37" s="185"/>
      <c r="AV37" s="185"/>
      <c r="AW37" s="185"/>
      <c r="AX37" s="185"/>
      <c r="AY37" s="186"/>
      <c r="AZ37" s="187"/>
      <c r="BA37" s="188"/>
      <c r="BB37" s="189">
        <v>3</v>
      </c>
      <c r="BC37" s="190"/>
      <c r="BD37" s="191"/>
      <c r="BE37" s="191"/>
      <c r="BF37" s="192"/>
      <c r="BG37" s="193"/>
      <c r="BH37" s="194"/>
      <c r="BI37" s="195"/>
      <c r="BJ37" s="196"/>
      <c r="BK37" s="197"/>
      <c r="BL37" s="197"/>
      <c r="BM37" s="197"/>
      <c r="BN37" s="197"/>
      <c r="BO37" s="198"/>
      <c r="BP37" s="196"/>
      <c r="BQ37" s="197"/>
      <c r="BR37" s="197"/>
      <c r="BS37" s="197"/>
      <c r="BT37" s="197"/>
      <c r="BU37" s="198"/>
      <c r="BV37" s="196"/>
      <c r="BW37" s="197"/>
      <c r="BX37" s="197"/>
      <c r="BY37" s="197"/>
      <c r="BZ37" s="197"/>
      <c r="CA37" s="198"/>
      <c r="CB37" s="190"/>
      <c r="CC37" s="191"/>
      <c r="CD37" s="191"/>
      <c r="CE37" s="192"/>
      <c r="CF37" s="199"/>
      <c r="CG37" s="200"/>
      <c r="CH37" s="200"/>
      <c r="CI37" s="200"/>
      <c r="CJ37" s="201"/>
      <c r="CK37" s="199"/>
      <c r="CL37" s="200"/>
      <c r="CM37" s="200"/>
      <c r="CN37" s="200"/>
      <c r="CO37" s="201"/>
      <c r="CP37" s="199"/>
      <c r="CQ37" s="200"/>
      <c r="CR37" s="200"/>
      <c r="CS37" s="200"/>
      <c r="CT37" s="201"/>
      <c r="CU37" s="171"/>
      <c r="CV37" s="172"/>
      <c r="CW37" s="172"/>
      <c r="CX37" s="172"/>
      <c r="CY37" s="173"/>
      <c r="DA37" s="174"/>
    </row>
    <row r="38" spans="1:105" ht="16.5" x14ac:dyDescent="0.15">
      <c r="A38" s="175"/>
      <c r="B38" s="144"/>
      <c r="C38" s="176" t="str">
        <f t="shared" ca="1" si="2"/>
        <v>●</v>
      </c>
      <c r="D38" s="177"/>
      <c r="E38" s="178"/>
      <c r="F38" s="178"/>
      <c r="G38" s="178"/>
      <c r="H38" s="178"/>
      <c r="I38" s="178"/>
      <c r="J38" s="178"/>
      <c r="K38" s="179"/>
      <c r="L38" s="180"/>
      <c r="M38" s="180"/>
      <c r="N38" s="180"/>
      <c r="O38" s="180"/>
      <c r="P38" s="180"/>
      <c r="Q38" s="180"/>
      <c r="R38" s="181"/>
      <c r="S38" s="182"/>
      <c r="T38" s="181"/>
      <c r="U38" s="182"/>
      <c r="V38" s="226"/>
      <c r="W38" s="227"/>
      <c r="X38" s="227"/>
      <c r="Y38" s="227"/>
      <c r="Z38" s="227"/>
      <c r="AA38" s="227"/>
      <c r="AB38" s="227"/>
      <c r="AC38" s="227"/>
      <c r="AD38" s="179"/>
      <c r="AE38" s="180"/>
      <c r="AF38" s="180"/>
      <c r="AG38" s="180"/>
      <c r="AH38" s="180"/>
      <c r="AI38" s="180"/>
      <c r="AJ38" s="180"/>
      <c r="AK38" s="183"/>
      <c r="AL38" s="179"/>
      <c r="AM38" s="180"/>
      <c r="AN38" s="180"/>
      <c r="AO38" s="180"/>
      <c r="AP38" s="180"/>
      <c r="AQ38" s="180"/>
      <c r="AR38" s="183"/>
      <c r="AS38" s="184"/>
      <c r="AT38" s="185"/>
      <c r="AU38" s="185"/>
      <c r="AV38" s="185"/>
      <c r="AW38" s="185"/>
      <c r="AX38" s="185"/>
      <c r="AY38" s="186"/>
      <c r="AZ38" s="187"/>
      <c r="BA38" s="188"/>
      <c r="BB38" s="189">
        <v>4</v>
      </c>
      <c r="BC38" s="190"/>
      <c r="BD38" s="191"/>
      <c r="BE38" s="191"/>
      <c r="BF38" s="192"/>
      <c r="BG38" s="193"/>
      <c r="BH38" s="194"/>
      <c r="BI38" s="195"/>
      <c r="BJ38" s="196"/>
      <c r="BK38" s="197"/>
      <c r="BL38" s="197"/>
      <c r="BM38" s="197"/>
      <c r="BN38" s="197"/>
      <c r="BO38" s="198"/>
      <c r="BP38" s="196"/>
      <c r="BQ38" s="197"/>
      <c r="BR38" s="197"/>
      <c r="BS38" s="197"/>
      <c r="BT38" s="197"/>
      <c r="BU38" s="198"/>
      <c r="BV38" s="196"/>
      <c r="BW38" s="197"/>
      <c r="BX38" s="197"/>
      <c r="BY38" s="197"/>
      <c r="BZ38" s="197"/>
      <c r="CA38" s="198"/>
      <c r="CB38" s="190"/>
      <c r="CC38" s="191"/>
      <c r="CD38" s="191"/>
      <c r="CE38" s="192"/>
      <c r="CF38" s="199"/>
      <c r="CG38" s="200"/>
      <c r="CH38" s="200"/>
      <c r="CI38" s="200"/>
      <c r="CJ38" s="201"/>
      <c r="CK38" s="199"/>
      <c r="CL38" s="200"/>
      <c r="CM38" s="200"/>
      <c r="CN38" s="200"/>
      <c r="CO38" s="201"/>
      <c r="CP38" s="199"/>
      <c r="CQ38" s="200"/>
      <c r="CR38" s="200"/>
      <c r="CS38" s="200"/>
      <c r="CT38" s="201"/>
      <c r="CU38" s="171"/>
      <c r="CV38" s="172"/>
      <c r="CW38" s="172"/>
      <c r="CX38" s="172"/>
      <c r="CY38" s="173"/>
      <c r="DA38" s="174"/>
    </row>
    <row r="39" spans="1:105" ht="16.5" x14ac:dyDescent="0.15">
      <c r="A39" s="175"/>
      <c r="B39" s="144"/>
      <c r="C39" s="176" t="str">
        <f t="shared" ca="1" si="2"/>
        <v>●</v>
      </c>
      <c r="D39" s="177"/>
      <c r="E39" s="178"/>
      <c r="F39" s="178"/>
      <c r="G39" s="178"/>
      <c r="H39" s="178"/>
      <c r="I39" s="178"/>
      <c r="J39" s="178"/>
      <c r="K39" s="179"/>
      <c r="L39" s="180"/>
      <c r="M39" s="180"/>
      <c r="N39" s="180"/>
      <c r="O39" s="180"/>
      <c r="P39" s="180"/>
      <c r="Q39" s="180"/>
      <c r="R39" s="181"/>
      <c r="S39" s="182"/>
      <c r="T39" s="181"/>
      <c r="U39" s="182"/>
      <c r="V39" s="226"/>
      <c r="W39" s="227"/>
      <c r="X39" s="227"/>
      <c r="Y39" s="227"/>
      <c r="Z39" s="227"/>
      <c r="AA39" s="227"/>
      <c r="AB39" s="227"/>
      <c r="AC39" s="227"/>
      <c r="AD39" s="179"/>
      <c r="AE39" s="180"/>
      <c r="AF39" s="180"/>
      <c r="AG39" s="180"/>
      <c r="AH39" s="180"/>
      <c r="AI39" s="180"/>
      <c r="AJ39" s="180"/>
      <c r="AK39" s="183"/>
      <c r="AL39" s="179"/>
      <c r="AM39" s="180"/>
      <c r="AN39" s="180"/>
      <c r="AO39" s="180"/>
      <c r="AP39" s="180"/>
      <c r="AQ39" s="180"/>
      <c r="AR39" s="183"/>
      <c r="AS39" s="184"/>
      <c r="AT39" s="185"/>
      <c r="AU39" s="185"/>
      <c r="AV39" s="185"/>
      <c r="AW39" s="185"/>
      <c r="AX39" s="185"/>
      <c r="AY39" s="186"/>
      <c r="AZ39" s="187"/>
      <c r="BA39" s="188"/>
      <c r="BB39" s="189">
        <v>5</v>
      </c>
      <c r="BC39" s="190"/>
      <c r="BD39" s="191"/>
      <c r="BE39" s="191"/>
      <c r="BF39" s="192"/>
      <c r="BG39" s="193"/>
      <c r="BH39" s="194"/>
      <c r="BI39" s="195"/>
      <c r="BJ39" s="196"/>
      <c r="BK39" s="197"/>
      <c r="BL39" s="197"/>
      <c r="BM39" s="197"/>
      <c r="BN39" s="197"/>
      <c r="BO39" s="198"/>
      <c r="BP39" s="196"/>
      <c r="BQ39" s="197"/>
      <c r="BR39" s="197"/>
      <c r="BS39" s="197"/>
      <c r="BT39" s="197"/>
      <c r="BU39" s="198"/>
      <c r="BV39" s="196"/>
      <c r="BW39" s="197"/>
      <c r="BX39" s="197"/>
      <c r="BY39" s="197"/>
      <c r="BZ39" s="197"/>
      <c r="CA39" s="198"/>
      <c r="CB39" s="190"/>
      <c r="CC39" s="191"/>
      <c r="CD39" s="191"/>
      <c r="CE39" s="192"/>
      <c r="CF39" s="199"/>
      <c r="CG39" s="200"/>
      <c r="CH39" s="200"/>
      <c r="CI39" s="200"/>
      <c r="CJ39" s="201"/>
      <c r="CK39" s="199"/>
      <c r="CL39" s="200"/>
      <c r="CM39" s="200"/>
      <c r="CN39" s="200"/>
      <c r="CO39" s="201"/>
      <c r="CP39" s="199"/>
      <c r="CQ39" s="200"/>
      <c r="CR39" s="200"/>
      <c r="CS39" s="200"/>
      <c r="CT39" s="201"/>
      <c r="CU39" s="171"/>
      <c r="CV39" s="172"/>
      <c r="CW39" s="172"/>
      <c r="CX39" s="172"/>
      <c r="CY39" s="173"/>
      <c r="DA39" s="174"/>
    </row>
    <row r="40" spans="1:105" ht="16.5" x14ac:dyDescent="0.15">
      <c r="A40" s="202"/>
      <c r="B40" s="203"/>
      <c r="C40" s="204" t="str">
        <f t="shared" ca="1" si="2"/>
        <v>●</v>
      </c>
      <c r="D40" s="205"/>
      <c r="E40" s="206"/>
      <c r="F40" s="206"/>
      <c r="G40" s="206"/>
      <c r="H40" s="206"/>
      <c r="I40" s="206"/>
      <c r="J40" s="206"/>
      <c r="K40" s="168"/>
      <c r="L40" s="169"/>
      <c r="M40" s="169"/>
      <c r="N40" s="169"/>
      <c r="O40" s="169"/>
      <c r="P40" s="169"/>
      <c r="Q40" s="169"/>
      <c r="R40" s="207"/>
      <c r="S40" s="208"/>
      <c r="T40" s="207"/>
      <c r="U40" s="208"/>
      <c r="V40" s="228"/>
      <c r="W40" s="229"/>
      <c r="X40" s="229"/>
      <c r="Y40" s="229"/>
      <c r="Z40" s="229"/>
      <c r="AA40" s="229"/>
      <c r="AB40" s="229"/>
      <c r="AC40" s="229"/>
      <c r="AD40" s="168"/>
      <c r="AE40" s="169"/>
      <c r="AF40" s="169"/>
      <c r="AG40" s="169"/>
      <c r="AH40" s="169"/>
      <c r="AI40" s="169"/>
      <c r="AJ40" s="169"/>
      <c r="AK40" s="170"/>
      <c r="AL40" s="168"/>
      <c r="AM40" s="169"/>
      <c r="AN40" s="169"/>
      <c r="AO40" s="169"/>
      <c r="AP40" s="169"/>
      <c r="AQ40" s="169"/>
      <c r="AR40" s="170"/>
      <c r="AS40" s="209"/>
      <c r="AT40" s="210"/>
      <c r="AU40" s="210"/>
      <c r="AV40" s="210"/>
      <c r="AW40" s="210"/>
      <c r="AX40" s="210"/>
      <c r="AY40" s="211"/>
      <c r="AZ40" s="212"/>
      <c r="BA40" s="213"/>
      <c r="BB40" s="214">
        <v>6</v>
      </c>
      <c r="BC40" s="215"/>
      <c r="BD40" s="216"/>
      <c r="BE40" s="216"/>
      <c r="BF40" s="217"/>
      <c r="BG40" s="218"/>
      <c r="BH40" s="219"/>
      <c r="BI40" s="220"/>
      <c r="BJ40" s="221"/>
      <c r="BK40" s="222"/>
      <c r="BL40" s="222"/>
      <c r="BM40" s="222"/>
      <c r="BN40" s="222"/>
      <c r="BO40" s="223"/>
      <c r="BP40" s="221"/>
      <c r="BQ40" s="222"/>
      <c r="BR40" s="222"/>
      <c r="BS40" s="222"/>
      <c r="BT40" s="222"/>
      <c r="BU40" s="223"/>
      <c r="BV40" s="221"/>
      <c r="BW40" s="222"/>
      <c r="BX40" s="222"/>
      <c r="BY40" s="222"/>
      <c r="BZ40" s="222"/>
      <c r="CA40" s="223"/>
      <c r="CB40" s="215"/>
      <c r="CC40" s="216"/>
      <c r="CD40" s="216"/>
      <c r="CE40" s="217"/>
      <c r="CF40" s="199"/>
      <c r="CG40" s="200"/>
      <c r="CH40" s="200"/>
      <c r="CI40" s="200"/>
      <c r="CJ40" s="201"/>
      <c r="CK40" s="199"/>
      <c r="CL40" s="200"/>
      <c r="CM40" s="200"/>
      <c r="CN40" s="200"/>
      <c r="CO40" s="201"/>
      <c r="CP40" s="199"/>
      <c r="CQ40" s="200"/>
      <c r="CR40" s="200"/>
      <c r="CS40" s="200"/>
      <c r="CT40" s="201"/>
      <c r="CU40" s="171"/>
      <c r="CV40" s="172"/>
      <c r="CW40" s="172"/>
      <c r="CX40" s="172"/>
      <c r="CY40" s="173"/>
      <c r="DA40" s="174"/>
    </row>
    <row r="41" spans="1:105" ht="16.5" x14ac:dyDescent="0.15">
      <c r="A41" s="143">
        <v>6</v>
      </c>
      <c r="B41" s="144"/>
      <c r="C41" s="145" t="str">
        <f t="shared" ca="1" si="2"/>
        <v>●</v>
      </c>
      <c r="D41" s="146" t="s">
        <v>567</v>
      </c>
      <c r="E41" s="147"/>
      <c r="F41" s="147"/>
      <c r="G41" s="147"/>
      <c r="H41" s="147"/>
      <c r="I41" s="147"/>
      <c r="J41" s="147"/>
      <c r="K41" s="148" t="s">
        <v>568</v>
      </c>
      <c r="L41" s="149"/>
      <c r="M41" s="149"/>
      <c r="N41" s="149"/>
      <c r="O41" s="149"/>
      <c r="P41" s="149"/>
      <c r="Q41" s="149"/>
      <c r="R41" s="150"/>
      <c r="S41" s="151"/>
      <c r="T41" s="150"/>
      <c r="U41" s="151"/>
      <c r="V41" s="148"/>
      <c r="W41" s="149"/>
      <c r="X41" s="149"/>
      <c r="Y41" s="149"/>
      <c r="Z41" s="149"/>
      <c r="AA41" s="149"/>
      <c r="AB41" s="149"/>
      <c r="AC41" s="149"/>
      <c r="AD41" s="148"/>
      <c r="AE41" s="149"/>
      <c r="AF41" s="149"/>
      <c r="AG41" s="149"/>
      <c r="AH41" s="149"/>
      <c r="AI41" s="149"/>
      <c r="AJ41" s="149"/>
      <c r="AK41" s="152"/>
      <c r="AL41" s="148"/>
      <c r="AM41" s="149"/>
      <c r="AN41" s="149"/>
      <c r="AO41" s="149"/>
      <c r="AP41" s="149"/>
      <c r="AQ41" s="149"/>
      <c r="AR41" s="152"/>
      <c r="AS41" s="153"/>
      <c r="AT41" s="154"/>
      <c r="AU41" s="154"/>
      <c r="AV41" s="154"/>
      <c r="AW41" s="154"/>
      <c r="AX41" s="154"/>
      <c r="AY41" s="155"/>
      <c r="AZ41" s="156"/>
      <c r="BA41" s="157"/>
      <c r="BB41" s="158">
        <v>1</v>
      </c>
      <c r="BC41" s="159"/>
      <c r="BD41" s="160"/>
      <c r="BE41" s="160"/>
      <c r="BF41" s="161"/>
      <c r="BG41" s="162"/>
      <c r="BH41" s="163"/>
      <c r="BI41" s="164"/>
      <c r="BJ41" s="165"/>
      <c r="BK41" s="166"/>
      <c r="BL41" s="166"/>
      <c r="BM41" s="166"/>
      <c r="BN41" s="166"/>
      <c r="BO41" s="167"/>
      <c r="BP41" s="165"/>
      <c r="BQ41" s="166"/>
      <c r="BR41" s="166"/>
      <c r="BS41" s="166"/>
      <c r="BT41" s="166"/>
      <c r="BU41" s="167"/>
      <c r="BV41" s="165"/>
      <c r="BW41" s="166"/>
      <c r="BX41" s="166"/>
      <c r="BY41" s="166"/>
      <c r="BZ41" s="166"/>
      <c r="CA41" s="167"/>
      <c r="CB41" s="159"/>
      <c r="CC41" s="160"/>
      <c r="CD41" s="160"/>
      <c r="CE41" s="161"/>
      <c r="CF41" s="168"/>
      <c r="CG41" s="169"/>
      <c r="CH41" s="169"/>
      <c r="CI41" s="169"/>
      <c r="CJ41" s="170"/>
      <c r="CK41" s="168"/>
      <c r="CL41" s="169"/>
      <c r="CM41" s="169"/>
      <c r="CN41" s="169"/>
      <c r="CO41" s="170"/>
      <c r="CP41" s="168"/>
      <c r="CQ41" s="169"/>
      <c r="CR41" s="169"/>
      <c r="CS41" s="169"/>
      <c r="CT41" s="170"/>
      <c r="CU41" s="171"/>
      <c r="CV41" s="172"/>
      <c r="CW41" s="172"/>
      <c r="CX41" s="172"/>
      <c r="CY41" s="173"/>
      <c r="DA41" s="174"/>
    </row>
    <row r="42" spans="1:105" ht="16.5" x14ac:dyDescent="0.15">
      <c r="A42" s="175"/>
      <c r="B42" s="144"/>
      <c r="C42" s="176" t="str">
        <f t="shared" ca="1" si="2"/>
        <v>●</v>
      </c>
      <c r="D42" s="177"/>
      <c r="E42" s="178"/>
      <c r="F42" s="178"/>
      <c r="G42" s="178"/>
      <c r="H42" s="178"/>
      <c r="I42" s="178"/>
      <c r="J42" s="178"/>
      <c r="K42" s="179"/>
      <c r="L42" s="180"/>
      <c r="M42" s="180"/>
      <c r="N42" s="180"/>
      <c r="O42" s="180"/>
      <c r="P42" s="180"/>
      <c r="Q42" s="180"/>
      <c r="R42" s="181"/>
      <c r="S42" s="182"/>
      <c r="T42" s="181"/>
      <c r="U42" s="182"/>
      <c r="V42" s="179"/>
      <c r="W42" s="180"/>
      <c r="X42" s="180"/>
      <c r="Y42" s="180"/>
      <c r="Z42" s="180"/>
      <c r="AA42" s="180"/>
      <c r="AB42" s="180"/>
      <c r="AC42" s="180"/>
      <c r="AD42" s="179"/>
      <c r="AE42" s="180"/>
      <c r="AF42" s="180"/>
      <c r="AG42" s="180"/>
      <c r="AH42" s="180"/>
      <c r="AI42" s="180"/>
      <c r="AJ42" s="180"/>
      <c r="AK42" s="183"/>
      <c r="AL42" s="179"/>
      <c r="AM42" s="180"/>
      <c r="AN42" s="180"/>
      <c r="AO42" s="180"/>
      <c r="AP42" s="180"/>
      <c r="AQ42" s="180"/>
      <c r="AR42" s="183"/>
      <c r="AS42" s="184"/>
      <c r="AT42" s="185"/>
      <c r="AU42" s="185"/>
      <c r="AV42" s="185"/>
      <c r="AW42" s="185"/>
      <c r="AX42" s="185"/>
      <c r="AY42" s="186"/>
      <c r="AZ42" s="187"/>
      <c r="BA42" s="188"/>
      <c r="BB42" s="189">
        <v>2</v>
      </c>
      <c r="BC42" s="190"/>
      <c r="BD42" s="191"/>
      <c r="BE42" s="191"/>
      <c r="BF42" s="192"/>
      <c r="BG42" s="193"/>
      <c r="BH42" s="194"/>
      <c r="BI42" s="195"/>
      <c r="BJ42" s="196"/>
      <c r="BK42" s="197"/>
      <c r="BL42" s="197"/>
      <c r="BM42" s="197"/>
      <c r="BN42" s="197"/>
      <c r="BO42" s="198"/>
      <c r="BP42" s="196"/>
      <c r="BQ42" s="197"/>
      <c r="BR42" s="197"/>
      <c r="BS42" s="197"/>
      <c r="BT42" s="197"/>
      <c r="BU42" s="198"/>
      <c r="BV42" s="196"/>
      <c r="BW42" s="197"/>
      <c r="BX42" s="197"/>
      <c r="BY42" s="197"/>
      <c r="BZ42" s="197"/>
      <c r="CA42" s="198"/>
      <c r="CB42" s="190"/>
      <c r="CC42" s="191"/>
      <c r="CD42" s="191"/>
      <c r="CE42" s="192"/>
      <c r="CF42" s="199"/>
      <c r="CG42" s="200"/>
      <c r="CH42" s="200"/>
      <c r="CI42" s="200"/>
      <c r="CJ42" s="201"/>
      <c r="CK42" s="199"/>
      <c r="CL42" s="200"/>
      <c r="CM42" s="200"/>
      <c r="CN42" s="200"/>
      <c r="CO42" s="201"/>
      <c r="CP42" s="199"/>
      <c r="CQ42" s="200"/>
      <c r="CR42" s="200"/>
      <c r="CS42" s="200"/>
      <c r="CT42" s="201"/>
      <c r="CU42" s="171"/>
      <c r="CV42" s="172"/>
      <c r="CW42" s="172"/>
      <c r="CX42" s="172"/>
      <c r="CY42" s="173"/>
      <c r="DA42" s="174"/>
    </row>
    <row r="43" spans="1:105" ht="16.5" x14ac:dyDescent="0.15">
      <c r="A43" s="175"/>
      <c r="B43" s="144"/>
      <c r="C43" s="176" t="str">
        <f t="shared" ca="1" si="2"/>
        <v>●</v>
      </c>
      <c r="D43" s="177"/>
      <c r="E43" s="178"/>
      <c r="F43" s="178"/>
      <c r="G43" s="178"/>
      <c r="H43" s="178"/>
      <c r="I43" s="178"/>
      <c r="J43" s="178"/>
      <c r="K43" s="179"/>
      <c r="L43" s="180"/>
      <c r="M43" s="180"/>
      <c r="N43" s="180"/>
      <c r="O43" s="180"/>
      <c r="P43" s="180"/>
      <c r="Q43" s="180"/>
      <c r="R43" s="181"/>
      <c r="S43" s="182"/>
      <c r="T43" s="181"/>
      <c r="U43" s="182"/>
      <c r="V43" s="179"/>
      <c r="W43" s="180"/>
      <c r="X43" s="180"/>
      <c r="Y43" s="180"/>
      <c r="Z43" s="180"/>
      <c r="AA43" s="180"/>
      <c r="AB43" s="180"/>
      <c r="AC43" s="180"/>
      <c r="AD43" s="179"/>
      <c r="AE43" s="180"/>
      <c r="AF43" s="180"/>
      <c r="AG43" s="180"/>
      <c r="AH43" s="180"/>
      <c r="AI43" s="180"/>
      <c r="AJ43" s="180"/>
      <c r="AK43" s="183"/>
      <c r="AL43" s="179"/>
      <c r="AM43" s="180"/>
      <c r="AN43" s="180"/>
      <c r="AO43" s="180"/>
      <c r="AP43" s="180"/>
      <c r="AQ43" s="180"/>
      <c r="AR43" s="183"/>
      <c r="AS43" s="184"/>
      <c r="AT43" s="185"/>
      <c r="AU43" s="185"/>
      <c r="AV43" s="185"/>
      <c r="AW43" s="185"/>
      <c r="AX43" s="185"/>
      <c r="AY43" s="186"/>
      <c r="AZ43" s="187"/>
      <c r="BA43" s="188"/>
      <c r="BB43" s="189">
        <v>3</v>
      </c>
      <c r="BC43" s="190"/>
      <c r="BD43" s="191"/>
      <c r="BE43" s="191"/>
      <c r="BF43" s="192"/>
      <c r="BG43" s="193"/>
      <c r="BH43" s="194"/>
      <c r="BI43" s="195"/>
      <c r="BJ43" s="196"/>
      <c r="BK43" s="197"/>
      <c r="BL43" s="197"/>
      <c r="BM43" s="197"/>
      <c r="BN43" s="197"/>
      <c r="BO43" s="198"/>
      <c r="BP43" s="196"/>
      <c r="BQ43" s="197"/>
      <c r="BR43" s="197"/>
      <c r="BS43" s="197"/>
      <c r="BT43" s="197"/>
      <c r="BU43" s="198"/>
      <c r="BV43" s="196"/>
      <c r="BW43" s="197"/>
      <c r="BX43" s="197"/>
      <c r="BY43" s="197"/>
      <c r="BZ43" s="197"/>
      <c r="CA43" s="198"/>
      <c r="CB43" s="190"/>
      <c r="CC43" s="191"/>
      <c r="CD43" s="191"/>
      <c r="CE43" s="192"/>
      <c r="CF43" s="199"/>
      <c r="CG43" s="200"/>
      <c r="CH43" s="200"/>
      <c r="CI43" s="200"/>
      <c r="CJ43" s="201"/>
      <c r="CK43" s="199"/>
      <c r="CL43" s="200"/>
      <c r="CM43" s="200"/>
      <c r="CN43" s="200"/>
      <c r="CO43" s="201"/>
      <c r="CP43" s="199"/>
      <c r="CQ43" s="200"/>
      <c r="CR43" s="200"/>
      <c r="CS43" s="200"/>
      <c r="CT43" s="201"/>
      <c r="CU43" s="171"/>
      <c r="CV43" s="172"/>
      <c r="CW43" s="172"/>
      <c r="CX43" s="172"/>
      <c r="CY43" s="173"/>
      <c r="DA43" s="174"/>
    </row>
    <row r="44" spans="1:105" ht="16.5" x14ac:dyDescent="0.15">
      <c r="A44" s="175"/>
      <c r="B44" s="144"/>
      <c r="C44" s="176" t="str">
        <f t="shared" ca="1" si="2"/>
        <v>●</v>
      </c>
      <c r="D44" s="177"/>
      <c r="E44" s="178"/>
      <c r="F44" s="178"/>
      <c r="G44" s="178"/>
      <c r="H44" s="178"/>
      <c r="I44" s="178"/>
      <c r="J44" s="178"/>
      <c r="K44" s="179"/>
      <c r="L44" s="180"/>
      <c r="M44" s="180"/>
      <c r="N44" s="180"/>
      <c r="O44" s="180"/>
      <c r="P44" s="180"/>
      <c r="Q44" s="180"/>
      <c r="R44" s="181"/>
      <c r="S44" s="182"/>
      <c r="T44" s="181"/>
      <c r="U44" s="182"/>
      <c r="V44" s="179"/>
      <c r="W44" s="180"/>
      <c r="X44" s="180"/>
      <c r="Y44" s="180"/>
      <c r="Z44" s="180"/>
      <c r="AA44" s="180"/>
      <c r="AB44" s="180"/>
      <c r="AC44" s="180"/>
      <c r="AD44" s="179"/>
      <c r="AE44" s="180"/>
      <c r="AF44" s="180"/>
      <c r="AG44" s="180"/>
      <c r="AH44" s="180"/>
      <c r="AI44" s="180"/>
      <c r="AJ44" s="180"/>
      <c r="AK44" s="183"/>
      <c r="AL44" s="179"/>
      <c r="AM44" s="180"/>
      <c r="AN44" s="180"/>
      <c r="AO44" s="180"/>
      <c r="AP44" s="180"/>
      <c r="AQ44" s="180"/>
      <c r="AR44" s="183"/>
      <c r="AS44" s="184"/>
      <c r="AT44" s="185"/>
      <c r="AU44" s="185"/>
      <c r="AV44" s="185"/>
      <c r="AW44" s="185"/>
      <c r="AX44" s="185"/>
      <c r="AY44" s="186"/>
      <c r="AZ44" s="187"/>
      <c r="BA44" s="188"/>
      <c r="BB44" s="189">
        <v>4</v>
      </c>
      <c r="BC44" s="190"/>
      <c r="BD44" s="191"/>
      <c r="BE44" s="191"/>
      <c r="BF44" s="192"/>
      <c r="BG44" s="193"/>
      <c r="BH44" s="194"/>
      <c r="BI44" s="195"/>
      <c r="BJ44" s="196"/>
      <c r="BK44" s="197"/>
      <c r="BL44" s="197"/>
      <c r="BM44" s="197"/>
      <c r="BN44" s="197"/>
      <c r="BO44" s="198"/>
      <c r="BP44" s="196"/>
      <c r="BQ44" s="197"/>
      <c r="BR44" s="197"/>
      <c r="BS44" s="197"/>
      <c r="BT44" s="197"/>
      <c r="BU44" s="198"/>
      <c r="BV44" s="196"/>
      <c r="BW44" s="197"/>
      <c r="BX44" s="197"/>
      <c r="BY44" s="197"/>
      <c r="BZ44" s="197"/>
      <c r="CA44" s="198"/>
      <c r="CB44" s="190"/>
      <c r="CC44" s="191"/>
      <c r="CD44" s="191"/>
      <c r="CE44" s="192"/>
      <c r="CF44" s="199"/>
      <c r="CG44" s="200"/>
      <c r="CH44" s="200"/>
      <c r="CI44" s="200"/>
      <c r="CJ44" s="201"/>
      <c r="CK44" s="199"/>
      <c r="CL44" s="200"/>
      <c r="CM44" s="200"/>
      <c r="CN44" s="200"/>
      <c r="CO44" s="201"/>
      <c r="CP44" s="199"/>
      <c r="CQ44" s="200"/>
      <c r="CR44" s="200"/>
      <c r="CS44" s="200"/>
      <c r="CT44" s="201"/>
      <c r="CU44" s="171"/>
      <c r="CV44" s="172"/>
      <c r="CW44" s="172"/>
      <c r="CX44" s="172"/>
      <c r="CY44" s="173"/>
      <c r="DA44" s="174"/>
    </row>
    <row r="45" spans="1:105" ht="16.5" x14ac:dyDescent="0.15">
      <c r="A45" s="175"/>
      <c r="B45" s="144"/>
      <c r="C45" s="176" t="str">
        <f t="shared" ca="1" si="2"/>
        <v>●</v>
      </c>
      <c r="D45" s="177"/>
      <c r="E45" s="178"/>
      <c r="F45" s="178"/>
      <c r="G45" s="178"/>
      <c r="H45" s="178"/>
      <c r="I45" s="178"/>
      <c r="J45" s="178"/>
      <c r="K45" s="179"/>
      <c r="L45" s="180"/>
      <c r="M45" s="180"/>
      <c r="N45" s="180"/>
      <c r="O45" s="180"/>
      <c r="P45" s="180"/>
      <c r="Q45" s="180"/>
      <c r="R45" s="181"/>
      <c r="S45" s="182"/>
      <c r="T45" s="181"/>
      <c r="U45" s="182"/>
      <c r="V45" s="179"/>
      <c r="W45" s="180"/>
      <c r="X45" s="180"/>
      <c r="Y45" s="180"/>
      <c r="Z45" s="180"/>
      <c r="AA45" s="180"/>
      <c r="AB45" s="180"/>
      <c r="AC45" s="180"/>
      <c r="AD45" s="179"/>
      <c r="AE45" s="180"/>
      <c r="AF45" s="180"/>
      <c r="AG45" s="180"/>
      <c r="AH45" s="180"/>
      <c r="AI45" s="180"/>
      <c r="AJ45" s="180"/>
      <c r="AK45" s="183"/>
      <c r="AL45" s="179"/>
      <c r="AM45" s="180"/>
      <c r="AN45" s="180"/>
      <c r="AO45" s="180"/>
      <c r="AP45" s="180"/>
      <c r="AQ45" s="180"/>
      <c r="AR45" s="183"/>
      <c r="AS45" s="184"/>
      <c r="AT45" s="185"/>
      <c r="AU45" s="185"/>
      <c r="AV45" s="185"/>
      <c r="AW45" s="185"/>
      <c r="AX45" s="185"/>
      <c r="AY45" s="186"/>
      <c r="AZ45" s="187"/>
      <c r="BA45" s="188"/>
      <c r="BB45" s="189">
        <v>5</v>
      </c>
      <c r="BC45" s="190"/>
      <c r="BD45" s="191"/>
      <c r="BE45" s="191"/>
      <c r="BF45" s="192"/>
      <c r="BG45" s="193"/>
      <c r="BH45" s="194"/>
      <c r="BI45" s="195"/>
      <c r="BJ45" s="196"/>
      <c r="BK45" s="197"/>
      <c r="BL45" s="197"/>
      <c r="BM45" s="197"/>
      <c r="BN45" s="197"/>
      <c r="BO45" s="198"/>
      <c r="BP45" s="196"/>
      <c r="BQ45" s="197"/>
      <c r="BR45" s="197"/>
      <c r="BS45" s="197"/>
      <c r="BT45" s="197"/>
      <c r="BU45" s="198"/>
      <c r="BV45" s="196"/>
      <c r="BW45" s="197"/>
      <c r="BX45" s="197"/>
      <c r="BY45" s="197"/>
      <c r="BZ45" s="197"/>
      <c r="CA45" s="198"/>
      <c r="CB45" s="190"/>
      <c r="CC45" s="191"/>
      <c r="CD45" s="191"/>
      <c r="CE45" s="192"/>
      <c r="CF45" s="199"/>
      <c r="CG45" s="200"/>
      <c r="CH45" s="200"/>
      <c r="CI45" s="200"/>
      <c r="CJ45" s="201"/>
      <c r="CK45" s="199"/>
      <c r="CL45" s="200"/>
      <c r="CM45" s="200"/>
      <c r="CN45" s="200"/>
      <c r="CO45" s="201"/>
      <c r="CP45" s="199"/>
      <c r="CQ45" s="200"/>
      <c r="CR45" s="200"/>
      <c r="CS45" s="200"/>
      <c r="CT45" s="201"/>
      <c r="CU45" s="171"/>
      <c r="CV45" s="172"/>
      <c r="CW45" s="172"/>
      <c r="CX45" s="172"/>
      <c r="CY45" s="173"/>
      <c r="DA45" s="174"/>
    </row>
    <row r="46" spans="1:105" ht="16.5" x14ac:dyDescent="0.15">
      <c r="A46" s="202"/>
      <c r="B46" s="203"/>
      <c r="C46" s="204" t="str">
        <f t="shared" ca="1" si="2"/>
        <v>●</v>
      </c>
      <c r="D46" s="205"/>
      <c r="E46" s="206"/>
      <c r="F46" s="206"/>
      <c r="G46" s="206"/>
      <c r="H46" s="206"/>
      <c r="I46" s="206"/>
      <c r="J46" s="206"/>
      <c r="K46" s="168"/>
      <c r="L46" s="169"/>
      <c r="M46" s="169"/>
      <c r="N46" s="169"/>
      <c r="O46" s="169"/>
      <c r="P46" s="169"/>
      <c r="Q46" s="169"/>
      <c r="R46" s="207"/>
      <c r="S46" s="208"/>
      <c r="T46" s="207"/>
      <c r="U46" s="208"/>
      <c r="V46" s="168"/>
      <c r="W46" s="169"/>
      <c r="X46" s="169"/>
      <c r="Y46" s="169"/>
      <c r="Z46" s="169"/>
      <c r="AA46" s="169"/>
      <c r="AB46" s="169"/>
      <c r="AC46" s="169"/>
      <c r="AD46" s="168"/>
      <c r="AE46" s="169"/>
      <c r="AF46" s="169"/>
      <c r="AG46" s="169"/>
      <c r="AH46" s="169"/>
      <c r="AI46" s="169"/>
      <c r="AJ46" s="169"/>
      <c r="AK46" s="170"/>
      <c r="AL46" s="168"/>
      <c r="AM46" s="169"/>
      <c r="AN46" s="169"/>
      <c r="AO46" s="169"/>
      <c r="AP46" s="169"/>
      <c r="AQ46" s="169"/>
      <c r="AR46" s="170"/>
      <c r="AS46" s="209"/>
      <c r="AT46" s="210"/>
      <c r="AU46" s="210"/>
      <c r="AV46" s="210"/>
      <c r="AW46" s="210"/>
      <c r="AX46" s="210"/>
      <c r="AY46" s="211"/>
      <c r="AZ46" s="212"/>
      <c r="BA46" s="213"/>
      <c r="BB46" s="214">
        <v>6</v>
      </c>
      <c r="BC46" s="215"/>
      <c r="BD46" s="216"/>
      <c r="BE46" s="216"/>
      <c r="BF46" s="217"/>
      <c r="BG46" s="218"/>
      <c r="BH46" s="219"/>
      <c r="BI46" s="220"/>
      <c r="BJ46" s="221"/>
      <c r="BK46" s="222"/>
      <c r="BL46" s="222"/>
      <c r="BM46" s="222"/>
      <c r="BN46" s="222"/>
      <c r="BO46" s="223"/>
      <c r="BP46" s="221"/>
      <c r="BQ46" s="222"/>
      <c r="BR46" s="222"/>
      <c r="BS46" s="222"/>
      <c r="BT46" s="222"/>
      <c r="BU46" s="223"/>
      <c r="BV46" s="221"/>
      <c r="BW46" s="222"/>
      <c r="BX46" s="222"/>
      <c r="BY46" s="222"/>
      <c r="BZ46" s="222"/>
      <c r="CA46" s="223"/>
      <c r="CB46" s="215"/>
      <c r="CC46" s="216"/>
      <c r="CD46" s="216"/>
      <c r="CE46" s="217"/>
      <c r="CF46" s="199"/>
      <c r="CG46" s="200"/>
      <c r="CH46" s="200"/>
      <c r="CI46" s="200"/>
      <c r="CJ46" s="201"/>
      <c r="CK46" s="199"/>
      <c r="CL46" s="200"/>
      <c r="CM46" s="200"/>
      <c r="CN46" s="200"/>
      <c r="CO46" s="201"/>
      <c r="CP46" s="199"/>
      <c r="CQ46" s="200"/>
      <c r="CR46" s="200"/>
      <c r="CS46" s="200"/>
      <c r="CT46" s="201"/>
      <c r="CU46" s="171"/>
      <c r="CV46" s="172"/>
      <c r="CW46" s="172"/>
      <c r="CX46" s="172"/>
      <c r="CY46" s="173"/>
      <c r="DA46" s="174"/>
    </row>
    <row r="47" spans="1:105" ht="16.5" x14ac:dyDescent="0.15">
      <c r="A47" s="143">
        <v>7</v>
      </c>
      <c r="B47" s="144"/>
      <c r="C47" s="145" t="str">
        <f t="shared" ca="1" si="2"/>
        <v>●</v>
      </c>
      <c r="D47" s="146"/>
      <c r="E47" s="147"/>
      <c r="F47" s="147"/>
      <c r="G47" s="147"/>
      <c r="H47" s="147"/>
      <c r="I47" s="147"/>
      <c r="J47" s="147"/>
      <c r="K47" s="148" t="s">
        <v>569</v>
      </c>
      <c r="L47" s="149"/>
      <c r="M47" s="149"/>
      <c r="N47" s="149"/>
      <c r="O47" s="149"/>
      <c r="P47" s="149"/>
      <c r="Q47" s="149"/>
      <c r="R47" s="150"/>
      <c r="S47" s="151"/>
      <c r="T47" s="150"/>
      <c r="U47" s="151"/>
      <c r="V47" s="148"/>
      <c r="W47" s="149"/>
      <c r="X47" s="149"/>
      <c r="Y47" s="149"/>
      <c r="Z47" s="149"/>
      <c r="AA47" s="149"/>
      <c r="AB47" s="149"/>
      <c r="AC47" s="149"/>
      <c r="AD47" s="148"/>
      <c r="AE47" s="149"/>
      <c r="AF47" s="149"/>
      <c r="AG47" s="149"/>
      <c r="AH47" s="149"/>
      <c r="AI47" s="149"/>
      <c r="AJ47" s="149"/>
      <c r="AK47" s="152"/>
      <c r="AL47" s="148"/>
      <c r="AM47" s="149"/>
      <c r="AN47" s="149"/>
      <c r="AO47" s="149"/>
      <c r="AP47" s="149"/>
      <c r="AQ47" s="149"/>
      <c r="AR47" s="152"/>
      <c r="AS47" s="153"/>
      <c r="AT47" s="154"/>
      <c r="AU47" s="154"/>
      <c r="AV47" s="154"/>
      <c r="AW47" s="154"/>
      <c r="AX47" s="154"/>
      <c r="AY47" s="155"/>
      <c r="AZ47" s="156"/>
      <c r="BA47" s="157"/>
      <c r="BB47" s="158">
        <v>1</v>
      </c>
      <c r="BC47" s="159"/>
      <c r="BD47" s="160"/>
      <c r="BE47" s="160"/>
      <c r="BF47" s="161"/>
      <c r="BG47" s="162"/>
      <c r="BH47" s="163"/>
      <c r="BI47" s="164"/>
      <c r="BJ47" s="165"/>
      <c r="BK47" s="166"/>
      <c r="BL47" s="166"/>
      <c r="BM47" s="166"/>
      <c r="BN47" s="166"/>
      <c r="BO47" s="167"/>
      <c r="BP47" s="165"/>
      <c r="BQ47" s="166"/>
      <c r="BR47" s="166"/>
      <c r="BS47" s="166"/>
      <c r="BT47" s="166"/>
      <c r="BU47" s="167"/>
      <c r="BV47" s="165"/>
      <c r="BW47" s="166"/>
      <c r="BX47" s="166"/>
      <c r="BY47" s="166"/>
      <c r="BZ47" s="166"/>
      <c r="CA47" s="167"/>
      <c r="CB47" s="159"/>
      <c r="CC47" s="160"/>
      <c r="CD47" s="160"/>
      <c r="CE47" s="161"/>
      <c r="CF47" s="168"/>
      <c r="CG47" s="169"/>
      <c r="CH47" s="169"/>
      <c r="CI47" s="169"/>
      <c r="CJ47" s="170"/>
      <c r="CK47" s="168"/>
      <c r="CL47" s="169"/>
      <c r="CM47" s="169"/>
      <c r="CN47" s="169"/>
      <c r="CO47" s="170"/>
      <c r="CP47" s="168"/>
      <c r="CQ47" s="169"/>
      <c r="CR47" s="169"/>
      <c r="CS47" s="169"/>
      <c r="CT47" s="170"/>
      <c r="CU47" s="171"/>
      <c r="CV47" s="172"/>
      <c r="CW47" s="172"/>
      <c r="CX47" s="172"/>
      <c r="CY47" s="173"/>
      <c r="DA47" s="174"/>
    </row>
    <row r="48" spans="1:105" ht="16.5" x14ac:dyDescent="0.15">
      <c r="A48" s="175"/>
      <c r="B48" s="144"/>
      <c r="C48" s="176" t="str">
        <f t="shared" ca="1" si="2"/>
        <v>●</v>
      </c>
      <c r="D48" s="177"/>
      <c r="E48" s="178"/>
      <c r="F48" s="178"/>
      <c r="G48" s="178"/>
      <c r="H48" s="178"/>
      <c r="I48" s="178"/>
      <c r="J48" s="178"/>
      <c r="K48" s="179"/>
      <c r="L48" s="180"/>
      <c r="M48" s="180"/>
      <c r="N48" s="180"/>
      <c r="O48" s="180"/>
      <c r="P48" s="180"/>
      <c r="Q48" s="180"/>
      <c r="R48" s="181"/>
      <c r="S48" s="182"/>
      <c r="T48" s="181"/>
      <c r="U48" s="182"/>
      <c r="V48" s="179"/>
      <c r="W48" s="180"/>
      <c r="X48" s="180"/>
      <c r="Y48" s="180"/>
      <c r="Z48" s="180"/>
      <c r="AA48" s="180"/>
      <c r="AB48" s="180"/>
      <c r="AC48" s="180"/>
      <c r="AD48" s="179"/>
      <c r="AE48" s="180"/>
      <c r="AF48" s="180"/>
      <c r="AG48" s="180"/>
      <c r="AH48" s="180"/>
      <c r="AI48" s="180"/>
      <c r="AJ48" s="180"/>
      <c r="AK48" s="183"/>
      <c r="AL48" s="179"/>
      <c r="AM48" s="180"/>
      <c r="AN48" s="180"/>
      <c r="AO48" s="180"/>
      <c r="AP48" s="180"/>
      <c r="AQ48" s="180"/>
      <c r="AR48" s="183"/>
      <c r="AS48" s="184"/>
      <c r="AT48" s="185"/>
      <c r="AU48" s="185"/>
      <c r="AV48" s="185"/>
      <c r="AW48" s="185"/>
      <c r="AX48" s="185"/>
      <c r="AY48" s="186"/>
      <c r="AZ48" s="187"/>
      <c r="BA48" s="188"/>
      <c r="BB48" s="189">
        <v>2</v>
      </c>
      <c r="BC48" s="190"/>
      <c r="BD48" s="191"/>
      <c r="BE48" s="191"/>
      <c r="BF48" s="192"/>
      <c r="BG48" s="193"/>
      <c r="BH48" s="194"/>
      <c r="BI48" s="195"/>
      <c r="BJ48" s="196"/>
      <c r="BK48" s="197"/>
      <c r="BL48" s="197"/>
      <c r="BM48" s="197"/>
      <c r="BN48" s="197"/>
      <c r="BO48" s="198"/>
      <c r="BP48" s="196"/>
      <c r="BQ48" s="197"/>
      <c r="BR48" s="197"/>
      <c r="BS48" s="197"/>
      <c r="BT48" s="197"/>
      <c r="BU48" s="198"/>
      <c r="BV48" s="196"/>
      <c r="BW48" s="197"/>
      <c r="BX48" s="197"/>
      <c r="BY48" s="197"/>
      <c r="BZ48" s="197"/>
      <c r="CA48" s="198"/>
      <c r="CB48" s="190"/>
      <c r="CC48" s="191"/>
      <c r="CD48" s="191"/>
      <c r="CE48" s="192"/>
      <c r="CF48" s="199"/>
      <c r="CG48" s="200"/>
      <c r="CH48" s="200"/>
      <c r="CI48" s="200"/>
      <c r="CJ48" s="201"/>
      <c r="CK48" s="199"/>
      <c r="CL48" s="200"/>
      <c r="CM48" s="200"/>
      <c r="CN48" s="200"/>
      <c r="CO48" s="201"/>
      <c r="CP48" s="199"/>
      <c r="CQ48" s="200"/>
      <c r="CR48" s="200"/>
      <c r="CS48" s="200"/>
      <c r="CT48" s="201"/>
      <c r="CU48" s="171"/>
      <c r="CV48" s="172"/>
      <c r="CW48" s="172"/>
      <c r="CX48" s="172"/>
      <c r="CY48" s="173"/>
      <c r="DA48" s="174"/>
    </row>
    <row r="49" spans="1:105" ht="16.5" x14ac:dyDescent="0.15">
      <c r="A49" s="175"/>
      <c r="B49" s="144"/>
      <c r="C49" s="176" t="str">
        <f t="shared" ca="1" si="2"/>
        <v>●</v>
      </c>
      <c r="D49" s="177"/>
      <c r="E49" s="178"/>
      <c r="F49" s="178"/>
      <c r="G49" s="178"/>
      <c r="H49" s="178"/>
      <c r="I49" s="178"/>
      <c r="J49" s="178"/>
      <c r="K49" s="179"/>
      <c r="L49" s="180"/>
      <c r="M49" s="180"/>
      <c r="N49" s="180"/>
      <c r="O49" s="180"/>
      <c r="P49" s="180"/>
      <c r="Q49" s="180"/>
      <c r="R49" s="181"/>
      <c r="S49" s="182"/>
      <c r="T49" s="181"/>
      <c r="U49" s="182"/>
      <c r="V49" s="179"/>
      <c r="W49" s="180"/>
      <c r="X49" s="180"/>
      <c r="Y49" s="180"/>
      <c r="Z49" s="180"/>
      <c r="AA49" s="180"/>
      <c r="AB49" s="180"/>
      <c r="AC49" s="180"/>
      <c r="AD49" s="179"/>
      <c r="AE49" s="180"/>
      <c r="AF49" s="180"/>
      <c r="AG49" s="180"/>
      <c r="AH49" s="180"/>
      <c r="AI49" s="180"/>
      <c r="AJ49" s="180"/>
      <c r="AK49" s="183"/>
      <c r="AL49" s="179"/>
      <c r="AM49" s="180"/>
      <c r="AN49" s="180"/>
      <c r="AO49" s="180"/>
      <c r="AP49" s="180"/>
      <c r="AQ49" s="180"/>
      <c r="AR49" s="183"/>
      <c r="AS49" s="184"/>
      <c r="AT49" s="185"/>
      <c r="AU49" s="185"/>
      <c r="AV49" s="185"/>
      <c r="AW49" s="185"/>
      <c r="AX49" s="185"/>
      <c r="AY49" s="186"/>
      <c r="AZ49" s="187"/>
      <c r="BA49" s="188"/>
      <c r="BB49" s="189">
        <v>3</v>
      </c>
      <c r="BC49" s="190"/>
      <c r="BD49" s="191"/>
      <c r="BE49" s="191"/>
      <c r="BF49" s="192"/>
      <c r="BG49" s="193"/>
      <c r="BH49" s="194"/>
      <c r="BI49" s="195"/>
      <c r="BJ49" s="196"/>
      <c r="BK49" s="197"/>
      <c r="BL49" s="197"/>
      <c r="BM49" s="197"/>
      <c r="BN49" s="197"/>
      <c r="BO49" s="198"/>
      <c r="BP49" s="196"/>
      <c r="BQ49" s="197"/>
      <c r="BR49" s="197"/>
      <c r="BS49" s="197"/>
      <c r="BT49" s="197"/>
      <c r="BU49" s="198"/>
      <c r="BV49" s="196"/>
      <c r="BW49" s="197"/>
      <c r="BX49" s="197"/>
      <c r="BY49" s="197"/>
      <c r="BZ49" s="197"/>
      <c r="CA49" s="198"/>
      <c r="CB49" s="190"/>
      <c r="CC49" s="191"/>
      <c r="CD49" s="191"/>
      <c r="CE49" s="192"/>
      <c r="CF49" s="199"/>
      <c r="CG49" s="200"/>
      <c r="CH49" s="200"/>
      <c r="CI49" s="200"/>
      <c r="CJ49" s="201"/>
      <c r="CK49" s="199"/>
      <c r="CL49" s="200"/>
      <c r="CM49" s="200"/>
      <c r="CN49" s="200"/>
      <c r="CO49" s="201"/>
      <c r="CP49" s="199"/>
      <c r="CQ49" s="200"/>
      <c r="CR49" s="200"/>
      <c r="CS49" s="200"/>
      <c r="CT49" s="201"/>
      <c r="CU49" s="171"/>
      <c r="CV49" s="172"/>
      <c r="CW49" s="172"/>
      <c r="CX49" s="172"/>
      <c r="CY49" s="173"/>
      <c r="DA49" s="174"/>
    </row>
    <row r="50" spans="1:105" ht="16.5" x14ac:dyDescent="0.15">
      <c r="A50" s="175"/>
      <c r="B50" s="144"/>
      <c r="C50" s="176" t="str">
        <f t="shared" ca="1" si="2"/>
        <v>●</v>
      </c>
      <c r="D50" s="177"/>
      <c r="E50" s="178"/>
      <c r="F50" s="178"/>
      <c r="G50" s="178"/>
      <c r="H50" s="178"/>
      <c r="I50" s="178"/>
      <c r="J50" s="178"/>
      <c r="K50" s="179"/>
      <c r="L50" s="180"/>
      <c r="M50" s="180"/>
      <c r="N50" s="180"/>
      <c r="O50" s="180"/>
      <c r="P50" s="180"/>
      <c r="Q50" s="180"/>
      <c r="R50" s="181"/>
      <c r="S50" s="182"/>
      <c r="T50" s="181"/>
      <c r="U50" s="182"/>
      <c r="V50" s="179"/>
      <c r="W50" s="180"/>
      <c r="X50" s="180"/>
      <c r="Y50" s="180"/>
      <c r="Z50" s="180"/>
      <c r="AA50" s="180"/>
      <c r="AB50" s="180"/>
      <c r="AC50" s="180"/>
      <c r="AD50" s="179"/>
      <c r="AE50" s="180"/>
      <c r="AF50" s="180"/>
      <c r="AG50" s="180"/>
      <c r="AH50" s="180"/>
      <c r="AI50" s="180"/>
      <c r="AJ50" s="180"/>
      <c r="AK50" s="183"/>
      <c r="AL50" s="179"/>
      <c r="AM50" s="180"/>
      <c r="AN50" s="180"/>
      <c r="AO50" s="180"/>
      <c r="AP50" s="180"/>
      <c r="AQ50" s="180"/>
      <c r="AR50" s="183"/>
      <c r="AS50" s="184"/>
      <c r="AT50" s="185"/>
      <c r="AU50" s="185"/>
      <c r="AV50" s="185"/>
      <c r="AW50" s="185"/>
      <c r="AX50" s="185"/>
      <c r="AY50" s="186"/>
      <c r="AZ50" s="187"/>
      <c r="BA50" s="188"/>
      <c r="BB50" s="189">
        <v>4</v>
      </c>
      <c r="BC50" s="190"/>
      <c r="BD50" s="191"/>
      <c r="BE50" s="191"/>
      <c r="BF50" s="192"/>
      <c r="BG50" s="193"/>
      <c r="BH50" s="194"/>
      <c r="BI50" s="195"/>
      <c r="BJ50" s="196"/>
      <c r="BK50" s="197"/>
      <c r="BL50" s="197"/>
      <c r="BM50" s="197"/>
      <c r="BN50" s="197"/>
      <c r="BO50" s="198"/>
      <c r="BP50" s="196"/>
      <c r="BQ50" s="197"/>
      <c r="BR50" s="197"/>
      <c r="BS50" s="197"/>
      <c r="BT50" s="197"/>
      <c r="BU50" s="198"/>
      <c r="BV50" s="196"/>
      <c r="BW50" s="197"/>
      <c r="BX50" s="197"/>
      <c r="BY50" s="197"/>
      <c r="BZ50" s="197"/>
      <c r="CA50" s="198"/>
      <c r="CB50" s="190"/>
      <c r="CC50" s="191"/>
      <c r="CD50" s="191"/>
      <c r="CE50" s="192"/>
      <c r="CF50" s="199"/>
      <c r="CG50" s="200"/>
      <c r="CH50" s="200"/>
      <c r="CI50" s="200"/>
      <c r="CJ50" s="201"/>
      <c r="CK50" s="199"/>
      <c r="CL50" s="200"/>
      <c r="CM50" s="200"/>
      <c r="CN50" s="200"/>
      <c r="CO50" s="201"/>
      <c r="CP50" s="199"/>
      <c r="CQ50" s="200"/>
      <c r="CR50" s="200"/>
      <c r="CS50" s="200"/>
      <c r="CT50" s="201"/>
      <c r="CU50" s="171"/>
      <c r="CV50" s="172"/>
      <c r="CW50" s="172"/>
      <c r="CX50" s="172"/>
      <c r="CY50" s="173"/>
      <c r="DA50" s="174"/>
    </row>
    <row r="51" spans="1:105" ht="16.5" x14ac:dyDescent="0.15">
      <c r="A51" s="175"/>
      <c r="B51" s="144"/>
      <c r="C51" s="176" t="str">
        <f t="shared" ca="1" si="2"/>
        <v>●</v>
      </c>
      <c r="D51" s="177"/>
      <c r="E51" s="178"/>
      <c r="F51" s="178"/>
      <c r="G51" s="178"/>
      <c r="H51" s="178"/>
      <c r="I51" s="178"/>
      <c r="J51" s="178"/>
      <c r="K51" s="179"/>
      <c r="L51" s="180"/>
      <c r="M51" s="180"/>
      <c r="N51" s="180"/>
      <c r="O51" s="180"/>
      <c r="P51" s="180"/>
      <c r="Q51" s="180"/>
      <c r="R51" s="181"/>
      <c r="S51" s="182"/>
      <c r="T51" s="181"/>
      <c r="U51" s="182"/>
      <c r="V51" s="179"/>
      <c r="W51" s="180"/>
      <c r="X51" s="180"/>
      <c r="Y51" s="180"/>
      <c r="Z51" s="180"/>
      <c r="AA51" s="180"/>
      <c r="AB51" s="180"/>
      <c r="AC51" s="180"/>
      <c r="AD51" s="179"/>
      <c r="AE51" s="180"/>
      <c r="AF51" s="180"/>
      <c r="AG51" s="180"/>
      <c r="AH51" s="180"/>
      <c r="AI51" s="180"/>
      <c r="AJ51" s="180"/>
      <c r="AK51" s="183"/>
      <c r="AL51" s="179"/>
      <c r="AM51" s="180"/>
      <c r="AN51" s="180"/>
      <c r="AO51" s="180"/>
      <c r="AP51" s="180"/>
      <c r="AQ51" s="180"/>
      <c r="AR51" s="183"/>
      <c r="AS51" s="184"/>
      <c r="AT51" s="185"/>
      <c r="AU51" s="185"/>
      <c r="AV51" s="185"/>
      <c r="AW51" s="185"/>
      <c r="AX51" s="185"/>
      <c r="AY51" s="186"/>
      <c r="AZ51" s="187"/>
      <c r="BA51" s="188"/>
      <c r="BB51" s="189">
        <v>5</v>
      </c>
      <c r="BC51" s="190"/>
      <c r="BD51" s="191"/>
      <c r="BE51" s="191"/>
      <c r="BF51" s="192"/>
      <c r="BG51" s="193"/>
      <c r="BH51" s="194"/>
      <c r="BI51" s="195"/>
      <c r="BJ51" s="196"/>
      <c r="BK51" s="197"/>
      <c r="BL51" s="197"/>
      <c r="BM51" s="197"/>
      <c r="BN51" s="197"/>
      <c r="BO51" s="198"/>
      <c r="BP51" s="196"/>
      <c r="BQ51" s="197"/>
      <c r="BR51" s="197"/>
      <c r="BS51" s="197"/>
      <c r="BT51" s="197"/>
      <c r="BU51" s="198"/>
      <c r="BV51" s="196"/>
      <c r="BW51" s="197"/>
      <c r="BX51" s="197"/>
      <c r="BY51" s="197"/>
      <c r="BZ51" s="197"/>
      <c r="CA51" s="198"/>
      <c r="CB51" s="190"/>
      <c r="CC51" s="191"/>
      <c r="CD51" s="191"/>
      <c r="CE51" s="192"/>
      <c r="CF51" s="199"/>
      <c r="CG51" s="200"/>
      <c r="CH51" s="200"/>
      <c r="CI51" s="200"/>
      <c r="CJ51" s="201"/>
      <c r="CK51" s="199"/>
      <c r="CL51" s="200"/>
      <c r="CM51" s="200"/>
      <c r="CN51" s="200"/>
      <c r="CO51" s="201"/>
      <c r="CP51" s="199"/>
      <c r="CQ51" s="200"/>
      <c r="CR51" s="200"/>
      <c r="CS51" s="200"/>
      <c r="CT51" s="201"/>
      <c r="CU51" s="171"/>
      <c r="CV51" s="172"/>
      <c r="CW51" s="172"/>
      <c r="CX51" s="172"/>
      <c r="CY51" s="173"/>
      <c r="DA51" s="174"/>
    </row>
    <row r="52" spans="1:105" ht="16.5" x14ac:dyDescent="0.15">
      <c r="A52" s="202"/>
      <c r="B52" s="203"/>
      <c r="C52" s="204" t="str">
        <f t="shared" ca="1" si="2"/>
        <v>●</v>
      </c>
      <c r="D52" s="205"/>
      <c r="E52" s="206"/>
      <c r="F52" s="206"/>
      <c r="G52" s="206"/>
      <c r="H52" s="206"/>
      <c r="I52" s="206"/>
      <c r="J52" s="206"/>
      <c r="K52" s="168"/>
      <c r="L52" s="169"/>
      <c r="M52" s="169"/>
      <c r="N52" s="169"/>
      <c r="O52" s="169"/>
      <c r="P52" s="169"/>
      <c r="Q52" s="169"/>
      <c r="R52" s="207"/>
      <c r="S52" s="208"/>
      <c r="T52" s="207"/>
      <c r="U52" s="208"/>
      <c r="V52" s="168"/>
      <c r="W52" s="169"/>
      <c r="X52" s="169"/>
      <c r="Y52" s="169"/>
      <c r="Z52" s="169"/>
      <c r="AA52" s="169"/>
      <c r="AB52" s="169"/>
      <c r="AC52" s="169"/>
      <c r="AD52" s="168"/>
      <c r="AE52" s="169"/>
      <c r="AF52" s="169"/>
      <c r="AG52" s="169"/>
      <c r="AH52" s="169"/>
      <c r="AI52" s="169"/>
      <c r="AJ52" s="169"/>
      <c r="AK52" s="170"/>
      <c r="AL52" s="168"/>
      <c r="AM52" s="169"/>
      <c r="AN52" s="169"/>
      <c r="AO52" s="169"/>
      <c r="AP52" s="169"/>
      <c r="AQ52" s="169"/>
      <c r="AR52" s="170"/>
      <c r="AS52" s="209"/>
      <c r="AT52" s="210"/>
      <c r="AU52" s="210"/>
      <c r="AV52" s="210"/>
      <c r="AW52" s="210"/>
      <c r="AX52" s="210"/>
      <c r="AY52" s="211"/>
      <c r="AZ52" s="212"/>
      <c r="BA52" s="213"/>
      <c r="BB52" s="214">
        <v>6</v>
      </c>
      <c r="BC52" s="215"/>
      <c r="BD52" s="216"/>
      <c r="BE52" s="216"/>
      <c r="BF52" s="217"/>
      <c r="BG52" s="218"/>
      <c r="BH52" s="219"/>
      <c r="BI52" s="220"/>
      <c r="BJ52" s="221"/>
      <c r="BK52" s="222"/>
      <c r="BL52" s="222"/>
      <c r="BM52" s="222"/>
      <c r="BN52" s="222"/>
      <c r="BO52" s="223"/>
      <c r="BP52" s="221"/>
      <c r="BQ52" s="222"/>
      <c r="BR52" s="222"/>
      <c r="BS52" s="222"/>
      <c r="BT52" s="222"/>
      <c r="BU52" s="223"/>
      <c r="BV52" s="221"/>
      <c r="BW52" s="222"/>
      <c r="BX52" s="222"/>
      <c r="BY52" s="222"/>
      <c r="BZ52" s="222"/>
      <c r="CA52" s="223"/>
      <c r="CB52" s="215"/>
      <c r="CC52" s="216"/>
      <c r="CD52" s="216"/>
      <c r="CE52" s="217"/>
      <c r="CF52" s="199"/>
      <c r="CG52" s="200"/>
      <c r="CH52" s="200"/>
      <c r="CI52" s="200"/>
      <c r="CJ52" s="201"/>
      <c r="CK52" s="199"/>
      <c r="CL52" s="200"/>
      <c r="CM52" s="200"/>
      <c r="CN52" s="200"/>
      <c r="CO52" s="201"/>
      <c r="CP52" s="199"/>
      <c r="CQ52" s="200"/>
      <c r="CR52" s="200"/>
      <c r="CS52" s="200"/>
      <c r="CT52" s="201"/>
      <c r="CU52" s="171"/>
      <c r="CV52" s="172"/>
      <c r="CW52" s="172"/>
      <c r="CX52" s="172"/>
      <c r="CY52" s="173"/>
      <c r="DA52" s="174"/>
    </row>
    <row r="53" spans="1:105" ht="16.5" x14ac:dyDescent="0.15">
      <c r="A53" s="143">
        <v>8</v>
      </c>
      <c r="B53" s="144"/>
      <c r="C53" s="145" t="str">
        <f t="shared" ca="1" si="2"/>
        <v>●</v>
      </c>
      <c r="D53" s="146"/>
      <c r="E53" s="147"/>
      <c r="F53" s="147"/>
      <c r="G53" s="147"/>
      <c r="H53" s="147"/>
      <c r="I53" s="147"/>
      <c r="J53" s="147"/>
      <c r="K53" s="148" t="s">
        <v>570</v>
      </c>
      <c r="L53" s="149"/>
      <c r="M53" s="149"/>
      <c r="N53" s="149"/>
      <c r="O53" s="149"/>
      <c r="P53" s="149"/>
      <c r="Q53" s="149"/>
      <c r="R53" s="150"/>
      <c r="S53" s="151"/>
      <c r="T53" s="150"/>
      <c r="U53" s="151"/>
      <c r="V53" s="148"/>
      <c r="W53" s="149"/>
      <c r="X53" s="149"/>
      <c r="Y53" s="149"/>
      <c r="Z53" s="149"/>
      <c r="AA53" s="149"/>
      <c r="AB53" s="149"/>
      <c r="AC53" s="149"/>
      <c r="AD53" s="148"/>
      <c r="AE53" s="149"/>
      <c r="AF53" s="149"/>
      <c r="AG53" s="149"/>
      <c r="AH53" s="149"/>
      <c r="AI53" s="149"/>
      <c r="AJ53" s="149"/>
      <c r="AK53" s="152"/>
      <c r="AL53" s="148"/>
      <c r="AM53" s="149"/>
      <c r="AN53" s="149"/>
      <c r="AO53" s="149"/>
      <c r="AP53" s="149"/>
      <c r="AQ53" s="149"/>
      <c r="AR53" s="152"/>
      <c r="AS53" s="153"/>
      <c r="AT53" s="154"/>
      <c r="AU53" s="154"/>
      <c r="AV53" s="154"/>
      <c r="AW53" s="154"/>
      <c r="AX53" s="154"/>
      <c r="AY53" s="155"/>
      <c r="AZ53" s="156"/>
      <c r="BA53" s="157"/>
      <c r="BB53" s="158">
        <v>1</v>
      </c>
      <c r="BC53" s="159"/>
      <c r="BD53" s="160"/>
      <c r="BE53" s="160"/>
      <c r="BF53" s="161"/>
      <c r="BG53" s="162"/>
      <c r="BH53" s="163"/>
      <c r="BI53" s="164"/>
      <c r="BJ53" s="165"/>
      <c r="BK53" s="166"/>
      <c r="BL53" s="166"/>
      <c r="BM53" s="166"/>
      <c r="BN53" s="166"/>
      <c r="BO53" s="167"/>
      <c r="BP53" s="165"/>
      <c r="BQ53" s="166"/>
      <c r="BR53" s="166"/>
      <c r="BS53" s="166"/>
      <c r="BT53" s="166"/>
      <c r="BU53" s="167"/>
      <c r="BV53" s="165"/>
      <c r="BW53" s="166"/>
      <c r="BX53" s="166"/>
      <c r="BY53" s="166"/>
      <c r="BZ53" s="166"/>
      <c r="CA53" s="167"/>
      <c r="CB53" s="159"/>
      <c r="CC53" s="160"/>
      <c r="CD53" s="160"/>
      <c r="CE53" s="161"/>
      <c r="CF53" s="168"/>
      <c r="CG53" s="169"/>
      <c r="CH53" s="169"/>
      <c r="CI53" s="169"/>
      <c r="CJ53" s="170"/>
      <c r="CK53" s="168"/>
      <c r="CL53" s="169"/>
      <c r="CM53" s="169"/>
      <c r="CN53" s="169"/>
      <c r="CO53" s="170"/>
      <c r="CP53" s="168"/>
      <c r="CQ53" s="169"/>
      <c r="CR53" s="169"/>
      <c r="CS53" s="169"/>
      <c r="CT53" s="170"/>
      <c r="CU53" s="171"/>
      <c r="CV53" s="172"/>
      <c r="CW53" s="172"/>
      <c r="CX53" s="172"/>
      <c r="CY53" s="173"/>
      <c r="DA53" s="174"/>
    </row>
    <row r="54" spans="1:105" ht="16.5" x14ac:dyDescent="0.15">
      <c r="A54" s="175"/>
      <c r="B54" s="144"/>
      <c r="C54" s="176" t="str">
        <f t="shared" ca="1" si="2"/>
        <v>●</v>
      </c>
      <c r="D54" s="177"/>
      <c r="E54" s="178"/>
      <c r="F54" s="178"/>
      <c r="G54" s="178"/>
      <c r="H54" s="178"/>
      <c r="I54" s="178"/>
      <c r="J54" s="178"/>
      <c r="K54" s="179"/>
      <c r="L54" s="180"/>
      <c r="M54" s="180"/>
      <c r="N54" s="180"/>
      <c r="O54" s="180"/>
      <c r="P54" s="180"/>
      <c r="Q54" s="180"/>
      <c r="R54" s="181"/>
      <c r="S54" s="182"/>
      <c r="T54" s="181"/>
      <c r="U54" s="182"/>
      <c r="V54" s="179"/>
      <c r="W54" s="180"/>
      <c r="X54" s="180"/>
      <c r="Y54" s="180"/>
      <c r="Z54" s="180"/>
      <c r="AA54" s="180"/>
      <c r="AB54" s="180"/>
      <c r="AC54" s="180"/>
      <c r="AD54" s="179"/>
      <c r="AE54" s="180"/>
      <c r="AF54" s="180"/>
      <c r="AG54" s="180"/>
      <c r="AH54" s="180"/>
      <c r="AI54" s="180"/>
      <c r="AJ54" s="180"/>
      <c r="AK54" s="183"/>
      <c r="AL54" s="179"/>
      <c r="AM54" s="180"/>
      <c r="AN54" s="180"/>
      <c r="AO54" s="180"/>
      <c r="AP54" s="180"/>
      <c r="AQ54" s="180"/>
      <c r="AR54" s="183"/>
      <c r="AS54" s="184"/>
      <c r="AT54" s="185"/>
      <c r="AU54" s="185"/>
      <c r="AV54" s="185"/>
      <c r="AW54" s="185"/>
      <c r="AX54" s="185"/>
      <c r="AY54" s="186"/>
      <c r="AZ54" s="187"/>
      <c r="BA54" s="188"/>
      <c r="BB54" s="189">
        <v>2</v>
      </c>
      <c r="BC54" s="190"/>
      <c r="BD54" s="191"/>
      <c r="BE54" s="191"/>
      <c r="BF54" s="192"/>
      <c r="BG54" s="193"/>
      <c r="BH54" s="194"/>
      <c r="BI54" s="195"/>
      <c r="BJ54" s="196"/>
      <c r="BK54" s="197"/>
      <c r="BL54" s="197"/>
      <c r="BM54" s="197"/>
      <c r="BN54" s="197"/>
      <c r="BO54" s="198"/>
      <c r="BP54" s="196"/>
      <c r="BQ54" s="197"/>
      <c r="BR54" s="197"/>
      <c r="BS54" s="197"/>
      <c r="BT54" s="197"/>
      <c r="BU54" s="198"/>
      <c r="BV54" s="196"/>
      <c r="BW54" s="197"/>
      <c r="BX54" s="197"/>
      <c r="BY54" s="197"/>
      <c r="BZ54" s="197"/>
      <c r="CA54" s="198"/>
      <c r="CB54" s="190"/>
      <c r="CC54" s="191"/>
      <c r="CD54" s="191"/>
      <c r="CE54" s="192"/>
      <c r="CF54" s="199"/>
      <c r="CG54" s="200"/>
      <c r="CH54" s="200"/>
      <c r="CI54" s="200"/>
      <c r="CJ54" s="201"/>
      <c r="CK54" s="199"/>
      <c r="CL54" s="200"/>
      <c r="CM54" s="200"/>
      <c r="CN54" s="200"/>
      <c r="CO54" s="201"/>
      <c r="CP54" s="199"/>
      <c r="CQ54" s="200"/>
      <c r="CR54" s="200"/>
      <c r="CS54" s="200"/>
      <c r="CT54" s="201"/>
      <c r="CU54" s="171"/>
      <c r="CV54" s="172"/>
      <c r="CW54" s="172"/>
      <c r="CX54" s="172"/>
      <c r="CY54" s="173"/>
      <c r="DA54" s="174"/>
    </row>
    <row r="55" spans="1:105" ht="16.5" x14ac:dyDescent="0.15">
      <c r="A55" s="175"/>
      <c r="B55" s="144"/>
      <c r="C55" s="176" t="str">
        <f t="shared" ca="1" si="2"/>
        <v>●</v>
      </c>
      <c r="D55" s="177"/>
      <c r="E55" s="178"/>
      <c r="F55" s="178"/>
      <c r="G55" s="178"/>
      <c r="H55" s="178"/>
      <c r="I55" s="178"/>
      <c r="J55" s="178"/>
      <c r="K55" s="179"/>
      <c r="L55" s="180"/>
      <c r="M55" s="180"/>
      <c r="N55" s="180"/>
      <c r="O55" s="180"/>
      <c r="P55" s="180"/>
      <c r="Q55" s="180"/>
      <c r="R55" s="181"/>
      <c r="S55" s="182"/>
      <c r="T55" s="181"/>
      <c r="U55" s="182"/>
      <c r="V55" s="179"/>
      <c r="W55" s="180"/>
      <c r="X55" s="180"/>
      <c r="Y55" s="180"/>
      <c r="Z55" s="180"/>
      <c r="AA55" s="180"/>
      <c r="AB55" s="180"/>
      <c r="AC55" s="180"/>
      <c r="AD55" s="179"/>
      <c r="AE55" s="180"/>
      <c r="AF55" s="180"/>
      <c r="AG55" s="180"/>
      <c r="AH55" s="180"/>
      <c r="AI55" s="180"/>
      <c r="AJ55" s="180"/>
      <c r="AK55" s="183"/>
      <c r="AL55" s="179"/>
      <c r="AM55" s="180"/>
      <c r="AN55" s="180"/>
      <c r="AO55" s="180"/>
      <c r="AP55" s="180"/>
      <c r="AQ55" s="180"/>
      <c r="AR55" s="183"/>
      <c r="AS55" s="184"/>
      <c r="AT55" s="185"/>
      <c r="AU55" s="185"/>
      <c r="AV55" s="185"/>
      <c r="AW55" s="185"/>
      <c r="AX55" s="185"/>
      <c r="AY55" s="186"/>
      <c r="AZ55" s="187"/>
      <c r="BA55" s="188"/>
      <c r="BB55" s="189">
        <v>3</v>
      </c>
      <c r="BC55" s="190"/>
      <c r="BD55" s="191"/>
      <c r="BE55" s="191"/>
      <c r="BF55" s="192"/>
      <c r="BG55" s="193"/>
      <c r="BH55" s="194"/>
      <c r="BI55" s="195"/>
      <c r="BJ55" s="196"/>
      <c r="BK55" s="197"/>
      <c r="BL55" s="197"/>
      <c r="BM55" s="197"/>
      <c r="BN55" s="197"/>
      <c r="BO55" s="198"/>
      <c r="BP55" s="196"/>
      <c r="BQ55" s="197"/>
      <c r="BR55" s="197"/>
      <c r="BS55" s="197"/>
      <c r="BT55" s="197"/>
      <c r="BU55" s="198"/>
      <c r="BV55" s="196"/>
      <c r="BW55" s="197"/>
      <c r="BX55" s="197"/>
      <c r="BY55" s="197"/>
      <c r="BZ55" s="197"/>
      <c r="CA55" s="198"/>
      <c r="CB55" s="190"/>
      <c r="CC55" s="191"/>
      <c r="CD55" s="191"/>
      <c r="CE55" s="192"/>
      <c r="CF55" s="199"/>
      <c r="CG55" s="200"/>
      <c r="CH55" s="200"/>
      <c r="CI55" s="200"/>
      <c r="CJ55" s="201"/>
      <c r="CK55" s="199"/>
      <c r="CL55" s="200"/>
      <c r="CM55" s="200"/>
      <c r="CN55" s="200"/>
      <c r="CO55" s="201"/>
      <c r="CP55" s="199"/>
      <c r="CQ55" s="200"/>
      <c r="CR55" s="200"/>
      <c r="CS55" s="200"/>
      <c r="CT55" s="201"/>
      <c r="CU55" s="171"/>
      <c r="CV55" s="172"/>
      <c r="CW55" s="172"/>
      <c r="CX55" s="172"/>
      <c r="CY55" s="173"/>
      <c r="DA55" s="174"/>
    </row>
    <row r="56" spans="1:105" ht="16.5" x14ac:dyDescent="0.15">
      <c r="A56" s="175"/>
      <c r="B56" s="144"/>
      <c r="C56" s="176" t="str">
        <f t="shared" ca="1" si="2"/>
        <v>●</v>
      </c>
      <c r="D56" s="177"/>
      <c r="E56" s="178"/>
      <c r="F56" s="178"/>
      <c r="G56" s="178"/>
      <c r="H56" s="178"/>
      <c r="I56" s="178"/>
      <c r="J56" s="178"/>
      <c r="K56" s="179"/>
      <c r="L56" s="180"/>
      <c r="M56" s="180"/>
      <c r="N56" s="180"/>
      <c r="O56" s="180"/>
      <c r="P56" s="180"/>
      <c r="Q56" s="180"/>
      <c r="R56" s="181"/>
      <c r="S56" s="182"/>
      <c r="T56" s="181"/>
      <c r="U56" s="182"/>
      <c r="V56" s="179"/>
      <c r="W56" s="180"/>
      <c r="X56" s="180"/>
      <c r="Y56" s="180"/>
      <c r="Z56" s="180"/>
      <c r="AA56" s="180"/>
      <c r="AB56" s="180"/>
      <c r="AC56" s="180"/>
      <c r="AD56" s="179"/>
      <c r="AE56" s="180"/>
      <c r="AF56" s="180"/>
      <c r="AG56" s="180"/>
      <c r="AH56" s="180"/>
      <c r="AI56" s="180"/>
      <c r="AJ56" s="180"/>
      <c r="AK56" s="183"/>
      <c r="AL56" s="179"/>
      <c r="AM56" s="180"/>
      <c r="AN56" s="180"/>
      <c r="AO56" s="180"/>
      <c r="AP56" s="180"/>
      <c r="AQ56" s="180"/>
      <c r="AR56" s="183"/>
      <c r="AS56" s="184"/>
      <c r="AT56" s="185"/>
      <c r="AU56" s="185"/>
      <c r="AV56" s="185"/>
      <c r="AW56" s="185"/>
      <c r="AX56" s="185"/>
      <c r="AY56" s="186"/>
      <c r="AZ56" s="187"/>
      <c r="BA56" s="188"/>
      <c r="BB56" s="189">
        <v>4</v>
      </c>
      <c r="BC56" s="190"/>
      <c r="BD56" s="191"/>
      <c r="BE56" s="191"/>
      <c r="BF56" s="192"/>
      <c r="BG56" s="193"/>
      <c r="BH56" s="194"/>
      <c r="BI56" s="195"/>
      <c r="BJ56" s="196"/>
      <c r="BK56" s="197"/>
      <c r="BL56" s="197"/>
      <c r="BM56" s="197"/>
      <c r="BN56" s="197"/>
      <c r="BO56" s="198"/>
      <c r="BP56" s="196"/>
      <c r="BQ56" s="197"/>
      <c r="BR56" s="197"/>
      <c r="BS56" s="197"/>
      <c r="BT56" s="197"/>
      <c r="BU56" s="198"/>
      <c r="BV56" s="196"/>
      <c r="BW56" s="197"/>
      <c r="BX56" s="197"/>
      <c r="BY56" s="197"/>
      <c r="BZ56" s="197"/>
      <c r="CA56" s="198"/>
      <c r="CB56" s="190"/>
      <c r="CC56" s="191"/>
      <c r="CD56" s="191"/>
      <c r="CE56" s="192"/>
      <c r="CF56" s="199"/>
      <c r="CG56" s="200"/>
      <c r="CH56" s="200"/>
      <c r="CI56" s="200"/>
      <c r="CJ56" s="201"/>
      <c r="CK56" s="199"/>
      <c r="CL56" s="200"/>
      <c r="CM56" s="200"/>
      <c r="CN56" s="200"/>
      <c r="CO56" s="201"/>
      <c r="CP56" s="199"/>
      <c r="CQ56" s="200"/>
      <c r="CR56" s="200"/>
      <c r="CS56" s="200"/>
      <c r="CT56" s="201"/>
      <c r="CU56" s="171"/>
      <c r="CV56" s="172"/>
      <c r="CW56" s="172"/>
      <c r="CX56" s="172"/>
      <c r="CY56" s="173"/>
      <c r="DA56" s="174"/>
    </row>
    <row r="57" spans="1:105" ht="16.5" x14ac:dyDescent="0.15">
      <c r="A57" s="175"/>
      <c r="B57" s="144"/>
      <c r="C57" s="176" t="str">
        <f t="shared" ca="1" si="2"/>
        <v>●</v>
      </c>
      <c r="D57" s="177"/>
      <c r="E57" s="178"/>
      <c r="F57" s="178"/>
      <c r="G57" s="178"/>
      <c r="H57" s="178"/>
      <c r="I57" s="178"/>
      <c r="J57" s="178"/>
      <c r="K57" s="179"/>
      <c r="L57" s="180"/>
      <c r="M57" s="180"/>
      <c r="N57" s="180"/>
      <c r="O57" s="180"/>
      <c r="P57" s="180"/>
      <c r="Q57" s="180"/>
      <c r="R57" s="181"/>
      <c r="S57" s="182"/>
      <c r="T57" s="181"/>
      <c r="U57" s="182"/>
      <c r="V57" s="179"/>
      <c r="W57" s="180"/>
      <c r="X57" s="180"/>
      <c r="Y57" s="180"/>
      <c r="Z57" s="180"/>
      <c r="AA57" s="180"/>
      <c r="AB57" s="180"/>
      <c r="AC57" s="180"/>
      <c r="AD57" s="179"/>
      <c r="AE57" s="180"/>
      <c r="AF57" s="180"/>
      <c r="AG57" s="180"/>
      <c r="AH57" s="180"/>
      <c r="AI57" s="180"/>
      <c r="AJ57" s="180"/>
      <c r="AK57" s="183"/>
      <c r="AL57" s="179"/>
      <c r="AM57" s="180"/>
      <c r="AN57" s="180"/>
      <c r="AO57" s="180"/>
      <c r="AP57" s="180"/>
      <c r="AQ57" s="180"/>
      <c r="AR57" s="183"/>
      <c r="AS57" s="184"/>
      <c r="AT57" s="185"/>
      <c r="AU57" s="185"/>
      <c r="AV57" s="185"/>
      <c r="AW57" s="185"/>
      <c r="AX57" s="185"/>
      <c r="AY57" s="186"/>
      <c r="AZ57" s="187"/>
      <c r="BA57" s="188"/>
      <c r="BB57" s="189">
        <v>5</v>
      </c>
      <c r="BC57" s="190"/>
      <c r="BD57" s="191"/>
      <c r="BE57" s="191"/>
      <c r="BF57" s="192"/>
      <c r="BG57" s="193"/>
      <c r="BH57" s="194"/>
      <c r="BI57" s="195"/>
      <c r="BJ57" s="196"/>
      <c r="BK57" s="197"/>
      <c r="BL57" s="197"/>
      <c r="BM57" s="197"/>
      <c r="BN57" s="197"/>
      <c r="BO57" s="198"/>
      <c r="BP57" s="196"/>
      <c r="BQ57" s="197"/>
      <c r="BR57" s="197"/>
      <c r="BS57" s="197"/>
      <c r="BT57" s="197"/>
      <c r="BU57" s="198"/>
      <c r="BV57" s="196"/>
      <c r="BW57" s="197"/>
      <c r="BX57" s="197"/>
      <c r="BY57" s="197"/>
      <c r="BZ57" s="197"/>
      <c r="CA57" s="198"/>
      <c r="CB57" s="190"/>
      <c r="CC57" s="191"/>
      <c r="CD57" s="191"/>
      <c r="CE57" s="192"/>
      <c r="CF57" s="199"/>
      <c r="CG57" s="200"/>
      <c r="CH57" s="200"/>
      <c r="CI57" s="200"/>
      <c r="CJ57" s="201"/>
      <c r="CK57" s="199"/>
      <c r="CL57" s="200"/>
      <c r="CM57" s="200"/>
      <c r="CN57" s="200"/>
      <c r="CO57" s="201"/>
      <c r="CP57" s="199"/>
      <c r="CQ57" s="200"/>
      <c r="CR57" s="200"/>
      <c r="CS57" s="200"/>
      <c r="CT57" s="201"/>
      <c r="CU57" s="171"/>
      <c r="CV57" s="172"/>
      <c r="CW57" s="172"/>
      <c r="CX57" s="172"/>
      <c r="CY57" s="173"/>
      <c r="DA57" s="174"/>
    </row>
    <row r="58" spans="1:105" ht="16.5" x14ac:dyDescent="0.15">
      <c r="A58" s="202"/>
      <c r="B58" s="203"/>
      <c r="C58" s="204" t="str">
        <f t="shared" ca="1" si="2"/>
        <v>●</v>
      </c>
      <c r="D58" s="205"/>
      <c r="E58" s="206"/>
      <c r="F58" s="206"/>
      <c r="G58" s="206"/>
      <c r="H58" s="206"/>
      <c r="I58" s="206"/>
      <c r="J58" s="206"/>
      <c r="K58" s="168"/>
      <c r="L58" s="169"/>
      <c r="M58" s="169"/>
      <c r="N58" s="169"/>
      <c r="O58" s="169"/>
      <c r="P58" s="169"/>
      <c r="Q58" s="169"/>
      <c r="R58" s="207"/>
      <c r="S58" s="208"/>
      <c r="T58" s="207"/>
      <c r="U58" s="208"/>
      <c r="V58" s="168"/>
      <c r="W58" s="169"/>
      <c r="X58" s="169"/>
      <c r="Y58" s="169"/>
      <c r="Z58" s="169"/>
      <c r="AA58" s="169"/>
      <c r="AB58" s="169"/>
      <c r="AC58" s="169"/>
      <c r="AD58" s="168"/>
      <c r="AE58" s="169"/>
      <c r="AF58" s="169"/>
      <c r="AG58" s="169"/>
      <c r="AH58" s="169"/>
      <c r="AI58" s="169"/>
      <c r="AJ58" s="169"/>
      <c r="AK58" s="170"/>
      <c r="AL58" s="168"/>
      <c r="AM58" s="169"/>
      <c r="AN58" s="169"/>
      <c r="AO58" s="169"/>
      <c r="AP58" s="169"/>
      <c r="AQ58" s="169"/>
      <c r="AR58" s="170"/>
      <c r="AS58" s="209"/>
      <c r="AT58" s="210"/>
      <c r="AU58" s="210"/>
      <c r="AV58" s="210"/>
      <c r="AW58" s="210"/>
      <c r="AX58" s="210"/>
      <c r="AY58" s="211"/>
      <c r="AZ58" s="212"/>
      <c r="BA58" s="213"/>
      <c r="BB58" s="214">
        <v>6</v>
      </c>
      <c r="BC58" s="215"/>
      <c r="BD58" s="216"/>
      <c r="BE58" s="216"/>
      <c r="BF58" s="217"/>
      <c r="BG58" s="218"/>
      <c r="BH58" s="219"/>
      <c r="BI58" s="220"/>
      <c r="BJ58" s="221"/>
      <c r="BK58" s="222"/>
      <c r="BL58" s="222"/>
      <c r="BM58" s="222"/>
      <c r="BN58" s="222"/>
      <c r="BO58" s="223"/>
      <c r="BP58" s="221"/>
      <c r="BQ58" s="222"/>
      <c r="BR58" s="222"/>
      <c r="BS58" s="222"/>
      <c r="BT58" s="222"/>
      <c r="BU58" s="223"/>
      <c r="BV58" s="221"/>
      <c r="BW58" s="222"/>
      <c r="BX58" s="222"/>
      <c r="BY58" s="222"/>
      <c r="BZ58" s="222"/>
      <c r="CA58" s="223"/>
      <c r="CB58" s="215"/>
      <c r="CC58" s="216"/>
      <c r="CD58" s="216"/>
      <c r="CE58" s="217"/>
      <c r="CF58" s="199"/>
      <c r="CG58" s="200"/>
      <c r="CH58" s="200"/>
      <c r="CI58" s="200"/>
      <c r="CJ58" s="201"/>
      <c r="CK58" s="199"/>
      <c r="CL58" s="200"/>
      <c r="CM58" s="200"/>
      <c r="CN58" s="200"/>
      <c r="CO58" s="201"/>
      <c r="CP58" s="199"/>
      <c r="CQ58" s="200"/>
      <c r="CR58" s="200"/>
      <c r="CS58" s="200"/>
      <c r="CT58" s="201"/>
      <c r="CU58" s="171"/>
      <c r="CV58" s="172"/>
      <c r="CW58" s="172"/>
      <c r="CX58" s="172"/>
      <c r="CY58" s="173"/>
      <c r="DA58" s="174"/>
    </row>
    <row r="59" spans="1:105" ht="16.5" x14ac:dyDescent="0.15">
      <c r="A59" s="143">
        <v>9</v>
      </c>
      <c r="B59" s="144"/>
      <c r="C59" s="145" t="str">
        <f t="shared" ca="1" si="2"/>
        <v>●</v>
      </c>
      <c r="D59" s="146"/>
      <c r="E59" s="147"/>
      <c r="F59" s="147"/>
      <c r="G59" s="147"/>
      <c r="H59" s="147"/>
      <c r="I59" s="147"/>
      <c r="J59" s="147"/>
      <c r="K59" s="148" t="s">
        <v>571</v>
      </c>
      <c r="L59" s="149"/>
      <c r="M59" s="149"/>
      <c r="N59" s="149"/>
      <c r="O59" s="149"/>
      <c r="P59" s="149"/>
      <c r="Q59" s="149"/>
      <c r="R59" s="150"/>
      <c r="S59" s="151"/>
      <c r="T59" s="150"/>
      <c r="U59" s="151"/>
      <c r="V59" s="148"/>
      <c r="W59" s="149"/>
      <c r="X59" s="149"/>
      <c r="Y59" s="149"/>
      <c r="Z59" s="149"/>
      <c r="AA59" s="149"/>
      <c r="AB59" s="149"/>
      <c r="AC59" s="149"/>
      <c r="AD59" s="148"/>
      <c r="AE59" s="149"/>
      <c r="AF59" s="149"/>
      <c r="AG59" s="149"/>
      <c r="AH59" s="149"/>
      <c r="AI59" s="149"/>
      <c r="AJ59" s="149"/>
      <c r="AK59" s="152"/>
      <c r="AL59" s="148"/>
      <c r="AM59" s="149"/>
      <c r="AN59" s="149"/>
      <c r="AO59" s="149"/>
      <c r="AP59" s="149"/>
      <c r="AQ59" s="149"/>
      <c r="AR59" s="152"/>
      <c r="AS59" s="153"/>
      <c r="AT59" s="154"/>
      <c r="AU59" s="154"/>
      <c r="AV59" s="154"/>
      <c r="AW59" s="154"/>
      <c r="AX59" s="154"/>
      <c r="AY59" s="155"/>
      <c r="AZ59" s="156"/>
      <c r="BA59" s="157"/>
      <c r="BB59" s="158">
        <v>1</v>
      </c>
      <c r="BC59" s="159"/>
      <c r="BD59" s="160"/>
      <c r="BE59" s="160"/>
      <c r="BF59" s="161"/>
      <c r="BG59" s="162"/>
      <c r="BH59" s="163"/>
      <c r="BI59" s="164"/>
      <c r="BJ59" s="165"/>
      <c r="BK59" s="166"/>
      <c r="BL59" s="166"/>
      <c r="BM59" s="166"/>
      <c r="BN59" s="166"/>
      <c r="BO59" s="167"/>
      <c r="BP59" s="165"/>
      <c r="BQ59" s="166"/>
      <c r="BR59" s="166"/>
      <c r="BS59" s="166"/>
      <c r="BT59" s="166"/>
      <c r="BU59" s="167"/>
      <c r="BV59" s="165"/>
      <c r="BW59" s="166"/>
      <c r="BX59" s="166"/>
      <c r="BY59" s="166"/>
      <c r="BZ59" s="166"/>
      <c r="CA59" s="167"/>
      <c r="CB59" s="159"/>
      <c r="CC59" s="160"/>
      <c r="CD59" s="160"/>
      <c r="CE59" s="161"/>
      <c r="CF59" s="168"/>
      <c r="CG59" s="169"/>
      <c r="CH59" s="169"/>
      <c r="CI59" s="169"/>
      <c r="CJ59" s="170"/>
      <c r="CK59" s="168"/>
      <c r="CL59" s="169"/>
      <c r="CM59" s="169"/>
      <c r="CN59" s="169"/>
      <c r="CO59" s="170"/>
      <c r="CP59" s="168"/>
      <c r="CQ59" s="169"/>
      <c r="CR59" s="169"/>
      <c r="CS59" s="169"/>
      <c r="CT59" s="170"/>
      <c r="CU59" s="171"/>
      <c r="CV59" s="172"/>
      <c r="CW59" s="172"/>
      <c r="CX59" s="172"/>
      <c r="CY59" s="173"/>
      <c r="DA59" s="174"/>
    </row>
    <row r="60" spans="1:105" ht="16.5" x14ac:dyDescent="0.15">
      <c r="A60" s="175"/>
      <c r="B60" s="144"/>
      <c r="C60" s="176" t="str">
        <f t="shared" ca="1" si="2"/>
        <v>●</v>
      </c>
      <c r="D60" s="177"/>
      <c r="E60" s="178"/>
      <c r="F60" s="178"/>
      <c r="G60" s="178"/>
      <c r="H60" s="178"/>
      <c r="I60" s="178"/>
      <c r="J60" s="178"/>
      <c r="K60" s="179"/>
      <c r="L60" s="180"/>
      <c r="M60" s="180"/>
      <c r="N60" s="180"/>
      <c r="O60" s="180"/>
      <c r="P60" s="180"/>
      <c r="Q60" s="180"/>
      <c r="R60" s="181"/>
      <c r="S60" s="182"/>
      <c r="T60" s="181"/>
      <c r="U60" s="182"/>
      <c r="V60" s="179"/>
      <c r="W60" s="180"/>
      <c r="X60" s="180"/>
      <c r="Y60" s="180"/>
      <c r="Z60" s="180"/>
      <c r="AA60" s="180"/>
      <c r="AB60" s="180"/>
      <c r="AC60" s="180"/>
      <c r="AD60" s="179"/>
      <c r="AE60" s="180"/>
      <c r="AF60" s="180"/>
      <c r="AG60" s="180"/>
      <c r="AH60" s="180"/>
      <c r="AI60" s="180"/>
      <c r="AJ60" s="180"/>
      <c r="AK60" s="183"/>
      <c r="AL60" s="179"/>
      <c r="AM60" s="180"/>
      <c r="AN60" s="180"/>
      <c r="AO60" s="180"/>
      <c r="AP60" s="180"/>
      <c r="AQ60" s="180"/>
      <c r="AR60" s="183"/>
      <c r="AS60" s="184"/>
      <c r="AT60" s="185"/>
      <c r="AU60" s="185"/>
      <c r="AV60" s="185"/>
      <c r="AW60" s="185"/>
      <c r="AX60" s="185"/>
      <c r="AY60" s="186"/>
      <c r="AZ60" s="187"/>
      <c r="BA60" s="188"/>
      <c r="BB60" s="189">
        <v>2</v>
      </c>
      <c r="BC60" s="190"/>
      <c r="BD60" s="191"/>
      <c r="BE60" s="191"/>
      <c r="BF60" s="192"/>
      <c r="BG60" s="193"/>
      <c r="BH60" s="194"/>
      <c r="BI60" s="195"/>
      <c r="BJ60" s="196"/>
      <c r="BK60" s="197"/>
      <c r="BL60" s="197"/>
      <c r="BM60" s="197"/>
      <c r="BN60" s="197"/>
      <c r="BO60" s="198"/>
      <c r="BP60" s="196"/>
      <c r="BQ60" s="197"/>
      <c r="BR60" s="197"/>
      <c r="BS60" s="197"/>
      <c r="BT60" s="197"/>
      <c r="BU60" s="198"/>
      <c r="BV60" s="196"/>
      <c r="BW60" s="197"/>
      <c r="BX60" s="197"/>
      <c r="BY60" s="197"/>
      <c r="BZ60" s="197"/>
      <c r="CA60" s="198"/>
      <c r="CB60" s="190"/>
      <c r="CC60" s="191"/>
      <c r="CD60" s="191"/>
      <c r="CE60" s="192"/>
      <c r="CF60" s="199"/>
      <c r="CG60" s="200"/>
      <c r="CH60" s="200"/>
      <c r="CI60" s="200"/>
      <c r="CJ60" s="201"/>
      <c r="CK60" s="199"/>
      <c r="CL60" s="200"/>
      <c r="CM60" s="200"/>
      <c r="CN60" s="200"/>
      <c r="CO60" s="201"/>
      <c r="CP60" s="199"/>
      <c r="CQ60" s="200"/>
      <c r="CR60" s="200"/>
      <c r="CS60" s="200"/>
      <c r="CT60" s="201"/>
      <c r="CU60" s="171"/>
      <c r="CV60" s="172"/>
      <c r="CW60" s="172"/>
      <c r="CX60" s="172"/>
      <c r="CY60" s="173"/>
      <c r="DA60" s="174"/>
    </row>
    <row r="61" spans="1:105" ht="16.5" x14ac:dyDescent="0.15">
      <c r="A61" s="175"/>
      <c r="B61" s="144"/>
      <c r="C61" s="176" t="str">
        <f t="shared" ca="1" si="2"/>
        <v>●</v>
      </c>
      <c r="D61" s="177"/>
      <c r="E61" s="178"/>
      <c r="F61" s="178"/>
      <c r="G61" s="178"/>
      <c r="H61" s="178"/>
      <c r="I61" s="178"/>
      <c r="J61" s="178"/>
      <c r="K61" s="179"/>
      <c r="L61" s="180"/>
      <c r="M61" s="180"/>
      <c r="N61" s="180"/>
      <c r="O61" s="180"/>
      <c r="P61" s="180"/>
      <c r="Q61" s="180"/>
      <c r="R61" s="181"/>
      <c r="S61" s="182"/>
      <c r="T61" s="181"/>
      <c r="U61" s="182"/>
      <c r="V61" s="179"/>
      <c r="W61" s="180"/>
      <c r="X61" s="180"/>
      <c r="Y61" s="180"/>
      <c r="Z61" s="180"/>
      <c r="AA61" s="180"/>
      <c r="AB61" s="180"/>
      <c r="AC61" s="180"/>
      <c r="AD61" s="179"/>
      <c r="AE61" s="180"/>
      <c r="AF61" s="180"/>
      <c r="AG61" s="180"/>
      <c r="AH61" s="180"/>
      <c r="AI61" s="180"/>
      <c r="AJ61" s="180"/>
      <c r="AK61" s="183"/>
      <c r="AL61" s="179"/>
      <c r="AM61" s="180"/>
      <c r="AN61" s="180"/>
      <c r="AO61" s="180"/>
      <c r="AP61" s="180"/>
      <c r="AQ61" s="180"/>
      <c r="AR61" s="183"/>
      <c r="AS61" s="184"/>
      <c r="AT61" s="185"/>
      <c r="AU61" s="185"/>
      <c r="AV61" s="185"/>
      <c r="AW61" s="185"/>
      <c r="AX61" s="185"/>
      <c r="AY61" s="186"/>
      <c r="AZ61" s="187"/>
      <c r="BA61" s="188"/>
      <c r="BB61" s="189">
        <v>3</v>
      </c>
      <c r="BC61" s="190"/>
      <c r="BD61" s="191"/>
      <c r="BE61" s="191"/>
      <c r="BF61" s="192"/>
      <c r="BG61" s="193"/>
      <c r="BH61" s="194"/>
      <c r="BI61" s="195"/>
      <c r="BJ61" s="196"/>
      <c r="BK61" s="197"/>
      <c r="BL61" s="197"/>
      <c r="BM61" s="197"/>
      <c r="BN61" s="197"/>
      <c r="BO61" s="198"/>
      <c r="BP61" s="196"/>
      <c r="BQ61" s="197"/>
      <c r="BR61" s="197"/>
      <c r="BS61" s="197"/>
      <c r="BT61" s="197"/>
      <c r="BU61" s="198"/>
      <c r="BV61" s="196"/>
      <c r="BW61" s="197"/>
      <c r="BX61" s="197"/>
      <c r="BY61" s="197"/>
      <c r="BZ61" s="197"/>
      <c r="CA61" s="198"/>
      <c r="CB61" s="190"/>
      <c r="CC61" s="191"/>
      <c r="CD61" s="191"/>
      <c r="CE61" s="192"/>
      <c r="CF61" s="199"/>
      <c r="CG61" s="200"/>
      <c r="CH61" s="200"/>
      <c r="CI61" s="200"/>
      <c r="CJ61" s="201"/>
      <c r="CK61" s="199"/>
      <c r="CL61" s="200"/>
      <c r="CM61" s="200"/>
      <c r="CN61" s="200"/>
      <c r="CO61" s="201"/>
      <c r="CP61" s="199"/>
      <c r="CQ61" s="200"/>
      <c r="CR61" s="200"/>
      <c r="CS61" s="200"/>
      <c r="CT61" s="201"/>
      <c r="CU61" s="171"/>
      <c r="CV61" s="172"/>
      <c r="CW61" s="172"/>
      <c r="CX61" s="172"/>
      <c r="CY61" s="173"/>
      <c r="DA61" s="174"/>
    </row>
    <row r="62" spans="1:105" ht="16.5" x14ac:dyDescent="0.15">
      <c r="A62" s="175"/>
      <c r="B62" s="144"/>
      <c r="C62" s="176" t="str">
        <f t="shared" ca="1" si="2"/>
        <v>●</v>
      </c>
      <c r="D62" s="177"/>
      <c r="E62" s="178"/>
      <c r="F62" s="178"/>
      <c r="G62" s="178"/>
      <c r="H62" s="178"/>
      <c r="I62" s="178"/>
      <c r="J62" s="178"/>
      <c r="K62" s="179"/>
      <c r="L62" s="180"/>
      <c r="M62" s="180"/>
      <c r="N62" s="180"/>
      <c r="O62" s="180"/>
      <c r="P62" s="180"/>
      <c r="Q62" s="180"/>
      <c r="R62" s="181"/>
      <c r="S62" s="182"/>
      <c r="T62" s="181"/>
      <c r="U62" s="182"/>
      <c r="V62" s="179"/>
      <c r="W62" s="180"/>
      <c r="X62" s="180"/>
      <c r="Y62" s="180"/>
      <c r="Z62" s="180"/>
      <c r="AA62" s="180"/>
      <c r="AB62" s="180"/>
      <c r="AC62" s="180"/>
      <c r="AD62" s="179"/>
      <c r="AE62" s="180"/>
      <c r="AF62" s="180"/>
      <c r="AG62" s="180"/>
      <c r="AH62" s="180"/>
      <c r="AI62" s="180"/>
      <c r="AJ62" s="180"/>
      <c r="AK62" s="183"/>
      <c r="AL62" s="179"/>
      <c r="AM62" s="180"/>
      <c r="AN62" s="180"/>
      <c r="AO62" s="180"/>
      <c r="AP62" s="180"/>
      <c r="AQ62" s="180"/>
      <c r="AR62" s="183"/>
      <c r="AS62" s="184"/>
      <c r="AT62" s="185"/>
      <c r="AU62" s="185"/>
      <c r="AV62" s="185"/>
      <c r="AW62" s="185"/>
      <c r="AX62" s="185"/>
      <c r="AY62" s="186"/>
      <c r="AZ62" s="187"/>
      <c r="BA62" s="188"/>
      <c r="BB62" s="189">
        <v>4</v>
      </c>
      <c r="BC62" s="190"/>
      <c r="BD62" s="191"/>
      <c r="BE62" s="191"/>
      <c r="BF62" s="192"/>
      <c r="BG62" s="193"/>
      <c r="BH62" s="194"/>
      <c r="BI62" s="195"/>
      <c r="BJ62" s="196"/>
      <c r="BK62" s="197"/>
      <c r="BL62" s="197"/>
      <c r="BM62" s="197"/>
      <c r="BN62" s="197"/>
      <c r="BO62" s="198"/>
      <c r="BP62" s="196"/>
      <c r="BQ62" s="197"/>
      <c r="BR62" s="197"/>
      <c r="BS62" s="197"/>
      <c r="BT62" s="197"/>
      <c r="BU62" s="198"/>
      <c r="BV62" s="196"/>
      <c r="BW62" s="197"/>
      <c r="BX62" s="197"/>
      <c r="BY62" s="197"/>
      <c r="BZ62" s="197"/>
      <c r="CA62" s="198"/>
      <c r="CB62" s="190"/>
      <c r="CC62" s="191"/>
      <c r="CD62" s="191"/>
      <c r="CE62" s="192"/>
      <c r="CF62" s="199"/>
      <c r="CG62" s="200"/>
      <c r="CH62" s="200"/>
      <c r="CI62" s="200"/>
      <c r="CJ62" s="201"/>
      <c r="CK62" s="199"/>
      <c r="CL62" s="200"/>
      <c r="CM62" s="200"/>
      <c r="CN62" s="200"/>
      <c r="CO62" s="201"/>
      <c r="CP62" s="199"/>
      <c r="CQ62" s="200"/>
      <c r="CR62" s="200"/>
      <c r="CS62" s="200"/>
      <c r="CT62" s="201"/>
      <c r="CU62" s="171"/>
      <c r="CV62" s="172"/>
      <c r="CW62" s="172"/>
      <c r="CX62" s="172"/>
      <c r="CY62" s="173"/>
      <c r="DA62" s="174"/>
    </row>
    <row r="63" spans="1:105" ht="16.5" x14ac:dyDescent="0.15">
      <c r="A63" s="175"/>
      <c r="B63" s="144"/>
      <c r="C63" s="176" t="str">
        <f t="shared" ca="1" si="2"/>
        <v>●</v>
      </c>
      <c r="D63" s="177"/>
      <c r="E63" s="178"/>
      <c r="F63" s="178"/>
      <c r="G63" s="178"/>
      <c r="H63" s="178"/>
      <c r="I63" s="178"/>
      <c r="J63" s="178"/>
      <c r="K63" s="179"/>
      <c r="L63" s="180"/>
      <c r="M63" s="180"/>
      <c r="N63" s="180"/>
      <c r="O63" s="180"/>
      <c r="P63" s="180"/>
      <c r="Q63" s="180"/>
      <c r="R63" s="181"/>
      <c r="S63" s="182"/>
      <c r="T63" s="181"/>
      <c r="U63" s="182"/>
      <c r="V63" s="179"/>
      <c r="W63" s="180"/>
      <c r="X63" s="180"/>
      <c r="Y63" s="180"/>
      <c r="Z63" s="180"/>
      <c r="AA63" s="180"/>
      <c r="AB63" s="180"/>
      <c r="AC63" s="180"/>
      <c r="AD63" s="179"/>
      <c r="AE63" s="180"/>
      <c r="AF63" s="180"/>
      <c r="AG63" s="180"/>
      <c r="AH63" s="180"/>
      <c r="AI63" s="180"/>
      <c r="AJ63" s="180"/>
      <c r="AK63" s="183"/>
      <c r="AL63" s="179"/>
      <c r="AM63" s="180"/>
      <c r="AN63" s="180"/>
      <c r="AO63" s="180"/>
      <c r="AP63" s="180"/>
      <c r="AQ63" s="180"/>
      <c r="AR63" s="183"/>
      <c r="AS63" s="184"/>
      <c r="AT63" s="185"/>
      <c r="AU63" s="185"/>
      <c r="AV63" s="185"/>
      <c r="AW63" s="185"/>
      <c r="AX63" s="185"/>
      <c r="AY63" s="186"/>
      <c r="AZ63" s="187"/>
      <c r="BA63" s="188"/>
      <c r="BB63" s="189">
        <v>5</v>
      </c>
      <c r="BC63" s="190"/>
      <c r="BD63" s="191"/>
      <c r="BE63" s="191"/>
      <c r="BF63" s="192"/>
      <c r="BG63" s="193"/>
      <c r="BH63" s="194"/>
      <c r="BI63" s="195"/>
      <c r="BJ63" s="196"/>
      <c r="BK63" s="197"/>
      <c r="BL63" s="197"/>
      <c r="BM63" s="197"/>
      <c r="BN63" s="197"/>
      <c r="BO63" s="198"/>
      <c r="BP63" s="196"/>
      <c r="BQ63" s="197"/>
      <c r="BR63" s="197"/>
      <c r="BS63" s="197"/>
      <c r="BT63" s="197"/>
      <c r="BU63" s="198"/>
      <c r="BV63" s="196"/>
      <c r="BW63" s="197"/>
      <c r="BX63" s="197"/>
      <c r="BY63" s="197"/>
      <c r="BZ63" s="197"/>
      <c r="CA63" s="198"/>
      <c r="CB63" s="190"/>
      <c r="CC63" s="191"/>
      <c r="CD63" s="191"/>
      <c r="CE63" s="192"/>
      <c r="CF63" s="199"/>
      <c r="CG63" s="200"/>
      <c r="CH63" s="200"/>
      <c r="CI63" s="200"/>
      <c r="CJ63" s="201"/>
      <c r="CK63" s="199"/>
      <c r="CL63" s="200"/>
      <c r="CM63" s="200"/>
      <c r="CN63" s="200"/>
      <c r="CO63" s="201"/>
      <c r="CP63" s="199"/>
      <c r="CQ63" s="200"/>
      <c r="CR63" s="200"/>
      <c r="CS63" s="200"/>
      <c r="CT63" s="201"/>
      <c r="CU63" s="171"/>
      <c r="CV63" s="172"/>
      <c r="CW63" s="172"/>
      <c r="CX63" s="172"/>
      <c r="CY63" s="173"/>
      <c r="DA63" s="174"/>
    </row>
    <row r="64" spans="1:105" ht="16.5" x14ac:dyDescent="0.15">
      <c r="A64" s="202"/>
      <c r="B64" s="203"/>
      <c r="C64" s="204" t="str">
        <f t="shared" ca="1" si="2"/>
        <v>●</v>
      </c>
      <c r="D64" s="205"/>
      <c r="E64" s="206"/>
      <c r="F64" s="206"/>
      <c r="G64" s="206"/>
      <c r="H64" s="206"/>
      <c r="I64" s="206"/>
      <c r="J64" s="206"/>
      <c r="K64" s="168"/>
      <c r="L64" s="169"/>
      <c r="M64" s="169"/>
      <c r="N64" s="169"/>
      <c r="O64" s="169"/>
      <c r="P64" s="169"/>
      <c r="Q64" s="169"/>
      <c r="R64" s="207"/>
      <c r="S64" s="208"/>
      <c r="T64" s="207"/>
      <c r="U64" s="208"/>
      <c r="V64" s="168"/>
      <c r="W64" s="169"/>
      <c r="X64" s="169"/>
      <c r="Y64" s="169"/>
      <c r="Z64" s="169"/>
      <c r="AA64" s="169"/>
      <c r="AB64" s="169"/>
      <c r="AC64" s="169"/>
      <c r="AD64" s="168"/>
      <c r="AE64" s="169"/>
      <c r="AF64" s="169"/>
      <c r="AG64" s="169"/>
      <c r="AH64" s="169"/>
      <c r="AI64" s="169"/>
      <c r="AJ64" s="169"/>
      <c r="AK64" s="170"/>
      <c r="AL64" s="168"/>
      <c r="AM64" s="169"/>
      <c r="AN64" s="169"/>
      <c r="AO64" s="169"/>
      <c r="AP64" s="169"/>
      <c r="AQ64" s="169"/>
      <c r="AR64" s="170"/>
      <c r="AS64" s="209"/>
      <c r="AT64" s="210"/>
      <c r="AU64" s="210"/>
      <c r="AV64" s="210"/>
      <c r="AW64" s="210"/>
      <c r="AX64" s="210"/>
      <c r="AY64" s="211"/>
      <c r="AZ64" s="212"/>
      <c r="BA64" s="213"/>
      <c r="BB64" s="214">
        <v>6</v>
      </c>
      <c r="BC64" s="215"/>
      <c r="BD64" s="216"/>
      <c r="BE64" s="216"/>
      <c r="BF64" s="217"/>
      <c r="BG64" s="218"/>
      <c r="BH64" s="219"/>
      <c r="BI64" s="220"/>
      <c r="BJ64" s="221"/>
      <c r="BK64" s="222"/>
      <c r="BL64" s="222"/>
      <c r="BM64" s="222"/>
      <c r="BN64" s="222"/>
      <c r="BO64" s="223"/>
      <c r="BP64" s="221"/>
      <c r="BQ64" s="222"/>
      <c r="BR64" s="222"/>
      <c r="BS64" s="222"/>
      <c r="BT64" s="222"/>
      <c r="BU64" s="223"/>
      <c r="BV64" s="221"/>
      <c r="BW64" s="222"/>
      <c r="BX64" s="222"/>
      <c r="BY64" s="222"/>
      <c r="BZ64" s="222"/>
      <c r="CA64" s="223"/>
      <c r="CB64" s="215"/>
      <c r="CC64" s="216"/>
      <c r="CD64" s="216"/>
      <c r="CE64" s="217"/>
      <c r="CF64" s="199"/>
      <c r="CG64" s="200"/>
      <c r="CH64" s="200"/>
      <c r="CI64" s="200"/>
      <c r="CJ64" s="201"/>
      <c r="CK64" s="199"/>
      <c r="CL64" s="200"/>
      <c r="CM64" s="200"/>
      <c r="CN64" s="200"/>
      <c r="CO64" s="201"/>
      <c r="CP64" s="199"/>
      <c r="CQ64" s="200"/>
      <c r="CR64" s="200"/>
      <c r="CS64" s="200"/>
      <c r="CT64" s="201"/>
      <c r="CU64" s="171"/>
      <c r="CV64" s="172"/>
      <c r="CW64" s="172"/>
      <c r="CX64" s="172"/>
      <c r="CY64" s="173"/>
      <c r="DA64" s="174"/>
    </row>
    <row r="65" spans="1:105" ht="16.5" x14ac:dyDescent="0.15">
      <c r="A65" s="143">
        <v>10</v>
      </c>
      <c r="B65" s="144"/>
      <c r="C65" s="145" t="str">
        <f t="shared" ca="1" si="2"/>
        <v>●</v>
      </c>
      <c r="D65" s="146"/>
      <c r="E65" s="147"/>
      <c r="F65" s="147"/>
      <c r="G65" s="147"/>
      <c r="H65" s="147"/>
      <c r="I65" s="147"/>
      <c r="J65" s="147"/>
      <c r="K65" s="148" t="s">
        <v>572</v>
      </c>
      <c r="L65" s="149"/>
      <c r="M65" s="149"/>
      <c r="N65" s="149"/>
      <c r="O65" s="149"/>
      <c r="P65" s="149"/>
      <c r="Q65" s="149"/>
      <c r="R65" s="150"/>
      <c r="S65" s="151"/>
      <c r="T65" s="150"/>
      <c r="U65" s="151"/>
      <c r="V65" s="148"/>
      <c r="W65" s="149"/>
      <c r="X65" s="149"/>
      <c r="Y65" s="149"/>
      <c r="Z65" s="149"/>
      <c r="AA65" s="149"/>
      <c r="AB65" s="149"/>
      <c r="AC65" s="149"/>
      <c r="AD65" s="148"/>
      <c r="AE65" s="149"/>
      <c r="AF65" s="149"/>
      <c r="AG65" s="149"/>
      <c r="AH65" s="149"/>
      <c r="AI65" s="149"/>
      <c r="AJ65" s="149"/>
      <c r="AK65" s="152"/>
      <c r="AL65" s="148"/>
      <c r="AM65" s="149"/>
      <c r="AN65" s="149"/>
      <c r="AO65" s="149"/>
      <c r="AP65" s="149"/>
      <c r="AQ65" s="149"/>
      <c r="AR65" s="152"/>
      <c r="AS65" s="153"/>
      <c r="AT65" s="154"/>
      <c r="AU65" s="154"/>
      <c r="AV65" s="154"/>
      <c r="AW65" s="154"/>
      <c r="AX65" s="154"/>
      <c r="AY65" s="155"/>
      <c r="AZ65" s="156"/>
      <c r="BA65" s="157"/>
      <c r="BB65" s="158">
        <v>1</v>
      </c>
      <c r="BC65" s="159"/>
      <c r="BD65" s="160"/>
      <c r="BE65" s="160"/>
      <c r="BF65" s="161"/>
      <c r="BG65" s="162"/>
      <c r="BH65" s="163"/>
      <c r="BI65" s="164"/>
      <c r="BJ65" s="165"/>
      <c r="BK65" s="166"/>
      <c r="BL65" s="166"/>
      <c r="BM65" s="166"/>
      <c r="BN65" s="166"/>
      <c r="BO65" s="167"/>
      <c r="BP65" s="165"/>
      <c r="BQ65" s="166"/>
      <c r="BR65" s="166"/>
      <c r="BS65" s="166"/>
      <c r="BT65" s="166"/>
      <c r="BU65" s="167"/>
      <c r="BV65" s="165"/>
      <c r="BW65" s="166"/>
      <c r="BX65" s="166"/>
      <c r="BY65" s="166"/>
      <c r="BZ65" s="166"/>
      <c r="CA65" s="167"/>
      <c r="CB65" s="159"/>
      <c r="CC65" s="160"/>
      <c r="CD65" s="160"/>
      <c r="CE65" s="161"/>
      <c r="CF65" s="168"/>
      <c r="CG65" s="169"/>
      <c r="CH65" s="169"/>
      <c r="CI65" s="169"/>
      <c r="CJ65" s="170"/>
      <c r="CK65" s="168"/>
      <c r="CL65" s="169"/>
      <c r="CM65" s="169"/>
      <c r="CN65" s="169"/>
      <c r="CO65" s="170"/>
      <c r="CP65" s="168"/>
      <c r="CQ65" s="169"/>
      <c r="CR65" s="169"/>
      <c r="CS65" s="169"/>
      <c r="CT65" s="170"/>
      <c r="CU65" s="171"/>
      <c r="CV65" s="172"/>
      <c r="CW65" s="172"/>
      <c r="CX65" s="172"/>
      <c r="CY65" s="173"/>
      <c r="DA65" s="174"/>
    </row>
    <row r="66" spans="1:105" ht="16.5" x14ac:dyDescent="0.15">
      <c r="A66" s="175"/>
      <c r="B66" s="144"/>
      <c r="C66" s="176" t="str">
        <f t="shared" ca="1" si="2"/>
        <v>●</v>
      </c>
      <c r="D66" s="177"/>
      <c r="E66" s="178"/>
      <c r="F66" s="178"/>
      <c r="G66" s="178"/>
      <c r="H66" s="178"/>
      <c r="I66" s="178"/>
      <c r="J66" s="178"/>
      <c r="K66" s="179"/>
      <c r="L66" s="180"/>
      <c r="M66" s="180"/>
      <c r="N66" s="180"/>
      <c r="O66" s="180"/>
      <c r="P66" s="180"/>
      <c r="Q66" s="180"/>
      <c r="R66" s="181"/>
      <c r="S66" s="182"/>
      <c r="T66" s="181"/>
      <c r="U66" s="182"/>
      <c r="V66" s="179"/>
      <c r="W66" s="180"/>
      <c r="X66" s="180"/>
      <c r="Y66" s="180"/>
      <c r="Z66" s="180"/>
      <c r="AA66" s="180"/>
      <c r="AB66" s="180"/>
      <c r="AC66" s="180"/>
      <c r="AD66" s="179"/>
      <c r="AE66" s="180"/>
      <c r="AF66" s="180"/>
      <c r="AG66" s="180"/>
      <c r="AH66" s="180"/>
      <c r="AI66" s="180"/>
      <c r="AJ66" s="180"/>
      <c r="AK66" s="183"/>
      <c r="AL66" s="179"/>
      <c r="AM66" s="180"/>
      <c r="AN66" s="180"/>
      <c r="AO66" s="180"/>
      <c r="AP66" s="180"/>
      <c r="AQ66" s="180"/>
      <c r="AR66" s="183"/>
      <c r="AS66" s="184"/>
      <c r="AT66" s="185"/>
      <c r="AU66" s="185"/>
      <c r="AV66" s="185"/>
      <c r="AW66" s="185"/>
      <c r="AX66" s="185"/>
      <c r="AY66" s="186"/>
      <c r="AZ66" s="187"/>
      <c r="BA66" s="188"/>
      <c r="BB66" s="189">
        <v>2</v>
      </c>
      <c r="BC66" s="190"/>
      <c r="BD66" s="191"/>
      <c r="BE66" s="191"/>
      <c r="BF66" s="192"/>
      <c r="BG66" s="193"/>
      <c r="BH66" s="194"/>
      <c r="BI66" s="195"/>
      <c r="BJ66" s="196"/>
      <c r="BK66" s="197"/>
      <c r="BL66" s="197"/>
      <c r="BM66" s="197"/>
      <c r="BN66" s="197"/>
      <c r="BO66" s="198"/>
      <c r="BP66" s="196"/>
      <c r="BQ66" s="197"/>
      <c r="BR66" s="197"/>
      <c r="BS66" s="197"/>
      <c r="BT66" s="197"/>
      <c r="BU66" s="198"/>
      <c r="BV66" s="196"/>
      <c r="BW66" s="197"/>
      <c r="BX66" s="197"/>
      <c r="BY66" s="197"/>
      <c r="BZ66" s="197"/>
      <c r="CA66" s="198"/>
      <c r="CB66" s="190"/>
      <c r="CC66" s="191"/>
      <c r="CD66" s="191"/>
      <c r="CE66" s="192"/>
      <c r="CF66" s="199"/>
      <c r="CG66" s="200"/>
      <c r="CH66" s="200"/>
      <c r="CI66" s="200"/>
      <c r="CJ66" s="201"/>
      <c r="CK66" s="199"/>
      <c r="CL66" s="200"/>
      <c r="CM66" s="200"/>
      <c r="CN66" s="200"/>
      <c r="CO66" s="201"/>
      <c r="CP66" s="199"/>
      <c r="CQ66" s="200"/>
      <c r="CR66" s="200"/>
      <c r="CS66" s="200"/>
      <c r="CT66" s="201"/>
      <c r="CU66" s="171"/>
      <c r="CV66" s="172"/>
      <c r="CW66" s="172"/>
      <c r="CX66" s="172"/>
      <c r="CY66" s="173"/>
      <c r="DA66" s="174"/>
    </row>
    <row r="67" spans="1:105" ht="16.5" x14ac:dyDescent="0.15">
      <c r="A67" s="175"/>
      <c r="B67" s="144"/>
      <c r="C67" s="176" t="str">
        <f t="shared" ca="1" si="2"/>
        <v>●</v>
      </c>
      <c r="D67" s="177"/>
      <c r="E67" s="178"/>
      <c r="F67" s="178"/>
      <c r="G67" s="178"/>
      <c r="H67" s="178"/>
      <c r="I67" s="178"/>
      <c r="J67" s="178"/>
      <c r="K67" s="179"/>
      <c r="L67" s="180"/>
      <c r="M67" s="180"/>
      <c r="N67" s="180"/>
      <c r="O67" s="180"/>
      <c r="P67" s="180"/>
      <c r="Q67" s="180"/>
      <c r="R67" s="181"/>
      <c r="S67" s="182"/>
      <c r="T67" s="181"/>
      <c r="U67" s="182"/>
      <c r="V67" s="179"/>
      <c r="W67" s="180"/>
      <c r="X67" s="180"/>
      <c r="Y67" s="180"/>
      <c r="Z67" s="180"/>
      <c r="AA67" s="180"/>
      <c r="AB67" s="180"/>
      <c r="AC67" s="180"/>
      <c r="AD67" s="179"/>
      <c r="AE67" s="180"/>
      <c r="AF67" s="180"/>
      <c r="AG67" s="180"/>
      <c r="AH67" s="180"/>
      <c r="AI67" s="180"/>
      <c r="AJ67" s="180"/>
      <c r="AK67" s="183"/>
      <c r="AL67" s="179"/>
      <c r="AM67" s="180"/>
      <c r="AN67" s="180"/>
      <c r="AO67" s="180"/>
      <c r="AP67" s="180"/>
      <c r="AQ67" s="180"/>
      <c r="AR67" s="183"/>
      <c r="AS67" s="184"/>
      <c r="AT67" s="185"/>
      <c r="AU67" s="185"/>
      <c r="AV67" s="185"/>
      <c r="AW67" s="185"/>
      <c r="AX67" s="185"/>
      <c r="AY67" s="186"/>
      <c r="AZ67" s="187"/>
      <c r="BA67" s="188"/>
      <c r="BB67" s="189">
        <v>3</v>
      </c>
      <c r="BC67" s="190"/>
      <c r="BD67" s="191"/>
      <c r="BE67" s="191"/>
      <c r="BF67" s="192"/>
      <c r="BG67" s="193"/>
      <c r="BH67" s="194"/>
      <c r="BI67" s="195"/>
      <c r="BJ67" s="196"/>
      <c r="BK67" s="197"/>
      <c r="BL67" s="197"/>
      <c r="BM67" s="197"/>
      <c r="BN67" s="197"/>
      <c r="BO67" s="198"/>
      <c r="BP67" s="196"/>
      <c r="BQ67" s="197"/>
      <c r="BR67" s="197"/>
      <c r="BS67" s="197"/>
      <c r="BT67" s="197"/>
      <c r="BU67" s="198"/>
      <c r="BV67" s="196"/>
      <c r="BW67" s="197"/>
      <c r="BX67" s="197"/>
      <c r="BY67" s="197"/>
      <c r="BZ67" s="197"/>
      <c r="CA67" s="198"/>
      <c r="CB67" s="190"/>
      <c r="CC67" s="191"/>
      <c r="CD67" s="191"/>
      <c r="CE67" s="192"/>
      <c r="CF67" s="199"/>
      <c r="CG67" s="200"/>
      <c r="CH67" s="200"/>
      <c r="CI67" s="200"/>
      <c r="CJ67" s="201"/>
      <c r="CK67" s="199"/>
      <c r="CL67" s="200"/>
      <c r="CM67" s="200"/>
      <c r="CN67" s="200"/>
      <c r="CO67" s="201"/>
      <c r="CP67" s="199"/>
      <c r="CQ67" s="200"/>
      <c r="CR67" s="200"/>
      <c r="CS67" s="200"/>
      <c r="CT67" s="201"/>
      <c r="CU67" s="171"/>
      <c r="CV67" s="172"/>
      <c r="CW67" s="172"/>
      <c r="CX67" s="172"/>
      <c r="CY67" s="173"/>
      <c r="DA67" s="174"/>
    </row>
    <row r="68" spans="1:105" ht="16.5" x14ac:dyDescent="0.15">
      <c r="A68" s="175"/>
      <c r="B68" s="144"/>
      <c r="C68" s="176" t="str">
        <f t="shared" ca="1" si="2"/>
        <v>●</v>
      </c>
      <c r="D68" s="177"/>
      <c r="E68" s="178"/>
      <c r="F68" s="178"/>
      <c r="G68" s="178"/>
      <c r="H68" s="178"/>
      <c r="I68" s="178"/>
      <c r="J68" s="178"/>
      <c r="K68" s="179"/>
      <c r="L68" s="180"/>
      <c r="M68" s="180"/>
      <c r="N68" s="180"/>
      <c r="O68" s="180"/>
      <c r="P68" s="180"/>
      <c r="Q68" s="180"/>
      <c r="R68" s="181"/>
      <c r="S68" s="182"/>
      <c r="T68" s="181"/>
      <c r="U68" s="182"/>
      <c r="V68" s="179"/>
      <c r="W68" s="180"/>
      <c r="X68" s="180"/>
      <c r="Y68" s="180"/>
      <c r="Z68" s="180"/>
      <c r="AA68" s="180"/>
      <c r="AB68" s="180"/>
      <c r="AC68" s="180"/>
      <c r="AD68" s="179"/>
      <c r="AE68" s="180"/>
      <c r="AF68" s="180"/>
      <c r="AG68" s="180"/>
      <c r="AH68" s="180"/>
      <c r="AI68" s="180"/>
      <c r="AJ68" s="180"/>
      <c r="AK68" s="183"/>
      <c r="AL68" s="179"/>
      <c r="AM68" s="180"/>
      <c r="AN68" s="180"/>
      <c r="AO68" s="180"/>
      <c r="AP68" s="180"/>
      <c r="AQ68" s="180"/>
      <c r="AR68" s="183"/>
      <c r="AS68" s="184"/>
      <c r="AT68" s="185"/>
      <c r="AU68" s="185"/>
      <c r="AV68" s="185"/>
      <c r="AW68" s="185"/>
      <c r="AX68" s="185"/>
      <c r="AY68" s="186"/>
      <c r="AZ68" s="187"/>
      <c r="BA68" s="188"/>
      <c r="BB68" s="189">
        <v>4</v>
      </c>
      <c r="BC68" s="190"/>
      <c r="BD68" s="191"/>
      <c r="BE68" s="191"/>
      <c r="BF68" s="192"/>
      <c r="BG68" s="193"/>
      <c r="BH68" s="194"/>
      <c r="BI68" s="195"/>
      <c r="BJ68" s="196"/>
      <c r="BK68" s="197"/>
      <c r="BL68" s="197"/>
      <c r="BM68" s="197"/>
      <c r="BN68" s="197"/>
      <c r="BO68" s="198"/>
      <c r="BP68" s="196"/>
      <c r="BQ68" s="197"/>
      <c r="BR68" s="197"/>
      <c r="BS68" s="197"/>
      <c r="BT68" s="197"/>
      <c r="BU68" s="198"/>
      <c r="BV68" s="196"/>
      <c r="BW68" s="197"/>
      <c r="BX68" s="197"/>
      <c r="BY68" s="197"/>
      <c r="BZ68" s="197"/>
      <c r="CA68" s="198"/>
      <c r="CB68" s="190"/>
      <c r="CC68" s="191"/>
      <c r="CD68" s="191"/>
      <c r="CE68" s="192"/>
      <c r="CF68" s="199"/>
      <c r="CG68" s="200"/>
      <c r="CH68" s="200"/>
      <c r="CI68" s="200"/>
      <c r="CJ68" s="201"/>
      <c r="CK68" s="199"/>
      <c r="CL68" s="200"/>
      <c r="CM68" s="200"/>
      <c r="CN68" s="200"/>
      <c r="CO68" s="201"/>
      <c r="CP68" s="199"/>
      <c r="CQ68" s="200"/>
      <c r="CR68" s="200"/>
      <c r="CS68" s="200"/>
      <c r="CT68" s="201"/>
      <c r="CU68" s="171"/>
      <c r="CV68" s="172"/>
      <c r="CW68" s="172"/>
      <c r="CX68" s="172"/>
      <c r="CY68" s="173"/>
      <c r="DA68" s="174"/>
    </row>
    <row r="69" spans="1:105" ht="16.5" x14ac:dyDescent="0.15">
      <c r="A69" s="175"/>
      <c r="B69" s="144"/>
      <c r="C69" s="176" t="str">
        <f t="shared" ca="1" si="2"/>
        <v>●</v>
      </c>
      <c r="D69" s="177"/>
      <c r="E69" s="178"/>
      <c r="F69" s="178"/>
      <c r="G69" s="178"/>
      <c r="H69" s="178"/>
      <c r="I69" s="178"/>
      <c r="J69" s="178"/>
      <c r="K69" s="179"/>
      <c r="L69" s="180"/>
      <c r="M69" s="180"/>
      <c r="N69" s="180"/>
      <c r="O69" s="180"/>
      <c r="P69" s="180"/>
      <c r="Q69" s="180"/>
      <c r="R69" s="181"/>
      <c r="S69" s="182"/>
      <c r="T69" s="181"/>
      <c r="U69" s="182"/>
      <c r="V69" s="179"/>
      <c r="W69" s="180"/>
      <c r="X69" s="180"/>
      <c r="Y69" s="180"/>
      <c r="Z69" s="180"/>
      <c r="AA69" s="180"/>
      <c r="AB69" s="180"/>
      <c r="AC69" s="180"/>
      <c r="AD69" s="179"/>
      <c r="AE69" s="180"/>
      <c r="AF69" s="180"/>
      <c r="AG69" s="180"/>
      <c r="AH69" s="180"/>
      <c r="AI69" s="180"/>
      <c r="AJ69" s="180"/>
      <c r="AK69" s="183"/>
      <c r="AL69" s="179"/>
      <c r="AM69" s="180"/>
      <c r="AN69" s="180"/>
      <c r="AO69" s="180"/>
      <c r="AP69" s="180"/>
      <c r="AQ69" s="180"/>
      <c r="AR69" s="183"/>
      <c r="AS69" s="184"/>
      <c r="AT69" s="185"/>
      <c r="AU69" s="185"/>
      <c r="AV69" s="185"/>
      <c r="AW69" s="185"/>
      <c r="AX69" s="185"/>
      <c r="AY69" s="186"/>
      <c r="AZ69" s="187"/>
      <c r="BA69" s="188"/>
      <c r="BB69" s="189">
        <v>5</v>
      </c>
      <c r="BC69" s="190"/>
      <c r="BD69" s="191"/>
      <c r="BE69" s="191"/>
      <c r="BF69" s="192"/>
      <c r="BG69" s="193"/>
      <c r="BH69" s="194"/>
      <c r="BI69" s="195"/>
      <c r="BJ69" s="196"/>
      <c r="BK69" s="197"/>
      <c r="BL69" s="197"/>
      <c r="BM69" s="197"/>
      <c r="BN69" s="197"/>
      <c r="BO69" s="198"/>
      <c r="BP69" s="196"/>
      <c r="BQ69" s="197"/>
      <c r="BR69" s="197"/>
      <c r="BS69" s="197"/>
      <c r="BT69" s="197"/>
      <c r="BU69" s="198"/>
      <c r="BV69" s="196"/>
      <c r="BW69" s="197"/>
      <c r="BX69" s="197"/>
      <c r="BY69" s="197"/>
      <c r="BZ69" s="197"/>
      <c r="CA69" s="198"/>
      <c r="CB69" s="190"/>
      <c r="CC69" s="191"/>
      <c r="CD69" s="191"/>
      <c r="CE69" s="192"/>
      <c r="CF69" s="199"/>
      <c r="CG69" s="200"/>
      <c r="CH69" s="200"/>
      <c r="CI69" s="200"/>
      <c r="CJ69" s="201"/>
      <c r="CK69" s="199"/>
      <c r="CL69" s="200"/>
      <c r="CM69" s="200"/>
      <c r="CN69" s="200"/>
      <c r="CO69" s="201"/>
      <c r="CP69" s="199"/>
      <c r="CQ69" s="200"/>
      <c r="CR69" s="200"/>
      <c r="CS69" s="200"/>
      <c r="CT69" s="201"/>
      <c r="CU69" s="171"/>
      <c r="CV69" s="172"/>
      <c r="CW69" s="172"/>
      <c r="CX69" s="172"/>
      <c r="CY69" s="173"/>
      <c r="DA69" s="174"/>
    </row>
    <row r="70" spans="1:105" ht="16.5" x14ac:dyDescent="0.15">
      <c r="A70" s="202"/>
      <c r="B70" s="203"/>
      <c r="C70" s="204" t="str">
        <f t="shared" ca="1" si="2"/>
        <v>●</v>
      </c>
      <c r="D70" s="205"/>
      <c r="E70" s="206"/>
      <c r="F70" s="206"/>
      <c r="G70" s="206"/>
      <c r="H70" s="206"/>
      <c r="I70" s="206"/>
      <c r="J70" s="206"/>
      <c r="K70" s="168"/>
      <c r="L70" s="169"/>
      <c r="M70" s="169"/>
      <c r="N70" s="169"/>
      <c r="O70" s="169"/>
      <c r="P70" s="169"/>
      <c r="Q70" s="169"/>
      <c r="R70" s="207"/>
      <c r="S70" s="208"/>
      <c r="T70" s="207"/>
      <c r="U70" s="208"/>
      <c r="V70" s="168"/>
      <c r="W70" s="169"/>
      <c r="X70" s="169"/>
      <c r="Y70" s="169"/>
      <c r="Z70" s="169"/>
      <c r="AA70" s="169"/>
      <c r="AB70" s="169"/>
      <c r="AC70" s="169"/>
      <c r="AD70" s="168"/>
      <c r="AE70" s="169"/>
      <c r="AF70" s="169"/>
      <c r="AG70" s="169"/>
      <c r="AH70" s="169"/>
      <c r="AI70" s="169"/>
      <c r="AJ70" s="169"/>
      <c r="AK70" s="170"/>
      <c r="AL70" s="168"/>
      <c r="AM70" s="169"/>
      <c r="AN70" s="169"/>
      <c r="AO70" s="169"/>
      <c r="AP70" s="169"/>
      <c r="AQ70" s="169"/>
      <c r="AR70" s="170"/>
      <c r="AS70" s="209"/>
      <c r="AT70" s="210"/>
      <c r="AU70" s="210"/>
      <c r="AV70" s="210"/>
      <c r="AW70" s="210"/>
      <c r="AX70" s="210"/>
      <c r="AY70" s="211"/>
      <c r="AZ70" s="212"/>
      <c r="BA70" s="213"/>
      <c r="BB70" s="214">
        <v>6</v>
      </c>
      <c r="BC70" s="215"/>
      <c r="BD70" s="216"/>
      <c r="BE70" s="216"/>
      <c r="BF70" s="217"/>
      <c r="BG70" s="218"/>
      <c r="BH70" s="219"/>
      <c r="BI70" s="220"/>
      <c r="BJ70" s="221"/>
      <c r="BK70" s="222"/>
      <c r="BL70" s="222"/>
      <c r="BM70" s="222"/>
      <c r="BN70" s="222"/>
      <c r="BO70" s="223"/>
      <c r="BP70" s="221"/>
      <c r="BQ70" s="222"/>
      <c r="BR70" s="222"/>
      <c r="BS70" s="222"/>
      <c r="BT70" s="222"/>
      <c r="BU70" s="223"/>
      <c r="BV70" s="221"/>
      <c r="BW70" s="222"/>
      <c r="BX70" s="222"/>
      <c r="BY70" s="222"/>
      <c r="BZ70" s="222"/>
      <c r="CA70" s="223"/>
      <c r="CB70" s="215"/>
      <c r="CC70" s="216"/>
      <c r="CD70" s="216"/>
      <c r="CE70" s="217"/>
      <c r="CF70" s="199"/>
      <c r="CG70" s="200"/>
      <c r="CH70" s="200"/>
      <c r="CI70" s="200"/>
      <c r="CJ70" s="201"/>
      <c r="CK70" s="199"/>
      <c r="CL70" s="200"/>
      <c r="CM70" s="200"/>
      <c r="CN70" s="200"/>
      <c r="CO70" s="201"/>
      <c r="CP70" s="199"/>
      <c r="CQ70" s="200"/>
      <c r="CR70" s="200"/>
      <c r="CS70" s="200"/>
      <c r="CT70" s="201"/>
      <c r="CU70" s="171"/>
      <c r="CV70" s="172"/>
      <c r="CW70" s="172"/>
      <c r="CX70" s="172"/>
      <c r="CY70" s="173"/>
      <c r="DA70" s="174"/>
    </row>
    <row r="71" spans="1:105" ht="16.5" x14ac:dyDescent="0.15">
      <c r="A71" s="143">
        <v>11</v>
      </c>
      <c r="B71" s="144"/>
      <c r="C71" s="145" t="str">
        <f t="shared" ca="1" si="2"/>
        <v>●</v>
      </c>
      <c r="D71" s="146"/>
      <c r="E71" s="147"/>
      <c r="F71" s="147"/>
      <c r="G71" s="147"/>
      <c r="H71" s="147"/>
      <c r="I71" s="147"/>
      <c r="J71" s="147"/>
      <c r="K71" s="148" t="s">
        <v>573</v>
      </c>
      <c r="L71" s="149"/>
      <c r="M71" s="149"/>
      <c r="N71" s="149"/>
      <c r="O71" s="149"/>
      <c r="P71" s="149"/>
      <c r="Q71" s="149"/>
      <c r="R71" s="150"/>
      <c r="S71" s="151"/>
      <c r="T71" s="150"/>
      <c r="U71" s="151"/>
      <c r="V71" s="148"/>
      <c r="W71" s="149"/>
      <c r="X71" s="149"/>
      <c r="Y71" s="149"/>
      <c r="Z71" s="149"/>
      <c r="AA71" s="149"/>
      <c r="AB71" s="149"/>
      <c r="AC71" s="149"/>
      <c r="AD71" s="148"/>
      <c r="AE71" s="149"/>
      <c r="AF71" s="149"/>
      <c r="AG71" s="149"/>
      <c r="AH71" s="149"/>
      <c r="AI71" s="149"/>
      <c r="AJ71" s="149"/>
      <c r="AK71" s="152"/>
      <c r="AL71" s="148"/>
      <c r="AM71" s="149"/>
      <c r="AN71" s="149"/>
      <c r="AO71" s="149"/>
      <c r="AP71" s="149"/>
      <c r="AQ71" s="149"/>
      <c r="AR71" s="152"/>
      <c r="AS71" s="153"/>
      <c r="AT71" s="154"/>
      <c r="AU71" s="154"/>
      <c r="AV71" s="154"/>
      <c r="AW71" s="154"/>
      <c r="AX71" s="154"/>
      <c r="AY71" s="155"/>
      <c r="AZ71" s="156"/>
      <c r="BA71" s="157"/>
      <c r="BB71" s="158">
        <v>1</v>
      </c>
      <c r="BC71" s="159"/>
      <c r="BD71" s="160"/>
      <c r="BE71" s="160"/>
      <c r="BF71" s="161"/>
      <c r="BG71" s="162"/>
      <c r="BH71" s="163"/>
      <c r="BI71" s="164"/>
      <c r="BJ71" s="165"/>
      <c r="BK71" s="166"/>
      <c r="BL71" s="166"/>
      <c r="BM71" s="166"/>
      <c r="BN71" s="166"/>
      <c r="BO71" s="167"/>
      <c r="BP71" s="165"/>
      <c r="BQ71" s="166"/>
      <c r="BR71" s="166"/>
      <c r="BS71" s="166"/>
      <c r="BT71" s="166"/>
      <c r="BU71" s="167"/>
      <c r="BV71" s="165"/>
      <c r="BW71" s="166"/>
      <c r="BX71" s="166"/>
      <c r="BY71" s="166"/>
      <c r="BZ71" s="166"/>
      <c r="CA71" s="167"/>
      <c r="CB71" s="159"/>
      <c r="CC71" s="160"/>
      <c r="CD71" s="160"/>
      <c r="CE71" s="161"/>
      <c r="CF71" s="168"/>
      <c r="CG71" s="169"/>
      <c r="CH71" s="169"/>
      <c r="CI71" s="169"/>
      <c r="CJ71" s="170"/>
      <c r="CK71" s="168"/>
      <c r="CL71" s="169"/>
      <c r="CM71" s="169"/>
      <c r="CN71" s="169"/>
      <c r="CO71" s="170"/>
      <c r="CP71" s="168"/>
      <c r="CQ71" s="169"/>
      <c r="CR71" s="169"/>
      <c r="CS71" s="169"/>
      <c r="CT71" s="170"/>
      <c r="CU71" s="171"/>
      <c r="CV71" s="172"/>
      <c r="CW71" s="172"/>
      <c r="CX71" s="172"/>
      <c r="CY71" s="173"/>
      <c r="DA71" s="174"/>
    </row>
    <row r="72" spans="1:105" ht="16.5" x14ac:dyDescent="0.15">
      <c r="A72" s="175"/>
      <c r="B72" s="144"/>
      <c r="C72" s="176" t="str">
        <f t="shared" ca="1" si="2"/>
        <v>●</v>
      </c>
      <c r="D72" s="177"/>
      <c r="E72" s="178"/>
      <c r="F72" s="178"/>
      <c r="G72" s="178"/>
      <c r="H72" s="178"/>
      <c r="I72" s="178"/>
      <c r="J72" s="178"/>
      <c r="K72" s="179"/>
      <c r="L72" s="180"/>
      <c r="M72" s="180"/>
      <c r="N72" s="180"/>
      <c r="O72" s="180"/>
      <c r="P72" s="180"/>
      <c r="Q72" s="180"/>
      <c r="R72" s="181"/>
      <c r="S72" s="182"/>
      <c r="T72" s="181"/>
      <c r="U72" s="182"/>
      <c r="V72" s="179"/>
      <c r="W72" s="180"/>
      <c r="X72" s="180"/>
      <c r="Y72" s="180"/>
      <c r="Z72" s="180"/>
      <c r="AA72" s="180"/>
      <c r="AB72" s="180"/>
      <c r="AC72" s="180"/>
      <c r="AD72" s="179"/>
      <c r="AE72" s="180"/>
      <c r="AF72" s="180"/>
      <c r="AG72" s="180"/>
      <c r="AH72" s="180"/>
      <c r="AI72" s="180"/>
      <c r="AJ72" s="180"/>
      <c r="AK72" s="183"/>
      <c r="AL72" s="179"/>
      <c r="AM72" s="180"/>
      <c r="AN72" s="180"/>
      <c r="AO72" s="180"/>
      <c r="AP72" s="180"/>
      <c r="AQ72" s="180"/>
      <c r="AR72" s="183"/>
      <c r="AS72" s="184"/>
      <c r="AT72" s="185"/>
      <c r="AU72" s="185"/>
      <c r="AV72" s="185"/>
      <c r="AW72" s="185"/>
      <c r="AX72" s="185"/>
      <c r="AY72" s="186"/>
      <c r="AZ72" s="187"/>
      <c r="BA72" s="188"/>
      <c r="BB72" s="189">
        <v>2</v>
      </c>
      <c r="BC72" s="190"/>
      <c r="BD72" s="191"/>
      <c r="BE72" s="191"/>
      <c r="BF72" s="192"/>
      <c r="BG72" s="193"/>
      <c r="BH72" s="194"/>
      <c r="BI72" s="195"/>
      <c r="BJ72" s="196"/>
      <c r="BK72" s="197"/>
      <c r="BL72" s="197"/>
      <c r="BM72" s="197"/>
      <c r="BN72" s="197"/>
      <c r="BO72" s="198"/>
      <c r="BP72" s="196"/>
      <c r="BQ72" s="197"/>
      <c r="BR72" s="197"/>
      <c r="BS72" s="197"/>
      <c r="BT72" s="197"/>
      <c r="BU72" s="198"/>
      <c r="BV72" s="196"/>
      <c r="BW72" s="197"/>
      <c r="BX72" s="197"/>
      <c r="BY72" s="197"/>
      <c r="BZ72" s="197"/>
      <c r="CA72" s="198"/>
      <c r="CB72" s="190"/>
      <c r="CC72" s="191"/>
      <c r="CD72" s="191"/>
      <c r="CE72" s="192"/>
      <c r="CF72" s="199"/>
      <c r="CG72" s="200"/>
      <c r="CH72" s="200"/>
      <c r="CI72" s="200"/>
      <c r="CJ72" s="201"/>
      <c r="CK72" s="199"/>
      <c r="CL72" s="200"/>
      <c r="CM72" s="200"/>
      <c r="CN72" s="200"/>
      <c r="CO72" s="201"/>
      <c r="CP72" s="199"/>
      <c r="CQ72" s="200"/>
      <c r="CR72" s="200"/>
      <c r="CS72" s="200"/>
      <c r="CT72" s="201"/>
      <c r="CU72" s="171"/>
      <c r="CV72" s="172"/>
      <c r="CW72" s="172"/>
      <c r="CX72" s="172"/>
      <c r="CY72" s="173"/>
      <c r="DA72" s="174"/>
    </row>
    <row r="73" spans="1:105" ht="16.5" x14ac:dyDescent="0.15">
      <c r="A73" s="175"/>
      <c r="B73" s="144"/>
      <c r="C73" s="176" t="str">
        <f t="shared" ca="1" si="2"/>
        <v>●</v>
      </c>
      <c r="D73" s="177"/>
      <c r="E73" s="178"/>
      <c r="F73" s="178"/>
      <c r="G73" s="178"/>
      <c r="H73" s="178"/>
      <c r="I73" s="178"/>
      <c r="J73" s="178"/>
      <c r="K73" s="179"/>
      <c r="L73" s="180"/>
      <c r="M73" s="180"/>
      <c r="N73" s="180"/>
      <c r="O73" s="180"/>
      <c r="P73" s="180"/>
      <c r="Q73" s="180"/>
      <c r="R73" s="181"/>
      <c r="S73" s="182"/>
      <c r="T73" s="181"/>
      <c r="U73" s="182"/>
      <c r="V73" s="179"/>
      <c r="W73" s="180"/>
      <c r="X73" s="180"/>
      <c r="Y73" s="180"/>
      <c r="Z73" s="180"/>
      <c r="AA73" s="180"/>
      <c r="AB73" s="180"/>
      <c r="AC73" s="180"/>
      <c r="AD73" s="179"/>
      <c r="AE73" s="180"/>
      <c r="AF73" s="180"/>
      <c r="AG73" s="180"/>
      <c r="AH73" s="180"/>
      <c r="AI73" s="180"/>
      <c r="AJ73" s="180"/>
      <c r="AK73" s="183"/>
      <c r="AL73" s="179"/>
      <c r="AM73" s="180"/>
      <c r="AN73" s="180"/>
      <c r="AO73" s="180"/>
      <c r="AP73" s="180"/>
      <c r="AQ73" s="180"/>
      <c r="AR73" s="183"/>
      <c r="AS73" s="184"/>
      <c r="AT73" s="185"/>
      <c r="AU73" s="185"/>
      <c r="AV73" s="185"/>
      <c r="AW73" s="185"/>
      <c r="AX73" s="185"/>
      <c r="AY73" s="186"/>
      <c r="AZ73" s="187"/>
      <c r="BA73" s="188"/>
      <c r="BB73" s="189">
        <v>3</v>
      </c>
      <c r="BC73" s="190"/>
      <c r="BD73" s="191"/>
      <c r="BE73" s="191"/>
      <c r="BF73" s="192"/>
      <c r="BG73" s="193"/>
      <c r="BH73" s="194"/>
      <c r="BI73" s="195"/>
      <c r="BJ73" s="196"/>
      <c r="BK73" s="197"/>
      <c r="BL73" s="197"/>
      <c r="BM73" s="197"/>
      <c r="BN73" s="197"/>
      <c r="BO73" s="198"/>
      <c r="BP73" s="196"/>
      <c r="BQ73" s="197"/>
      <c r="BR73" s="197"/>
      <c r="BS73" s="197"/>
      <c r="BT73" s="197"/>
      <c r="BU73" s="198"/>
      <c r="BV73" s="196"/>
      <c r="BW73" s="197"/>
      <c r="BX73" s="197"/>
      <c r="BY73" s="197"/>
      <c r="BZ73" s="197"/>
      <c r="CA73" s="198"/>
      <c r="CB73" s="190"/>
      <c r="CC73" s="191"/>
      <c r="CD73" s="191"/>
      <c r="CE73" s="192"/>
      <c r="CF73" s="199"/>
      <c r="CG73" s="200"/>
      <c r="CH73" s="200"/>
      <c r="CI73" s="200"/>
      <c r="CJ73" s="201"/>
      <c r="CK73" s="199"/>
      <c r="CL73" s="200"/>
      <c r="CM73" s="200"/>
      <c r="CN73" s="200"/>
      <c r="CO73" s="201"/>
      <c r="CP73" s="199"/>
      <c r="CQ73" s="200"/>
      <c r="CR73" s="200"/>
      <c r="CS73" s="200"/>
      <c r="CT73" s="201"/>
      <c r="CU73" s="171"/>
      <c r="CV73" s="172"/>
      <c r="CW73" s="172"/>
      <c r="CX73" s="172"/>
      <c r="CY73" s="173"/>
      <c r="DA73" s="174"/>
    </row>
    <row r="74" spans="1:105" ht="16.5" x14ac:dyDescent="0.15">
      <c r="A74" s="175"/>
      <c r="B74" s="144"/>
      <c r="C74" s="176" t="str">
        <f t="shared" ca="1" si="2"/>
        <v>●</v>
      </c>
      <c r="D74" s="177"/>
      <c r="E74" s="178"/>
      <c r="F74" s="178"/>
      <c r="G74" s="178"/>
      <c r="H74" s="178"/>
      <c r="I74" s="178"/>
      <c r="J74" s="178"/>
      <c r="K74" s="179"/>
      <c r="L74" s="180"/>
      <c r="M74" s="180"/>
      <c r="N74" s="180"/>
      <c r="O74" s="180"/>
      <c r="P74" s="180"/>
      <c r="Q74" s="180"/>
      <c r="R74" s="181"/>
      <c r="S74" s="182"/>
      <c r="T74" s="181"/>
      <c r="U74" s="182"/>
      <c r="V74" s="179"/>
      <c r="W74" s="180"/>
      <c r="X74" s="180"/>
      <c r="Y74" s="180"/>
      <c r="Z74" s="180"/>
      <c r="AA74" s="180"/>
      <c r="AB74" s="180"/>
      <c r="AC74" s="180"/>
      <c r="AD74" s="179"/>
      <c r="AE74" s="180"/>
      <c r="AF74" s="180"/>
      <c r="AG74" s="180"/>
      <c r="AH74" s="180"/>
      <c r="AI74" s="180"/>
      <c r="AJ74" s="180"/>
      <c r="AK74" s="183"/>
      <c r="AL74" s="179"/>
      <c r="AM74" s="180"/>
      <c r="AN74" s="180"/>
      <c r="AO74" s="180"/>
      <c r="AP74" s="180"/>
      <c r="AQ74" s="180"/>
      <c r="AR74" s="183"/>
      <c r="AS74" s="184"/>
      <c r="AT74" s="185"/>
      <c r="AU74" s="185"/>
      <c r="AV74" s="185"/>
      <c r="AW74" s="185"/>
      <c r="AX74" s="185"/>
      <c r="AY74" s="186"/>
      <c r="AZ74" s="187"/>
      <c r="BA74" s="188"/>
      <c r="BB74" s="189">
        <v>4</v>
      </c>
      <c r="BC74" s="190"/>
      <c r="BD74" s="191"/>
      <c r="BE74" s="191"/>
      <c r="BF74" s="192"/>
      <c r="BG74" s="193"/>
      <c r="BH74" s="194"/>
      <c r="BI74" s="195"/>
      <c r="BJ74" s="196"/>
      <c r="BK74" s="197"/>
      <c r="BL74" s="197"/>
      <c r="BM74" s="197"/>
      <c r="BN74" s="197"/>
      <c r="BO74" s="198"/>
      <c r="BP74" s="196"/>
      <c r="BQ74" s="197"/>
      <c r="BR74" s="197"/>
      <c r="BS74" s="197"/>
      <c r="BT74" s="197"/>
      <c r="BU74" s="198"/>
      <c r="BV74" s="196"/>
      <c r="BW74" s="197"/>
      <c r="BX74" s="197"/>
      <c r="BY74" s="197"/>
      <c r="BZ74" s="197"/>
      <c r="CA74" s="198"/>
      <c r="CB74" s="190"/>
      <c r="CC74" s="191"/>
      <c r="CD74" s="191"/>
      <c r="CE74" s="192"/>
      <c r="CF74" s="199"/>
      <c r="CG74" s="200"/>
      <c r="CH74" s="200"/>
      <c r="CI74" s="200"/>
      <c r="CJ74" s="201"/>
      <c r="CK74" s="199"/>
      <c r="CL74" s="200"/>
      <c r="CM74" s="200"/>
      <c r="CN74" s="200"/>
      <c r="CO74" s="201"/>
      <c r="CP74" s="199"/>
      <c r="CQ74" s="200"/>
      <c r="CR74" s="200"/>
      <c r="CS74" s="200"/>
      <c r="CT74" s="201"/>
      <c r="CU74" s="171"/>
      <c r="CV74" s="172"/>
      <c r="CW74" s="172"/>
      <c r="CX74" s="172"/>
      <c r="CY74" s="173"/>
      <c r="DA74" s="174"/>
    </row>
    <row r="75" spans="1:105" ht="16.5" x14ac:dyDescent="0.15">
      <c r="A75" s="175"/>
      <c r="B75" s="144"/>
      <c r="C75" s="176" t="str">
        <f t="shared" ca="1" si="2"/>
        <v>●</v>
      </c>
      <c r="D75" s="177"/>
      <c r="E75" s="178"/>
      <c r="F75" s="178"/>
      <c r="G75" s="178"/>
      <c r="H75" s="178"/>
      <c r="I75" s="178"/>
      <c r="J75" s="178"/>
      <c r="K75" s="179"/>
      <c r="L75" s="180"/>
      <c r="M75" s="180"/>
      <c r="N75" s="180"/>
      <c r="O75" s="180"/>
      <c r="P75" s="180"/>
      <c r="Q75" s="180"/>
      <c r="R75" s="181"/>
      <c r="S75" s="182"/>
      <c r="T75" s="181"/>
      <c r="U75" s="182"/>
      <c r="V75" s="179"/>
      <c r="W75" s="180"/>
      <c r="X75" s="180"/>
      <c r="Y75" s="180"/>
      <c r="Z75" s="180"/>
      <c r="AA75" s="180"/>
      <c r="AB75" s="180"/>
      <c r="AC75" s="180"/>
      <c r="AD75" s="179"/>
      <c r="AE75" s="180"/>
      <c r="AF75" s="180"/>
      <c r="AG75" s="180"/>
      <c r="AH75" s="180"/>
      <c r="AI75" s="180"/>
      <c r="AJ75" s="180"/>
      <c r="AK75" s="183"/>
      <c r="AL75" s="179"/>
      <c r="AM75" s="180"/>
      <c r="AN75" s="180"/>
      <c r="AO75" s="180"/>
      <c r="AP75" s="180"/>
      <c r="AQ75" s="180"/>
      <c r="AR75" s="183"/>
      <c r="AS75" s="184"/>
      <c r="AT75" s="185"/>
      <c r="AU75" s="185"/>
      <c r="AV75" s="185"/>
      <c r="AW75" s="185"/>
      <c r="AX75" s="185"/>
      <c r="AY75" s="186"/>
      <c r="AZ75" s="187"/>
      <c r="BA75" s="188"/>
      <c r="BB75" s="189">
        <v>5</v>
      </c>
      <c r="BC75" s="190"/>
      <c r="BD75" s="191"/>
      <c r="BE75" s="191"/>
      <c r="BF75" s="192"/>
      <c r="BG75" s="193"/>
      <c r="BH75" s="194"/>
      <c r="BI75" s="195"/>
      <c r="BJ75" s="196"/>
      <c r="BK75" s="197"/>
      <c r="BL75" s="197"/>
      <c r="BM75" s="197"/>
      <c r="BN75" s="197"/>
      <c r="BO75" s="198"/>
      <c r="BP75" s="196"/>
      <c r="BQ75" s="197"/>
      <c r="BR75" s="197"/>
      <c r="BS75" s="197"/>
      <c r="BT75" s="197"/>
      <c r="BU75" s="198"/>
      <c r="BV75" s="196"/>
      <c r="BW75" s="197"/>
      <c r="BX75" s="197"/>
      <c r="BY75" s="197"/>
      <c r="BZ75" s="197"/>
      <c r="CA75" s="198"/>
      <c r="CB75" s="190"/>
      <c r="CC75" s="191"/>
      <c r="CD75" s="191"/>
      <c r="CE75" s="192"/>
      <c r="CF75" s="199"/>
      <c r="CG75" s="200"/>
      <c r="CH75" s="200"/>
      <c r="CI75" s="200"/>
      <c r="CJ75" s="201"/>
      <c r="CK75" s="199"/>
      <c r="CL75" s="200"/>
      <c r="CM75" s="200"/>
      <c r="CN75" s="200"/>
      <c r="CO75" s="201"/>
      <c r="CP75" s="199"/>
      <c r="CQ75" s="200"/>
      <c r="CR75" s="200"/>
      <c r="CS75" s="200"/>
      <c r="CT75" s="201"/>
      <c r="CU75" s="171"/>
      <c r="CV75" s="172"/>
      <c r="CW75" s="172"/>
      <c r="CX75" s="172"/>
      <c r="CY75" s="173"/>
      <c r="DA75" s="174"/>
    </row>
    <row r="76" spans="1:105" ht="16.5" x14ac:dyDescent="0.15">
      <c r="A76" s="202"/>
      <c r="B76" s="203"/>
      <c r="C76" s="204" t="str">
        <f t="shared" ref="C76:C139" ca="1" si="3">IF(AND(OFFSET($K76,-($BB76-1),0)&lt;&gt;"",OFFSET($R76,-($BB76-1),0)&lt;&gt;"x"),"●","")</f>
        <v>●</v>
      </c>
      <c r="D76" s="205"/>
      <c r="E76" s="206"/>
      <c r="F76" s="206"/>
      <c r="G76" s="206"/>
      <c r="H76" s="206"/>
      <c r="I76" s="206"/>
      <c r="J76" s="206"/>
      <c r="K76" s="168"/>
      <c r="L76" s="169"/>
      <c r="M76" s="169"/>
      <c r="N76" s="169"/>
      <c r="O76" s="169"/>
      <c r="P76" s="169"/>
      <c r="Q76" s="169"/>
      <c r="R76" s="207"/>
      <c r="S76" s="208"/>
      <c r="T76" s="207"/>
      <c r="U76" s="208"/>
      <c r="V76" s="168"/>
      <c r="W76" s="169"/>
      <c r="X76" s="169"/>
      <c r="Y76" s="169"/>
      <c r="Z76" s="169"/>
      <c r="AA76" s="169"/>
      <c r="AB76" s="169"/>
      <c r="AC76" s="169"/>
      <c r="AD76" s="168"/>
      <c r="AE76" s="169"/>
      <c r="AF76" s="169"/>
      <c r="AG76" s="169"/>
      <c r="AH76" s="169"/>
      <c r="AI76" s="169"/>
      <c r="AJ76" s="169"/>
      <c r="AK76" s="170"/>
      <c r="AL76" s="168"/>
      <c r="AM76" s="169"/>
      <c r="AN76" s="169"/>
      <c r="AO76" s="169"/>
      <c r="AP76" s="169"/>
      <c r="AQ76" s="169"/>
      <c r="AR76" s="170"/>
      <c r="AS76" s="209"/>
      <c r="AT76" s="210"/>
      <c r="AU76" s="210"/>
      <c r="AV76" s="210"/>
      <c r="AW76" s="210"/>
      <c r="AX76" s="210"/>
      <c r="AY76" s="211"/>
      <c r="AZ76" s="212"/>
      <c r="BA76" s="213"/>
      <c r="BB76" s="214">
        <v>6</v>
      </c>
      <c r="BC76" s="215"/>
      <c r="BD76" s="216"/>
      <c r="BE76" s="216"/>
      <c r="BF76" s="217"/>
      <c r="BG76" s="218"/>
      <c r="BH76" s="219"/>
      <c r="BI76" s="220"/>
      <c r="BJ76" s="221"/>
      <c r="BK76" s="222"/>
      <c r="BL76" s="222"/>
      <c r="BM76" s="222"/>
      <c r="BN76" s="222"/>
      <c r="BO76" s="223"/>
      <c r="BP76" s="221"/>
      <c r="BQ76" s="222"/>
      <c r="BR76" s="222"/>
      <c r="BS76" s="222"/>
      <c r="BT76" s="222"/>
      <c r="BU76" s="223"/>
      <c r="BV76" s="221"/>
      <c r="BW76" s="222"/>
      <c r="BX76" s="222"/>
      <c r="BY76" s="222"/>
      <c r="BZ76" s="222"/>
      <c r="CA76" s="223"/>
      <c r="CB76" s="215"/>
      <c r="CC76" s="216"/>
      <c r="CD76" s="216"/>
      <c r="CE76" s="217"/>
      <c r="CF76" s="199"/>
      <c r="CG76" s="200"/>
      <c r="CH76" s="200"/>
      <c r="CI76" s="200"/>
      <c r="CJ76" s="201"/>
      <c r="CK76" s="199"/>
      <c r="CL76" s="200"/>
      <c r="CM76" s="200"/>
      <c r="CN76" s="200"/>
      <c r="CO76" s="201"/>
      <c r="CP76" s="199"/>
      <c r="CQ76" s="200"/>
      <c r="CR76" s="200"/>
      <c r="CS76" s="200"/>
      <c r="CT76" s="201"/>
      <c r="CU76" s="171"/>
      <c r="CV76" s="172"/>
      <c r="CW76" s="172"/>
      <c r="CX76" s="172"/>
      <c r="CY76" s="173"/>
      <c r="DA76" s="174"/>
    </row>
    <row r="77" spans="1:105" ht="16.5" x14ac:dyDescent="0.15">
      <c r="A77" s="143">
        <v>12</v>
      </c>
      <c r="B77" s="144"/>
      <c r="C77" s="145" t="str">
        <f t="shared" ca="1" si="3"/>
        <v>●</v>
      </c>
      <c r="D77" s="146" t="s">
        <v>574</v>
      </c>
      <c r="E77" s="147"/>
      <c r="F77" s="147"/>
      <c r="G77" s="147"/>
      <c r="H77" s="147"/>
      <c r="I77" s="147"/>
      <c r="J77" s="147"/>
      <c r="K77" s="148" t="s">
        <v>575</v>
      </c>
      <c r="L77" s="149"/>
      <c r="M77" s="149"/>
      <c r="N77" s="149"/>
      <c r="O77" s="149"/>
      <c r="P77" s="149"/>
      <c r="Q77" s="149"/>
      <c r="R77" s="150"/>
      <c r="S77" s="151"/>
      <c r="T77" s="150"/>
      <c r="U77" s="151"/>
      <c r="V77" s="148"/>
      <c r="W77" s="149"/>
      <c r="X77" s="149"/>
      <c r="Y77" s="149"/>
      <c r="Z77" s="149"/>
      <c r="AA77" s="149"/>
      <c r="AB77" s="149"/>
      <c r="AC77" s="149"/>
      <c r="AD77" s="148"/>
      <c r="AE77" s="149"/>
      <c r="AF77" s="149"/>
      <c r="AG77" s="149"/>
      <c r="AH77" s="149"/>
      <c r="AI77" s="149"/>
      <c r="AJ77" s="149"/>
      <c r="AK77" s="152"/>
      <c r="AL77" s="148"/>
      <c r="AM77" s="149"/>
      <c r="AN77" s="149"/>
      <c r="AO77" s="149"/>
      <c r="AP77" s="149"/>
      <c r="AQ77" s="149"/>
      <c r="AR77" s="152"/>
      <c r="AS77" s="153"/>
      <c r="AT77" s="154"/>
      <c r="AU77" s="154"/>
      <c r="AV77" s="154"/>
      <c r="AW77" s="154"/>
      <c r="AX77" s="154"/>
      <c r="AY77" s="155"/>
      <c r="AZ77" s="156"/>
      <c r="BA77" s="157"/>
      <c r="BB77" s="158">
        <v>1</v>
      </c>
      <c r="BC77" s="159"/>
      <c r="BD77" s="160"/>
      <c r="BE77" s="160"/>
      <c r="BF77" s="161"/>
      <c r="BG77" s="162"/>
      <c r="BH77" s="163"/>
      <c r="BI77" s="164"/>
      <c r="BJ77" s="165"/>
      <c r="BK77" s="166"/>
      <c r="BL77" s="166"/>
      <c r="BM77" s="166"/>
      <c r="BN77" s="166"/>
      <c r="BO77" s="167"/>
      <c r="BP77" s="165"/>
      <c r="BQ77" s="166"/>
      <c r="BR77" s="166"/>
      <c r="BS77" s="166"/>
      <c r="BT77" s="166"/>
      <c r="BU77" s="167"/>
      <c r="BV77" s="165"/>
      <c r="BW77" s="166"/>
      <c r="BX77" s="166"/>
      <c r="BY77" s="166"/>
      <c r="BZ77" s="166"/>
      <c r="CA77" s="167"/>
      <c r="CB77" s="159"/>
      <c r="CC77" s="160"/>
      <c r="CD77" s="160"/>
      <c r="CE77" s="161"/>
      <c r="CF77" s="168"/>
      <c r="CG77" s="169"/>
      <c r="CH77" s="169"/>
      <c r="CI77" s="169"/>
      <c r="CJ77" s="170"/>
      <c r="CK77" s="168"/>
      <c r="CL77" s="169"/>
      <c r="CM77" s="169"/>
      <c r="CN77" s="169"/>
      <c r="CO77" s="170"/>
      <c r="CP77" s="168"/>
      <c r="CQ77" s="169"/>
      <c r="CR77" s="169"/>
      <c r="CS77" s="169"/>
      <c r="CT77" s="170"/>
      <c r="CU77" s="171"/>
      <c r="CV77" s="172"/>
      <c r="CW77" s="172"/>
      <c r="CX77" s="172"/>
      <c r="CY77" s="173"/>
      <c r="DA77" s="174"/>
    </row>
    <row r="78" spans="1:105" ht="16.5" x14ac:dyDescent="0.15">
      <c r="A78" s="175"/>
      <c r="B78" s="144"/>
      <c r="C78" s="176" t="str">
        <f t="shared" ca="1" si="3"/>
        <v>●</v>
      </c>
      <c r="D78" s="177"/>
      <c r="E78" s="178"/>
      <c r="F78" s="178"/>
      <c r="G78" s="178"/>
      <c r="H78" s="178"/>
      <c r="I78" s="178"/>
      <c r="J78" s="178"/>
      <c r="K78" s="179"/>
      <c r="L78" s="180"/>
      <c r="M78" s="180"/>
      <c r="N78" s="180"/>
      <c r="O78" s="180"/>
      <c r="P78" s="180"/>
      <c r="Q78" s="180"/>
      <c r="R78" s="181"/>
      <c r="S78" s="182"/>
      <c r="T78" s="181"/>
      <c r="U78" s="182"/>
      <c r="V78" s="179"/>
      <c r="W78" s="180"/>
      <c r="X78" s="180"/>
      <c r="Y78" s="180"/>
      <c r="Z78" s="180"/>
      <c r="AA78" s="180"/>
      <c r="AB78" s="180"/>
      <c r="AC78" s="180"/>
      <c r="AD78" s="179"/>
      <c r="AE78" s="180"/>
      <c r="AF78" s="180"/>
      <c r="AG78" s="180"/>
      <c r="AH78" s="180"/>
      <c r="AI78" s="180"/>
      <c r="AJ78" s="180"/>
      <c r="AK78" s="183"/>
      <c r="AL78" s="179"/>
      <c r="AM78" s="180"/>
      <c r="AN78" s="180"/>
      <c r="AO78" s="180"/>
      <c r="AP78" s="180"/>
      <c r="AQ78" s="180"/>
      <c r="AR78" s="183"/>
      <c r="AS78" s="184"/>
      <c r="AT78" s="185"/>
      <c r="AU78" s="185"/>
      <c r="AV78" s="185"/>
      <c r="AW78" s="185"/>
      <c r="AX78" s="185"/>
      <c r="AY78" s="186"/>
      <c r="AZ78" s="187"/>
      <c r="BA78" s="188"/>
      <c r="BB78" s="189">
        <v>2</v>
      </c>
      <c r="BC78" s="190"/>
      <c r="BD78" s="191"/>
      <c r="BE78" s="191"/>
      <c r="BF78" s="192"/>
      <c r="BG78" s="193"/>
      <c r="BH78" s="194"/>
      <c r="BI78" s="195"/>
      <c r="BJ78" s="196"/>
      <c r="BK78" s="197"/>
      <c r="BL78" s="197"/>
      <c r="BM78" s="197"/>
      <c r="BN78" s="197"/>
      <c r="BO78" s="198"/>
      <c r="BP78" s="196"/>
      <c r="BQ78" s="197"/>
      <c r="BR78" s="197"/>
      <c r="BS78" s="197"/>
      <c r="BT78" s="197"/>
      <c r="BU78" s="198"/>
      <c r="BV78" s="196"/>
      <c r="BW78" s="197"/>
      <c r="BX78" s="197"/>
      <c r="BY78" s="197"/>
      <c r="BZ78" s="197"/>
      <c r="CA78" s="198"/>
      <c r="CB78" s="190"/>
      <c r="CC78" s="191"/>
      <c r="CD78" s="191"/>
      <c r="CE78" s="192"/>
      <c r="CF78" s="199"/>
      <c r="CG78" s="200"/>
      <c r="CH78" s="200"/>
      <c r="CI78" s="200"/>
      <c r="CJ78" s="201"/>
      <c r="CK78" s="199"/>
      <c r="CL78" s="200"/>
      <c r="CM78" s="200"/>
      <c r="CN78" s="200"/>
      <c r="CO78" s="201"/>
      <c r="CP78" s="199"/>
      <c r="CQ78" s="200"/>
      <c r="CR78" s="200"/>
      <c r="CS78" s="200"/>
      <c r="CT78" s="201"/>
      <c r="CU78" s="171"/>
      <c r="CV78" s="172"/>
      <c r="CW78" s="172"/>
      <c r="CX78" s="172"/>
      <c r="CY78" s="173"/>
      <c r="DA78" s="174"/>
    </row>
    <row r="79" spans="1:105" ht="16.5" x14ac:dyDescent="0.15">
      <c r="A79" s="175"/>
      <c r="B79" s="144"/>
      <c r="C79" s="176" t="str">
        <f t="shared" ca="1" si="3"/>
        <v>●</v>
      </c>
      <c r="D79" s="177"/>
      <c r="E79" s="178"/>
      <c r="F79" s="178"/>
      <c r="G79" s="178"/>
      <c r="H79" s="178"/>
      <c r="I79" s="178"/>
      <c r="J79" s="178"/>
      <c r="K79" s="179"/>
      <c r="L79" s="180"/>
      <c r="M79" s="180"/>
      <c r="N79" s="180"/>
      <c r="O79" s="180"/>
      <c r="P79" s="180"/>
      <c r="Q79" s="180"/>
      <c r="R79" s="181"/>
      <c r="S79" s="182"/>
      <c r="T79" s="181"/>
      <c r="U79" s="182"/>
      <c r="V79" s="179"/>
      <c r="W79" s="180"/>
      <c r="X79" s="180"/>
      <c r="Y79" s="180"/>
      <c r="Z79" s="180"/>
      <c r="AA79" s="180"/>
      <c r="AB79" s="180"/>
      <c r="AC79" s="180"/>
      <c r="AD79" s="179"/>
      <c r="AE79" s="180"/>
      <c r="AF79" s="180"/>
      <c r="AG79" s="180"/>
      <c r="AH79" s="180"/>
      <c r="AI79" s="180"/>
      <c r="AJ79" s="180"/>
      <c r="AK79" s="183"/>
      <c r="AL79" s="179"/>
      <c r="AM79" s="180"/>
      <c r="AN79" s="180"/>
      <c r="AO79" s="180"/>
      <c r="AP79" s="180"/>
      <c r="AQ79" s="180"/>
      <c r="AR79" s="183"/>
      <c r="AS79" s="184"/>
      <c r="AT79" s="185"/>
      <c r="AU79" s="185"/>
      <c r="AV79" s="185"/>
      <c r="AW79" s="185"/>
      <c r="AX79" s="185"/>
      <c r="AY79" s="186"/>
      <c r="AZ79" s="187"/>
      <c r="BA79" s="188"/>
      <c r="BB79" s="189">
        <v>3</v>
      </c>
      <c r="BC79" s="190"/>
      <c r="BD79" s="191"/>
      <c r="BE79" s="191"/>
      <c r="BF79" s="192"/>
      <c r="BG79" s="193"/>
      <c r="BH79" s="194"/>
      <c r="BI79" s="195"/>
      <c r="BJ79" s="196"/>
      <c r="BK79" s="197"/>
      <c r="BL79" s="197"/>
      <c r="BM79" s="197"/>
      <c r="BN79" s="197"/>
      <c r="BO79" s="198"/>
      <c r="BP79" s="196"/>
      <c r="BQ79" s="197"/>
      <c r="BR79" s="197"/>
      <c r="BS79" s="197"/>
      <c r="BT79" s="197"/>
      <c r="BU79" s="198"/>
      <c r="BV79" s="196"/>
      <c r="BW79" s="197"/>
      <c r="BX79" s="197"/>
      <c r="BY79" s="197"/>
      <c r="BZ79" s="197"/>
      <c r="CA79" s="198"/>
      <c r="CB79" s="190"/>
      <c r="CC79" s="191"/>
      <c r="CD79" s="191"/>
      <c r="CE79" s="192"/>
      <c r="CF79" s="199"/>
      <c r="CG79" s="200"/>
      <c r="CH79" s="200"/>
      <c r="CI79" s="200"/>
      <c r="CJ79" s="201"/>
      <c r="CK79" s="199"/>
      <c r="CL79" s="200"/>
      <c r="CM79" s="200"/>
      <c r="CN79" s="200"/>
      <c r="CO79" s="201"/>
      <c r="CP79" s="199"/>
      <c r="CQ79" s="200"/>
      <c r="CR79" s="200"/>
      <c r="CS79" s="200"/>
      <c r="CT79" s="201"/>
      <c r="CU79" s="171"/>
      <c r="CV79" s="172"/>
      <c r="CW79" s="172"/>
      <c r="CX79" s="172"/>
      <c r="CY79" s="173"/>
      <c r="DA79" s="174"/>
    </row>
    <row r="80" spans="1:105" ht="16.5" x14ac:dyDescent="0.15">
      <c r="A80" s="175"/>
      <c r="B80" s="144"/>
      <c r="C80" s="176" t="str">
        <f t="shared" ca="1" si="3"/>
        <v>●</v>
      </c>
      <c r="D80" s="177"/>
      <c r="E80" s="178"/>
      <c r="F80" s="178"/>
      <c r="G80" s="178"/>
      <c r="H80" s="178"/>
      <c r="I80" s="178"/>
      <c r="J80" s="178"/>
      <c r="K80" s="179"/>
      <c r="L80" s="180"/>
      <c r="M80" s="180"/>
      <c r="N80" s="180"/>
      <c r="O80" s="180"/>
      <c r="P80" s="180"/>
      <c r="Q80" s="180"/>
      <c r="R80" s="181"/>
      <c r="S80" s="182"/>
      <c r="T80" s="181"/>
      <c r="U80" s="182"/>
      <c r="V80" s="179"/>
      <c r="W80" s="180"/>
      <c r="X80" s="180"/>
      <c r="Y80" s="180"/>
      <c r="Z80" s="180"/>
      <c r="AA80" s="180"/>
      <c r="AB80" s="180"/>
      <c r="AC80" s="180"/>
      <c r="AD80" s="179"/>
      <c r="AE80" s="180"/>
      <c r="AF80" s="180"/>
      <c r="AG80" s="180"/>
      <c r="AH80" s="180"/>
      <c r="AI80" s="180"/>
      <c r="AJ80" s="180"/>
      <c r="AK80" s="183"/>
      <c r="AL80" s="179"/>
      <c r="AM80" s="180"/>
      <c r="AN80" s="180"/>
      <c r="AO80" s="180"/>
      <c r="AP80" s="180"/>
      <c r="AQ80" s="180"/>
      <c r="AR80" s="183"/>
      <c r="AS80" s="184"/>
      <c r="AT80" s="185"/>
      <c r="AU80" s="185"/>
      <c r="AV80" s="185"/>
      <c r="AW80" s="185"/>
      <c r="AX80" s="185"/>
      <c r="AY80" s="186"/>
      <c r="AZ80" s="187"/>
      <c r="BA80" s="188"/>
      <c r="BB80" s="189">
        <v>4</v>
      </c>
      <c r="BC80" s="190"/>
      <c r="BD80" s="191"/>
      <c r="BE80" s="191"/>
      <c r="BF80" s="192"/>
      <c r="BG80" s="193"/>
      <c r="BH80" s="194"/>
      <c r="BI80" s="195"/>
      <c r="BJ80" s="196"/>
      <c r="BK80" s="197"/>
      <c r="BL80" s="197"/>
      <c r="BM80" s="197"/>
      <c r="BN80" s="197"/>
      <c r="BO80" s="198"/>
      <c r="BP80" s="196"/>
      <c r="BQ80" s="197"/>
      <c r="BR80" s="197"/>
      <c r="BS80" s="197"/>
      <c r="BT80" s="197"/>
      <c r="BU80" s="198"/>
      <c r="BV80" s="196"/>
      <c r="BW80" s="197"/>
      <c r="BX80" s="197"/>
      <c r="BY80" s="197"/>
      <c r="BZ80" s="197"/>
      <c r="CA80" s="198"/>
      <c r="CB80" s="190"/>
      <c r="CC80" s="191"/>
      <c r="CD80" s="191"/>
      <c r="CE80" s="192"/>
      <c r="CF80" s="199"/>
      <c r="CG80" s="200"/>
      <c r="CH80" s="200"/>
      <c r="CI80" s="200"/>
      <c r="CJ80" s="201"/>
      <c r="CK80" s="199"/>
      <c r="CL80" s="200"/>
      <c r="CM80" s="200"/>
      <c r="CN80" s="200"/>
      <c r="CO80" s="201"/>
      <c r="CP80" s="199"/>
      <c r="CQ80" s="200"/>
      <c r="CR80" s="200"/>
      <c r="CS80" s="200"/>
      <c r="CT80" s="201"/>
      <c r="CU80" s="171"/>
      <c r="CV80" s="172"/>
      <c r="CW80" s="172"/>
      <c r="CX80" s="172"/>
      <c r="CY80" s="173"/>
      <c r="DA80" s="174"/>
    </row>
    <row r="81" spans="1:105" ht="16.5" x14ac:dyDescent="0.15">
      <c r="A81" s="175"/>
      <c r="B81" s="144"/>
      <c r="C81" s="176" t="str">
        <f t="shared" ca="1" si="3"/>
        <v>●</v>
      </c>
      <c r="D81" s="177"/>
      <c r="E81" s="178"/>
      <c r="F81" s="178"/>
      <c r="G81" s="178"/>
      <c r="H81" s="178"/>
      <c r="I81" s="178"/>
      <c r="J81" s="178"/>
      <c r="K81" s="179"/>
      <c r="L81" s="180"/>
      <c r="M81" s="180"/>
      <c r="N81" s="180"/>
      <c r="O81" s="180"/>
      <c r="P81" s="180"/>
      <c r="Q81" s="180"/>
      <c r="R81" s="181"/>
      <c r="S81" s="182"/>
      <c r="T81" s="181"/>
      <c r="U81" s="182"/>
      <c r="V81" s="179"/>
      <c r="W81" s="180"/>
      <c r="X81" s="180"/>
      <c r="Y81" s="180"/>
      <c r="Z81" s="180"/>
      <c r="AA81" s="180"/>
      <c r="AB81" s="180"/>
      <c r="AC81" s="180"/>
      <c r="AD81" s="179"/>
      <c r="AE81" s="180"/>
      <c r="AF81" s="180"/>
      <c r="AG81" s="180"/>
      <c r="AH81" s="180"/>
      <c r="AI81" s="180"/>
      <c r="AJ81" s="180"/>
      <c r="AK81" s="183"/>
      <c r="AL81" s="179"/>
      <c r="AM81" s="180"/>
      <c r="AN81" s="180"/>
      <c r="AO81" s="180"/>
      <c r="AP81" s="180"/>
      <c r="AQ81" s="180"/>
      <c r="AR81" s="183"/>
      <c r="AS81" s="184"/>
      <c r="AT81" s="185"/>
      <c r="AU81" s="185"/>
      <c r="AV81" s="185"/>
      <c r="AW81" s="185"/>
      <c r="AX81" s="185"/>
      <c r="AY81" s="186"/>
      <c r="AZ81" s="187"/>
      <c r="BA81" s="188"/>
      <c r="BB81" s="189">
        <v>5</v>
      </c>
      <c r="BC81" s="190"/>
      <c r="BD81" s="191"/>
      <c r="BE81" s="191"/>
      <c r="BF81" s="192"/>
      <c r="BG81" s="193"/>
      <c r="BH81" s="194"/>
      <c r="BI81" s="195"/>
      <c r="BJ81" s="196"/>
      <c r="BK81" s="197"/>
      <c r="BL81" s="197"/>
      <c r="BM81" s="197"/>
      <c r="BN81" s="197"/>
      <c r="BO81" s="198"/>
      <c r="BP81" s="196"/>
      <c r="BQ81" s="197"/>
      <c r="BR81" s="197"/>
      <c r="BS81" s="197"/>
      <c r="BT81" s="197"/>
      <c r="BU81" s="198"/>
      <c r="BV81" s="196"/>
      <c r="BW81" s="197"/>
      <c r="BX81" s="197"/>
      <c r="BY81" s="197"/>
      <c r="BZ81" s="197"/>
      <c r="CA81" s="198"/>
      <c r="CB81" s="190"/>
      <c r="CC81" s="191"/>
      <c r="CD81" s="191"/>
      <c r="CE81" s="192"/>
      <c r="CF81" s="199"/>
      <c r="CG81" s="200"/>
      <c r="CH81" s="200"/>
      <c r="CI81" s="200"/>
      <c r="CJ81" s="201"/>
      <c r="CK81" s="199"/>
      <c r="CL81" s="200"/>
      <c r="CM81" s="200"/>
      <c r="CN81" s="200"/>
      <c r="CO81" s="201"/>
      <c r="CP81" s="199"/>
      <c r="CQ81" s="200"/>
      <c r="CR81" s="200"/>
      <c r="CS81" s="200"/>
      <c r="CT81" s="201"/>
      <c r="CU81" s="171"/>
      <c r="CV81" s="172"/>
      <c r="CW81" s="172"/>
      <c r="CX81" s="172"/>
      <c r="CY81" s="173"/>
      <c r="DA81" s="174"/>
    </row>
    <row r="82" spans="1:105" ht="16.5" x14ac:dyDescent="0.15">
      <c r="A82" s="202"/>
      <c r="B82" s="203"/>
      <c r="C82" s="204" t="str">
        <f t="shared" ca="1" si="3"/>
        <v>●</v>
      </c>
      <c r="D82" s="205"/>
      <c r="E82" s="206"/>
      <c r="F82" s="206"/>
      <c r="G82" s="206"/>
      <c r="H82" s="206"/>
      <c r="I82" s="206"/>
      <c r="J82" s="206"/>
      <c r="K82" s="168"/>
      <c r="L82" s="169"/>
      <c r="M82" s="169"/>
      <c r="N82" s="169"/>
      <c r="O82" s="169"/>
      <c r="P82" s="169"/>
      <c r="Q82" s="169"/>
      <c r="R82" s="207"/>
      <c r="S82" s="208"/>
      <c r="T82" s="207"/>
      <c r="U82" s="208"/>
      <c r="V82" s="168"/>
      <c r="W82" s="169"/>
      <c r="X82" s="169"/>
      <c r="Y82" s="169"/>
      <c r="Z82" s="169"/>
      <c r="AA82" s="169"/>
      <c r="AB82" s="169"/>
      <c r="AC82" s="169"/>
      <c r="AD82" s="168"/>
      <c r="AE82" s="169"/>
      <c r="AF82" s="169"/>
      <c r="AG82" s="169"/>
      <c r="AH82" s="169"/>
      <c r="AI82" s="169"/>
      <c r="AJ82" s="169"/>
      <c r="AK82" s="170"/>
      <c r="AL82" s="168"/>
      <c r="AM82" s="169"/>
      <c r="AN82" s="169"/>
      <c r="AO82" s="169"/>
      <c r="AP82" s="169"/>
      <c r="AQ82" s="169"/>
      <c r="AR82" s="170"/>
      <c r="AS82" s="209"/>
      <c r="AT82" s="210"/>
      <c r="AU82" s="210"/>
      <c r="AV82" s="210"/>
      <c r="AW82" s="210"/>
      <c r="AX82" s="210"/>
      <c r="AY82" s="211"/>
      <c r="AZ82" s="212"/>
      <c r="BA82" s="213"/>
      <c r="BB82" s="214">
        <v>6</v>
      </c>
      <c r="BC82" s="215"/>
      <c r="BD82" s="216"/>
      <c r="BE82" s="216"/>
      <c r="BF82" s="217"/>
      <c r="BG82" s="218"/>
      <c r="BH82" s="219"/>
      <c r="BI82" s="220"/>
      <c r="BJ82" s="221"/>
      <c r="BK82" s="222"/>
      <c r="BL82" s="222"/>
      <c r="BM82" s="222"/>
      <c r="BN82" s="222"/>
      <c r="BO82" s="223"/>
      <c r="BP82" s="221"/>
      <c r="BQ82" s="222"/>
      <c r="BR82" s="222"/>
      <c r="BS82" s="222"/>
      <c r="BT82" s="222"/>
      <c r="BU82" s="223"/>
      <c r="BV82" s="221"/>
      <c r="BW82" s="222"/>
      <c r="BX82" s="222"/>
      <c r="BY82" s="222"/>
      <c r="BZ82" s="222"/>
      <c r="CA82" s="223"/>
      <c r="CB82" s="215"/>
      <c r="CC82" s="216"/>
      <c r="CD82" s="216"/>
      <c r="CE82" s="217"/>
      <c r="CF82" s="199"/>
      <c r="CG82" s="200"/>
      <c r="CH82" s="200"/>
      <c r="CI82" s="200"/>
      <c r="CJ82" s="201"/>
      <c r="CK82" s="199"/>
      <c r="CL82" s="200"/>
      <c r="CM82" s="200"/>
      <c r="CN82" s="200"/>
      <c r="CO82" s="201"/>
      <c r="CP82" s="199"/>
      <c r="CQ82" s="200"/>
      <c r="CR82" s="200"/>
      <c r="CS82" s="200"/>
      <c r="CT82" s="201"/>
      <c r="CU82" s="171"/>
      <c r="CV82" s="172"/>
      <c r="CW82" s="172"/>
      <c r="CX82" s="172"/>
      <c r="CY82" s="173"/>
      <c r="DA82" s="174"/>
    </row>
    <row r="83" spans="1:105" ht="16.5" x14ac:dyDescent="0.15">
      <c r="A83" s="143">
        <v>13</v>
      </c>
      <c r="B83" s="144"/>
      <c r="C83" s="145" t="str">
        <f t="shared" ca="1" si="3"/>
        <v>●</v>
      </c>
      <c r="D83" s="146"/>
      <c r="E83" s="147"/>
      <c r="F83" s="147"/>
      <c r="G83" s="147"/>
      <c r="H83" s="147"/>
      <c r="I83" s="147"/>
      <c r="J83" s="147"/>
      <c r="K83" s="148" t="s">
        <v>576</v>
      </c>
      <c r="L83" s="149"/>
      <c r="M83" s="149"/>
      <c r="N83" s="149"/>
      <c r="O83" s="149"/>
      <c r="P83" s="149"/>
      <c r="Q83" s="149"/>
      <c r="R83" s="150"/>
      <c r="S83" s="151"/>
      <c r="T83" s="150"/>
      <c r="U83" s="151"/>
      <c r="V83" s="148"/>
      <c r="W83" s="149"/>
      <c r="X83" s="149"/>
      <c r="Y83" s="149"/>
      <c r="Z83" s="149"/>
      <c r="AA83" s="149"/>
      <c r="AB83" s="149"/>
      <c r="AC83" s="149"/>
      <c r="AD83" s="148"/>
      <c r="AE83" s="149"/>
      <c r="AF83" s="149"/>
      <c r="AG83" s="149"/>
      <c r="AH83" s="149"/>
      <c r="AI83" s="149"/>
      <c r="AJ83" s="149"/>
      <c r="AK83" s="152"/>
      <c r="AL83" s="148"/>
      <c r="AM83" s="149"/>
      <c r="AN83" s="149"/>
      <c r="AO83" s="149"/>
      <c r="AP83" s="149"/>
      <c r="AQ83" s="149"/>
      <c r="AR83" s="152"/>
      <c r="AS83" s="153"/>
      <c r="AT83" s="154"/>
      <c r="AU83" s="154"/>
      <c r="AV83" s="154"/>
      <c r="AW83" s="154"/>
      <c r="AX83" s="154"/>
      <c r="AY83" s="155"/>
      <c r="AZ83" s="156"/>
      <c r="BA83" s="157"/>
      <c r="BB83" s="158">
        <v>1</v>
      </c>
      <c r="BC83" s="159"/>
      <c r="BD83" s="160"/>
      <c r="BE83" s="160"/>
      <c r="BF83" s="161"/>
      <c r="BG83" s="162"/>
      <c r="BH83" s="163"/>
      <c r="BI83" s="164"/>
      <c r="BJ83" s="165"/>
      <c r="BK83" s="166"/>
      <c r="BL83" s="166"/>
      <c r="BM83" s="166"/>
      <c r="BN83" s="166"/>
      <c r="BO83" s="167"/>
      <c r="BP83" s="165"/>
      <c r="BQ83" s="166"/>
      <c r="BR83" s="166"/>
      <c r="BS83" s="166"/>
      <c r="BT83" s="166"/>
      <c r="BU83" s="167"/>
      <c r="BV83" s="165"/>
      <c r="BW83" s="166"/>
      <c r="BX83" s="166"/>
      <c r="BY83" s="166"/>
      <c r="BZ83" s="166"/>
      <c r="CA83" s="167"/>
      <c r="CB83" s="159"/>
      <c r="CC83" s="160"/>
      <c r="CD83" s="160"/>
      <c r="CE83" s="161"/>
      <c r="CF83" s="168"/>
      <c r="CG83" s="169"/>
      <c r="CH83" s="169"/>
      <c r="CI83" s="169"/>
      <c r="CJ83" s="170"/>
      <c r="CK83" s="168"/>
      <c r="CL83" s="169"/>
      <c r="CM83" s="169"/>
      <c r="CN83" s="169"/>
      <c r="CO83" s="170"/>
      <c r="CP83" s="168"/>
      <c r="CQ83" s="169"/>
      <c r="CR83" s="169"/>
      <c r="CS83" s="169"/>
      <c r="CT83" s="170"/>
      <c r="CU83" s="171"/>
      <c r="CV83" s="172"/>
      <c r="CW83" s="172"/>
      <c r="CX83" s="172"/>
      <c r="CY83" s="173"/>
      <c r="DA83" s="174"/>
    </row>
    <row r="84" spans="1:105" ht="16.5" x14ac:dyDescent="0.15">
      <c r="A84" s="175"/>
      <c r="B84" s="144"/>
      <c r="C84" s="176" t="str">
        <f t="shared" ca="1" si="3"/>
        <v>●</v>
      </c>
      <c r="D84" s="177"/>
      <c r="E84" s="178"/>
      <c r="F84" s="178"/>
      <c r="G84" s="178"/>
      <c r="H84" s="178"/>
      <c r="I84" s="178"/>
      <c r="J84" s="178"/>
      <c r="K84" s="179"/>
      <c r="L84" s="180"/>
      <c r="M84" s="180"/>
      <c r="N84" s="180"/>
      <c r="O84" s="180"/>
      <c r="P84" s="180"/>
      <c r="Q84" s="180"/>
      <c r="R84" s="181"/>
      <c r="S84" s="182"/>
      <c r="T84" s="181"/>
      <c r="U84" s="182"/>
      <c r="V84" s="179"/>
      <c r="W84" s="180"/>
      <c r="X84" s="180"/>
      <c r="Y84" s="180"/>
      <c r="Z84" s="180"/>
      <c r="AA84" s="180"/>
      <c r="AB84" s="180"/>
      <c r="AC84" s="180"/>
      <c r="AD84" s="179"/>
      <c r="AE84" s="180"/>
      <c r="AF84" s="180"/>
      <c r="AG84" s="180"/>
      <c r="AH84" s="180"/>
      <c r="AI84" s="180"/>
      <c r="AJ84" s="180"/>
      <c r="AK84" s="183"/>
      <c r="AL84" s="179"/>
      <c r="AM84" s="180"/>
      <c r="AN84" s="180"/>
      <c r="AO84" s="180"/>
      <c r="AP84" s="180"/>
      <c r="AQ84" s="180"/>
      <c r="AR84" s="183"/>
      <c r="AS84" s="184"/>
      <c r="AT84" s="185"/>
      <c r="AU84" s="185"/>
      <c r="AV84" s="185"/>
      <c r="AW84" s="185"/>
      <c r="AX84" s="185"/>
      <c r="AY84" s="186"/>
      <c r="AZ84" s="187"/>
      <c r="BA84" s="188"/>
      <c r="BB84" s="189">
        <v>2</v>
      </c>
      <c r="BC84" s="190"/>
      <c r="BD84" s="191"/>
      <c r="BE84" s="191"/>
      <c r="BF84" s="192"/>
      <c r="BG84" s="193"/>
      <c r="BH84" s="194"/>
      <c r="BI84" s="195"/>
      <c r="BJ84" s="196"/>
      <c r="BK84" s="197"/>
      <c r="BL84" s="197"/>
      <c r="BM84" s="197"/>
      <c r="BN84" s="197"/>
      <c r="BO84" s="198"/>
      <c r="BP84" s="196"/>
      <c r="BQ84" s="197"/>
      <c r="BR84" s="197"/>
      <c r="BS84" s="197"/>
      <c r="BT84" s="197"/>
      <c r="BU84" s="198"/>
      <c r="BV84" s="196"/>
      <c r="BW84" s="197"/>
      <c r="BX84" s="197"/>
      <c r="BY84" s="197"/>
      <c r="BZ84" s="197"/>
      <c r="CA84" s="198"/>
      <c r="CB84" s="190"/>
      <c r="CC84" s="191"/>
      <c r="CD84" s="191"/>
      <c r="CE84" s="192"/>
      <c r="CF84" s="199"/>
      <c r="CG84" s="200"/>
      <c r="CH84" s="200"/>
      <c r="CI84" s="200"/>
      <c r="CJ84" s="201"/>
      <c r="CK84" s="199"/>
      <c r="CL84" s="200"/>
      <c r="CM84" s="200"/>
      <c r="CN84" s="200"/>
      <c r="CO84" s="201"/>
      <c r="CP84" s="199"/>
      <c r="CQ84" s="200"/>
      <c r="CR84" s="200"/>
      <c r="CS84" s="200"/>
      <c r="CT84" s="201"/>
      <c r="CU84" s="171"/>
      <c r="CV84" s="172"/>
      <c r="CW84" s="172"/>
      <c r="CX84" s="172"/>
      <c r="CY84" s="173"/>
      <c r="DA84" s="174"/>
    </row>
    <row r="85" spans="1:105" ht="16.5" x14ac:dyDescent="0.15">
      <c r="A85" s="175"/>
      <c r="B85" s="144"/>
      <c r="C85" s="176" t="str">
        <f t="shared" ca="1" si="3"/>
        <v>●</v>
      </c>
      <c r="D85" s="177"/>
      <c r="E85" s="178"/>
      <c r="F85" s="178"/>
      <c r="G85" s="178"/>
      <c r="H85" s="178"/>
      <c r="I85" s="178"/>
      <c r="J85" s="178"/>
      <c r="K85" s="179"/>
      <c r="L85" s="180"/>
      <c r="M85" s="180"/>
      <c r="N85" s="180"/>
      <c r="O85" s="180"/>
      <c r="P85" s="180"/>
      <c r="Q85" s="180"/>
      <c r="R85" s="181"/>
      <c r="S85" s="182"/>
      <c r="T85" s="181"/>
      <c r="U85" s="182"/>
      <c r="V85" s="179"/>
      <c r="W85" s="180"/>
      <c r="X85" s="180"/>
      <c r="Y85" s="180"/>
      <c r="Z85" s="180"/>
      <c r="AA85" s="180"/>
      <c r="AB85" s="180"/>
      <c r="AC85" s="180"/>
      <c r="AD85" s="179"/>
      <c r="AE85" s="180"/>
      <c r="AF85" s="180"/>
      <c r="AG85" s="180"/>
      <c r="AH85" s="180"/>
      <c r="AI85" s="180"/>
      <c r="AJ85" s="180"/>
      <c r="AK85" s="183"/>
      <c r="AL85" s="179"/>
      <c r="AM85" s="180"/>
      <c r="AN85" s="180"/>
      <c r="AO85" s="180"/>
      <c r="AP85" s="180"/>
      <c r="AQ85" s="180"/>
      <c r="AR85" s="183"/>
      <c r="AS85" s="184"/>
      <c r="AT85" s="185"/>
      <c r="AU85" s="185"/>
      <c r="AV85" s="185"/>
      <c r="AW85" s="185"/>
      <c r="AX85" s="185"/>
      <c r="AY85" s="186"/>
      <c r="AZ85" s="187"/>
      <c r="BA85" s="188"/>
      <c r="BB85" s="189">
        <v>3</v>
      </c>
      <c r="BC85" s="190"/>
      <c r="BD85" s="191"/>
      <c r="BE85" s="191"/>
      <c r="BF85" s="192"/>
      <c r="BG85" s="193"/>
      <c r="BH85" s="194"/>
      <c r="BI85" s="195"/>
      <c r="BJ85" s="196"/>
      <c r="BK85" s="197"/>
      <c r="BL85" s="197"/>
      <c r="BM85" s="197"/>
      <c r="BN85" s="197"/>
      <c r="BO85" s="198"/>
      <c r="BP85" s="196"/>
      <c r="BQ85" s="197"/>
      <c r="BR85" s="197"/>
      <c r="BS85" s="197"/>
      <c r="BT85" s="197"/>
      <c r="BU85" s="198"/>
      <c r="BV85" s="196"/>
      <c r="BW85" s="197"/>
      <c r="BX85" s="197"/>
      <c r="BY85" s="197"/>
      <c r="BZ85" s="197"/>
      <c r="CA85" s="198"/>
      <c r="CB85" s="190"/>
      <c r="CC85" s="191"/>
      <c r="CD85" s="191"/>
      <c r="CE85" s="192"/>
      <c r="CF85" s="199"/>
      <c r="CG85" s="200"/>
      <c r="CH85" s="200"/>
      <c r="CI85" s="200"/>
      <c r="CJ85" s="201"/>
      <c r="CK85" s="199"/>
      <c r="CL85" s="200"/>
      <c r="CM85" s="200"/>
      <c r="CN85" s="200"/>
      <c r="CO85" s="201"/>
      <c r="CP85" s="199"/>
      <c r="CQ85" s="200"/>
      <c r="CR85" s="200"/>
      <c r="CS85" s="200"/>
      <c r="CT85" s="201"/>
      <c r="CU85" s="171"/>
      <c r="CV85" s="172"/>
      <c r="CW85" s="172"/>
      <c r="CX85" s="172"/>
      <c r="CY85" s="173"/>
      <c r="DA85" s="174"/>
    </row>
    <row r="86" spans="1:105" ht="16.5" x14ac:dyDescent="0.15">
      <c r="A86" s="175"/>
      <c r="B86" s="144"/>
      <c r="C86" s="176" t="str">
        <f t="shared" ca="1" si="3"/>
        <v>●</v>
      </c>
      <c r="D86" s="177"/>
      <c r="E86" s="178"/>
      <c r="F86" s="178"/>
      <c r="G86" s="178"/>
      <c r="H86" s="178"/>
      <c r="I86" s="178"/>
      <c r="J86" s="178"/>
      <c r="K86" s="179"/>
      <c r="L86" s="180"/>
      <c r="M86" s="180"/>
      <c r="N86" s="180"/>
      <c r="O86" s="180"/>
      <c r="P86" s="180"/>
      <c r="Q86" s="180"/>
      <c r="R86" s="181"/>
      <c r="S86" s="182"/>
      <c r="T86" s="181"/>
      <c r="U86" s="182"/>
      <c r="V86" s="179"/>
      <c r="W86" s="180"/>
      <c r="X86" s="180"/>
      <c r="Y86" s="180"/>
      <c r="Z86" s="180"/>
      <c r="AA86" s="180"/>
      <c r="AB86" s="180"/>
      <c r="AC86" s="180"/>
      <c r="AD86" s="179"/>
      <c r="AE86" s="180"/>
      <c r="AF86" s="180"/>
      <c r="AG86" s="180"/>
      <c r="AH86" s="180"/>
      <c r="AI86" s="180"/>
      <c r="AJ86" s="180"/>
      <c r="AK86" s="183"/>
      <c r="AL86" s="179"/>
      <c r="AM86" s="180"/>
      <c r="AN86" s="180"/>
      <c r="AO86" s="180"/>
      <c r="AP86" s="180"/>
      <c r="AQ86" s="180"/>
      <c r="AR86" s="183"/>
      <c r="AS86" s="184"/>
      <c r="AT86" s="185"/>
      <c r="AU86" s="185"/>
      <c r="AV86" s="185"/>
      <c r="AW86" s="185"/>
      <c r="AX86" s="185"/>
      <c r="AY86" s="186"/>
      <c r="AZ86" s="187"/>
      <c r="BA86" s="188"/>
      <c r="BB86" s="189">
        <v>4</v>
      </c>
      <c r="BC86" s="190"/>
      <c r="BD86" s="191"/>
      <c r="BE86" s="191"/>
      <c r="BF86" s="192"/>
      <c r="BG86" s="193"/>
      <c r="BH86" s="194"/>
      <c r="BI86" s="195"/>
      <c r="BJ86" s="196"/>
      <c r="BK86" s="197"/>
      <c r="BL86" s="197"/>
      <c r="BM86" s="197"/>
      <c r="BN86" s="197"/>
      <c r="BO86" s="198"/>
      <c r="BP86" s="196"/>
      <c r="BQ86" s="197"/>
      <c r="BR86" s="197"/>
      <c r="BS86" s="197"/>
      <c r="BT86" s="197"/>
      <c r="BU86" s="198"/>
      <c r="BV86" s="196"/>
      <c r="BW86" s="197"/>
      <c r="BX86" s="197"/>
      <c r="BY86" s="197"/>
      <c r="BZ86" s="197"/>
      <c r="CA86" s="198"/>
      <c r="CB86" s="190"/>
      <c r="CC86" s="191"/>
      <c r="CD86" s="191"/>
      <c r="CE86" s="192"/>
      <c r="CF86" s="199"/>
      <c r="CG86" s="200"/>
      <c r="CH86" s="200"/>
      <c r="CI86" s="200"/>
      <c r="CJ86" s="201"/>
      <c r="CK86" s="199"/>
      <c r="CL86" s="200"/>
      <c r="CM86" s="200"/>
      <c r="CN86" s="200"/>
      <c r="CO86" s="201"/>
      <c r="CP86" s="199"/>
      <c r="CQ86" s="200"/>
      <c r="CR86" s="200"/>
      <c r="CS86" s="200"/>
      <c r="CT86" s="201"/>
      <c r="CU86" s="171"/>
      <c r="CV86" s="172"/>
      <c r="CW86" s="172"/>
      <c r="CX86" s="172"/>
      <c r="CY86" s="173"/>
      <c r="DA86" s="174"/>
    </row>
    <row r="87" spans="1:105" ht="16.5" x14ac:dyDescent="0.15">
      <c r="A87" s="175"/>
      <c r="B87" s="144"/>
      <c r="C87" s="176" t="str">
        <f t="shared" ca="1" si="3"/>
        <v>●</v>
      </c>
      <c r="D87" s="177"/>
      <c r="E87" s="178"/>
      <c r="F87" s="178"/>
      <c r="G87" s="178"/>
      <c r="H87" s="178"/>
      <c r="I87" s="178"/>
      <c r="J87" s="178"/>
      <c r="K87" s="179"/>
      <c r="L87" s="180"/>
      <c r="M87" s="180"/>
      <c r="N87" s="180"/>
      <c r="O87" s="180"/>
      <c r="P87" s="180"/>
      <c r="Q87" s="180"/>
      <c r="R87" s="181"/>
      <c r="S87" s="182"/>
      <c r="T87" s="181"/>
      <c r="U87" s="182"/>
      <c r="V87" s="179"/>
      <c r="W87" s="180"/>
      <c r="X87" s="180"/>
      <c r="Y87" s="180"/>
      <c r="Z87" s="180"/>
      <c r="AA87" s="180"/>
      <c r="AB87" s="180"/>
      <c r="AC87" s="180"/>
      <c r="AD87" s="179"/>
      <c r="AE87" s="180"/>
      <c r="AF87" s="180"/>
      <c r="AG87" s="180"/>
      <c r="AH87" s="180"/>
      <c r="AI87" s="180"/>
      <c r="AJ87" s="180"/>
      <c r="AK87" s="183"/>
      <c r="AL87" s="179"/>
      <c r="AM87" s="180"/>
      <c r="AN87" s="180"/>
      <c r="AO87" s="180"/>
      <c r="AP87" s="180"/>
      <c r="AQ87" s="180"/>
      <c r="AR87" s="183"/>
      <c r="AS87" s="184"/>
      <c r="AT87" s="185"/>
      <c r="AU87" s="185"/>
      <c r="AV87" s="185"/>
      <c r="AW87" s="185"/>
      <c r="AX87" s="185"/>
      <c r="AY87" s="186"/>
      <c r="AZ87" s="187"/>
      <c r="BA87" s="188"/>
      <c r="BB87" s="189">
        <v>5</v>
      </c>
      <c r="BC87" s="190"/>
      <c r="BD87" s="191"/>
      <c r="BE87" s="191"/>
      <c r="BF87" s="192"/>
      <c r="BG87" s="193"/>
      <c r="BH87" s="194"/>
      <c r="BI87" s="195"/>
      <c r="BJ87" s="196"/>
      <c r="BK87" s="197"/>
      <c r="BL87" s="197"/>
      <c r="BM87" s="197"/>
      <c r="BN87" s="197"/>
      <c r="BO87" s="198"/>
      <c r="BP87" s="196"/>
      <c r="BQ87" s="197"/>
      <c r="BR87" s="197"/>
      <c r="BS87" s="197"/>
      <c r="BT87" s="197"/>
      <c r="BU87" s="198"/>
      <c r="BV87" s="196"/>
      <c r="BW87" s="197"/>
      <c r="BX87" s="197"/>
      <c r="BY87" s="197"/>
      <c r="BZ87" s="197"/>
      <c r="CA87" s="198"/>
      <c r="CB87" s="190"/>
      <c r="CC87" s="191"/>
      <c r="CD87" s="191"/>
      <c r="CE87" s="192"/>
      <c r="CF87" s="199"/>
      <c r="CG87" s="200"/>
      <c r="CH87" s="200"/>
      <c r="CI87" s="200"/>
      <c r="CJ87" s="201"/>
      <c r="CK87" s="199"/>
      <c r="CL87" s="200"/>
      <c r="CM87" s="200"/>
      <c r="CN87" s="200"/>
      <c r="CO87" s="201"/>
      <c r="CP87" s="199"/>
      <c r="CQ87" s="200"/>
      <c r="CR87" s="200"/>
      <c r="CS87" s="200"/>
      <c r="CT87" s="201"/>
      <c r="CU87" s="171"/>
      <c r="CV87" s="172"/>
      <c r="CW87" s="172"/>
      <c r="CX87" s="172"/>
      <c r="CY87" s="173"/>
      <c r="DA87" s="174"/>
    </row>
    <row r="88" spans="1:105" ht="16.5" x14ac:dyDescent="0.15">
      <c r="A88" s="202"/>
      <c r="B88" s="203"/>
      <c r="C88" s="204" t="str">
        <f t="shared" ca="1" si="3"/>
        <v>●</v>
      </c>
      <c r="D88" s="205"/>
      <c r="E88" s="206"/>
      <c r="F88" s="206"/>
      <c r="G88" s="206"/>
      <c r="H88" s="206"/>
      <c r="I88" s="206"/>
      <c r="J88" s="206"/>
      <c r="K88" s="168"/>
      <c r="L88" s="169"/>
      <c r="M88" s="169"/>
      <c r="N88" s="169"/>
      <c r="O88" s="169"/>
      <c r="P88" s="169"/>
      <c r="Q88" s="169"/>
      <c r="R88" s="207"/>
      <c r="S88" s="208"/>
      <c r="T88" s="207"/>
      <c r="U88" s="208"/>
      <c r="V88" s="168"/>
      <c r="W88" s="169"/>
      <c r="X88" s="169"/>
      <c r="Y88" s="169"/>
      <c r="Z88" s="169"/>
      <c r="AA88" s="169"/>
      <c r="AB88" s="169"/>
      <c r="AC88" s="169"/>
      <c r="AD88" s="168"/>
      <c r="AE88" s="169"/>
      <c r="AF88" s="169"/>
      <c r="AG88" s="169"/>
      <c r="AH88" s="169"/>
      <c r="AI88" s="169"/>
      <c r="AJ88" s="169"/>
      <c r="AK88" s="170"/>
      <c r="AL88" s="168"/>
      <c r="AM88" s="169"/>
      <c r="AN88" s="169"/>
      <c r="AO88" s="169"/>
      <c r="AP88" s="169"/>
      <c r="AQ88" s="169"/>
      <c r="AR88" s="170"/>
      <c r="AS88" s="209"/>
      <c r="AT88" s="210"/>
      <c r="AU88" s="210"/>
      <c r="AV88" s="210"/>
      <c r="AW88" s="210"/>
      <c r="AX88" s="210"/>
      <c r="AY88" s="211"/>
      <c r="AZ88" s="212"/>
      <c r="BA88" s="213"/>
      <c r="BB88" s="214">
        <v>6</v>
      </c>
      <c r="BC88" s="215"/>
      <c r="BD88" s="216"/>
      <c r="BE88" s="216"/>
      <c r="BF88" s="217"/>
      <c r="BG88" s="218"/>
      <c r="BH88" s="219"/>
      <c r="BI88" s="220"/>
      <c r="BJ88" s="221"/>
      <c r="BK88" s="222"/>
      <c r="BL88" s="222"/>
      <c r="BM88" s="222"/>
      <c r="BN88" s="222"/>
      <c r="BO88" s="223"/>
      <c r="BP88" s="221"/>
      <c r="BQ88" s="222"/>
      <c r="BR88" s="222"/>
      <c r="BS88" s="222"/>
      <c r="BT88" s="222"/>
      <c r="BU88" s="223"/>
      <c r="BV88" s="221"/>
      <c r="BW88" s="222"/>
      <c r="BX88" s="222"/>
      <c r="BY88" s="222"/>
      <c r="BZ88" s="222"/>
      <c r="CA88" s="223"/>
      <c r="CB88" s="215"/>
      <c r="CC88" s="216"/>
      <c r="CD88" s="216"/>
      <c r="CE88" s="217"/>
      <c r="CF88" s="199"/>
      <c r="CG88" s="200"/>
      <c r="CH88" s="200"/>
      <c r="CI88" s="200"/>
      <c r="CJ88" s="201"/>
      <c r="CK88" s="199"/>
      <c r="CL88" s="200"/>
      <c r="CM88" s="200"/>
      <c r="CN88" s="200"/>
      <c r="CO88" s="201"/>
      <c r="CP88" s="199"/>
      <c r="CQ88" s="200"/>
      <c r="CR88" s="200"/>
      <c r="CS88" s="200"/>
      <c r="CT88" s="201"/>
      <c r="CU88" s="171"/>
      <c r="CV88" s="172"/>
      <c r="CW88" s="172"/>
      <c r="CX88" s="172"/>
      <c r="CY88" s="173"/>
      <c r="DA88" s="174"/>
    </row>
    <row r="89" spans="1:105" ht="16.5" x14ac:dyDescent="0.15">
      <c r="A89" s="143">
        <v>14</v>
      </c>
      <c r="B89" s="144"/>
      <c r="C89" s="145" t="str">
        <f t="shared" ca="1" si="3"/>
        <v>●</v>
      </c>
      <c r="D89" s="146" t="s">
        <v>577</v>
      </c>
      <c r="E89" s="147"/>
      <c r="F89" s="147"/>
      <c r="G89" s="147"/>
      <c r="H89" s="147"/>
      <c r="I89" s="147"/>
      <c r="J89" s="147"/>
      <c r="K89" s="148" t="s">
        <v>578</v>
      </c>
      <c r="L89" s="149"/>
      <c r="M89" s="149"/>
      <c r="N89" s="149"/>
      <c r="O89" s="149"/>
      <c r="P89" s="149"/>
      <c r="Q89" s="149"/>
      <c r="R89" s="150"/>
      <c r="S89" s="151"/>
      <c r="T89" s="150"/>
      <c r="U89" s="151"/>
      <c r="V89" s="148"/>
      <c r="W89" s="149"/>
      <c r="X89" s="149"/>
      <c r="Y89" s="149"/>
      <c r="Z89" s="149"/>
      <c r="AA89" s="149"/>
      <c r="AB89" s="149"/>
      <c r="AC89" s="149"/>
      <c r="AD89" s="148"/>
      <c r="AE89" s="149"/>
      <c r="AF89" s="149"/>
      <c r="AG89" s="149"/>
      <c r="AH89" s="149"/>
      <c r="AI89" s="149"/>
      <c r="AJ89" s="149"/>
      <c r="AK89" s="152"/>
      <c r="AL89" s="148"/>
      <c r="AM89" s="149"/>
      <c r="AN89" s="149"/>
      <c r="AO89" s="149"/>
      <c r="AP89" s="149"/>
      <c r="AQ89" s="149"/>
      <c r="AR89" s="152"/>
      <c r="AS89" s="153"/>
      <c r="AT89" s="154"/>
      <c r="AU89" s="154"/>
      <c r="AV89" s="154"/>
      <c r="AW89" s="154"/>
      <c r="AX89" s="154"/>
      <c r="AY89" s="155"/>
      <c r="AZ89" s="156"/>
      <c r="BA89" s="157"/>
      <c r="BB89" s="158">
        <v>1</v>
      </c>
      <c r="BC89" s="159"/>
      <c r="BD89" s="160"/>
      <c r="BE89" s="160"/>
      <c r="BF89" s="161"/>
      <c r="BG89" s="162"/>
      <c r="BH89" s="163"/>
      <c r="BI89" s="164"/>
      <c r="BJ89" s="165"/>
      <c r="BK89" s="166"/>
      <c r="BL89" s="166"/>
      <c r="BM89" s="166"/>
      <c r="BN89" s="166"/>
      <c r="BO89" s="167"/>
      <c r="BP89" s="165"/>
      <c r="BQ89" s="166"/>
      <c r="BR89" s="166"/>
      <c r="BS89" s="166"/>
      <c r="BT89" s="166"/>
      <c r="BU89" s="167"/>
      <c r="BV89" s="165"/>
      <c r="BW89" s="166"/>
      <c r="BX89" s="166"/>
      <c r="BY89" s="166"/>
      <c r="BZ89" s="166"/>
      <c r="CA89" s="167"/>
      <c r="CB89" s="159"/>
      <c r="CC89" s="160"/>
      <c r="CD89" s="160"/>
      <c r="CE89" s="161"/>
      <c r="CF89" s="168"/>
      <c r="CG89" s="169"/>
      <c r="CH89" s="169"/>
      <c r="CI89" s="169"/>
      <c r="CJ89" s="170"/>
      <c r="CK89" s="168"/>
      <c r="CL89" s="169"/>
      <c r="CM89" s="169"/>
      <c r="CN89" s="169"/>
      <c r="CO89" s="170"/>
      <c r="CP89" s="168"/>
      <c r="CQ89" s="169"/>
      <c r="CR89" s="169"/>
      <c r="CS89" s="169"/>
      <c r="CT89" s="170"/>
      <c r="CU89" s="171"/>
      <c r="CV89" s="172"/>
      <c r="CW89" s="172"/>
      <c r="CX89" s="172"/>
      <c r="CY89" s="173"/>
      <c r="DA89" s="174"/>
    </row>
    <row r="90" spans="1:105" ht="16.5" x14ac:dyDescent="0.15">
      <c r="A90" s="175"/>
      <c r="B90" s="144"/>
      <c r="C90" s="176" t="str">
        <f t="shared" ca="1" si="3"/>
        <v>●</v>
      </c>
      <c r="D90" s="177"/>
      <c r="E90" s="178"/>
      <c r="F90" s="178"/>
      <c r="G90" s="178"/>
      <c r="H90" s="178"/>
      <c r="I90" s="178"/>
      <c r="J90" s="178"/>
      <c r="K90" s="179"/>
      <c r="L90" s="180"/>
      <c r="M90" s="180"/>
      <c r="N90" s="180"/>
      <c r="O90" s="180"/>
      <c r="P90" s="180"/>
      <c r="Q90" s="180"/>
      <c r="R90" s="181"/>
      <c r="S90" s="182"/>
      <c r="T90" s="181"/>
      <c r="U90" s="182"/>
      <c r="V90" s="179"/>
      <c r="W90" s="180"/>
      <c r="X90" s="180"/>
      <c r="Y90" s="180"/>
      <c r="Z90" s="180"/>
      <c r="AA90" s="180"/>
      <c r="AB90" s="180"/>
      <c r="AC90" s="180"/>
      <c r="AD90" s="179"/>
      <c r="AE90" s="180"/>
      <c r="AF90" s="180"/>
      <c r="AG90" s="180"/>
      <c r="AH90" s="180"/>
      <c r="AI90" s="180"/>
      <c r="AJ90" s="180"/>
      <c r="AK90" s="183"/>
      <c r="AL90" s="179"/>
      <c r="AM90" s="180"/>
      <c r="AN90" s="180"/>
      <c r="AO90" s="180"/>
      <c r="AP90" s="180"/>
      <c r="AQ90" s="180"/>
      <c r="AR90" s="183"/>
      <c r="AS90" s="184"/>
      <c r="AT90" s="185"/>
      <c r="AU90" s="185"/>
      <c r="AV90" s="185"/>
      <c r="AW90" s="185"/>
      <c r="AX90" s="185"/>
      <c r="AY90" s="186"/>
      <c r="AZ90" s="187"/>
      <c r="BA90" s="188"/>
      <c r="BB90" s="189">
        <v>2</v>
      </c>
      <c r="BC90" s="190"/>
      <c r="BD90" s="191"/>
      <c r="BE90" s="191"/>
      <c r="BF90" s="192"/>
      <c r="BG90" s="193"/>
      <c r="BH90" s="194"/>
      <c r="BI90" s="195"/>
      <c r="BJ90" s="196"/>
      <c r="BK90" s="197"/>
      <c r="BL90" s="197"/>
      <c r="BM90" s="197"/>
      <c r="BN90" s="197"/>
      <c r="BO90" s="198"/>
      <c r="BP90" s="196"/>
      <c r="BQ90" s="197"/>
      <c r="BR90" s="197"/>
      <c r="BS90" s="197"/>
      <c r="BT90" s="197"/>
      <c r="BU90" s="198"/>
      <c r="BV90" s="196"/>
      <c r="BW90" s="197"/>
      <c r="BX90" s="197"/>
      <c r="BY90" s="197"/>
      <c r="BZ90" s="197"/>
      <c r="CA90" s="198"/>
      <c r="CB90" s="190"/>
      <c r="CC90" s="191"/>
      <c r="CD90" s="191"/>
      <c r="CE90" s="192"/>
      <c r="CF90" s="199"/>
      <c r="CG90" s="200"/>
      <c r="CH90" s="200"/>
      <c r="CI90" s="200"/>
      <c r="CJ90" s="201"/>
      <c r="CK90" s="199"/>
      <c r="CL90" s="200"/>
      <c r="CM90" s="200"/>
      <c r="CN90" s="200"/>
      <c r="CO90" s="201"/>
      <c r="CP90" s="199"/>
      <c r="CQ90" s="200"/>
      <c r="CR90" s="200"/>
      <c r="CS90" s="200"/>
      <c r="CT90" s="201"/>
      <c r="CU90" s="171"/>
      <c r="CV90" s="172"/>
      <c r="CW90" s="172"/>
      <c r="CX90" s="172"/>
      <c r="CY90" s="173"/>
      <c r="DA90" s="174"/>
    </row>
    <row r="91" spans="1:105" ht="16.5" x14ac:dyDescent="0.15">
      <c r="A91" s="175"/>
      <c r="B91" s="144"/>
      <c r="C91" s="176" t="str">
        <f t="shared" ca="1" si="3"/>
        <v>●</v>
      </c>
      <c r="D91" s="177"/>
      <c r="E91" s="178"/>
      <c r="F91" s="178"/>
      <c r="G91" s="178"/>
      <c r="H91" s="178"/>
      <c r="I91" s="178"/>
      <c r="J91" s="178"/>
      <c r="K91" s="179"/>
      <c r="L91" s="180"/>
      <c r="M91" s="180"/>
      <c r="N91" s="180"/>
      <c r="O91" s="180"/>
      <c r="P91" s="180"/>
      <c r="Q91" s="180"/>
      <c r="R91" s="181"/>
      <c r="S91" s="182"/>
      <c r="T91" s="181"/>
      <c r="U91" s="182"/>
      <c r="V91" s="179"/>
      <c r="W91" s="180"/>
      <c r="X91" s="180"/>
      <c r="Y91" s="180"/>
      <c r="Z91" s="180"/>
      <c r="AA91" s="180"/>
      <c r="AB91" s="180"/>
      <c r="AC91" s="180"/>
      <c r="AD91" s="179"/>
      <c r="AE91" s="180"/>
      <c r="AF91" s="180"/>
      <c r="AG91" s="180"/>
      <c r="AH91" s="180"/>
      <c r="AI91" s="180"/>
      <c r="AJ91" s="180"/>
      <c r="AK91" s="183"/>
      <c r="AL91" s="179"/>
      <c r="AM91" s="180"/>
      <c r="AN91" s="180"/>
      <c r="AO91" s="180"/>
      <c r="AP91" s="180"/>
      <c r="AQ91" s="180"/>
      <c r="AR91" s="183"/>
      <c r="AS91" s="184"/>
      <c r="AT91" s="185"/>
      <c r="AU91" s="185"/>
      <c r="AV91" s="185"/>
      <c r="AW91" s="185"/>
      <c r="AX91" s="185"/>
      <c r="AY91" s="186"/>
      <c r="AZ91" s="187"/>
      <c r="BA91" s="188"/>
      <c r="BB91" s="189">
        <v>3</v>
      </c>
      <c r="BC91" s="190"/>
      <c r="BD91" s="191"/>
      <c r="BE91" s="191"/>
      <c r="BF91" s="192"/>
      <c r="BG91" s="193"/>
      <c r="BH91" s="194"/>
      <c r="BI91" s="195"/>
      <c r="BJ91" s="196"/>
      <c r="BK91" s="197"/>
      <c r="BL91" s="197"/>
      <c r="BM91" s="197"/>
      <c r="BN91" s="197"/>
      <c r="BO91" s="198"/>
      <c r="BP91" s="196"/>
      <c r="BQ91" s="197"/>
      <c r="BR91" s="197"/>
      <c r="BS91" s="197"/>
      <c r="BT91" s="197"/>
      <c r="BU91" s="198"/>
      <c r="BV91" s="196"/>
      <c r="BW91" s="197"/>
      <c r="BX91" s="197"/>
      <c r="BY91" s="197"/>
      <c r="BZ91" s="197"/>
      <c r="CA91" s="198"/>
      <c r="CB91" s="190"/>
      <c r="CC91" s="191"/>
      <c r="CD91" s="191"/>
      <c r="CE91" s="192"/>
      <c r="CF91" s="199"/>
      <c r="CG91" s="200"/>
      <c r="CH91" s="200"/>
      <c r="CI91" s="200"/>
      <c r="CJ91" s="201"/>
      <c r="CK91" s="199"/>
      <c r="CL91" s="200"/>
      <c r="CM91" s="200"/>
      <c r="CN91" s="200"/>
      <c r="CO91" s="201"/>
      <c r="CP91" s="199"/>
      <c r="CQ91" s="200"/>
      <c r="CR91" s="200"/>
      <c r="CS91" s="200"/>
      <c r="CT91" s="201"/>
      <c r="CU91" s="171"/>
      <c r="CV91" s="172"/>
      <c r="CW91" s="172"/>
      <c r="CX91" s="172"/>
      <c r="CY91" s="173"/>
      <c r="DA91" s="174"/>
    </row>
    <row r="92" spans="1:105" ht="16.5" x14ac:dyDescent="0.15">
      <c r="A92" s="175"/>
      <c r="B92" s="144"/>
      <c r="C92" s="176" t="str">
        <f t="shared" ca="1" si="3"/>
        <v>●</v>
      </c>
      <c r="D92" s="177"/>
      <c r="E92" s="178"/>
      <c r="F92" s="178"/>
      <c r="G92" s="178"/>
      <c r="H92" s="178"/>
      <c r="I92" s="178"/>
      <c r="J92" s="178"/>
      <c r="K92" s="179"/>
      <c r="L92" s="180"/>
      <c r="M92" s="180"/>
      <c r="N92" s="180"/>
      <c r="O92" s="180"/>
      <c r="P92" s="180"/>
      <c r="Q92" s="180"/>
      <c r="R92" s="181"/>
      <c r="S92" s="182"/>
      <c r="T92" s="181"/>
      <c r="U92" s="182"/>
      <c r="V92" s="179"/>
      <c r="W92" s="180"/>
      <c r="X92" s="180"/>
      <c r="Y92" s="180"/>
      <c r="Z92" s="180"/>
      <c r="AA92" s="180"/>
      <c r="AB92" s="180"/>
      <c r="AC92" s="180"/>
      <c r="AD92" s="179"/>
      <c r="AE92" s="180"/>
      <c r="AF92" s="180"/>
      <c r="AG92" s="180"/>
      <c r="AH92" s="180"/>
      <c r="AI92" s="180"/>
      <c r="AJ92" s="180"/>
      <c r="AK92" s="183"/>
      <c r="AL92" s="179"/>
      <c r="AM92" s="180"/>
      <c r="AN92" s="180"/>
      <c r="AO92" s="180"/>
      <c r="AP92" s="180"/>
      <c r="AQ92" s="180"/>
      <c r="AR92" s="183"/>
      <c r="AS92" s="184"/>
      <c r="AT92" s="185"/>
      <c r="AU92" s="185"/>
      <c r="AV92" s="185"/>
      <c r="AW92" s="185"/>
      <c r="AX92" s="185"/>
      <c r="AY92" s="186"/>
      <c r="AZ92" s="187"/>
      <c r="BA92" s="188"/>
      <c r="BB92" s="189">
        <v>4</v>
      </c>
      <c r="BC92" s="190"/>
      <c r="BD92" s="191"/>
      <c r="BE92" s="191"/>
      <c r="BF92" s="192"/>
      <c r="BG92" s="193"/>
      <c r="BH92" s="194"/>
      <c r="BI92" s="195"/>
      <c r="BJ92" s="196"/>
      <c r="BK92" s="197"/>
      <c r="BL92" s="197"/>
      <c r="BM92" s="197"/>
      <c r="BN92" s="197"/>
      <c r="BO92" s="198"/>
      <c r="BP92" s="196"/>
      <c r="BQ92" s="197"/>
      <c r="BR92" s="197"/>
      <c r="BS92" s="197"/>
      <c r="BT92" s="197"/>
      <c r="BU92" s="198"/>
      <c r="BV92" s="196"/>
      <c r="BW92" s="197"/>
      <c r="BX92" s="197"/>
      <c r="BY92" s="197"/>
      <c r="BZ92" s="197"/>
      <c r="CA92" s="198"/>
      <c r="CB92" s="190"/>
      <c r="CC92" s="191"/>
      <c r="CD92" s="191"/>
      <c r="CE92" s="192"/>
      <c r="CF92" s="199"/>
      <c r="CG92" s="200"/>
      <c r="CH92" s="200"/>
      <c r="CI92" s="200"/>
      <c r="CJ92" s="201"/>
      <c r="CK92" s="199"/>
      <c r="CL92" s="200"/>
      <c r="CM92" s="200"/>
      <c r="CN92" s="200"/>
      <c r="CO92" s="201"/>
      <c r="CP92" s="199"/>
      <c r="CQ92" s="200"/>
      <c r="CR92" s="200"/>
      <c r="CS92" s="200"/>
      <c r="CT92" s="201"/>
      <c r="CU92" s="171"/>
      <c r="CV92" s="172"/>
      <c r="CW92" s="172"/>
      <c r="CX92" s="172"/>
      <c r="CY92" s="173"/>
      <c r="DA92" s="174"/>
    </row>
    <row r="93" spans="1:105" ht="16.5" x14ac:dyDescent="0.15">
      <c r="A93" s="175"/>
      <c r="B93" s="144"/>
      <c r="C93" s="176" t="str">
        <f t="shared" ca="1" si="3"/>
        <v>●</v>
      </c>
      <c r="D93" s="177"/>
      <c r="E93" s="178"/>
      <c r="F93" s="178"/>
      <c r="G93" s="178"/>
      <c r="H93" s="178"/>
      <c r="I93" s="178"/>
      <c r="J93" s="178"/>
      <c r="K93" s="179"/>
      <c r="L93" s="180"/>
      <c r="M93" s="180"/>
      <c r="N93" s="180"/>
      <c r="O93" s="180"/>
      <c r="P93" s="180"/>
      <c r="Q93" s="180"/>
      <c r="R93" s="181"/>
      <c r="S93" s="182"/>
      <c r="T93" s="181"/>
      <c r="U93" s="182"/>
      <c r="V93" s="179"/>
      <c r="W93" s="180"/>
      <c r="X93" s="180"/>
      <c r="Y93" s="180"/>
      <c r="Z93" s="180"/>
      <c r="AA93" s="180"/>
      <c r="AB93" s="180"/>
      <c r="AC93" s="180"/>
      <c r="AD93" s="179"/>
      <c r="AE93" s="180"/>
      <c r="AF93" s="180"/>
      <c r="AG93" s="180"/>
      <c r="AH93" s="180"/>
      <c r="AI93" s="180"/>
      <c r="AJ93" s="180"/>
      <c r="AK93" s="183"/>
      <c r="AL93" s="179"/>
      <c r="AM93" s="180"/>
      <c r="AN93" s="180"/>
      <c r="AO93" s="180"/>
      <c r="AP93" s="180"/>
      <c r="AQ93" s="180"/>
      <c r="AR93" s="183"/>
      <c r="AS93" s="184"/>
      <c r="AT93" s="185"/>
      <c r="AU93" s="185"/>
      <c r="AV93" s="185"/>
      <c r="AW93" s="185"/>
      <c r="AX93" s="185"/>
      <c r="AY93" s="186"/>
      <c r="AZ93" s="187"/>
      <c r="BA93" s="188"/>
      <c r="BB93" s="189">
        <v>5</v>
      </c>
      <c r="BC93" s="190"/>
      <c r="BD93" s="191"/>
      <c r="BE93" s="191"/>
      <c r="BF93" s="192"/>
      <c r="BG93" s="193"/>
      <c r="BH93" s="194"/>
      <c r="BI93" s="195"/>
      <c r="BJ93" s="196"/>
      <c r="BK93" s="197"/>
      <c r="BL93" s="197"/>
      <c r="BM93" s="197"/>
      <c r="BN93" s="197"/>
      <c r="BO93" s="198"/>
      <c r="BP93" s="196"/>
      <c r="BQ93" s="197"/>
      <c r="BR93" s="197"/>
      <c r="BS93" s="197"/>
      <c r="BT93" s="197"/>
      <c r="BU93" s="198"/>
      <c r="BV93" s="196"/>
      <c r="BW93" s="197"/>
      <c r="BX93" s="197"/>
      <c r="BY93" s="197"/>
      <c r="BZ93" s="197"/>
      <c r="CA93" s="198"/>
      <c r="CB93" s="190"/>
      <c r="CC93" s="191"/>
      <c r="CD93" s="191"/>
      <c r="CE93" s="192"/>
      <c r="CF93" s="199"/>
      <c r="CG93" s="200"/>
      <c r="CH93" s="200"/>
      <c r="CI93" s="200"/>
      <c r="CJ93" s="201"/>
      <c r="CK93" s="199"/>
      <c r="CL93" s="200"/>
      <c r="CM93" s="200"/>
      <c r="CN93" s="200"/>
      <c r="CO93" s="201"/>
      <c r="CP93" s="199"/>
      <c r="CQ93" s="200"/>
      <c r="CR93" s="200"/>
      <c r="CS93" s="200"/>
      <c r="CT93" s="201"/>
      <c r="CU93" s="171"/>
      <c r="CV93" s="172"/>
      <c r="CW93" s="172"/>
      <c r="CX93" s="172"/>
      <c r="CY93" s="173"/>
      <c r="DA93" s="174"/>
    </row>
    <row r="94" spans="1:105" ht="16.5" x14ac:dyDescent="0.15">
      <c r="A94" s="202"/>
      <c r="B94" s="203"/>
      <c r="C94" s="204" t="str">
        <f t="shared" ca="1" si="3"/>
        <v>●</v>
      </c>
      <c r="D94" s="205"/>
      <c r="E94" s="206"/>
      <c r="F94" s="206"/>
      <c r="G94" s="206"/>
      <c r="H94" s="206"/>
      <c r="I94" s="206"/>
      <c r="J94" s="206"/>
      <c r="K94" s="168"/>
      <c r="L94" s="169"/>
      <c r="M94" s="169"/>
      <c r="N94" s="169"/>
      <c r="O94" s="169"/>
      <c r="P94" s="169"/>
      <c r="Q94" s="169"/>
      <c r="R94" s="207"/>
      <c r="S94" s="208"/>
      <c r="T94" s="207"/>
      <c r="U94" s="208"/>
      <c r="V94" s="168"/>
      <c r="W94" s="169"/>
      <c r="X94" s="169"/>
      <c r="Y94" s="169"/>
      <c r="Z94" s="169"/>
      <c r="AA94" s="169"/>
      <c r="AB94" s="169"/>
      <c r="AC94" s="169"/>
      <c r="AD94" s="168"/>
      <c r="AE94" s="169"/>
      <c r="AF94" s="169"/>
      <c r="AG94" s="169"/>
      <c r="AH94" s="169"/>
      <c r="AI94" s="169"/>
      <c r="AJ94" s="169"/>
      <c r="AK94" s="170"/>
      <c r="AL94" s="168"/>
      <c r="AM94" s="169"/>
      <c r="AN94" s="169"/>
      <c r="AO94" s="169"/>
      <c r="AP94" s="169"/>
      <c r="AQ94" s="169"/>
      <c r="AR94" s="170"/>
      <c r="AS94" s="209"/>
      <c r="AT94" s="210"/>
      <c r="AU94" s="210"/>
      <c r="AV94" s="210"/>
      <c r="AW94" s="210"/>
      <c r="AX94" s="210"/>
      <c r="AY94" s="211"/>
      <c r="AZ94" s="212"/>
      <c r="BA94" s="213"/>
      <c r="BB94" s="214">
        <v>6</v>
      </c>
      <c r="BC94" s="215"/>
      <c r="BD94" s="216"/>
      <c r="BE94" s="216"/>
      <c r="BF94" s="217"/>
      <c r="BG94" s="218"/>
      <c r="BH94" s="219"/>
      <c r="BI94" s="220"/>
      <c r="BJ94" s="221"/>
      <c r="BK94" s="222"/>
      <c r="BL94" s="222"/>
      <c r="BM94" s="222"/>
      <c r="BN94" s="222"/>
      <c r="BO94" s="223"/>
      <c r="BP94" s="221"/>
      <c r="BQ94" s="222"/>
      <c r="BR94" s="222"/>
      <c r="BS94" s="222"/>
      <c r="BT94" s="222"/>
      <c r="BU94" s="223"/>
      <c r="BV94" s="221"/>
      <c r="BW94" s="222"/>
      <c r="BX94" s="222"/>
      <c r="BY94" s="222"/>
      <c r="BZ94" s="222"/>
      <c r="CA94" s="223"/>
      <c r="CB94" s="215"/>
      <c r="CC94" s="216"/>
      <c r="CD94" s="216"/>
      <c r="CE94" s="217"/>
      <c r="CF94" s="199"/>
      <c r="CG94" s="200"/>
      <c r="CH94" s="200"/>
      <c r="CI94" s="200"/>
      <c r="CJ94" s="201"/>
      <c r="CK94" s="199"/>
      <c r="CL94" s="200"/>
      <c r="CM94" s="200"/>
      <c r="CN94" s="200"/>
      <c r="CO94" s="201"/>
      <c r="CP94" s="199"/>
      <c r="CQ94" s="200"/>
      <c r="CR94" s="200"/>
      <c r="CS94" s="200"/>
      <c r="CT94" s="201"/>
      <c r="CU94" s="171"/>
      <c r="CV94" s="172"/>
      <c r="CW94" s="172"/>
      <c r="CX94" s="172"/>
      <c r="CY94" s="173"/>
      <c r="DA94" s="174"/>
    </row>
    <row r="95" spans="1:105" ht="16.5" x14ac:dyDescent="0.15">
      <c r="A95" s="143">
        <v>15</v>
      </c>
      <c r="B95" s="144"/>
      <c r="C95" s="145" t="str">
        <f t="shared" ca="1" si="3"/>
        <v>●</v>
      </c>
      <c r="D95" s="146"/>
      <c r="E95" s="147"/>
      <c r="F95" s="147"/>
      <c r="G95" s="147"/>
      <c r="H95" s="147"/>
      <c r="I95" s="147"/>
      <c r="J95" s="147"/>
      <c r="K95" s="148" t="s">
        <v>579</v>
      </c>
      <c r="L95" s="149"/>
      <c r="M95" s="149"/>
      <c r="N95" s="149"/>
      <c r="O95" s="149"/>
      <c r="P95" s="149"/>
      <c r="Q95" s="149"/>
      <c r="R95" s="150"/>
      <c r="S95" s="151"/>
      <c r="T95" s="150"/>
      <c r="U95" s="151"/>
      <c r="V95" s="148"/>
      <c r="W95" s="149"/>
      <c r="X95" s="149"/>
      <c r="Y95" s="149"/>
      <c r="Z95" s="149"/>
      <c r="AA95" s="149"/>
      <c r="AB95" s="149"/>
      <c r="AC95" s="149"/>
      <c r="AD95" s="148"/>
      <c r="AE95" s="149"/>
      <c r="AF95" s="149"/>
      <c r="AG95" s="149"/>
      <c r="AH95" s="149"/>
      <c r="AI95" s="149"/>
      <c r="AJ95" s="149"/>
      <c r="AK95" s="152"/>
      <c r="AL95" s="148"/>
      <c r="AM95" s="149"/>
      <c r="AN95" s="149"/>
      <c r="AO95" s="149"/>
      <c r="AP95" s="149"/>
      <c r="AQ95" s="149"/>
      <c r="AR95" s="152"/>
      <c r="AS95" s="153"/>
      <c r="AT95" s="154"/>
      <c r="AU95" s="154"/>
      <c r="AV95" s="154"/>
      <c r="AW95" s="154"/>
      <c r="AX95" s="154"/>
      <c r="AY95" s="155"/>
      <c r="AZ95" s="156"/>
      <c r="BA95" s="157"/>
      <c r="BB95" s="158">
        <v>1</v>
      </c>
      <c r="BC95" s="159"/>
      <c r="BD95" s="160"/>
      <c r="BE95" s="160"/>
      <c r="BF95" s="161"/>
      <c r="BG95" s="162"/>
      <c r="BH95" s="163"/>
      <c r="BI95" s="164"/>
      <c r="BJ95" s="165"/>
      <c r="BK95" s="166"/>
      <c r="BL95" s="166"/>
      <c r="BM95" s="166"/>
      <c r="BN95" s="166"/>
      <c r="BO95" s="167"/>
      <c r="BP95" s="165"/>
      <c r="BQ95" s="166"/>
      <c r="BR95" s="166"/>
      <c r="BS95" s="166"/>
      <c r="BT95" s="166"/>
      <c r="BU95" s="167"/>
      <c r="BV95" s="165"/>
      <c r="BW95" s="166"/>
      <c r="BX95" s="166"/>
      <c r="BY95" s="166"/>
      <c r="BZ95" s="166"/>
      <c r="CA95" s="167"/>
      <c r="CB95" s="159"/>
      <c r="CC95" s="160"/>
      <c r="CD95" s="160"/>
      <c r="CE95" s="161"/>
      <c r="CF95" s="168"/>
      <c r="CG95" s="169"/>
      <c r="CH95" s="169"/>
      <c r="CI95" s="169"/>
      <c r="CJ95" s="170"/>
      <c r="CK95" s="168"/>
      <c r="CL95" s="169"/>
      <c r="CM95" s="169"/>
      <c r="CN95" s="169"/>
      <c r="CO95" s="170"/>
      <c r="CP95" s="168"/>
      <c r="CQ95" s="169"/>
      <c r="CR95" s="169"/>
      <c r="CS95" s="169"/>
      <c r="CT95" s="170"/>
      <c r="CU95" s="171"/>
      <c r="CV95" s="172"/>
      <c r="CW95" s="172"/>
      <c r="CX95" s="172"/>
      <c r="CY95" s="173"/>
      <c r="DA95" s="174"/>
    </row>
    <row r="96" spans="1:105" ht="16.5" x14ac:dyDescent="0.15">
      <c r="A96" s="175"/>
      <c r="B96" s="144"/>
      <c r="C96" s="176" t="str">
        <f t="shared" ca="1" si="3"/>
        <v>●</v>
      </c>
      <c r="D96" s="177"/>
      <c r="E96" s="178"/>
      <c r="F96" s="178"/>
      <c r="G96" s="178"/>
      <c r="H96" s="178"/>
      <c r="I96" s="178"/>
      <c r="J96" s="178"/>
      <c r="K96" s="179"/>
      <c r="L96" s="180"/>
      <c r="M96" s="180"/>
      <c r="N96" s="180"/>
      <c r="O96" s="180"/>
      <c r="P96" s="180"/>
      <c r="Q96" s="180"/>
      <c r="R96" s="181"/>
      <c r="S96" s="182"/>
      <c r="T96" s="181"/>
      <c r="U96" s="182"/>
      <c r="V96" s="179"/>
      <c r="W96" s="180"/>
      <c r="X96" s="180"/>
      <c r="Y96" s="180"/>
      <c r="Z96" s="180"/>
      <c r="AA96" s="180"/>
      <c r="AB96" s="180"/>
      <c r="AC96" s="180"/>
      <c r="AD96" s="179"/>
      <c r="AE96" s="180"/>
      <c r="AF96" s="180"/>
      <c r="AG96" s="180"/>
      <c r="AH96" s="180"/>
      <c r="AI96" s="180"/>
      <c r="AJ96" s="180"/>
      <c r="AK96" s="183"/>
      <c r="AL96" s="179"/>
      <c r="AM96" s="180"/>
      <c r="AN96" s="180"/>
      <c r="AO96" s="180"/>
      <c r="AP96" s="180"/>
      <c r="AQ96" s="180"/>
      <c r="AR96" s="183"/>
      <c r="AS96" s="184"/>
      <c r="AT96" s="185"/>
      <c r="AU96" s="185"/>
      <c r="AV96" s="185"/>
      <c r="AW96" s="185"/>
      <c r="AX96" s="185"/>
      <c r="AY96" s="186"/>
      <c r="AZ96" s="187"/>
      <c r="BA96" s="188"/>
      <c r="BB96" s="189">
        <v>2</v>
      </c>
      <c r="BC96" s="190"/>
      <c r="BD96" s="191"/>
      <c r="BE96" s="191"/>
      <c r="BF96" s="192"/>
      <c r="BG96" s="193"/>
      <c r="BH96" s="194"/>
      <c r="BI96" s="195"/>
      <c r="BJ96" s="196"/>
      <c r="BK96" s="197"/>
      <c r="BL96" s="197"/>
      <c r="BM96" s="197"/>
      <c r="BN96" s="197"/>
      <c r="BO96" s="198"/>
      <c r="BP96" s="196"/>
      <c r="BQ96" s="197"/>
      <c r="BR96" s="197"/>
      <c r="BS96" s="197"/>
      <c r="BT96" s="197"/>
      <c r="BU96" s="198"/>
      <c r="BV96" s="196"/>
      <c r="BW96" s="197"/>
      <c r="BX96" s="197"/>
      <c r="BY96" s="197"/>
      <c r="BZ96" s="197"/>
      <c r="CA96" s="198"/>
      <c r="CB96" s="190"/>
      <c r="CC96" s="191"/>
      <c r="CD96" s="191"/>
      <c r="CE96" s="192"/>
      <c r="CF96" s="199"/>
      <c r="CG96" s="200"/>
      <c r="CH96" s="200"/>
      <c r="CI96" s="200"/>
      <c r="CJ96" s="201"/>
      <c r="CK96" s="199"/>
      <c r="CL96" s="200"/>
      <c r="CM96" s="200"/>
      <c r="CN96" s="200"/>
      <c r="CO96" s="201"/>
      <c r="CP96" s="199"/>
      <c r="CQ96" s="200"/>
      <c r="CR96" s="200"/>
      <c r="CS96" s="200"/>
      <c r="CT96" s="201"/>
      <c r="CU96" s="171"/>
      <c r="CV96" s="172"/>
      <c r="CW96" s="172"/>
      <c r="CX96" s="172"/>
      <c r="CY96" s="173"/>
      <c r="DA96" s="174"/>
    </row>
    <row r="97" spans="1:105" ht="16.5" x14ac:dyDescent="0.15">
      <c r="A97" s="175"/>
      <c r="B97" s="144"/>
      <c r="C97" s="176" t="str">
        <f t="shared" ca="1" si="3"/>
        <v>●</v>
      </c>
      <c r="D97" s="177"/>
      <c r="E97" s="178"/>
      <c r="F97" s="178"/>
      <c r="G97" s="178"/>
      <c r="H97" s="178"/>
      <c r="I97" s="178"/>
      <c r="J97" s="178"/>
      <c r="K97" s="179"/>
      <c r="L97" s="180"/>
      <c r="M97" s="180"/>
      <c r="N97" s="180"/>
      <c r="O97" s="180"/>
      <c r="P97" s="180"/>
      <c r="Q97" s="180"/>
      <c r="R97" s="181"/>
      <c r="S97" s="182"/>
      <c r="T97" s="181"/>
      <c r="U97" s="182"/>
      <c r="V97" s="179"/>
      <c r="W97" s="180"/>
      <c r="X97" s="180"/>
      <c r="Y97" s="180"/>
      <c r="Z97" s="180"/>
      <c r="AA97" s="180"/>
      <c r="AB97" s="180"/>
      <c r="AC97" s="180"/>
      <c r="AD97" s="179"/>
      <c r="AE97" s="180"/>
      <c r="AF97" s="180"/>
      <c r="AG97" s="180"/>
      <c r="AH97" s="180"/>
      <c r="AI97" s="180"/>
      <c r="AJ97" s="180"/>
      <c r="AK97" s="183"/>
      <c r="AL97" s="179"/>
      <c r="AM97" s="180"/>
      <c r="AN97" s="180"/>
      <c r="AO97" s="180"/>
      <c r="AP97" s="180"/>
      <c r="AQ97" s="180"/>
      <c r="AR97" s="183"/>
      <c r="AS97" s="184"/>
      <c r="AT97" s="185"/>
      <c r="AU97" s="185"/>
      <c r="AV97" s="185"/>
      <c r="AW97" s="185"/>
      <c r="AX97" s="185"/>
      <c r="AY97" s="186"/>
      <c r="AZ97" s="187"/>
      <c r="BA97" s="188"/>
      <c r="BB97" s="189">
        <v>3</v>
      </c>
      <c r="BC97" s="190"/>
      <c r="BD97" s="191"/>
      <c r="BE97" s="191"/>
      <c r="BF97" s="192"/>
      <c r="BG97" s="193"/>
      <c r="BH97" s="194"/>
      <c r="BI97" s="195"/>
      <c r="BJ97" s="196"/>
      <c r="BK97" s="197"/>
      <c r="BL97" s="197"/>
      <c r="BM97" s="197"/>
      <c r="BN97" s="197"/>
      <c r="BO97" s="198"/>
      <c r="BP97" s="196"/>
      <c r="BQ97" s="197"/>
      <c r="BR97" s="197"/>
      <c r="BS97" s="197"/>
      <c r="BT97" s="197"/>
      <c r="BU97" s="198"/>
      <c r="BV97" s="196"/>
      <c r="BW97" s="197"/>
      <c r="BX97" s="197"/>
      <c r="BY97" s="197"/>
      <c r="BZ97" s="197"/>
      <c r="CA97" s="198"/>
      <c r="CB97" s="190"/>
      <c r="CC97" s="191"/>
      <c r="CD97" s="191"/>
      <c r="CE97" s="192"/>
      <c r="CF97" s="199"/>
      <c r="CG97" s="200"/>
      <c r="CH97" s="200"/>
      <c r="CI97" s="200"/>
      <c r="CJ97" s="201"/>
      <c r="CK97" s="199"/>
      <c r="CL97" s="200"/>
      <c r="CM97" s="200"/>
      <c r="CN97" s="200"/>
      <c r="CO97" s="201"/>
      <c r="CP97" s="199"/>
      <c r="CQ97" s="200"/>
      <c r="CR97" s="200"/>
      <c r="CS97" s="200"/>
      <c r="CT97" s="201"/>
      <c r="CU97" s="171"/>
      <c r="CV97" s="172"/>
      <c r="CW97" s="172"/>
      <c r="CX97" s="172"/>
      <c r="CY97" s="173"/>
      <c r="DA97" s="174"/>
    </row>
    <row r="98" spans="1:105" ht="16.5" x14ac:dyDescent="0.15">
      <c r="A98" s="175"/>
      <c r="B98" s="144"/>
      <c r="C98" s="176" t="str">
        <f t="shared" ca="1" si="3"/>
        <v>●</v>
      </c>
      <c r="D98" s="177"/>
      <c r="E98" s="178"/>
      <c r="F98" s="178"/>
      <c r="G98" s="178"/>
      <c r="H98" s="178"/>
      <c r="I98" s="178"/>
      <c r="J98" s="178"/>
      <c r="K98" s="179"/>
      <c r="L98" s="180"/>
      <c r="M98" s="180"/>
      <c r="N98" s="180"/>
      <c r="O98" s="180"/>
      <c r="P98" s="180"/>
      <c r="Q98" s="180"/>
      <c r="R98" s="181"/>
      <c r="S98" s="182"/>
      <c r="T98" s="181"/>
      <c r="U98" s="182"/>
      <c r="V98" s="179"/>
      <c r="W98" s="180"/>
      <c r="X98" s="180"/>
      <c r="Y98" s="180"/>
      <c r="Z98" s="180"/>
      <c r="AA98" s="180"/>
      <c r="AB98" s="180"/>
      <c r="AC98" s="180"/>
      <c r="AD98" s="179"/>
      <c r="AE98" s="180"/>
      <c r="AF98" s="180"/>
      <c r="AG98" s="180"/>
      <c r="AH98" s="180"/>
      <c r="AI98" s="180"/>
      <c r="AJ98" s="180"/>
      <c r="AK98" s="183"/>
      <c r="AL98" s="179"/>
      <c r="AM98" s="180"/>
      <c r="AN98" s="180"/>
      <c r="AO98" s="180"/>
      <c r="AP98" s="180"/>
      <c r="AQ98" s="180"/>
      <c r="AR98" s="183"/>
      <c r="AS98" s="184"/>
      <c r="AT98" s="185"/>
      <c r="AU98" s="185"/>
      <c r="AV98" s="185"/>
      <c r="AW98" s="185"/>
      <c r="AX98" s="185"/>
      <c r="AY98" s="186"/>
      <c r="AZ98" s="187"/>
      <c r="BA98" s="188"/>
      <c r="BB98" s="189">
        <v>4</v>
      </c>
      <c r="BC98" s="190"/>
      <c r="BD98" s="191"/>
      <c r="BE98" s="191"/>
      <c r="BF98" s="192"/>
      <c r="BG98" s="193"/>
      <c r="BH98" s="194"/>
      <c r="BI98" s="195"/>
      <c r="BJ98" s="196"/>
      <c r="BK98" s="197"/>
      <c r="BL98" s="197"/>
      <c r="BM98" s="197"/>
      <c r="BN98" s="197"/>
      <c r="BO98" s="198"/>
      <c r="BP98" s="196"/>
      <c r="BQ98" s="197"/>
      <c r="BR98" s="197"/>
      <c r="BS98" s="197"/>
      <c r="BT98" s="197"/>
      <c r="BU98" s="198"/>
      <c r="BV98" s="196"/>
      <c r="BW98" s="197"/>
      <c r="BX98" s="197"/>
      <c r="BY98" s="197"/>
      <c r="BZ98" s="197"/>
      <c r="CA98" s="198"/>
      <c r="CB98" s="190"/>
      <c r="CC98" s="191"/>
      <c r="CD98" s="191"/>
      <c r="CE98" s="192"/>
      <c r="CF98" s="199"/>
      <c r="CG98" s="200"/>
      <c r="CH98" s="200"/>
      <c r="CI98" s="200"/>
      <c r="CJ98" s="201"/>
      <c r="CK98" s="199"/>
      <c r="CL98" s="200"/>
      <c r="CM98" s="200"/>
      <c r="CN98" s="200"/>
      <c r="CO98" s="201"/>
      <c r="CP98" s="199"/>
      <c r="CQ98" s="200"/>
      <c r="CR98" s="200"/>
      <c r="CS98" s="200"/>
      <c r="CT98" s="201"/>
      <c r="CU98" s="171"/>
      <c r="CV98" s="172"/>
      <c r="CW98" s="172"/>
      <c r="CX98" s="172"/>
      <c r="CY98" s="173"/>
      <c r="DA98" s="174"/>
    </row>
    <row r="99" spans="1:105" ht="16.5" x14ac:dyDescent="0.15">
      <c r="A99" s="175"/>
      <c r="B99" s="144"/>
      <c r="C99" s="176" t="str">
        <f t="shared" ca="1" si="3"/>
        <v>●</v>
      </c>
      <c r="D99" s="177"/>
      <c r="E99" s="178"/>
      <c r="F99" s="178"/>
      <c r="G99" s="178"/>
      <c r="H99" s="178"/>
      <c r="I99" s="178"/>
      <c r="J99" s="178"/>
      <c r="K99" s="179"/>
      <c r="L99" s="180"/>
      <c r="M99" s="180"/>
      <c r="N99" s="180"/>
      <c r="O99" s="180"/>
      <c r="P99" s="180"/>
      <c r="Q99" s="180"/>
      <c r="R99" s="181"/>
      <c r="S99" s="182"/>
      <c r="T99" s="181"/>
      <c r="U99" s="182"/>
      <c r="V99" s="179"/>
      <c r="W99" s="180"/>
      <c r="X99" s="180"/>
      <c r="Y99" s="180"/>
      <c r="Z99" s="180"/>
      <c r="AA99" s="180"/>
      <c r="AB99" s="180"/>
      <c r="AC99" s="180"/>
      <c r="AD99" s="179"/>
      <c r="AE99" s="180"/>
      <c r="AF99" s="180"/>
      <c r="AG99" s="180"/>
      <c r="AH99" s="180"/>
      <c r="AI99" s="180"/>
      <c r="AJ99" s="180"/>
      <c r="AK99" s="183"/>
      <c r="AL99" s="179"/>
      <c r="AM99" s="180"/>
      <c r="AN99" s="180"/>
      <c r="AO99" s="180"/>
      <c r="AP99" s="180"/>
      <c r="AQ99" s="180"/>
      <c r="AR99" s="183"/>
      <c r="AS99" s="184"/>
      <c r="AT99" s="185"/>
      <c r="AU99" s="185"/>
      <c r="AV99" s="185"/>
      <c r="AW99" s="185"/>
      <c r="AX99" s="185"/>
      <c r="AY99" s="186"/>
      <c r="AZ99" s="187"/>
      <c r="BA99" s="188"/>
      <c r="BB99" s="189">
        <v>5</v>
      </c>
      <c r="BC99" s="190"/>
      <c r="BD99" s="191"/>
      <c r="BE99" s="191"/>
      <c r="BF99" s="192"/>
      <c r="BG99" s="193"/>
      <c r="BH99" s="194"/>
      <c r="BI99" s="195"/>
      <c r="BJ99" s="196"/>
      <c r="BK99" s="197"/>
      <c r="BL99" s="197"/>
      <c r="BM99" s="197"/>
      <c r="BN99" s="197"/>
      <c r="BO99" s="198"/>
      <c r="BP99" s="196"/>
      <c r="BQ99" s="197"/>
      <c r="BR99" s="197"/>
      <c r="BS99" s="197"/>
      <c r="BT99" s="197"/>
      <c r="BU99" s="198"/>
      <c r="BV99" s="196"/>
      <c r="BW99" s="197"/>
      <c r="BX99" s="197"/>
      <c r="BY99" s="197"/>
      <c r="BZ99" s="197"/>
      <c r="CA99" s="198"/>
      <c r="CB99" s="190"/>
      <c r="CC99" s="191"/>
      <c r="CD99" s="191"/>
      <c r="CE99" s="192"/>
      <c r="CF99" s="199"/>
      <c r="CG99" s="200"/>
      <c r="CH99" s="200"/>
      <c r="CI99" s="200"/>
      <c r="CJ99" s="201"/>
      <c r="CK99" s="199"/>
      <c r="CL99" s="200"/>
      <c r="CM99" s="200"/>
      <c r="CN99" s="200"/>
      <c r="CO99" s="201"/>
      <c r="CP99" s="199"/>
      <c r="CQ99" s="200"/>
      <c r="CR99" s="200"/>
      <c r="CS99" s="200"/>
      <c r="CT99" s="201"/>
      <c r="CU99" s="171"/>
      <c r="CV99" s="172"/>
      <c r="CW99" s="172"/>
      <c r="CX99" s="172"/>
      <c r="CY99" s="173"/>
      <c r="DA99" s="174"/>
    </row>
    <row r="100" spans="1:105" ht="16.5" x14ac:dyDescent="0.15">
      <c r="A100" s="202"/>
      <c r="B100" s="203"/>
      <c r="C100" s="204" t="str">
        <f t="shared" ca="1" si="3"/>
        <v>●</v>
      </c>
      <c r="D100" s="205"/>
      <c r="E100" s="206"/>
      <c r="F100" s="206"/>
      <c r="G100" s="206"/>
      <c r="H100" s="206"/>
      <c r="I100" s="206"/>
      <c r="J100" s="206"/>
      <c r="K100" s="168"/>
      <c r="L100" s="169"/>
      <c r="M100" s="169"/>
      <c r="N100" s="169"/>
      <c r="O100" s="169"/>
      <c r="P100" s="169"/>
      <c r="Q100" s="169"/>
      <c r="R100" s="207"/>
      <c r="S100" s="208"/>
      <c r="T100" s="207"/>
      <c r="U100" s="208"/>
      <c r="V100" s="168"/>
      <c r="W100" s="169"/>
      <c r="X100" s="169"/>
      <c r="Y100" s="169"/>
      <c r="Z100" s="169"/>
      <c r="AA100" s="169"/>
      <c r="AB100" s="169"/>
      <c r="AC100" s="169"/>
      <c r="AD100" s="168"/>
      <c r="AE100" s="169"/>
      <c r="AF100" s="169"/>
      <c r="AG100" s="169"/>
      <c r="AH100" s="169"/>
      <c r="AI100" s="169"/>
      <c r="AJ100" s="169"/>
      <c r="AK100" s="170"/>
      <c r="AL100" s="168"/>
      <c r="AM100" s="169"/>
      <c r="AN100" s="169"/>
      <c r="AO100" s="169"/>
      <c r="AP100" s="169"/>
      <c r="AQ100" s="169"/>
      <c r="AR100" s="170"/>
      <c r="AS100" s="209"/>
      <c r="AT100" s="210"/>
      <c r="AU100" s="210"/>
      <c r="AV100" s="210"/>
      <c r="AW100" s="210"/>
      <c r="AX100" s="210"/>
      <c r="AY100" s="211"/>
      <c r="AZ100" s="212"/>
      <c r="BA100" s="213"/>
      <c r="BB100" s="214">
        <v>6</v>
      </c>
      <c r="BC100" s="215"/>
      <c r="BD100" s="216"/>
      <c r="BE100" s="216"/>
      <c r="BF100" s="217"/>
      <c r="BG100" s="218"/>
      <c r="BH100" s="219"/>
      <c r="BI100" s="220"/>
      <c r="BJ100" s="221"/>
      <c r="BK100" s="222"/>
      <c r="BL100" s="222"/>
      <c r="BM100" s="222"/>
      <c r="BN100" s="222"/>
      <c r="BO100" s="223"/>
      <c r="BP100" s="221"/>
      <c r="BQ100" s="222"/>
      <c r="BR100" s="222"/>
      <c r="BS100" s="222"/>
      <c r="BT100" s="222"/>
      <c r="BU100" s="223"/>
      <c r="BV100" s="221"/>
      <c r="BW100" s="222"/>
      <c r="BX100" s="222"/>
      <c r="BY100" s="222"/>
      <c r="BZ100" s="222"/>
      <c r="CA100" s="223"/>
      <c r="CB100" s="215"/>
      <c r="CC100" s="216"/>
      <c r="CD100" s="216"/>
      <c r="CE100" s="217"/>
      <c r="CF100" s="199"/>
      <c r="CG100" s="200"/>
      <c r="CH100" s="200"/>
      <c r="CI100" s="200"/>
      <c r="CJ100" s="201"/>
      <c r="CK100" s="199"/>
      <c r="CL100" s="200"/>
      <c r="CM100" s="200"/>
      <c r="CN100" s="200"/>
      <c r="CO100" s="201"/>
      <c r="CP100" s="199"/>
      <c r="CQ100" s="200"/>
      <c r="CR100" s="200"/>
      <c r="CS100" s="200"/>
      <c r="CT100" s="201"/>
      <c r="CU100" s="171"/>
      <c r="CV100" s="172"/>
      <c r="CW100" s="172"/>
      <c r="CX100" s="172"/>
      <c r="CY100" s="173"/>
      <c r="DA100" s="174"/>
    </row>
    <row r="101" spans="1:105" ht="16.5" x14ac:dyDescent="0.15">
      <c r="A101" s="143">
        <v>16</v>
      </c>
      <c r="B101" s="144"/>
      <c r="C101" s="145" t="str">
        <f t="shared" ca="1" si="3"/>
        <v>●</v>
      </c>
      <c r="D101" s="146"/>
      <c r="E101" s="147"/>
      <c r="F101" s="147"/>
      <c r="G101" s="147"/>
      <c r="H101" s="147"/>
      <c r="I101" s="147"/>
      <c r="J101" s="147"/>
      <c r="K101" s="148" t="s">
        <v>580</v>
      </c>
      <c r="L101" s="149"/>
      <c r="M101" s="149"/>
      <c r="N101" s="149"/>
      <c r="O101" s="149"/>
      <c r="P101" s="149"/>
      <c r="Q101" s="149"/>
      <c r="R101" s="150"/>
      <c r="S101" s="151"/>
      <c r="T101" s="150"/>
      <c r="U101" s="151"/>
      <c r="V101" s="148"/>
      <c r="W101" s="149"/>
      <c r="X101" s="149"/>
      <c r="Y101" s="149"/>
      <c r="Z101" s="149"/>
      <c r="AA101" s="149"/>
      <c r="AB101" s="149"/>
      <c r="AC101" s="149"/>
      <c r="AD101" s="148"/>
      <c r="AE101" s="149"/>
      <c r="AF101" s="149"/>
      <c r="AG101" s="149"/>
      <c r="AH101" s="149"/>
      <c r="AI101" s="149"/>
      <c r="AJ101" s="149"/>
      <c r="AK101" s="152"/>
      <c r="AL101" s="148"/>
      <c r="AM101" s="149"/>
      <c r="AN101" s="149"/>
      <c r="AO101" s="149"/>
      <c r="AP101" s="149"/>
      <c r="AQ101" s="149"/>
      <c r="AR101" s="152"/>
      <c r="AS101" s="153"/>
      <c r="AT101" s="154"/>
      <c r="AU101" s="154"/>
      <c r="AV101" s="154"/>
      <c r="AW101" s="154"/>
      <c r="AX101" s="154"/>
      <c r="AY101" s="155"/>
      <c r="AZ101" s="156"/>
      <c r="BA101" s="157"/>
      <c r="BB101" s="158">
        <v>1</v>
      </c>
      <c r="BC101" s="159"/>
      <c r="BD101" s="160"/>
      <c r="BE101" s="160"/>
      <c r="BF101" s="161"/>
      <c r="BG101" s="162"/>
      <c r="BH101" s="163"/>
      <c r="BI101" s="164"/>
      <c r="BJ101" s="165"/>
      <c r="BK101" s="166"/>
      <c r="BL101" s="166"/>
      <c r="BM101" s="166"/>
      <c r="BN101" s="166"/>
      <c r="BO101" s="167"/>
      <c r="BP101" s="165"/>
      <c r="BQ101" s="166"/>
      <c r="BR101" s="166"/>
      <c r="BS101" s="166"/>
      <c r="BT101" s="166"/>
      <c r="BU101" s="167"/>
      <c r="BV101" s="165"/>
      <c r="BW101" s="166"/>
      <c r="BX101" s="166"/>
      <c r="BY101" s="166"/>
      <c r="BZ101" s="166"/>
      <c r="CA101" s="167"/>
      <c r="CB101" s="159"/>
      <c r="CC101" s="160"/>
      <c r="CD101" s="160"/>
      <c r="CE101" s="161"/>
      <c r="CF101" s="168"/>
      <c r="CG101" s="169"/>
      <c r="CH101" s="169"/>
      <c r="CI101" s="169"/>
      <c r="CJ101" s="170"/>
      <c r="CK101" s="168"/>
      <c r="CL101" s="169"/>
      <c r="CM101" s="169"/>
      <c r="CN101" s="169"/>
      <c r="CO101" s="170"/>
      <c r="CP101" s="168"/>
      <c r="CQ101" s="169"/>
      <c r="CR101" s="169"/>
      <c r="CS101" s="169"/>
      <c r="CT101" s="170"/>
      <c r="CU101" s="171"/>
      <c r="CV101" s="172"/>
      <c r="CW101" s="172"/>
      <c r="CX101" s="172"/>
      <c r="CY101" s="173"/>
      <c r="DA101" s="174"/>
    </row>
    <row r="102" spans="1:105" ht="16.5" x14ac:dyDescent="0.15">
      <c r="A102" s="175"/>
      <c r="B102" s="144"/>
      <c r="C102" s="176" t="str">
        <f t="shared" ca="1" si="3"/>
        <v>●</v>
      </c>
      <c r="D102" s="177"/>
      <c r="E102" s="178"/>
      <c r="F102" s="178"/>
      <c r="G102" s="178"/>
      <c r="H102" s="178"/>
      <c r="I102" s="178"/>
      <c r="J102" s="178"/>
      <c r="K102" s="179"/>
      <c r="L102" s="180"/>
      <c r="M102" s="180"/>
      <c r="N102" s="180"/>
      <c r="O102" s="180"/>
      <c r="P102" s="180"/>
      <c r="Q102" s="180"/>
      <c r="R102" s="181"/>
      <c r="S102" s="182"/>
      <c r="T102" s="181"/>
      <c r="U102" s="182"/>
      <c r="V102" s="179"/>
      <c r="W102" s="180"/>
      <c r="X102" s="180"/>
      <c r="Y102" s="180"/>
      <c r="Z102" s="180"/>
      <c r="AA102" s="180"/>
      <c r="AB102" s="180"/>
      <c r="AC102" s="180"/>
      <c r="AD102" s="179"/>
      <c r="AE102" s="180"/>
      <c r="AF102" s="180"/>
      <c r="AG102" s="180"/>
      <c r="AH102" s="180"/>
      <c r="AI102" s="180"/>
      <c r="AJ102" s="180"/>
      <c r="AK102" s="183"/>
      <c r="AL102" s="179"/>
      <c r="AM102" s="180"/>
      <c r="AN102" s="180"/>
      <c r="AO102" s="180"/>
      <c r="AP102" s="180"/>
      <c r="AQ102" s="180"/>
      <c r="AR102" s="183"/>
      <c r="AS102" s="184"/>
      <c r="AT102" s="185"/>
      <c r="AU102" s="185"/>
      <c r="AV102" s="185"/>
      <c r="AW102" s="185"/>
      <c r="AX102" s="185"/>
      <c r="AY102" s="186"/>
      <c r="AZ102" s="187"/>
      <c r="BA102" s="188"/>
      <c r="BB102" s="189">
        <v>2</v>
      </c>
      <c r="BC102" s="190"/>
      <c r="BD102" s="191"/>
      <c r="BE102" s="191"/>
      <c r="BF102" s="192"/>
      <c r="BG102" s="193"/>
      <c r="BH102" s="194"/>
      <c r="BI102" s="195"/>
      <c r="BJ102" s="196"/>
      <c r="BK102" s="197"/>
      <c r="BL102" s="197"/>
      <c r="BM102" s="197"/>
      <c r="BN102" s="197"/>
      <c r="BO102" s="198"/>
      <c r="BP102" s="196"/>
      <c r="BQ102" s="197"/>
      <c r="BR102" s="197"/>
      <c r="BS102" s="197"/>
      <c r="BT102" s="197"/>
      <c r="BU102" s="198"/>
      <c r="BV102" s="196"/>
      <c r="BW102" s="197"/>
      <c r="BX102" s="197"/>
      <c r="BY102" s="197"/>
      <c r="BZ102" s="197"/>
      <c r="CA102" s="198"/>
      <c r="CB102" s="190"/>
      <c r="CC102" s="191"/>
      <c r="CD102" s="191"/>
      <c r="CE102" s="192"/>
      <c r="CF102" s="199"/>
      <c r="CG102" s="200"/>
      <c r="CH102" s="200"/>
      <c r="CI102" s="200"/>
      <c r="CJ102" s="201"/>
      <c r="CK102" s="199"/>
      <c r="CL102" s="200"/>
      <c r="CM102" s="200"/>
      <c r="CN102" s="200"/>
      <c r="CO102" s="201"/>
      <c r="CP102" s="199"/>
      <c r="CQ102" s="200"/>
      <c r="CR102" s="200"/>
      <c r="CS102" s="200"/>
      <c r="CT102" s="201"/>
      <c r="CU102" s="171"/>
      <c r="CV102" s="172"/>
      <c r="CW102" s="172"/>
      <c r="CX102" s="172"/>
      <c r="CY102" s="173"/>
      <c r="DA102" s="174"/>
    </row>
    <row r="103" spans="1:105" ht="16.5" x14ac:dyDescent="0.15">
      <c r="A103" s="175"/>
      <c r="B103" s="144"/>
      <c r="C103" s="176" t="str">
        <f t="shared" ca="1" si="3"/>
        <v>●</v>
      </c>
      <c r="D103" s="177"/>
      <c r="E103" s="178"/>
      <c r="F103" s="178"/>
      <c r="G103" s="178"/>
      <c r="H103" s="178"/>
      <c r="I103" s="178"/>
      <c r="J103" s="178"/>
      <c r="K103" s="179"/>
      <c r="L103" s="180"/>
      <c r="M103" s="180"/>
      <c r="N103" s="180"/>
      <c r="O103" s="180"/>
      <c r="P103" s="180"/>
      <c r="Q103" s="180"/>
      <c r="R103" s="181"/>
      <c r="S103" s="182"/>
      <c r="T103" s="181"/>
      <c r="U103" s="182"/>
      <c r="V103" s="179"/>
      <c r="W103" s="180"/>
      <c r="X103" s="180"/>
      <c r="Y103" s="180"/>
      <c r="Z103" s="180"/>
      <c r="AA103" s="180"/>
      <c r="AB103" s="180"/>
      <c r="AC103" s="180"/>
      <c r="AD103" s="179"/>
      <c r="AE103" s="180"/>
      <c r="AF103" s="180"/>
      <c r="AG103" s="180"/>
      <c r="AH103" s="180"/>
      <c r="AI103" s="180"/>
      <c r="AJ103" s="180"/>
      <c r="AK103" s="183"/>
      <c r="AL103" s="179"/>
      <c r="AM103" s="180"/>
      <c r="AN103" s="180"/>
      <c r="AO103" s="180"/>
      <c r="AP103" s="180"/>
      <c r="AQ103" s="180"/>
      <c r="AR103" s="183"/>
      <c r="AS103" s="184"/>
      <c r="AT103" s="185"/>
      <c r="AU103" s="185"/>
      <c r="AV103" s="185"/>
      <c r="AW103" s="185"/>
      <c r="AX103" s="185"/>
      <c r="AY103" s="186"/>
      <c r="AZ103" s="187"/>
      <c r="BA103" s="188"/>
      <c r="BB103" s="189">
        <v>3</v>
      </c>
      <c r="BC103" s="190"/>
      <c r="BD103" s="191"/>
      <c r="BE103" s="191"/>
      <c r="BF103" s="192"/>
      <c r="BG103" s="193"/>
      <c r="BH103" s="194"/>
      <c r="BI103" s="195"/>
      <c r="BJ103" s="196"/>
      <c r="BK103" s="197"/>
      <c r="BL103" s="197"/>
      <c r="BM103" s="197"/>
      <c r="BN103" s="197"/>
      <c r="BO103" s="198"/>
      <c r="BP103" s="196"/>
      <c r="BQ103" s="197"/>
      <c r="BR103" s="197"/>
      <c r="BS103" s="197"/>
      <c r="BT103" s="197"/>
      <c r="BU103" s="198"/>
      <c r="BV103" s="196"/>
      <c r="BW103" s="197"/>
      <c r="BX103" s="197"/>
      <c r="BY103" s="197"/>
      <c r="BZ103" s="197"/>
      <c r="CA103" s="198"/>
      <c r="CB103" s="190"/>
      <c r="CC103" s="191"/>
      <c r="CD103" s="191"/>
      <c r="CE103" s="192"/>
      <c r="CF103" s="199"/>
      <c r="CG103" s="200"/>
      <c r="CH103" s="200"/>
      <c r="CI103" s="200"/>
      <c r="CJ103" s="201"/>
      <c r="CK103" s="199"/>
      <c r="CL103" s="200"/>
      <c r="CM103" s="200"/>
      <c r="CN103" s="200"/>
      <c r="CO103" s="201"/>
      <c r="CP103" s="199"/>
      <c r="CQ103" s="200"/>
      <c r="CR103" s="200"/>
      <c r="CS103" s="200"/>
      <c r="CT103" s="201"/>
      <c r="CU103" s="171"/>
      <c r="CV103" s="172"/>
      <c r="CW103" s="172"/>
      <c r="CX103" s="172"/>
      <c r="CY103" s="173"/>
      <c r="DA103" s="174"/>
    </row>
    <row r="104" spans="1:105" ht="16.5" x14ac:dyDescent="0.15">
      <c r="A104" s="175"/>
      <c r="B104" s="144"/>
      <c r="C104" s="176" t="str">
        <f t="shared" ca="1" si="3"/>
        <v>●</v>
      </c>
      <c r="D104" s="177"/>
      <c r="E104" s="178"/>
      <c r="F104" s="178"/>
      <c r="G104" s="178"/>
      <c r="H104" s="178"/>
      <c r="I104" s="178"/>
      <c r="J104" s="178"/>
      <c r="K104" s="179"/>
      <c r="L104" s="180"/>
      <c r="M104" s="180"/>
      <c r="N104" s="180"/>
      <c r="O104" s="180"/>
      <c r="P104" s="180"/>
      <c r="Q104" s="180"/>
      <c r="R104" s="181"/>
      <c r="S104" s="182"/>
      <c r="T104" s="181"/>
      <c r="U104" s="182"/>
      <c r="V104" s="179"/>
      <c r="W104" s="180"/>
      <c r="X104" s="180"/>
      <c r="Y104" s="180"/>
      <c r="Z104" s="180"/>
      <c r="AA104" s="180"/>
      <c r="AB104" s="180"/>
      <c r="AC104" s="180"/>
      <c r="AD104" s="179"/>
      <c r="AE104" s="180"/>
      <c r="AF104" s="180"/>
      <c r="AG104" s="180"/>
      <c r="AH104" s="180"/>
      <c r="AI104" s="180"/>
      <c r="AJ104" s="180"/>
      <c r="AK104" s="183"/>
      <c r="AL104" s="179"/>
      <c r="AM104" s="180"/>
      <c r="AN104" s="180"/>
      <c r="AO104" s="180"/>
      <c r="AP104" s="180"/>
      <c r="AQ104" s="180"/>
      <c r="AR104" s="183"/>
      <c r="AS104" s="184"/>
      <c r="AT104" s="185"/>
      <c r="AU104" s="185"/>
      <c r="AV104" s="185"/>
      <c r="AW104" s="185"/>
      <c r="AX104" s="185"/>
      <c r="AY104" s="186"/>
      <c r="AZ104" s="187"/>
      <c r="BA104" s="188"/>
      <c r="BB104" s="189">
        <v>4</v>
      </c>
      <c r="BC104" s="190"/>
      <c r="BD104" s="191"/>
      <c r="BE104" s="191"/>
      <c r="BF104" s="192"/>
      <c r="BG104" s="193"/>
      <c r="BH104" s="194"/>
      <c r="BI104" s="195"/>
      <c r="BJ104" s="196"/>
      <c r="BK104" s="197"/>
      <c r="BL104" s="197"/>
      <c r="BM104" s="197"/>
      <c r="BN104" s="197"/>
      <c r="BO104" s="198"/>
      <c r="BP104" s="196"/>
      <c r="BQ104" s="197"/>
      <c r="BR104" s="197"/>
      <c r="BS104" s="197"/>
      <c r="BT104" s="197"/>
      <c r="BU104" s="198"/>
      <c r="BV104" s="196"/>
      <c r="BW104" s="197"/>
      <c r="BX104" s="197"/>
      <c r="BY104" s="197"/>
      <c r="BZ104" s="197"/>
      <c r="CA104" s="198"/>
      <c r="CB104" s="190"/>
      <c r="CC104" s="191"/>
      <c r="CD104" s="191"/>
      <c r="CE104" s="192"/>
      <c r="CF104" s="199"/>
      <c r="CG104" s="200"/>
      <c r="CH104" s="200"/>
      <c r="CI104" s="200"/>
      <c r="CJ104" s="201"/>
      <c r="CK104" s="199"/>
      <c r="CL104" s="200"/>
      <c r="CM104" s="200"/>
      <c r="CN104" s="200"/>
      <c r="CO104" s="201"/>
      <c r="CP104" s="199"/>
      <c r="CQ104" s="200"/>
      <c r="CR104" s="200"/>
      <c r="CS104" s="200"/>
      <c r="CT104" s="201"/>
      <c r="CU104" s="171"/>
      <c r="CV104" s="172"/>
      <c r="CW104" s="172"/>
      <c r="CX104" s="172"/>
      <c r="CY104" s="173"/>
      <c r="DA104" s="174"/>
    </row>
    <row r="105" spans="1:105" ht="16.5" x14ac:dyDescent="0.15">
      <c r="A105" s="175"/>
      <c r="B105" s="144"/>
      <c r="C105" s="176" t="str">
        <f t="shared" ca="1" si="3"/>
        <v>●</v>
      </c>
      <c r="D105" s="177"/>
      <c r="E105" s="178"/>
      <c r="F105" s="178"/>
      <c r="G105" s="178"/>
      <c r="H105" s="178"/>
      <c r="I105" s="178"/>
      <c r="J105" s="178"/>
      <c r="K105" s="179"/>
      <c r="L105" s="180"/>
      <c r="M105" s="180"/>
      <c r="N105" s="180"/>
      <c r="O105" s="180"/>
      <c r="P105" s="180"/>
      <c r="Q105" s="180"/>
      <c r="R105" s="181"/>
      <c r="S105" s="182"/>
      <c r="T105" s="181"/>
      <c r="U105" s="182"/>
      <c r="V105" s="179"/>
      <c r="W105" s="180"/>
      <c r="X105" s="180"/>
      <c r="Y105" s="180"/>
      <c r="Z105" s="180"/>
      <c r="AA105" s="180"/>
      <c r="AB105" s="180"/>
      <c r="AC105" s="180"/>
      <c r="AD105" s="179"/>
      <c r="AE105" s="180"/>
      <c r="AF105" s="180"/>
      <c r="AG105" s="180"/>
      <c r="AH105" s="180"/>
      <c r="AI105" s="180"/>
      <c r="AJ105" s="180"/>
      <c r="AK105" s="183"/>
      <c r="AL105" s="179"/>
      <c r="AM105" s="180"/>
      <c r="AN105" s="180"/>
      <c r="AO105" s="180"/>
      <c r="AP105" s="180"/>
      <c r="AQ105" s="180"/>
      <c r="AR105" s="183"/>
      <c r="AS105" s="184"/>
      <c r="AT105" s="185"/>
      <c r="AU105" s="185"/>
      <c r="AV105" s="185"/>
      <c r="AW105" s="185"/>
      <c r="AX105" s="185"/>
      <c r="AY105" s="186"/>
      <c r="AZ105" s="187"/>
      <c r="BA105" s="188"/>
      <c r="BB105" s="189">
        <v>5</v>
      </c>
      <c r="BC105" s="190"/>
      <c r="BD105" s="191"/>
      <c r="BE105" s="191"/>
      <c r="BF105" s="192"/>
      <c r="BG105" s="193"/>
      <c r="BH105" s="194"/>
      <c r="BI105" s="195"/>
      <c r="BJ105" s="196"/>
      <c r="BK105" s="197"/>
      <c r="BL105" s="197"/>
      <c r="BM105" s="197"/>
      <c r="BN105" s="197"/>
      <c r="BO105" s="198"/>
      <c r="BP105" s="196"/>
      <c r="BQ105" s="197"/>
      <c r="BR105" s="197"/>
      <c r="BS105" s="197"/>
      <c r="BT105" s="197"/>
      <c r="BU105" s="198"/>
      <c r="BV105" s="196"/>
      <c r="BW105" s="197"/>
      <c r="BX105" s="197"/>
      <c r="BY105" s="197"/>
      <c r="BZ105" s="197"/>
      <c r="CA105" s="198"/>
      <c r="CB105" s="190"/>
      <c r="CC105" s="191"/>
      <c r="CD105" s="191"/>
      <c r="CE105" s="192"/>
      <c r="CF105" s="199"/>
      <c r="CG105" s="200"/>
      <c r="CH105" s="200"/>
      <c r="CI105" s="200"/>
      <c r="CJ105" s="201"/>
      <c r="CK105" s="199"/>
      <c r="CL105" s="200"/>
      <c r="CM105" s="200"/>
      <c r="CN105" s="200"/>
      <c r="CO105" s="201"/>
      <c r="CP105" s="199"/>
      <c r="CQ105" s="200"/>
      <c r="CR105" s="200"/>
      <c r="CS105" s="200"/>
      <c r="CT105" s="201"/>
      <c r="CU105" s="171"/>
      <c r="CV105" s="172"/>
      <c r="CW105" s="172"/>
      <c r="CX105" s="172"/>
      <c r="CY105" s="173"/>
      <c r="DA105" s="174"/>
    </row>
    <row r="106" spans="1:105" ht="16.5" x14ac:dyDescent="0.15">
      <c r="A106" s="202"/>
      <c r="B106" s="203"/>
      <c r="C106" s="204" t="str">
        <f t="shared" ca="1" si="3"/>
        <v>●</v>
      </c>
      <c r="D106" s="205"/>
      <c r="E106" s="206"/>
      <c r="F106" s="206"/>
      <c r="G106" s="206"/>
      <c r="H106" s="206"/>
      <c r="I106" s="206"/>
      <c r="J106" s="206"/>
      <c r="K106" s="168"/>
      <c r="L106" s="169"/>
      <c r="M106" s="169"/>
      <c r="N106" s="169"/>
      <c r="O106" s="169"/>
      <c r="P106" s="169"/>
      <c r="Q106" s="169"/>
      <c r="R106" s="207"/>
      <c r="S106" s="208"/>
      <c r="T106" s="207"/>
      <c r="U106" s="208"/>
      <c r="V106" s="168"/>
      <c r="W106" s="169"/>
      <c r="X106" s="169"/>
      <c r="Y106" s="169"/>
      <c r="Z106" s="169"/>
      <c r="AA106" s="169"/>
      <c r="AB106" s="169"/>
      <c r="AC106" s="169"/>
      <c r="AD106" s="168"/>
      <c r="AE106" s="169"/>
      <c r="AF106" s="169"/>
      <c r="AG106" s="169"/>
      <c r="AH106" s="169"/>
      <c r="AI106" s="169"/>
      <c r="AJ106" s="169"/>
      <c r="AK106" s="170"/>
      <c r="AL106" s="168"/>
      <c r="AM106" s="169"/>
      <c r="AN106" s="169"/>
      <c r="AO106" s="169"/>
      <c r="AP106" s="169"/>
      <c r="AQ106" s="169"/>
      <c r="AR106" s="170"/>
      <c r="AS106" s="209"/>
      <c r="AT106" s="210"/>
      <c r="AU106" s="210"/>
      <c r="AV106" s="210"/>
      <c r="AW106" s="210"/>
      <c r="AX106" s="210"/>
      <c r="AY106" s="211"/>
      <c r="AZ106" s="212"/>
      <c r="BA106" s="213"/>
      <c r="BB106" s="214">
        <v>6</v>
      </c>
      <c r="BC106" s="215"/>
      <c r="BD106" s="216"/>
      <c r="BE106" s="216"/>
      <c r="BF106" s="217"/>
      <c r="BG106" s="218"/>
      <c r="BH106" s="219"/>
      <c r="BI106" s="220"/>
      <c r="BJ106" s="221"/>
      <c r="BK106" s="222"/>
      <c r="BL106" s="222"/>
      <c r="BM106" s="222"/>
      <c r="BN106" s="222"/>
      <c r="BO106" s="223"/>
      <c r="BP106" s="221"/>
      <c r="BQ106" s="222"/>
      <c r="BR106" s="222"/>
      <c r="BS106" s="222"/>
      <c r="BT106" s="222"/>
      <c r="BU106" s="223"/>
      <c r="BV106" s="221"/>
      <c r="BW106" s="222"/>
      <c r="BX106" s="222"/>
      <c r="BY106" s="222"/>
      <c r="BZ106" s="222"/>
      <c r="CA106" s="223"/>
      <c r="CB106" s="215"/>
      <c r="CC106" s="216"/>
      <c r="CD106" s="216"/>
      <c r="CE106" s="217"/>
      <c r="CF106" s="199"/>
      <c r="CG106" s="200"/>
      <c r="CH106" s="200"/>
      <c r="CI106" s="200"/>
      <c r="CJ106" s="201"/>
      <c r="CK106" s="199"/>
      <c r="CL106" s="200"/>
      <c r="CM106" s="200"/>
      <c r="CN106" s="200"/>
      <c r="CO106" s="201"/>
      <c r="CP106" s="199"/>
      <c r="CQ106" s="200"/>
      <c r="CR106" s="200"/>
      <c r="CS106" s="200"/>
      <c r="CT106" s="201"/>
      <c r="CU106" s="171"/>
      <c r="CV106" s="172"/>
      <c r="CW106" s="172"/>
      <c r="CX106" s="172"/>
      <c r="CY106" s="173"/>
      <c r="DA106" s="174"/>
    </row>
    <row r="107" spans="1:105" ht="16.5" x14ac:dyDescent="0.15">
      <c r="A107" s="143">
        <v>17</v>
      </c>
      <c r="B107" s="144"/>
      <c r="C107" s="145" t="str">
        <f t="shared" ca="1" si="3"/>
        <v>●</v>
      </c>
      <c r="D107" s="146"/>
      <c r="E107" s="147"/>
      <c r="F107" s="147"/>
      <c r="G107" s="147"/>
      <c r="H107" s="147"/>
      <c r="I107" s="147"/>
      <c r="J107" s="147"/>
      <c r="K107" s="148" t="s">
        <v>581</v>
      </c>
      <c r="L107" s="149"/>
      <c r="M107" s="149"/>
      <c r="N107" s="149"/>
      <c r="O107" s="149"/>
      <c r="P107" s="149"/>
      <c r="Q107" s="149"/>
      <c r="R107" s="150"/>
      <c r="S107" s="151"/>
      <c r="T107" s="150"/>
      <c r="U107" s="151"/>
      <c r="V107" s="148"/>
      <c r="W107" s="149"/>
      <c r="X107" s="149"/>
      <c r="Y107" s="149"/>
      <c r="Z107" s="149"/>
      <c r="AA107" s="149"/>
      <c r="AB107" s="149"/>
      <c r="AC107" s="149"/>
      <c r="AD107" s="148"/>
      <c r="AE107" s="149"/>
      <c r="AF107" s="149"/>
      <c r="AG107" s="149"/>
      <c r="AH107" s="149"/>
      <c r="AI107" s="149"/>
      <c r="AJ107" s="149"/>
      <c r="AK107" s="152"/>
      <c r="AL107" s="148"/>
      <c r="AM107" s="149"/>
      <c r="AN107" s="149"/>
      <c r="AO107" s="149"/>
      <c r="AP107" s="149"/>
      <c r="AQ107" s="149"/>
      <c r="AR107" s="152"/>
      <c r="AS107" s="153"/>
      <c r="AT107" s="154"/>
      <c r="AU107" s="154"/>
      <c r="AV107" s="154"/>
      <c r="AW107" s="154"/>
      <c r="AX107" s="154"/>
      <c r="AY107" s="155"/>
      <c r="AZ107" s="156"/>
      <c r="BA107" s="157"/>
      <c r="BB107" s="158">
        <v>1</v>
      </c>
      <c r="BC107" s="159"/>
      <c r="BD107" s="160"/>
      <c r="BE107" s="160"/>
      <c r="BF107" s="161"/>
      <c r="BG107" s="162"/>
      <c r="BH107" s="163"/>
      <c r="BI107" s="164"/>
      <c r="BJ107" s="165"/>
      <c r="BK107" s="166"/>
      <c r="BL107" s="166"/>
      <c r="BM107" s="166"/>
      <c r="BN107" s="166"/>
      <c r="BO107" s="167"/>
      <c r="BP107" s="165"/>
      <c r="BQ107" s="166"/>
      <c r="BR107" s="166"/>
      <c r="BS107" s="166"/>
      <c r="BT107" s="166"/>
      <c r="BU107" s="167"/>
      <c r="BV107" s="165"/>
      <c r="BW107" s="166"/>
      <c r="BX107" s="166"/>
      <c r="BY107" s="166"/>
      <c r="BZ107" s="166"/>
      <c r="CA107" s="167"/>
      <c r="CB107" s="159"/>
      <c r="CC107" s="160"/>
      <c r="CD107" s="160"/>
      <c r="CE107" s="161"/>
      <c r="CF107" s="168"/>
      <c r="CG107" s="169"/>
      <c r="CH107" s="169"/>
      <c r="CI107" s="169"/>
      <c r="CJ107" s="170"/>
      <c r="CK107" s="168"/>
      <c r="CL107" s="169"/>
      <c r="CM107" s="169"/>
      <c r="CN107" s="169"/>
      <c r="CO107" s="170"/>
      <c r="CP107" s="168"/>
      <c r="CQ107" s="169"/>
      <c r="CR107" s="169"/>
      <c r="CS107" s="169"/>
      <c r="CT107" s="170"/>
      <c r="CU107" s="171"/>
      <c r="CV107" s="172"/>
      <c r="CW107" s="172"/>
      <c r="CX107" s="172"/>
      <c r="CY107" s="173"/>
      <c r="DA107" s="174"/>
    </row>
    <row r="108" spans="1:105" ht="16.5" x14ac:dyDescent="0.15">
      <c r="A108" s="175"/>
      <c r="B108" s="144"/>
      <c r="C108" s="176" t="str">
        <f t="shared" ca="1" si="3"/>
        <v>●</v>
      </c>
      <c r="D108" s="177"/>
      <c r="E108" s="178"/>
      <c r="F108" s="178"/>
      <c r="G108" s="178"/>
      <c r="H108" s="178"/>
      <c r="I108" s="178"/>
      <c r="J108" s="178"/>
      <c r="K108" s="179"/>
      <c r="L108" s="180"/>
      <c r="M108" s="180"/>
      <c r="N108" s="180"/>
      <c r="O108" s="180"/>
      <c r="P108" s="180"/>
      <c r="Q108" s="180"/>
      <c r="R108" s="181"/>
      <c r="S108" s="182"/>
      <c r="T108" s="181"/>
      <c r="U108" s="182"/>
      <c r="V108" s="179"/>
      <c r="W108" s="180"/>
      <c r="X108" s="180"/>
      <c r="Y108" s="180"/>
      <c r="Z108" s="180"/>
      <c r="AA108" s="180"/>
      <c r="AB108" s="180"/>
      <c r="AC108" s="180"/>
      <c r="AD108" s="179"/>
      <c r="AE108" s="180"/>
      <c r="AF108" s="180"/>
      <c r="AG108" s="180"/>
      <c r="AH108" s="180"/>
      <c r="AI108" s="180"/>
      <c r="AJ108" s="180"/>
      <c r="AK108" s="183"/>
      <c r="AL108" s="179"/>
      <c r="AM108" s="180"/>
      <c r="AN108" s="180"/>
      <c r="AO108" s="180"/>
      <c r="AP108" s="180"/>
      <c r="AQ108" s="180"/>
      <c r="AR108" s="183"/>
      <c r="AS108" s="184"/>
      <c r="AT108" s="185"/>
      <c r="AU108" s="185"/>
      <c r="AV108" s="185"/>
      <c r="AW108" s="185"/>
      <c r="AX108" s="185"/>
      <c r="AY108" s="186"/>
      <c r="AZ108" s="187"/>
      <c r="BA108" s="188"/>
      <c r="BB108" s="189">
        <v>2</v>
      </c>
      <c r="BC108" s="190"/>
      <c r="BD108" s="191"/>
      <c r="BE108" s="191"/>
      <c r="BF108" s="192"/>
      <c r="BG108" s="193"/>
      <c r="BH108" s="194"/>
      <c r="BI108" s="195"/>
      <c r="BJ108" s="196"/>
      <c r="BK108" s="197"/>
      <c r="BL108" s="197"/>
      <c r="BM108" s="197"/>
      <c r="BN108" s="197"/>
      <c r="BO108" s="198"/>
      <c r="BP108" s="196"/>
      <c r="BQ108" s="197"/>
      <c r="BR108" s="197"/>
      <c r="BS108" s="197"/>
      <c r="BT108" s="197"/>
      <c r="BU108" s="198"/>
      <c r="BV108" s="196"/>
      <c r="BW108" s="197"/>
      <c r="BX108" s="197"/>
      <c r="BY108" s="197"/>
      <c r="BZ108" s="197"/>
      <c r="CA108" s="198"/>
      <c r="CB108" s="190"/>
      <c r="CC108" s="191"/>
      <c r="CD108" s="191"/>
      <c r="CE108" s="192"/>
      <c r="CF108" s="199"/>
      <c r="CG108" s="200"/>
      <c r="CH108" s="200"/>
      <c r="CI108" s="200"/>
      <c r="CJ108" s="201"/>
      <c r="CK108" s="199"/>
      <c r="CL108" s="200"/>
      <c r="CM108" s="200"/>
      <c r="CN108" s="200"/>
      <c r="CO108" s="201"/>
      <c r="CP108" s="199"/>
      <c r="CQ108" s="200"/>
      <c r="CR108" s="200"/>
      <c r="CS108" s="200"/>
      <c r="CT108" s="201"/>
      <c r="CU108" s="171"/>
      <c r="CV108" s="172"/>
      <c r="CW108" s="172"/>
      <c r="CX108" s="172"/>
      <c r="CY108" s="173"/>
      <c r="DA108" s="174"/>
    </row>
    <row r="109" spans="1:105" ht="16.5" x14ac:dyDescent="0.15">
      <c r="A109" s="175"/>
      <c r="B109" s="144"/>
      <c r="C109" s="176" t="str">
        <f t="shared" ca="1" si="3"/>
        <v>●</v>
      </c>
      <c r="D109" s="177"/>
      <c r="E109" s="178"/>
      <c r="F109" s="178"/>
      <c r="G109" s="178"/>
      <c r="H109" s="178"/>
      <c r="I109" s="178"/>
      <c r="J109" s="178"/>
      <c r="K109" s="179"/>
      <c r="L109" s="180"/>
      <c r="M109" s="180"/>
      <c r="N109" s="180"/>
      <c r="O109" s="180"/>
      <c r="P109" s="180"/>
      <c r="Q109" s="180"/>
      <c r="R109" s="181"/>
      <c r="S109" s="182"/>
      <c r="T109" s="181"/>
      <c r="U109" s="182"/>
      <c r="V109" s="179"/>
      <c r="W109" s="180"/>
      <c r="X109" s="180"/>
      <c r="Y109" s="180"/>
      <c r="Z109" s="180"/>
      <c r="AA109" s="180"/>
      <c r="AB109" s="180"/>
      <c r="AC109" s="180"/>
      <c r="AD109" s="179"/>
      <c r="AE109" s="180"/>
      <c r="AF109" s="180"/>
      <c r="AG109" s="180"/>
      <c r="AH109" s="180"/>
      <c r="AI109" s="180"/>
      <c r="AJ109" s="180"/>
      <c r="AK109" s="183"/>
      <c r="AL109" s="179"/>
      <c r="AM109" s="180"/>
      <c r="AN109" s="180"/>
      <c r="AO109" s="180"/>
      <c r="AP109" s="180"/>
      <c r="AQ109" s="180"/>
      <c r="AR109" s="183"/>
      <c r="AS109" s="184"/>
      <c r="AT109" s="185"/>
      <c r="AU109" s="185"/>
      <c r="AV109" s="185"/>
      <c r="AW109" s="185"/>
      <c r="AX109" s="185"/>
      <c r="AY109" s="186"/>
      <c r="AZ109" s="187"/>
      <c r="BA109" s="188"/>
      <c r="BB109" s="189">
        <v>3</v>
      </c>
      <c r="BC109" s="190"/>
      <c r="BD109" s="191"/>
      <c r="BE109" s="191"/>
      <c r="BF109" s="192"/>
      <c r="BG109" s="193"/>
      <c r="BH109" s="194"/>
      <c r="BI109" s="195"/>
      <c r="BJ109" s="196"/>
      <c r="BK109" s="197"/>
      <c r="BL109" s="197"/>
      <c r="BM109" s="197"/>
      <c r="BN109" s="197"/>
      <c r="BO109" s="198"/>
      <c r="BP109" s="196"/>
      <c r="BQ109" s="197"/>
      <c r="BR109" s="197"/>
      <c r="BS109" s="197"/>
      <c r="BT109" s="197"/>
      <c r="BU109" s="198"/>
      <c r="BV109" s="196"/>
      <c r="BW109" s="197"/>
      <c r="BX109" s="197"/>
      <c r="BY109" s="197"/>
      <c r="BZ109" s="197"/>
      <c r="CA109" s="198"/>
      <c r="CB109" s="190"/>
      <c r="CC109" s="191"/>
      <c r="CD109" s="191"/>
      <c r="CE109" s="192"/>
      <c r="CF109" s="199"/>
      <c r="CG109" s="200"/>
      <c r="CH109" s="200"/>
      <c r="CI109" s="200"/>
      <c r="CJ109" s="201"/>
      <c r="CK109" s="199"/>
      <c r="CL109" s="200"/>
      <c r="CM109" s="200"/>
      <c r="CN109" s="200"/>
      <c r="CO109" s="201"/>
      <c r="CP109" s="199"/>
      <c r="CQ109" s="200"/>
      <c r="CR109" s="200"/>
      <c r="CS109" s="200"/>
      <c r="CT109" s="201"/>
      <c r="CU109" s="171"/>
      <c r="CV109" s="172"/>
      <c r="CW109" s="172"/>
      <c r="CX109" s="172"/>
      <c r="CY109" s="173"/>
      <c r="DA109" s="174"/>
    </row>
    <row r="110" spans="1:105" ht="16.5" x14ac:dyDescent="0.15">
      <c r="A110" s="175"/>
      <c r="B110" s="144"/>
      <c r="C110" s="176" t="str">
        <f t="shared" ca="1" si="3"/>
        <v>●</v>
      </c>
      <c r="D110" s="177"/>
      <c r="E110" s="178"/>
      <c r="F110" s="178"/>
      <c r="G110" s="178"/>
      <c r="H110" s="178"/>
      <c r="I110" s="178"/>
      <c r="J110" s="178"/>
      <c r="K110" s="179"/>
      <c r="L110" s="180"/>
      <c r="M110" s="180"/>
      <c r="N110" s="180"/>
      <c r="O110" s="180"/>
      <c r="P110" s="180"/>
      <c r="Q110" s="180"/>
      <c r="R110" s="181"/>
      <c r="S110" s="182"/>
      <c r="T110" s="181"/>
      <c r="U110" s="182"/>
      <c r="V110" s="179"/>
      <c r="W110" s="180"/>
      <c r="X110" s="180"/>
      <c r="Y110" s="180"/>
      <c r="Z110" s="180"/>
      <c r="AA110" s="180"/>
      <c r="AB110" s="180"/>
      <c r="AC110" s="180"/>
      <c r="AD110" s="179"/>
      <c r="AE110" s="180"/>
      <c r="AF110" s="180"/>
      <c r="AG110" s="180"/>
      <c r="AH110" s="180"/>
      <c r="AI110" s="180"/>
      <c r="AJ110" s="180"/>
      <c r="AK110" s="183"/>
      <c r="AL110" s="179"/>
      <c r="AM110" s="180"/>
      <c r="AN110" s="180"/>
      <c r="AO110" s="180"/>
      <c r="AP110" s="180"/>
      <c r="AQ110" s="180"/>
      <c r="AR110" s="183"/>
      <c r="AS110" s="184"/>
      <c r="AT110" s="185"/>
      <c r="AU110" s="185"/>
      <c r="AV110" s="185"/>
      <c r="AW110" s="185"/>
      <c r="AX110" s="185"/>
      <c r="AY110" s="186"/>
      <c r="AZ110" s="187"/>
      <c r="BA110" s="188"/>
      <c r="BB110" s="189">
        <v>4</v>
      </c>
      <c r="BC110" s="190"/>
      <c r="BD110" s="191"/>
      <c r="BE110" s="191"/>
      <c r="BF110" s="192"/>
      <c r="BG110" s="193"/>
      <c r="BH110" s="194"/>
      <c r="BI110" s="195"/>
      <c r="BJ110" s="196"/>
      <c r="BK110" s="197"/>
      <c r="BL110" s="197"/>
      <c r="BM110" s="197"/>
      <c r="BN110" s="197"/>
      <c r="BO110" s="198"/>
      <c r="BP110" s="196"/>
      <c r="BQ110" s="197"/>
      <c r="BR110" s="197"/>
      <c r="BS110" s="197"/>
      <c r="BT110" s="197"/>
      <c r="BU110" s="198"/>
      <c r="BV110" s="196"/>
      <c r="BW110" s="197"/>
      <c r="BX110" s="197"/>
      <c r="BY110" s="197"/>
      <c r="BZ110" s="197"/>
      <c r="CA110" s="198"/>
      <c r="CB110" s="190"/>
      <c r="CC110" s="191"/>
      <c r="CD110" s="191"/>
      <c r="CE110" s="192"/>
      <c r="CF110" s="199"/>
      <c r="CG110" s="200"/>
      <c r="CH110" s="200"/>
      <c r="CI110" s="200"/>
      <c r="CJ110" s="201"/>
      <c r="CK110" s="199"/>
      <c r="CL110" s="200"/>
      <c r="CM110" s="200"/>
      <c r="CN110" s="200"/>
      <c r="CO110" s="201"/>
      <c r="CP110" s="199"/>
      <c r="CQ110" s="200"/>
      <c r="CR110" s="200"/>
      <c r="CS110" s="200"/>
      <c r="CT110" s="201"/>
      <c r="CU110" s="171"/>
      <c r="CV110" s="172"/>
      <c r="CW110" s="172"/>
      <c r="CX110" s="172"/>
      <c r="CY110" s="173"/>
      <c r="DA110" s="174"/>
    </row>
    <row r="111" spans="1:105" ht="16.5" x14ac:dyDescent="0.15">
      <c r="A111" s="175"/>
      <c r="B111" s="144"/>
      <c r="C111" s="176" t="str">
        <f t="shared" ca="1" si="3"/>
        <v>●</v>
      </c>
      <c r="D111" s="177"/>
      <c r="E111" s="178"/>
      <c r="F111" s="178"/>
      <c r="G111" s="178"/>
      <c r="H111" s="178"/>
      <c r="I111" s="178"/>
      <c r="J111" s="178"/>
      <c r="K111" s="179"/>
      <c r="L111" s="180"/>
      <c r="M111" s="180"/>
      <c r="N111" s="180"/>
      <c r="O111" s="180"/>
      <c r="P111" s="180"/>
      <c r="Q111" s="180"/>
      <c r="R111" s="181"/>
      <c r="S111" s="182"/>
      <c r="T111" s="181"/>
      <c r="U111" s="182"/>
      <c r="V111" s="179"/>
      <c r="W111" s="180"/>
      <c r="X111" s="180"/>
      <c r="Y111" s="180"/>
      <c r="Z111" s="180"/>
      <c r="AA111" s="180"/>
      <c r="AB111" s="180"/>
      <c r="AC111" s="180"/>
      <c r="AD111" s="179"/>
      <c r="AE111" s="180"/>
      <c r="AF111" s="180"/>
      <c r="AG111" s="180"/>
      <c r="AH111" s="180"/>
      <c r="AI111" s="180"/>
      <c r="AJ111" s="180"/>
      <c r="AK111" s="183"/>
      <c r="AL111" s="179"/>
      <c r="AM111" s="180"/>
      <c r="AN111" s="180"/>
      <c r="AO111" s="180"/>
      <c r="AP111" s="180"/>
      <c r="AQ111" s="180"/>
      <c r="AR111" s="183"/>
      <c r="AS111" s="184"/>
      <c r="AT111" s="185"/>
      <c r="AU111" s="185"/>
      <c r="AV111" s="185"/>
      <c r="AW111" s="185"/>
      <c r="AX111" s="185"/>
      <c r="AY111" s="186"/>
      <c r="AZ111" s="187"/>
      <c r="BA111" s="188"/>
      <c r="BB111" s="189">
        <v>5</v>
      </c>
      <c r="BC111" s="190"/>
      <c r="BD111" s="191"/>
      <c r="BE111" s="191"/>
      <c r="BF111" s="192"/>
      <c r="BG111" s="193"/>
      <c r="BH111" s="194"/>
      <c r="BI111" s="195"/>
      <c r="BJ111" s="196"/>
      <c r="BK111" s="197"/>
      <c r="BL111" s="197"/>
      <c r="BM111" s="197"/>
      <c r="BN111" s="197"/>
      <c r="BO111" s="198"/>
      <c r="BP111" s="196"/>
      <c r="BQ111" s="197"/>
      <c r="BR111" s="197"/>
      <c r="BS111" s="197"/>
      <c r="BT111" s="197"/>
      <c r="BU111" s="198"/>
      <c r="BV111" s="196"/>
      <c r="BW111" s="197"/>
      <c r="BX111" s="197"/>
      <c r="BY111" s="197"/>
      <c r="BZ111" s="197"/>
      <c r="CA111" s="198"/>
      <c r="CB111" s="190"/>
      <c r="CC111" s="191"/>
      <c r="CD111" s="191"/>
      <c r="CE111" s="192"/>
      <c r="CF111" s="199"/>
      <c r="CG111" s="200"/>
      <c r="CH111" s="200"/>
      <c r="CI111" s="200"/>
      <c r="CJ111" s="201"/>
      <c r="CK111" s="199"/>
      <c r="CL111" s="200"/>
      <c r="CM111" s="200"/>
      <c r="CN111" s="200"/>
      <c r="CO111" s="201"/>
      <c r="CP111" s="199"/>
      <c r="CQ111" s="200"/>
      <c r="CR111" s="200"/>
      <c r="CS111" s="200"/>
      <c r="CT111" s="201"/>
      <c r="CU111" s="171"/>
      <c r="CV111" s="172"/>
      <c r="CW111" s="172"/>
      <c r="CX111" s="172"/>
      <c r="CY111" s="173"/>
      <c r="DA111" s="174"/>
    </row>
    <row r="112" spans="1:105" ht="16.5" x14ac:dyDescent="0.15">
      <c r="A112" s="202"/>
      <c r="B112" s="203"/>
      <c r="C112" s="204" t="str">
        <f t="shared" ca="1" si="3"/>
        <v>●</v>
      </c>
      <c r="D112" s="205"/>
      <c r="E112" s="206"/>
      <c r="F112" s="206"/>
      <c r="G112" s="206"/>
      <c r="H112" s="206"/>
      <c r="I112" s="206"/>
      <c r="J112" s="206"/>
      <c r="K112" s="168"/>
      <c r="L112" s="169"/>
      <c r="M112" s="169"/>
      <c r="N112" s="169"/>
      <c r="O112" s="169"/>
      <c r="P112" s="169"/>
      <c r="Q112" s="169"/>
      <c r="R112" s="207"/>
      <c r="S112" s="208"/>
      <c r="T112" s="207"/>
      <c r="U112" s="208"/>
      <c r="V112" s="168"/>
      <c r="W112" s="169"/>
      <c r="X112" s="169"/>
      <c r="Y112" s="169"/>
      <c r="Z112" s="169"/>
      <c r="AA112" s="169"/>
      <c r="AB112" s="169"/>
      <c r="AC112" s="169"/>
      <c r="AD112" s="168"/>
      <c r="AE112" s="169"/>
      <c r="AF112" s="169"/>
      <c r="AG112" s="169"/>
      <c r="AH112" s="169"/>
      <c r="AI112" s="169"/>
      <c r="AJ112" s="169"/>
      <c r="AK112" s="170"/>
      <c r="AL112" s="168"/>
      <c r="AM112" s="169"/>
      <c r="AN112" s="169"/>
      <c r="AO112" s="169"/>
      <c r="AP112" s="169"/>
      <c r="AQ112" s="169"/>
      <c r="AR112" s="170"/>
      <c r="AS112" s="209"/>
      <c r="AT112" s="210"/>
      <c r="AU112" s="210"/>
      <c r="AV112" s="210"/>
      <c r="AW112" s="210"/>
      <c r="AX112" s="210"/>
      <c r="AY112" s="211"/>
      <c r="AZ112" s="212"/>
      <c r="BA112" s="213"/>
      <c r="BB112" s="214">
        <v>6</v>
      </c>
      <c r="BC112" s="215"/>
      <c r="BD112" s="216"/>
      <c r="BE112" s="216"/>
      <c r="BF112" s="217"/>
      <c r="BG112" s="218"/>
      <c r="BH112" s="219"/>
      <c r="BI112" s="220"/>
      <c r="BJ112" s="221"/>
      <c r="BK112" s="222"/>
      <c r="BL112" s="222"/>
      <c r="BM112" s="222"/>
      <c r="BN112" s="222"/>
      <c r="BO112" s="223"/>
      <c r="BP112" s="221"/>
      <c r="BQ112" s="222"/>
      <c r="BR112" s="222"/>
      <c r="BS112" s="222"/>
      <c r="BT112" s="222"/>
      <c r="BU112" s="223"/>
      <c r="BV112" s="221"/>
      <c r="BW112" s="222"/>
      <c r="BX112" s="222"/>
      <c r="BY112" s="222"/>
      <c r="BZ112" s="222"/>
      <c r="CA112" s="223"/>
      <c r="CB112" s="215"/>
      <c r="CC112" s="216"/>
      <c r="CD112" s="216"/>
      <c r="CE112" s="217"/>
      <c r="CF112" s="199"/>
      <c r="CG112" s="200"/>
      <c r="CH112" s="200"/>
      <c r="CI112" s="200"/>
      <c r="CJ112" s="201"/>
      <c r="CK112" s="199"/>
      <c r="CL112" s="200"/>
      <c r="CM112" s="200"/>
      <c r="CN112" s="200"/>
      <c r="CO112" s="201"/>
      <c r="CP112" s="199"/>
      <c r="CQ112" s="200"/>
      <c r="CR112" s="200"/>
      <c r="CS112" s="200"/>
      <c r="CT112" s="201"/>
      <c r="CU112" s="171"/>
      <c r="CV112" s="172"/>
      <c r="CW112" s="172"/>
      <c r="CX112" s="172"/>
      <c r="CY112" s="173"/>
      <c r="DA112" s="174"/>
    </row>
    <row r="113" spans="1:105" ht="16.5" x14ac:dyDescent="0.15">
      <c r="A113" s="143">
        <v>18</v>
      </c>
      <c r="B113" s="144"/>
      <c r="C113" s="145" t="str">
        <f t="shared" ca="1" si="3"/>
        <v>●</v>
      </c>
      <c r="D113" s="146"/>
      <c r="E113" s="147"/>
      <c r="F113" s="147"/>
      <c r="G113" s="147"/>
      <c r="H113" s="147"/>
      <c r="I113" s="147"/>
      <c r="J113" s="147"/>
      <c r="K113" s="148" t="s">
        <v>582</v>
      </c>
      <c r="L113" s="149"/>
      <c r="M113" s="149"/>
      <c r="N113" s="149"/>
      <c r="O113" s="149"/>
      <c r="P113" s="149"/>
      <c r="Q113" s="149"/>
      <c r="R113" s="150"/>
      <c r="S113" s="151"/>
      <c r="T113" s="150"/>
      <c r="U113" s="151"/>
      <c r="V113" s="148"/>
      <c r="W113" s="149"/>
      <c r="X113" s="149"/>
      <c r="Y113" s="149"/>
      <c r="Z113" s="149"/>
      <c r="AA113" s="149"/>
      <c r="AB113" s="149"/>
      <c r="AC113" s="149"/>
      <c r="AD113" s="148"/>
      <c r="AE113" s="149"/>
      <c r="AF113" s="149"/>
      <c r="AG113" s="149"/>
      <c r="AH113" s="149"/>
      <c r="AI113" s="149"/>
      <c r="AJ113" s="149"/>
      <c r="AK113" s="152"/>
      <c r="AL113" s="148"/>
      <c r="AM113" s="149"/>
      <c r="AN113" s="149"/>
      <c r="AO113" s="149"/>
      <c r="AP113" s="149"/>
      <c r="AQ113" s="149"/>
      <c r="AR113" s="152"/>
      <c r="AS113" s="153"/>
      <c r="AT113" s="154"/>
      <c r="AU113" s="154"/>
      <c r="AV113" s="154"/>
      <c r="AW113" s="154"/>
      <c r="AX113" s="154"/>
      <c r="AY113" s="155"/>
      <c r="AZ113" s="156"/>
      <c r="BA113" s="157"/>
      <c r="BB113" s="158">
        <v>1</v>
      </c>
      <c r="BC113" s="159"/>
      <c r="BD113" s="160"/>
      <c r="BE113" s="160"/>
      <c r="BF113" s="161"/>
      <c r="BG113" s="162"/>
      <c r="BH113" s="163"/>
      <c r="BI113" s="164"/>
      <c r="BJ113" s="165"/>
      <c r="BK113" s="166"/>
      <c r="BL113" s="166"/>
      <c r="BM113" s="166"/>
      <c r="BN113" s="166"/>
      <c r="BO113" s="167"/>
      <c r="BP113" s="165"/>
      <c r="BQ113" s="166"/>
      <c r="BR113" s="166"/>
      <c r="BS113" s="166"/>
      <c r="BT113" s="166"/>
      <c r="BU113" s="167"/>
      <c r="BV113" s="165"/>
      <c r="BW113" s="166"/>
      <c r="BX113" s="166"/>
      <c r="BY113" s="166"/>
      <c r="BZ113" s="166"/>
      <c r="CA113" s="167"/>
      <c r="CB113" s="159"/>
      <c r="CC113" s="160"/>
      <c r="CD113" s="160"/>
      <c r="CE113" s="161"/>
      <c r="CF113" s="168"/>
      <c r="CG113" s="169"/>
      <c r="CH113" s="169"/>
      <c r="CI113" s="169"/>
      <c r="CJ113" s="170"/>
      <c r="CK113" s="168"/>
      <c r="CL113" s="169"/>
      <c r="CM113" s="169"/>
      <c r="CN113" s="169"/>
      <c r="CO113" s="170"/>
      <c r="CP113" s="168"/>
      <c r="CQ113" s="169"/>
      <c r="CR113" s="169"/>
      <c r="CS113" s="169"/>
      <c r="CT113" s="170"/>
      <c r="CU113" s="171"/>
      <c r="CV113" s="172"/>
      <c r="CW113" s="172"/>
      <c r="CX113" s="172"/>
      <c r="CY113" s="173"/>
      <c r="DA113" s="174"/>
    </row>
    <row r="114" spans="1:105" ht="16.5" x14ac:dyDescent="0.15">
      <c r="A114" s="175"/>
      <c r="B114" s="144"/>
      <c r="C114" s="176" t="str">
        <f t="shared" ca="1" si="3"/>
        <v>●</v>
      </c>
      <c r="D114" s="177"/>
      <c r="E114" s="178"/>
      <c r="F114" s="178"/>
      <c r="G114" s="178"/>
      <c r="H114" s="178"/>
      <c r="I114" s="178"/>
      <c r="J114" s="178"/>
      <c r="K114" s="179"/>
      <c r="L114" s="180"/>
      <c r="M114" s="180"/>
      <c r="N114" s="180"/>
      <c r="O114" s="180"/>
      <c r="P114" s="180"/>
      <c r="Q114" s="180"/>
      <c r="R114" s="181"/>
      <c r="S114" s="182"/>
      <c r="T114" s="181"/>
      <c r="U114" s="182"/>
      <c r="V114" s="179"/>
      <c r="W114" s="180"/>
      <c r="X114" s="180"/>
      <c r="Y114" s="180"/>
      <c r="Z114" s="180"/>
      <c r="AA114" s="180"/>
      <c r="AB114" s="180"/>
      <c r="AC114" s="180"/>
      <c r="AD114" s="179"/>
      <c r="AE114" s="180"/>
      <c r="AF114" s="180"/>
      <c r="AG114" s="180"/>
      <c r="AH114" s="180"/>
      <c r="AI114" s="180"/>
      <c r="AJ114" s="180"/>
      <c r="AK114" s="183"/>
      <c r="AL114" s="179"/>
      <c r="AM114" s="180"/>
      <c r="AN114" s="180"/>
      <c r="AO114" s="180"/>
      <c r="AP114" s="180"/>
      <c r="AQ114" s="180"/>
      <c r="AR114" s="183"/>
      <c r="AS114" s="184"/>
      <c r="AT114" s="185"/>
      <c r="AU114" s="185"/>
      <c r="AV114" s="185"/>
      <c r="AW114" s="185"/>
      <c r="AX114" s="185"/>
      <c r="AY114" s="186"/>
      <c r="AZ114" s="187"/>
      <c r="BA114" s="188"/>
      <c r="BB114" s="189">
        <v>2</v>
      </c>
      <c r="BC114" s="190"/>
      <c r="BD114" s="191"/>
      <c r="BE114" s="191"/>
      <c r="BF114" s="192"/>
      <c r="BG114" s="193"/>
      <c r="BH114" s="194"/>
      <c r="BI114" s="195"/>
      <c r="BJ114" s="196"/>
      <c r="BK114" s="197"/>
      <c r="BL114" s="197"/>
      <c r="BM114" s="197"/>
      <c r="BN114" s="197"/>
      <c r="BO114" s="198"/>
      <c r="BP114" s="196"/>
      <c r="BQ114" s="197"/>
      <c r="BR114" s="197"/>
      <c r="BS114" s="197"/>
      <c r="BT114" s="197"/>
      <c r="BU114" s="198"/>
      <c r="BV114" s="196"/>
      <c r="BW114" s="197"/>
      <c r="BX114" s="197"/>
      <c r="BY114" s="197"/>
      <c r="BZ114" s="197"/>
      <c r="CA114" s="198"/>
      <c r="CB114" s="190"/>
      <c r="CC114" s="191"/>
      <c r="CD114" s="191"/>
      <c r="CE114" s="192"/>
      <c r="CF114" s="199"/>
      <c r="CG114" s="200"/>
      <c r="CH114" s="200"/>
      <c r="CI114" s="200"/>
      <c r="CJ114" s="201"/>
      <c r="CK114" s="199"/>
      <c r="CL114" s="200"/>
      <c r="CM114" s="200"/>
      <c r="CN114" s="200"/>
      <c r="CO114" s="201"/>
      <c r="CP114" s="199"/>
      <c r="CQ114" s="200"/>
      <c r="CR114" s="200"/>
      <c r="CS114" s="200"/>
      <c r="CT114" s="201"/>
      <c r="CU114" s="171"/>
      <c r="CV114" s="172"/>
      <c r="CW114" s="172"/>
      <c r="CX114" s="172"/>
      <c r="CY114" s="173"/>
      <c r="DA114" s="174"/>
    </row>
    <row r="115" spans="1:105" ht="16.5" x14ac:dyDescent="0.15">
      <c r="A115" s="175"/>
      <c r="B115" s="144"/>
      <c r="C115" s="176" t="str">
        <f t="shared" ca="1" si="3"/>
        <v>●</v>
      </c>
      <c r="D115" s="177"/>
      <c r="E115" s="178"/>
      <c r="F115" s="178"/>
      <c r="G115" s="178"/>
      <c r="H115" s="178"/>
      <c r="I115" s="178"/>
      <c r="J115" s="178"/>
      <c r="K115" s="179"/>
      <c r="L115" s="180"/>
      <c r="M115" s="180"/>
      <c r="N115" s="180"/>
      <c r="O115" s="180"/>
      <c r="P115" s="180"/>
      <c r="Q115" s="180"/>
      <c r="R115" s="181"/>
      <c r="S115" s="182"/>
      <c r="T115" s="181"/>
      <c r="U115" s="182"/>
      <c r="V115" s="179"/>
      <c r="W115" s="180"/>
      <c r="X115" s="180"/>
      <c r="Y115" s="180"/>
      <c r="Z115" s="180"/>
      <c r="AA115" s="180"/>
      <c r="AB115" s="180"/>
      <c r="AC115" s="180"/>
      <c r="AD115" s="179"/>
      <c r="AE115" s="180"/>
      <c r="AF115" s="180"/>
      <c r="AG115" s="180"/>
      <c r="AH115" s="180"/>
      <c r="AI115" s="180"/>
      <c r="AJ115" s="180"/>
      <c r="AK115" s="183"/>
      <c r="AL115" s="179"/>
      <c r="AM115" s="180"/>
      <c r="AN115" s="180"/>
      <c r="AO115" s="180"/>
      <c r="AP115" s="180"/>
      <c r="AQ115" s="180"/>
      <c r="AR115" s="183"/>
      <c r="AS115" s="184"/>
      <c r="AT115" s="185"/>
      <c r="AU115" s="185"/>
      <c r="AV115" s="185"/>
      <c r="AW115" s="185"/>
      <c r="AX115" s="185"/>
      <c r="AY115" s="186"/>
      <c r="AZ115" s="187"/>
      <c r="BA115" s="188"/>
      <c r="BB115" s="189">
        <v>3</v>
      </c>
      <c r="BC115" s="190"/>
      <c r="BD115" s="191"/>
      <c r="BE115" s="191"/>
      <c r="BF115" s="192"/>
      <c r="BG115" s="193"/>
      <c r="BH115" s="194"/>
      <c r="BI115" s="195"/>
      <c r="BJ115" s="196"/>
      <c r="BK115" s="197"/>
      <c r="BL115" s="197"/>
      <c r="BM115" s="197"/>
      <c r="BN115" s="197"/>
      <c r="BO115" s="198"/>
      <c r="BP115" s="196"/>
      <c r="BQ115" s="197"/>
      <c r="BR115" s="197"/>
      <c r="BS115" s="197"/>
      <c r="BT115" s="197"/>
      <c r="BU115" s="198"/>
      <c r="BV115" s="196"/>
      <c r="BW115" s="197"/>
      <c r="BX115" s="197"/>
      <c r="BY115" s="197"/>
      <c r="BZ115" s="197"/>
      <c r="CA115" s="198"/>
      <c r="CB115" s="190"/>
      <c r="CC115" s="191"/>
      <c r="CD115" s="191"/>
      <c r="CE115" s="192"/>
      <c r="CF115" s="199"/>
      <c r="CG115" s="200"/>
      <c r="CH115" s="200"/>
      <c r="CI115" s="200"/>
      <c r="CJ115" s="201"/>
      <c r="CK115" s="199"/>
      <c r="CL115" s="200"/>
      <c r="CM115" s="200"/>
      <c r="CN115" s="200"/>
      <c r="CO115" s="201"/>
      <c r="CP115" s="199"/>
      <c r="CQ115" s="200"/>
      <c r="CR115" s="200"/>
      <c r="CS115" s="200"/>
      <c r="CT115" s="201"/>
      <c r="CU115" s="171"/>
      <c r="CV115" s="172"/>
      <c r="CW115" s="172"/>
      <c r="CX115" s="172"/>
      <c r="CY115" s="173"/>
      <c r="DA115" s="174"/>
    </row>
    <row r="116" spans="1:105" ht="16.5" x14ac:dyDescent="0.15">
      <c r="A116" s="175"/>
      <c r="B116" s="144"/>
      <c r="C116" s="176" t="str">
        <f t="shared" ca="1" si="3"/>
        <v>●</v>
      </c>
      <c r="D116" s="177"/>
      <c r="E116" s="178"/>
      <c r="F116" s="178"/>
      <c r="G116" s="178"/>
      <c r="H116" s="178"/>
      <c r="I116" s="178"/>
      <c r="J116" s="178"/>
      <c r="K116" s="179"/>
      <c r="L116" s="180"/>
      <c r="M116" s="180"/>
      <c r="N116" s="180"/>
      <c r="O116" s="180"/>
      <c r="P116" s="180"/>
      <c r="Q116" s="180"/>
      <c r="R116" s="181"/>
      <c r="S116" s="182"/>
      <c r="T116" s="181"/>
      <c r="U116" s="182"/>
      <c r="V116" s="179"/>
      <c r="W116" s="180"/>
      <c r="X116" s="180"/>
      <c r="Y116" s="180"/>
      <c r="Z116" s="180"/>
      <c r="AA116" s="180"/>
      <c r="AB116" s="180"/>
      <c r="AC116" s="180"/>
      <c r="AD116" s="179"/>
      <c r="AE116" s="180"/>
      <c r="AF116" s="180"/>
      <c r="AG116" s="180"/>
      <c r="AH116" s="180"/>
      <c r="AI116" s="180"/>
      <c r="AJ116" s="180"/>
      <c r="AK116" s="183"/>
      <c r="AL116" s="179"/>
      <c r="AM116" s="180"/>
      <c r="AN116" s="180"/>
      <c r="AO116" s="180"/>
      <c r="AP116" s="180"/>
      <c r="AQ116" s="180"/>
      <c r="AR116" s="183"/>
      <c r="AS116" s="184"/>
      <c r="AT116" s="185"/>
      <c r="AU116" s="185"/>
      <c r="AV116" s="185"/>
      <c r="AW116" s="185"/>
      <c r="AX116" s="185"/>
      <c r="AY116" s="186"/>
      <c r="AZ116" s="187"/>
      <c r="BA116" s="188"/>
      <c r="BB116" s="189">
        <v>4</v>
      </c>
      <c r="BC116" s="190"/>
      <c r="BD116" s="191"/>
      <c r="BE116" s="191"/>
      <c r="BF116" s="192"/>
      <c r="BG116" s="193"/>
      <c r="BH116" s="194"/>
      <c r="BI116" s="195"/>
      <c r="BJ116" s="196"/>
      <c r="BK116" s="197"/>
      <c r="BL116" s="197"/>
      <c r="BM116" s="197"/>
      <c r="BN116" s="197"/>
      <c r="BO116" s="198"/>
      <c r="BP116" s="196"/>
      <c r="BQ116" s="197"/>
      <c r="BR116" s="197"/>
      <c r="BS116" s="197"/>
      <c r="BT116" s="197"/>
      <c r="BU116" s="198"/>
      <c r="BV116" s="196"/>
      <c r="BW116" s="197"/>
      <c r="BX116" s="197"/>
      <c r="BY116" s="197"/>
      <c r="BZ116" s="197"/>
      <c r="CA116" s="198"/>
      <c r="CB116" s="190"/>
      <c r="CC116" s="191"/>
      <c r="CD116" s="191"/>
      <c r="CE116" s="192"/>
      <c r="CF116" s="199"/>
      <c r="CG116" s="200"/>
      <c r="CH116" s="200"/>
      <c r="CI116" s="200"/>
      <c r="CJ116" s="201"/>
      <c r="CK116" s="199"/>
      <c r="CL116" s="200"/>
      <c r="CM116" s="200"/>
      <c r="CN116" s="200"/>
      <c r="CO116" s="201"/>
      <c r="CP116" s="199"/>
      <c r="CQ116" s="200"/>
      <c r="CR116" s="200"/>
      <c r="CS116" s="200"/>
      <c r="CT116" s="201"/>
      <c r="CU116" s="171"/>
      <c r="CV116" s="172"/>
      <c r="CW116" s="172"/>
      <c r="CX116" s="172"/>
      <c r="CY116" s="173"/>
      <c r="DA116" s="174"/>
    </row>
    <row r="117" spans="1:105" ht="16.5" x14ac:dyDescent="0.15">
      <c r="A117" s="175"/>
      <c r="B117" s="144"/>
      <c r="C117" s="176" t="str">
        <f t="shared" ca="1" si="3"/>
        <v>●</v>
      </c>
      <c r="D117" s="177"/>
      <c r="E117" s="178"/>
      <c r="F117" s="178"/>
      <c r="G117" s="178"/>
      <c r="H117" s="178"/>
      <c r="I117" s="178"/>
      <c r="J117" s="178"/>
      <c r="K117" s="179"/>
      <c r="L117" s="180"/>
      <c r="M117" s="180"/>
      <c r="N117" s="180"/>
      <c r="O117" s="180"/>
      <c r="P117" s="180"/>
      <c r="Q117" s="180"/>
      <c r="R117" s="181"/>
      <c r="S117" s="182"/>
      <c r="T117" s="181"/>
      <c r="U117" s="182"/>
      <c r="V117" s="179"/>
      <c r="W117" s="180"/>
      <c r="X117" s="180"/>
      <c r="Y117" s="180"/>
      <c r="Z117" s="180"/>
      <c r="AA117" s="180"/>
      <c r="AB117" s="180"/>
      <c r="AC117" s="180"/>
      <c r="AD117" s="179"/>
      <c r="AE117" s="180"/>
      <c r="AF117" s="180"/>
      <c r="AG117" s="180"/>
      <c r="AH117" s="180"/>
      <c r="AI117" s="180"/>
      <c r="AJ117" s="180"/>
      <c r="AK117" s="183"/>
      <c r="AL117" s="179"/>
      <c r="AM117" s="180"/>
      <c r="AN117" s="180"/>
      <c r="AO117" s="180"/>
      <c r="AP117" s="180"/>
      <c r="AQ117" s="180"/>
      <c r="AR117" s="183"/>
      <c r="AS117" s="184"/>
      <c r="AT117" s="185"/>
      <c r="AU117" s="185"/>
      <c r="AV117" s="185"/>
      <c r="AW117" s="185"/>
      <c r="AX117" s="185"/>
      <c r="AY117" s="186"/>
      <c r="AZ117" s="187"/>
      <c r="BA117" s="188"/>
      <c r="BB117" s="189">
        <v>5</v>
      </c>
      <c r="BC117" s="190"/>
      <c r="BD117" s="191"/>
      <c r="BE117" s="191"/>
      <c r="BF117" s="192"/>
      <c r="BG117" s="193"/>
      <c r="BH117" s="194"/>
      <c r="BI117" s="195"/>
      <c r="BJ117" s="196"/>
      <c r="BK117" s="197"/>
      <c r="BL117" s="197"/>
      <c r="BM117" s="197"/>
      <c r="BN117" s="197"/>
      <c r="BO117" s="198"/>
      <c r="BP117" s="196"/>
      <c r="BQ117" s="197"/>
      <c r="BR117" s="197"/>
      <c r="BS117" s="197"/>
      <c r="BT117" s="197"/>
      <c r="BU117" s="198"/>
      <c r="BV117" s="196"/>
      <c r="BW117" s="197"/>
      <c r="BX117" s="197"/>
      <c r="BY117" s="197"/>
      <c r="BZ117" s="197"/>
      <c r="CA117" s="198"/>
      <c r="CB117" s="190"/>
      <c r="CC117" s="191"/>
      <c r="CD117" s="191"/>
      <c r="CE117" s="192"/>
      <c r="CF117" s="199"/>
      <c r="CG117" s="200"/>
      <c r="CH117" s="200"/>
      <c r="CI117" s="200"/>
      <c r="CJ117" s="201"/>
      <c r="CK117" s="199"/>
      <c r="CL117" s="200"/>
      <c r="CM117" s="200"/>
      <c r="CN117" s="200"/>
      <c r="CO117" s="201"/>
      <c r="CP117" s="199"/>
      <c r="CQ117" s="200"/>
      <c r="CR117" s="200"/>
      <c r="CS117" s="200"/>
      <c r="CT117" s="201"/>
      <c r="CU117" s="171"/>
      <c r="CV117" s="172"/>
      <c r="CW117" s="172"/>
      <c r="CX117" s="172"/>
      <c r="CY117" s="173"/>
      <c r="DA117" s="174"/>
    </row>
    <row r="118" spans="1:105" ht="16.5" x14ac:dyDescent="0.15">
      <c r="A118" s="202"/>
      <c r="B118" s="203"/>
      <c r="C118" s="204" t="str">
        <f t="shared" ca="1" si="3"/>
        <v>●</v>
      </c>
      <c r="D118" s="205"/>
      <c r="E118" s="206"/>
      <c r="F118" s="206"/>
      <c r="G118" s="206"/>
      <c r="H118" s="206"/>
      <c r="I118" s="206"/>
      <c r="J118" s="206"/>
      <c r="K118" s="168"/>
      <c r="L118" s="169"/>
      <c r="M118" s="169"/>
      <c r="N118" s="169"/>
      <c r="O118" s="169"/>
      <c r="P118" s="169"/>
      <c r="Q118" s="169"/>
      <c r="R118" s="207"/>
      <c r="S118" s="208"/>
      <c r="T118" s="207"/>
      <c r="U118" s="208"/>
      <c r="V118" s="168"/>
      <c r="W118" s="169"/>
      <c r="X118" s="169"/>
      <c r="Y118" s="169"/>
      <c r="Z118" s="169"/>
      <c r="AA118" s="169"/>
      <c r="AB118" s="169"/>
      <c r="AC118" s="169"/>
      <c r="AD118" s="168"/>
      <c r="AE118" s="169"/>
      <c r="AF118" s="169"/>
      <c r="AG118" s="169"/>
      <c r="AH118" s="169"/>
      <c r="AI118" s="169"/>
      <c r="AJ118" s="169"/>
      <c r="AK118" s="170"/>
      <c r="AL118" s="168"/>
      <c r="AM118" s="169"/>
      <c r="AN118" s="169"/>
      <c r="AO118" s="169"/>
      <c r="AP118" s="169"/>
      <c r="AQ118" s="169"/>
      <c r="AR118" s="170"/>
      <c r="AS118" s="209"/>
      <c r="AT118" s="210"/>
      <c r="AU118" s="210"/>
      <c r="AV118" s="210"/>
      <c r="AW118" s="210"/>
      <c r="AX118" s="210"/>
      <c r="AY118" s="211"/>
      <c r="AZ118" s="212"/>
      <c r="BA118" s="213"/>
      <c r="BB118" s="214">
        <v>6</v>
      </c>
      <c r="BC118" s="215"/>
      <c r="BD118" s="216"/>
      <c r="BE118" s="216"/>
      <c r="BF118" s="217"/>
      <c r="BG118" s="218"/>
      <c r="BH118" s="219"/>
      <c r="BI118" s="220"/>
      <c r="BJ118" s="221"/>
      <c r="BK118" s="222"/>
      <c r="BL118" s="222"/>
      <c r="BM118" s="222"/>
      <c r="BN118" s="222"/>
      <c r="BO118" s="223"/>
      <c r="BP118" s="221"/>
      <c r="BQ118" s="222"/>
      <c r="BR118" s="222"/>
      <c r="BS118" s="222"/>
      <c r="BT118" s="222"/>
      <c r="BU118" s="223"/>
      <c r="BV118" s="221"/>
      <c r="BW118" s="222"/>
      <c r="BX118" s="222"/>
      <c r="BY118" s="222"/>
      <c r="BZ118" s="222"/>
      <c r="CA118" s="223"/>
      <c r="CB118" s="215"/>
      <c r="CC118" s="216"/>
      <c r="CD118" s="216"/>
      <c r="CE118" s="217"/>
      <c r="CF118" s="199"/>
      <c r="CG118" s="200"/>
      <c r="CH118" s="200"/>
      <c r="CI118" s="200"/>
      <c r="CJ118" s="201"/>
      <c r="CK118" s="199"/>
      <c r="CL118" s="200"/>
      <c r="CM118" s="200"/>
      <c r="CN118" s="200"/>
      <c r="CO118" s="201"/>
      <c r="CP118" s="199"/>
      <c r="CQ118" s="200"/>
      <c r="CR118" s="200"/>
      <c r="CS118" s="200"/>
      <c r="CT118" s="201"/>
      <c r="CU118" s="171"/>
      <c r="CV118" s="172"/>
      <c r="CW118" s="172"/>
      <c r="CX118" s="172"/>
      <c r="CY118" s="173"/>
      <c r="DA118" s="174"/>
    </row>
    <row r="119" spans="1:105" ht="16.5" x14ac:dyDescent="0.15">
      <c r="A119" s="143">
        <v>19</v>
      </c>
      <c r="B119" s="144"/>
      <c r="C119" s="145" t="str">
        <f t="shared" ca="1" si="3"/>
        <v>●</v>
      </c>
      <c r="D119" s="146"/>
      <c r="E119" s="147"/>
      <c r="F119" s="147"/>
      <c r="G119" s="147"/>
      <c r="H119" s="147"/>
      <c r="I119" s="147"/>
      <c r="J119" s="147"/>
      <c r="K119" s="148" t="s">
        <v>583</v>
      </c>
      <c r="L119" s="149"/>
      <c r="M119" s="149"/>
      <c r="N119" s="149"/>
      <c r="O119" s="149"/>
      <c r="P119" s="149"/>
      <c r="Q119" s="149"/>
      <c r="R119" s="150"/>
      <c r="S119" s="151"/>
      <c r="T119" s="150"/>
      <c r="U119" s="151"/>
      <c r="V119" s="148"/>
      <c r="W119" s="149"/>
      <c r="X119" s="149"/>
      <c r="Y119" s="149"/>
      <c r="Z119" s="149"/>
      <c r="AA119" s="149"/>
      <c r="AB119" s="149"/>
      <c r="AC119" s="149"/>
      <c r="AD119" s="148"/>
      <c r="AE119" s="149"/>
      <c r="AF119" s="149"/>
      <c r="AG119" s="149"/>
      <c r="AH119" s="149"/>
      <c r="AI119" s="149"/>
      <c r="AJ119" s="149"/>
      <c r="AK119" s="152"/>
      <c r="AL119" s="148"/>
      <c r="AM119" s="149"/>
      <c r="AN119" s="149"/>
      <c r="AO119" s="149"/>
      <c r="AP119" s="149"/>
      <c r="AQ119" s="149"/>
      <c r="AR119" s="152"/>
      <c r="AS119" s="153"/>
      <c r="AT119" s="154"/>
      <c r="AU119" s="154"/>
      <c r="AV119" s="154"/>
      <c r="AW119" s="154"/>
      <c r="AX119" s="154"/>
      <c r="AY119" s="155"/>
      <c r="AZ119" s="156"/>
      <c r="BA119" s="157"/>
      <c r="BB119" s="158">
        <v>1</v>
      </c>
      <c r="BC119" s="159"/>
      <c r="BD119" s="160"/>
      <c r="BE119" s="160"/>
      <c r="BF119" s="161"/>
      <c r="BG119" s="162"/>
      <c r="BH119" s="163"/>
      <c r="BI119" s="164"/>
      <c r="BJ119" s="165"/>
      <c r="BK119" s="166"/>
      <c r="BL119" s="166"/>
      <c r="BM119" s="166"/>
      <c r="BN119" s="166"/>
      <c r="BO119" s="167"/>
      <c r="BP119" s="165"/>
      <c r="BQ119" s="166"/>
      <c r="BR119" s="166"/>
      <c r="BS119" s="166"/>
      <c r="BT119" s="166"/>
      <c r="BU119" s="167"/>
      <c r="BV119" s="165"/>
      <c r="BW119" s="166"/>
      <c r="BX119" s="166"/>
      <c r="BY119" s="166"/>
      <c r="BZ119" s="166"/>
      <c r="CA119" s="167"/>
      <c r="CB119" s="159"/>
      <c r="CC119" s="160"/>
      <c r="CD119" s="160"/>
      <c r="CE119" s="161"/>
      <c r="CF119" s="168"/>
      <c r="CG119" s="169"/>
      <c r="CH119" s="169"/>
      <c r="CI119" s="169"/>
      <c r="CJ119" s="170"/>
      <c r="CK119" s="168"/>
      <c r="CL119" s="169"/>
      <c r="CM119" s="169"/>
      <c r="CN119" s="169"/>
      <c r="CO119" s="170"/>
      <c r="CP119" s="168"/>
      <c r="CQ119" s="169"/>
      <c r="CR119" s="169"/>
      <c r="CS119" s="169"/>
      <c r="CT119" s="170"/>
      <c r="CU119" s="171"/>
      <c r="CV119" s="172"/>
      <c r="CW119" s="172"/>
      <c r="CX119" s="172"/>
      <c r="CY119" s="173"/>
    </row>
    <row r="120" spans="1:105" ht="16.5" x14ac:dyDescent="0.15">
      <c r="A120" s="175"/>
      <c r="B120" s="144"/>
      <c r="C120" s="176" t="str">
        <f t="shared" ca="1" si="3"/>
        <v>●</v>
      </c>
      <c r="D120" s="177"/>
      <c r="E120" s="178"/>
      <c r="F120" s="178"/>
      <c r="G120" s="178"/>
      <c r="H120" s="178"/>
      <c r="I120" s="178"/>
      <c r="J120" s="178"/>
      <c r="K120" s="179"/>
      <c r="L120" s="180"/>
      <c r="M120" s="180"/>
      <c r="N120" s="180"/>
      <c r="O120" s="180"/>
      <c r="P120" s="180"/>
      <c r="Q120" s="180"/>
      <c r="R120" s="181"/>
      <c r="S120" s="182"/>
      <c r="T120" s="181"/>
      <c r="U120" s="182"/>
      <c r="V120" s="179"/>
      <c r="W120" s="180"/>
      <c r="X120" s="180"/>
      <c r="Y120" s="180"/>
      <c r="Z120" s="180"/>
      <c r="AA120" s="180"/>
      <c r="AB120" s="180"/>
      <c r="AC120" s="180"/>
      <c r="AD120" s="179"/>
      <c r="AE120" s="180"/>
      <c r="AF120" s="180"/>
      <c r="AG120" s="180"/>
      <c r="AH120" s="180"/>
      <c r="AI120" s="180"/>
      <c r="AJ120" s="180"/>
      <c r="AK120" s="183"/>
      <c r="AL120" s="179"/>
      <c r="AM120" s="180"/>
      <c r="AN120" s="180"/>
      <c r="AO120" s="180"/>
      <c r="AP120" s="180"/>
      <c r="AQ120" s="180"/>
      <c r="AR120" s="183"/>
      <c r="AS120" s="184"/>
      <c r="AT120" s="185"/>
      <c r="AU120" s="185"/>
      <c r="AV120" s="185"/>
      <c r="AW120" s="185"/>
      <c r="AX120" s="185"/>
      <c r="AY120" s="186"/>
      <c r="AZ120" s="187"/>
      <c r="BA120" s="188"/>
      <c r="BB120" s="189">
        <v>2</v>
      </c>
      <c r="BC120" s="190"/>
      <c r="BD120" s="191"/>
      <c r="BE120" s="191"/>
      <c r="BF120" s="192"/>
      <c r="BG120" s="193"/>
      <c r="BH120" s="194"/>
      <c r="BI120" s="195"/>
      <c r="BJ120" s="196"/>
      <c r="BK120" s="197"/>
      <c r="BL120" s="197"/>
      <c r="BM120" s="197"/>
      <c r="BN120" s="197"/>
      <c r="BO120" s="198"/>
      <c r="BP120" s="196"/>
      <c r="BQ120" s="197"/>
      <c r="BR120" s="197"/>
      <c r="BS120" s="197"/>
      <c r="BT120" s="197"/>
      <c r="BU120" s="198"/>
      <c r="BV120" s="196"/>
      <c r="BW120" s="197"/>
      <c r="BX120" s="197"/>
      <c r="BY120" s="197"/>
      <c r="BZ120" s="197"/>
      <c r="CA120" s="198"/>
      <c r="CB120" s="190"/>
      <c r="CC120" s="191"/>
      <c r="CD120" s="191"/>
      <c r="CE120" s="192"/>
      <c r="CF120" s="199"/>
      <c r="CG120" s="200"/>
      <c r="CH120" s="200"/>
      <c r="CI120" s="200"/>
      <c r="CJ120" s="201"/>
      <c r="CK120" s="199"/>
      <c r="CL120" s="200"/>
      <c r="CM120" s="200"/>
      <c r="CN120" s="200"/>
      <c r="CO120" s="201"/>
      <c r="CP120" s="199"/>
      <c r="CQ120" s="200"/>
      <c r="CR120" s="200"/>
      <c r="CS120" s="200"/>
      <c r="CT120" s="201"/>
      <c r="CU120" s="171"/>
      <c r="CV120" s="172"/>
      <c r="CW120" s="172"/>
      <c r="CX120" s="172"/>
      <c r="CY120" s="173"/>
    </row>
    <row r="121" spans="1:105" ht="16.5" x14ac:dyDescent="0.15">
      <c r="A121" s="175"/>
      <c r="B121" s="144"/>
      <c r="C121" s="176" t="str">
        <f t="shared" ca="1" si="3"/>
        <v>●</v>
      </c>
      <c r="D121" s="177"/>
      <c r="E121" s="178"/>
      <c r="F121" s="178"/>
      <c r="G121" s="178"/>
      <c r="H121" s="178"/>
      <c r="I121" s="178"/>
      <c r="J121" s="178"/>
      <c r="K121" s="179"/>
      <c r="L121" s="180"/>
      <c r="M121" s="180"/>
      <c r="N121" s="180"/>
      <c r="O121" s="180"/>
      <c r="P121" s="180"/>
      <c r="Q121" s="180"/>
      <c r="R121" s="181"/>
      <c r="S121" s="182"/>
      <c r="T121" s="181"/>
      <c r="U121" s="182"/>
      <c r="V121" s="179"/>
      <c r="W121" s="180"/>
      <c r="X121" s="180"/>
      <c r="Y121" s="180"/>
      <c r="Z121" s="180"/>
      <c r="AA121" s="180"/>
      <c r="AB121" s="180"/>
      <c r="AC121" s="180"/>
      <c r="AD121" s="179"/>
      <c r="AE121" s="180"/>
      <c r="AF121" s="180"/>
      <c r="AG121" s="180"/>
      <c r="AH121" s="180"/>
      <c r="AI121" s="180"/>
      <c r="AJ121" s="180"/>
      <c r="AK121" s="183"/>
      <c r="AL121" s="179"/>
      <c r="AM121" s="180"/>
      <c r="AN121" s="180"/>
      <c r="AO121" s="180"/>
      <c r="AP121" s="180"/>
      <c r="AQ121" s="180"/>
      <c r="AR121" s="183"/>
      <c r="AS121" s="184"/>
      <c r="AT121" s="185"/>
      <c r="AU121" s="185"/>
      <c r="AV121" s="185"/>
      <c r="AW121" s="185"/>
      <c r="AX121" s="185"/>
      <c r="AY121" s="186"/>
      <c r="AZ121" s="187"/>
      <c r="BA121" s="188"/>
      <c r="BB121" s="189">
        <v>3</v>
      </c>
      <c r="BC121" s="190"/>
      <c r="BD121" s="191"/>
      <c r="BE121" s="191"/>
      <c r="BF121" s="192"/>
      <c r="BG121" s="193"/>
      <c r="BH121" s="194"/>
      <c r="BI121" s="195"/>
      <c r="BJ121" s="196"/>
      <c r="BK121" s="197"/>
      <c r="BL121" s="197"/>
      <c r="BM121" s="197"/>
      <c r="BN121" s="197"/>
      <c r="BO121" s="198"/>
      <c r="BP121" s="196"/>
      <c r="BQ121" s="197"/>
      <c r="BR121" s="197"/>
      <c r="BS121" s="197"/>
      <c r="BT121" s="197"/>
      <c r="BU121" s="198"/>
      <c r="BV121" s="196"/>
      <c r="BW121" s="197"/>
      <c r="BX121" s="197"/>
      <c r="BY121" s="197"/>
      <c r="BZ121" s="197"/>
      <c r="CA121" s="198"/>
      <c r="CB121" s="190"/>
      <c r="CC121" s="191"/>
      <c r="CD121" s="191"/>
      <c r="CE121" s="192"/>
      <c r="CF121" s="199"/>
      <c r="CG121" s="200"/>
      <c r="CH121" s="200"/>
      <c r="CI121" s="200"/>
      <c r="CJ121" s="201"/>
      <c r="CK121" s="199"/>
      <c r="CL121" s="200"/>
      <c r="CM121" s="200"/>
      <c r="CN121" s="200"/>
      <c r="CO121" s="201"/>
      <c r="CP121" s="199"/>
      <c r="CQ121" s="200"/>
      <c r="CR121" s="200"/>
      <c r="CS121" s="200"/>
      <c r="CT121" s="201"/>
      <c r="CU121" s="171"/>
      <c r="CV121" s="172"/>
      <c r="CW121" s="172"/>
      <c r="CX121" s="172"/>
      <c r="CY121" s="173"/>
    </row>
    <row r="122" spans="1:105" ht="16.5" x14ac:dyDescent="0.15">
      <c r="A122" s="175"/>
      <c r="B122" s="144"/>
      <c r="C122" s="176" t="str">
        <f t="shared" ca="1" si="3"/>
        <v>●</v>
      </c>
      <c r="D122" s="177"/>
      <c r="E122" s="178"/>
      <c r="F122" s="178"/>
      <c r="G122" s="178"/>
      <c r="H122" s="178"/>
      <c r="I122" s="178"/>
      <c r="J122" s="178"/>
      <c r="K122" s="179"/>
      <c r="L122" s="180"/>
      <c r="M122" s="180"/>
      <c r="N122" s="180"/>
      <c r="O122" s="180"/>
      <c r="P122" s="180"/>
      <c r="Q122" s="180"/>
      <c r="R122" s="181"/>
      <c r="S122" s="182"/>
      <c r="T122" s="181"/>
      <c r="U122" s="182"/>
      <c r="V122" s="179"/>
      <c r="W122" s="180"/>
      <c r="X122" s="180"/>
      <c r="Y122" s="180"/>
      <c r="Z122" s="180"/>
      <c r="AA122" s="180"/>
      <c r="AB122" s="180"/>
      <c r="AC122" s="180"/>
      <c r="AD122" s="179"/>
      <c r="AE122" s="180"/>
      <c r="AF122" s="180"/>
      <c r="AG122" s="180"/>
      <c r="AH122" s="180"/>
      <c r="AI122" s="180"/>
      <c r="AJ122" s="180"/>
      <c r="AK122" s="183"/>
      <c r="AL122" s="179"/>
      <c r="AM122" s="180"/>
      <c r="AN122" s="180"/>
      <c r="AO122" s="180"/>
      <c r="AP122" s="180"/>
      <c r="AQ122" s="180"/>
      <c r="AR122" s="183"/>
      <c r="AS122" s="184"/>
      <c r="AT122" s="185"/>
      <c r="AU122" s="185"/>
      <c r="AV122" s="185"/>
      <c r="AW122" s="185"/>
      <c r="AX122" s="185"/>
      <c r="AY122" s="186"/>
      <c r="AZ122" s="187"/>
      <c r="BA122" s="188"/>
      <c r="BB122" s="189">
        <v>4</v>
      </c>
      <c r="BC122" s="190"/>
      <c r="BD122" s="191"/>
      <c r="BE122" s="191"/>
      <c r="BF122" s="192"/>
      <c r="BG122" s="193"/>
      <c r="BH122" s="194"/>
      <c r="BI122" s="195"/>
      <c r="BJ122" s="196"/>
      <c r="BK122" s="197"/>
      <c r="BL122" s="197"/>
      <c r="BM122" s="197"/>
      <c r="BN122" s="197"/>
      <c r="BO122" s="198"/>
      <c r="BP122" s="196"/>
      <c r="BQ122" s="197"/>
      <c r="BR122" s="197"/>
      <c r="BS122" s="197"/>
      <c r="BT122" s="197"/>
      <c r="BU122" s="198"/>
      <c r="BV122" s="196"/>
      <c r="BW122" s="197"/>
      <c r="BX122" s="197"/>
      <c r="BY122" s="197"/>
      <c r="BZ122" s="197"/>
      <c r="CA122" s="198"/>
      <c r="CB122" s="190"/>
      <c r="CC122" s="191"/>
      <c r="CD122" s="191"/>
      <c r="CE122" s="192"/>
      <c r="CF122" s="199"/>
      <c r="CG122" s="200"/>
      <c r="CH122" s="200"/>
      <c r="CI122" s="200"/>
      <c r="CJ122" s="201"/>
      <c r="CK122" s="199"/>
      <c r="CL122" s="200"/>
      <c r="CM122" s="200"/>
      <c r="CN122" s="200"/>
      <c r="CO122" s="201"/>
      <c r="CP122" s="199"/>
      <c r="CQ122" s="200"/>
      <c r="CR122" s="200"/>
      <c r="CS122" s="200"/>
      <c r="CT122" s="201"/>
      <c r="CU122" s="171"/>
      <c r="CV122" s="172"/>
      <c r="CW122" s="172"/>
      <c r="CX122" s="172"/>
      <c r="CY122" s="173"/>
    </row>
    <row r="123" spans="1:105" ht="16.5" x14ac:dyDescent="0.15">
      <c r="A123" s="175"/>
      <c r="B123" s="144"/>
      <c r="C123" s="176" t="str">
        <f t="shared" ca="1" si="3"/>
        <v>●</v>
      </c>
      <c r="D123" s="177"/>
      <c r="E123" s="178"/>
      <c r="F123" s="178"/>
      <c r="G123" s="178"/>
      <c r="H123" s="178"/>
      <c r="I123" s="178"/>
      <c r="J123" s="178"/>
      <c r="K123" s="179"/>
      <c r="L123" s="180"/>
      <c r="M123" s="180"/>
      <c r="N123" s="180"/>
      <c r="O123" s="180"/>
      <c r="P123" s="180"/>
      <c r="Q123" s="180"/>
      <c r="R123" s="181"/>
      <c r="S123" s="182"/>
      <c r="T123" s="181"/>
      <c r="U123" s="182"/>
      <c r="V123" s="179"/>
      <c r="W123" s="180"/>
      <c r="X123" s="180"/>
      <c r="Y123" s="180"/>
      <c r="Z123" s="180"/>
      <c r="AA123" s="180"/>
      <c r="AB123" s="180"/>
      <c r="AC123" s="180"/>
      <c r="AD123" s="179"/>
      <c r="AE123" s="180"/>
      <c r="AF123" s="180"/>
      <c r="AG123" s="180"/>
      <c r="AH123" s="180"/>
      <c r="AI123" s="180"/>
      <c r="AJ123" s="180"/>
      <c r="AK123" s="183"/>
      <c r="AL123" s="179"/>
      <c r="AM123" s="180"/>
      <c r="AN123" s="180"/>
      <c r="AO123" s="180"/>
      <c r="AP123" s="180"/>
      <c r="AQ123" s="180"/>
      <c r="AR123" s="183"/>
      <c r="AS123" s="184"/>
      <c r="AT123" s="185"/>
      <c r="AU123" s="185"/>
      <c r="AV123" s="185"/>
      <c r="AW123" s="185"/>
      <c r="AX123" s="185"/>
      <c r="AY123" s="186"/>
      <c r="AZ123" s="187"/>
      <c r="BA123" s="188"/>
      <c r="BB123" s="189">
        <v>5</v>
      </c>
      <c r="BC123" s="190"/>
      <c r="BD123" s="191"/>
      <c r="BE123" s="191"/>
      <c r="BF123" s="192"/>
      <c r="BG123" s="193"/>
      <c r="BH123" s="194"/>
      <c r="BI123" s="195"/>
      <c r="BJ123" s="196"/>
      <c r="BK123" s="197"/>
      <c r="BL123" s="197"/>
      <c r="BM123" s="197"/>
      <c r="BN123" s="197"/>
      <c r="BO123" s="198"/>
      <c r="BP123" s="196"/>
      <c r="BQ123" s="197"/>
      <c r="BR123" s="197"/>
      <c r="BS123" s="197"/>
      <c r="BT123" s="197"/>
      <c r="BU123" s="198"/>
      <c r="BV123" s="196"/>
      <c r="BW123" s="197"/>
      <c r="BX123" s="197"/>
      <c r="BY123" s="197"/>
      <c r="BZ123" s="197"/>
      <c r="CA123" s="198"/>
      <c r="CB123" s="190"/>
      <c r="CC123" s="191"/>
      <c r="CD123" s="191"/>
      <c r="CE123" s="192"/>
      <c r="CF123" s="199"/>
      <c r="CG123" s="200"/>
      <c r="CH123" s="200"/>
      <c r="CI123" s="200"/>
      <c r="CJ123" s="201"/>
      <c r="CK123" s="199"/>
      <c r="CL123" s="200"/>
      <c r="CM123" s="200"/>
      <c r="CN123" s="200"/>
      <c r="CO123" s="201"/>
      <c r="CP123" s="199"/>
      <c r="CQ123" s="200"/>
      <c r="CR123" s="200"/>
      <c r="CS123" s="200"/>
      <c r="CT123" s="201"/>
      <c r="CU123" s="171"/>
      <c r="CV123" s="172"/>
      <c r="CW123" s="172"/>
      <c r="CX123" s="172"/>
      <c r="CY123" s="173"/>
    </row>
    <row r="124" spans="1:105" ht="16.5" x14ac:dyDescent="0.15">
      <c r="A124" s="202"/>
      <c r="B124" s="203"/>
      <c r="C124" s="204" t="str">
        <f t="shared" ca="1" si="3"/>
        <v>●</v>
      </c>
      <c r="D124" s="205"/>
      <c r="E124" s="206"/>
      <c r="F124" s="206"/>
      <c r="G124" s="206"/>
      <c r="H124" s="206"/>
      <c r="I124" s="206"/>
      <c r="J124" s="206"/>
      <c r="K124" s="168"/>
      <c r="L124" s="169"/>
      <c r="M124" s="169"/>
      <c r="N124" s="169"/>
      <c r="O124" s="169"/>
      <c r="P124" s="169"/>
      <c r="Q124" s="169"/>
      <c r="R124" s="207"/>
      <c r="S124" s="208"/>
      <c r="T124" s="207"/>
      <c r="U124" s="208"/>
      <c r="V124" s="168"/>
      <c r="W124" s="169"/>
      <c r="X124" s="169"/>
      <c r="Y124" s="169"/>
      <c r="Z124" s="169"/>
      <c r="AA124" s="169"/>
      <c r="AB124" s="169"/>
      <c r="AC124" s="169"/>
      <c r="AD124" s="168"/>
      <c r="AE124" s="169"/>
      <c r="AF124" s="169"/>
      <c r="AG124" s="169"/>
      <c r="AH124" s="169"/>
      <c r="AI124" s="169"/>
      <c r="AJ124" s="169"/>
      <c r="AK124" s="170"/>
      <c r="AL124" s="168"/>
      <c r="AM124" s="169"/>
      <c r="AN124" s="169"/>
      <c r="AO124" s="169"/>
      <c r="AP124" s="169"/>
      <c r="AQ124" s="169"/>
      <c r="AR124" s="170"/>
      <c r="AS124" s="209"/>
      <c r="AT124" s="210"/>
      <c r="AU124" s="210"/>
      <c r="AV124" s="210"/>
      <c r="AW124" s="210"/>
      <c r="AX124" s="210"/>
      <c r="AY124" s="211"/>
      <c r="AZ124" s="212"/>
      <c r="BA124" s="213"/>
      <c r="BB124" s="214">
        <v>6</v>
      </c>
      <c r="BC124" s="215"/>
      <c r="BD124" s="216"/>
      <c r="BE124" s="216"/>
      <c r="BF124" s="217"/>
      <c r="BG124" s="218"/>
      <c r="BH124" s="219"/>
      <c r="BI124" s="220"/>
      <c r="BJ124" s="221"/>
      <c r="BK124" s="222"/>
      <c r="BL124" s="222"/>
      <c r="BM124" s="222"/>
      <c r="BN124" s="222"/>
      <c r="BO124" s="223"/>
      <c r="BP124" s="221"/>
      <c r="BQ124" s="222"/>
      <c r="BR124" s="222"/>
      <c r="BS124" s="222"/>
      <c r="BT124" s="222"/>
      <c r="BU124" s="223"/>
      <c r="BV124" s="221"/>
      <c r="BW124" s="222"/>
      <c r="BX124" s="222"/>
      <c r="BY124" s="222"/>
      <c r="BZ124" s="222"/>
      <c r="CA124" s="223"/>
      <c r="CB124" s="215"/>
      <c r="CC124" s="216"/>
      <c r="CD124" s="216"/>
      <c r="CE124" s="217"/>
      <c r="CF124" s="199"/>
      <c r="CG124" s="200"/>
      <c r="CH124" s="200"/>
      <c r="CI124" s="200"/>
      <c r="CJ124" s="201"/>
      <c r="CK124" s="199"/>
      <c r="CL124" s="200"/>
      <c r="CM124" s="200"/>
      <c r="CN124" s="200"/>
      <c r="CO124" s="201"/>
      <c r="CP124" s="199"/>
      <c r="CQ124" s="200"/>
      <c r="CR124" s="200"/>
      <c r="CS124" s="200"/>
      <c r="CT124" s="201"/>
      <c r="CU124" s="171"/>
      <c r="CV124" s="172"/>
      <c r="CW124" s="172"/>
      <c r="CX124" s="172"/>
      <c r="CY124" s="173"/>
    </row>
    <row r="125" spans="1:105" ht="16.5" x14ac:dyDescent="0.15">
      <c r="A125" s="143">
        <v>20</v>
      </c>
      <c r="B125" s="144"/>
      <c r="C125" s="145" t="str">
        <f t="shared" ca="1" si="3"/>
        <v>●</v>
      </c>
      <c r="D125" s="146" t="s">
        <v>584</v>
      </c>
      <c r="E125" s="147"/>
      <c r="F125" s="147"/>
      <c r="G125" s="147"/>
      <c r="H125" s="147"/>
      <c r="I125" s="147"/>
      <c r="J125" s="147"/>
      <c r="K125" s="148" t="s">
        <v>585</v>
      </c>
      <c r="L125" s="149"/>
      <c r="M125" s="149"/>
      <c r="N125" s="149"/>
      <c r="O125" s="149"/>
      <c r="P125" s="149"/>
      <c r="Q125" s="149"/>
      <c r="R125" s="150"/>
      <c r="S125" s="151"/>
      <c r="T125" s="150"/>
      <c r="U125" s="151"/>
      <c r="V125" s="148"/>
      <c r="W125" s="149"/>
      <c r="X125" s="149"/>
      <c r="Y125" s="149"/>
      <c r="Z125" s="149"/>
      <c r="AA125" s="149"/>
      <c r="AB125" s="149"/>
      <c r="AC125" s="149"/>
      <c r="AD125" s="148"/>
      <c r="AE125" s="149"/>
      <c r="AF125" s="149"/>
      <c r="AG125" s="149"/>
      <c r="AH125" s="149"/>
      <c r="AI125" s="149"/>
      <c r="AJ125" s="149"/>
      <c r="AK125" s="152"/>
      <c r="AL125" s="148"/>
      <c r="AM125" s="149"/>
      <c r="AN125" s="149"/>
      <c r="AO125" s="149"/>
      <c r="AP125" s="149"/>
      <c r="AQ125" s="149"/>
      <c r="AR125" s="152"/>
      <c r="AS125" s="153"/>
      <c r="AT125" s="154"/>
      <c r="AU125" s="154"/>
      <c r="AV125" s="154"/>
      <c r="AW125" s="154"/>
      <c r="AX125" s="154"/>
      <c r="AY125" s="155"/>
      <c r="AZ125" s="156"/>
      <c r="BA125" s="157"/>
      <c r="BB125" s="158">
        <v>1</v>
      </c>
      <c r="BC125" s="159"/>
      <c r="BD125" s="160"/>
      <c r="BE125" s="160"/>
      <c r="BF125" s="161"/>
      <c r="BG125" s="162"/>
      <c r="BH125" s="163"/>
      <c r="BI125" s="164"/>
      <c r="BJ125" s="165"/>
      <c r="BK125" s="166"/>
      <c r="BL125" s="166"/>
      <c r="BM125" s="166"/>
      <c r="BN125" s="166"/>
      <c r="BO125" s="167"/>
      <c r="BP125" s="165"/>
      <c r="BQ125" s="166"/>
      <c r="BR125" s="166"/>
      <c r="BS125" s="166"/>
      <c r="BT125" s="166"/>
      <c r="BU125" s="167"/>
      <c r="BV125" s="165"/>
      <c r="BW125" s="166"/>
      <c r="BX125" s="166"/>
      <c r="BY125" s="166"/>
      <c r="BZ125" s="166"/>
      <c r="CA125" s="167"/>
      <c r="CB125" s="159"/>
      <c r="CC125" s="160"/>
      <c r="CD125" s="160"/>
      <c r="CE125" s="161"/>
      <c r="CF125" s="168"/>
      <c r="CG125" s="169"/>
      <c r="CH125" s="169"/>
      <c r="CI125" s="169"/>
      <c r="CJ125" s="170"/>
      <c r="CK125" s="168"/>
      <c r="CL125" s="169"/>
      <c r="CM125" s="169"/>
      <c r="CN125" s="169"/>
      <c r="CO125" s="170"/>
      <c r="CP125" s="168"/>
      <c r="CQ125" s="169"/>
      <c r="CR125" s="169"/>
      <c r="CS125" s="169"/>
      <c r="CT125" s="170"/>
      <c r="CU125" s="171"/>
      <c r="CV125" s="172"/>
      <c r="CW125" s="172"/>
      <c r="CX125" s="172"/>
      <c r="CY125" s="173"/>
    </row>
    <row r="126" spans="1:105" ht="16.5" x14ac:dyDescent="0.15">
      <c r="A126" s="175"/>
      <c r="B126" s="144"/>
      <c r="C126" s="176" t="str">
        <f t="shared" ca="1" si="3"/>
        <v>●</v>
      </c>
      <c r="D126" s="177"/>
      <c r="E126" s="178"/>
      <c r="F126" s="178"/>
      <c r="G126" s="178"/>
      <c r="H126" s="178"/>
      <c r="I126" s="178"/>
      <c r="J126" s="178"/>
      <c r="K126" s="179"/>
      <c r="L126" s="180"/>
      <c r="M126" s="180"/>
      <c r="N126" s="180"/>
      <c r="O126" s="180"/>
      <c r="P126" s="180"/>
      <c r="Q126" s="180"/>
      <c r="R126" s="181"/>
      <c r="S126" s="182"/>
      <c r="T126" s="181"/>
      <c r="U126" s="182"/>
      <c r="V126" s="179"/>
      <c r="W126" s="180"/>
      <c r="X126" s="180"/>
      <c r="Y126" s="180"/>
      <c r="Z126" s="180"/>
      <c r="AA126" s="180"/>
      <c r="AB126" s="180"/>
      <c r="AC126" s="180"/>
      <c r="AD126" s="179"/>
      <c r="AE126" s="180"/>
      <c r="AF126" s="180"/>
      <c r="AG126" s="180"/>
      <c r="AH126" s="180"/>
      <c r="AI126" s="180"/>
      <c r="AJ126" s="180"/>
      <c r="AK126" s="183"/>
      <c r="AL126" s="179"/>
      <c r="AM126" s="180"/>
      <c r="AN126" s="180"/>
      <c r="AO126" s="180"/>
      <c r="AP126" s="180"/>
      <c r="AQ126" s="180"/>
      <c r="AR126" s="183"/>
      <c r="AS126" s="184"/>
      <c r="AT126" s="185"/>
      <c r="AU126" s="185"/>
      <c r="AV126" s="185"/>
      <c r="AW126" s="185"/>
      <c r="AX126" s="185"/>
      <c r="AY126" s="186"/>
      <c r="AZ126" s="187"/>
      <c r="BA126" s="188"/>
      <c r="BB126" s="189">
        <v>2</v>
      </c>
      <c r="BC126" s="190"/>
      <c r="BD126" s="191"/>
      <c r="BE126" s="191"/>
      <c r="BF126" s="192"/>
      <c r="BG126" s="193"/>
      <c r="BH126" s="194"/>
      <c r="BI126" s="195"/>
      <c r="BJ126" s="196"/>
      <c r="BK126" s="197"/>
      <c r="BL126" s="197"/>
      <c r="BM126" s="197"/>
      <c r="BN126" s="197"/>
      <c r="BO126" s="198"/>
      <c r="BP126" s="196"/>
      <c r="BQ126" s="197"/>
      <c r="BR126" s="197"/>
      <c r="BS126" s="197"/>
      <c r="BT126" s="197"/>
      <c r="BU126" s="198"/>
      <c r="BV126" s="196"/>
      <c r="BW126" s="197"/>
      <c r="BX126" s="197"/>
      <c r="BY126" s="197"/>
      <c r="BZ126" s="197"/>
      <c r="CA126" s="198"/>
      <c r="CB126" s="190"/>
      <c r="CC126" s="191"/>
      <c r="CD126" s="191"/>
      <c r="CE126" s="192"/>
      <c r="CF126" s="199"/>
      <c r="CG126" s="200"/>
      <c r="CH126" s="200"/>
      <c r="CI126" s="200"/>
      <c r="CJ126" s="201"/>
      <c r="CK126" s="199"/>
      <c r="CL126" s="200"/>
      <c r="CM126" s="200"/>
      <c r="CN126" s="200"/>
      <c r="CO126" s="201"/>
      <c r="CP126" s="199"/>
      <c r="CQ126" s="200"/>
      <c r="CR126" s="200"/>
      <c r="CS126" s="200"/>
      <c r="CT126" s="201"/>
      <c r="CU126" s="171"/>
      <c r="CV126" s="172"/>
      <c r="CW126" s="172"/>
      <c r="CX126" s="172"/>
      <c r="CY126" s="173"/>
    </row>
    <row r="127" spans="1:105" ht="16.5" x14ac:dyDescent="0.15">
      <c r="A127" s="175"/>
      <c r="B127" s="144"/>
      <c r="C127" s="176" t="str">
        <f t="shared" ca="1" si="3"/>
        <v>●</v>
      </c>
      <c r="D127" s="177"/>
      <c r="E127" s="178"/>
      <c r="F127" s="178"/>
      <c r="G127" s="178"/>
      <c r="H127" s="178"/>
      <c r="I127" s="178"/>
      <c r="J127" s="178"/>
      <c r="K127" s="179"/>
      <c r="L127" s="180"/>
      <c r="M127" s="180"/>
      <c r="N127" s="180"/>
      <c r="O127" s="180"/>
      <c r="P127" s="180"/>
      <c r="Q127" s="180"/>
      <c r="R127" s="181"/>
      <c r="S127" s="182"/>
      <c r="T127" s="181"/>
      <c r="U127" s="182"/>
      <c r="V127" s="179"/>
      <c r="W127" s="180"/>
      <c r="X127" s="180"/>
      <c r="Y127" s="180"/>
      <c r="Z127" s="180"/>
      <c r="AA127" s="180"/>
      <c r="AB127" s="180"/>
      <c r="AC127" s="180"/>
      <c r="AD127" s="179"/>
      <c r="AE127" s="180"/>
      <c r="AF127" s="180"/>
      <c r="AG127" s="180"/>
      <c r="AH127" s="180"/>
      <c r="AI127" s="180"/>
      <c r="AJ127" s="180"/>
      <c r="AK127" s="183"/>
      <c r="AL127" s="179"/>
      <c r="AM127" s="180"/>
      <c r="AN127" s="180"/>
      <c r="AO127" s="180"/>
      <c r="AP127" s="180"/>
      <c r="AQ127" s="180"/>
      <c r="AR127" s="183"/>
      <c r="AS127" s="184"/>
      <c r="AT127" s="185"/>
      <c r="AU127" s="185"/>
      <c r="AV127" s="185"/>
      <c r="AW127" s="185"/>
      <c r="AX127" s="185"/>
      <c r="AY127" s="186"/>
      <c r="AZ127" s="187"/>
      <c r="BA127" s="188"/>
      <c r="BB127" s="189">
        <v>3</v>
      </c>
      <c r="BC127" s="190"/>
      <c r="BD127" s="191"/>
      <c r="BE127" s="191"/>
      <c r="BF127" s="192"/>
      <c r="BG127" s="193"/>
      <c r="BH127" s="194"/>
      <c r="BI127" s="195"/>
      <c r="BJ127" s="196"/>
      <c r="BK127" s="197"/>
      <c r="BL127" s="197"/>
      <c r="BM127" s="197"/>
      <c r="BN127" s="197"/>
      <c r="BO127" s="198"/>
      <c r="BP127" s="196"/>
      <c r="BQ127" s="197"/>
      <c r="BR127" s="197"/>
      <c r="BS127" s="197"/>
      <c r="BT127" s="197"/>
      <c r="BU127" s="198"/>
      <c r="BV127" s="196"/>
      <c r="BW127" s="197"/>
      <c r="BX127" s="197"/>
      <c r="BY127" s="197"/>
      <c r="BZ127" s="197"/>
      <c r="CA127" s="198"/>
      <c r="CB127" s="190"/>
      <c r="CC127" s="191"/>
      <c r="CD127" s="191"/>
      <c r="CE127" s="192"/>
      <c r="CF127" s="199"/>
      <c r="CG127" s="200"/>
      <c r="CH127" s="200"/>
      <c r="CI127" s="200"/>
      <c r="CJ127" s="201"/>
      <c r="CK127" s="199"/>
      <c r="CL127" s="200"/>
      <c r="CM127" s="200"/>
      <c r="CN127" s="200"/>
      <c r="CO127" s="201"/>
      <c r="CP127" s="199"/>
      <c r="CQ127" s="200"/>
      <c r="CR127" s="200"/>
      <c r="CS127" s="200"/>
      <c r="CT127" s="201"/>
      <c r="CU127" s="171"/>
      <c r="CV127" s="172"/>
      <c r="CW127" s="172"/>
      <c r="CX127" s="172"/>
      <c r="CY127" s="173"/>
    </row>
    <row r="128" spans="1:105" ht="16.5" x14ac:dyDescent="0.15">
      <c r="A128" s="175"/>
      <c r="B128" s="144"/>
      <c r="C128" s="176" t="str">
        <f t="shared" ca="1" si="3"/>
        <v>●</v>
      </c>
      <c r="D128" s="177"/>
      <c r="E128" s="178"/>
      <c r="F128" s="178"/>
      <c r="G128" s="178"/>
      <c r="H128" s="178"/>
      <c r="I128" s="178"/>
      <c r="J128" s="178"/>
      <c r="K128" s="179"/>
      <c r="L128" s="180"/>
      <c r="M128" s="180"/>
      <c r="N128" s="180"/>
      <c r="O128" s="180"/>
      <c r="P128" s="180"/>
      <c r="Q128" s="180"/>
      <c r="R128" s="181"/>
      <c r="S128" s="182"/>
      <c r="T128" s="181"/>
      <c r="U128" s="182"/>
      <c r="V128" s="179"/>
      <c r="W128" s="180"/>
      <c r="X128" s="180"/>
      <c r="Y128" s="180"/>
      <c r="Z128" s="180"/>
      <c r="AA128" s="180"/>
      <c r="AB128" s="180"/>
      <c r="AC128" s="180"/>
      <c r="AD128" s="179"/>
      <c r="AE128" s="180"/>
      <c r="AF128" s="180"/>
      <c r="AG128" s="180"/>
      <c r="AH128" s="180"/>
      <c r="AI128" s="180"/>
      <c r="AJ128" s="180"/>
      <c r="AK128" s="183"/>
      <c r="AL128" s="179"/>
      <c r="AM128" s="180"/>
      <c r="AN128" s="180"/>
      <c r="AO128" s="180"/>
      <c r="AP128" s="180"/>
      <c r="AQ128" s="180"/>
      <c r="AR128" s="183"/>
      <c r="AS128" s="184"/>
      <c r="AT128" s="185"/>
      <c r="AU128" s="185"/>
      <c r="AV128" s="185"/>
      <c r="AW128" s="185"/>
      <c r="AX128" s="185"/>
      <c r="AY128" s="186"/>
      <c r="AZ128" s="187"/>
      <c r="BA128" s="188"/>
      <c r="BB128" s="189">
        <v>4</v>
      </c>
      <c r="BC128" s="190"/>
      <c r="BD128" s="191"/>
      <c r="BE128" s="191"/>
      <c r="BF128" s="192"/>
      <c r="BG128" s="193"/>
      <c r="BH128" s="194"/>
      <c r="BI128" s="195"/>
      <c r="BJ128" s="196"/>
      <c r="BK128" s="197"/>
      <c r="BL128" s="197"/>
      <c r="BM128" s="197"/>
      <c r="BN128" s="197"/>
      <c r="BO128" s="198"/>
      <c r="BP128" s="196"/>
      <c r="BQ128" s="197"/>
      <c r="BR128" s="197"/>
      <c r="BS128" s="197"/>
      <c r="BT128" s="197"/>
      <c r="BU128" s="198"/>
      <c r="BV128" s="196"/>
      <c r="BW128" s="197"/>
      <c r="BX128" s="197"/>
      <c r="BY128" s="197"/>
      <c r="BZ128" s="197"/>
      <c r="CA128" s="198"/>
      <c r="CB128" s="190"/>
      <c r="CC128" s="191"/>
      <c r="CD128" s="191"/>
      <c r="CE128" s="192"/>
      <c r="CF128" s="199"/>
      <c r="CG128" s="200"/>
      <c r="CH128" s="200"/>
      <c r="CI128" s="200"/>
      <c r="CJ128" s="201"/>
      <c r="CK128" s="199"/>
      <c r="CL128" s="200"/>
      <c r="CM128" s="200"/>
      <c r="CN128" s="200"/>
      <c r="CO128" s="201"/>
      <c r="CP128" s="199"/>
      <c r="CQ128" s="200"/>
      <c r="CR128" s="200"/>
      <c r="CS128" s="200"/>
      <c r="CT128" s="201"/>
      <c r="CU128" s="171"/>
      <c r="CV128" s="172"/>
      <c r="CW128" s="172"/>
      <c r="CX128" s="172"/>
      <c r="CY128" s="173"/>
    </row>
    <row r="129" spans="1:103" ht="16.5" x14ac:dyDescent="0.15">
      <c r="A129" s="175"/>
      <c r="B129" s="144"/>
      <c r="C129" s="176" t="str">
        <f t="shared" ca="1" si="3"/>
        <v>●</v>
      </c>
      <c r="D129" s="177"/>
      <c r="E129" s="178"/>
      <c r="F129" s="178"/>
      <c r="G129" s="178"/>
      <c r="H129" s="178"/>
      <c r="I129" s="178"/>
      <c r="J129" s="178"/>
      <c r="K129" s="179"/>
      <c r="L129" s="180"/>
      <c r="M129" s="180"/>
      <c r="N129" s="180"/>
      <c r="O129" s="180"/>
      <c r="P129" s="180"/>
      <c r="Q129" s="180"/>
      <c r="R129" s="181"/>
      <c r="S129" s="182"/>
      <c r="T129" s="181"/>
      <c r="U129" s="182"/>
      <c r="V129" s="179"/>
      <c r="W129" s="180"/>
      <c r="X129" s="180"/>
      <c r="Y129" s="180"/>
      <c r="Z129" s="180"/>
      <c r="AA129" s="180"/>
      <c r="AB129" s="180"/>
      <c r="AC129" s="180"/>
      <c r="AD129" s="179"/>
      <c r="AE129" s="180"/>
      <c r="AF129" s="180"/>
      <c r="AG129" s="180"/>
      <c r="AH129" s="180"/>
      <c r="AI129" s="180"/>
      <c r="AJ129" s="180"/>
      <c r="AK129" s="183"/>
      <c r="AL129" s="179"/>
      <c r="AM129" s="180"/>
      <c r="AN129" s="180"/>
      <c r="AO129" s="180"/>
      <c r="AP129" s="180"/>
      <c r="AQ129" s="180"/>
      <c r="AR129" s="183"/>
      <c r="AS129" s="184"/>
      <c r="AT129" s="185"/>
      <c r="AU129" s="185"/>
      <c r="AV129" s="185"/>
      <c r="AW129" s="185"/>
      <c r="AX129" s="185"/>
      <c r="AY129" s="186"/>
      <c r="AZ129" s="187"/>
      <c r="BA129" s="188"/>
      <c r="BB129" s="189">
        <v>5</v>
      </c>
      <c r="BC129" s="190"/>
      <c r="BD129" s="191"/>
      <c r="BE129" s="191"/>
      <c r="BF129" s="192"/>
      <c r="BG129" s="193"/>
      <c r="BH129" s="194"/>
      <c r="BI129" s="195"/>
      <c r="BJ129" s="196"/>
      <c r="BK129" s="197"/>
      <c r="BL129" s="197"/>
      <c r="BM129" s="197"/>
      <c r="BN129" s="197"/>
      <c r="BO129" s="198"/>
      <c r="BP129" s="196"/>
      <c r="BQ129" s="197"/>
      <c r="BR129" s="197"/>
      <c r="BS129" s="197"/>
      <c r="BT129" s="197"/>
      <c r="BU129" s="198"/>
      <c r="BV129" s="196"/>
      <c r="BW129" s="197"/>
      <c r="BX129" s="197"/>
      <c r="BY129" s="197"/>
      <c r="BZ129" s="197"/>
      <c r="CA129" s="198"/>
      <c r="CB129" s="190"/>
      <c r="CC129" s="191"/>
      <c r="CD129" s="191"/>
      <c r="CE129" s="192"/>
      <c r="CF129" s="199"/>
      <c r="CG129" s="200"/>
      <c r="CH129" s="200"/>
      <c r="CI129" s="200"/>
      <c r="CJ129" s="201"/>
      <c r="CK129" s="199"/>
      <c r="CL129" s="200"/>
      <c r="CM129" s="200"/>
      <c r="CN129" s="200"/>
      <c r="CO129" s="201"/>
      <c r="CP129" s="199"/>
      <c r="CQ129" s="200"/>
      <c r="CR129" s="200"/>
      <c r="CS129" s="200"/>
      <c r="CT129" s="201"/>
      <c r="CU129" s="171"/>
      <c r="CV129" s="172"/>
      <c r="CW129" s="172"/>
      <c r="CX129" s="172"/>
      <c r="CY129" s="173"/>
    </row>
    <row r="130" spans="1:103" ht="16.5" x14ac:dyDescent="0.15">
      <c r="A130" s="202"/>
      <c r="B130" s="203"/>
      <c r="C130" s="204" t="str">
        <f t="shared" ca="1" si="3"/>
        <v>●</v>
      </c>
      <c r="D130" s="205"/>
      <c r="E130" s="206"/>
      <c r="F130" s="206"/>
      <c r="G130" s="206"/>
      <c r="H130" s="206"/>
      <c r="I130" s="206"/>
      <c r="J130" s="206"/>
      <c r="K130" s="168"/>
      <c r="L130" s="169"/>
      <c r="M130" s="169"/>
      <c r="N130" s="169"/>
      <c r="O130" s="169"/>
      <c r="P130" s="169"/>
      <c r="Q130" s="169"/>
      <c r="R130" s="207"/>
      <c r="S130" s="208"/>
      <c r="T130" s="207"/>
      <c r="U130" s="208"/>
      <c r="V130" s="168"/>
      <c r="W130" s="169"/>
      <c r="X130" s="169"/>
      <c r="Y130" s="169"/>
      <c r="Z130" s="169"/>
      <c r="AA130" s="169"/>
      <c r="AB130" s="169"/>
      <c r="AC130" s="169"/>
      <c r="AD130" s="168"/>
      <c r="AE130" s="169"/>
      <c r="AF130" s="169"/>
      <c r="AG130" s="169"/>
      <c r="AH130" s="169"/>
      <c r="AI130" s="169"/>
      <c r="AJ130" s="169"/>
      <c r="AK130" s="170"/>
      <c r="AL130" s="168"/>
      <c r="AM130" s="169"/>
      <c r="AN130" s="169"/>
      <c r="AO130" s="169"/>
      <c r="AP130" s="169"/>
      <c r="AQ130" s="169"/>
      <c r="AR130" s="170"/>
      <c r="AS130" s="209"/>
      <c r="AT130" s="210"/>
      <c r="AU130" s="210"/>
      <c r="AV130" s="210"/>
      <c r="AW130" s="210"/>
      <c r="AX130" s="210"/>
      <c r="AY130" s="211"/>
      <c r="AZ130" s="212"/>
      <c r="BA130" s="213"/>
      <c r="BB130" s="214">
        <v>6</v>
      </c>
      <c r="BC130" s="215"/>
      <c r="BD130" s="216"/>
      <c r="BE130" s="216"/>
      <c r="BF130" s="217"/>
      <c r="BG130" s="218"/>
      <c r="BH130" s="219"/>
      <c r="BI130" s="220"/>
      <c r="BJ130" s="221"/>
      <c r="BK130" s="222"/>
      <c r="BL130" s="222"/>
      <c r="BM130" s="222"/>
      <c r="BN130" s="222"/>
      <c r="BO130" s="223"/>
      <c r="BP130" s="221"/>
      <c r="BQ130" s="222"/>
      <c r="BR130" s="222"/>
      <c r="BS130" s="222"/>
      <c r="BT130" s="222"/>
      <c r="BU130" s="223"/>
      <c r="BV130" s="221"/>
      <c r="BW130" s="222"/>
      <c r="BX130" s="222"/>
      <c r="BY130" s="222"/>
      <c r="BZ130" s="222"/>
      <c r="CA130" s="223"/>
      <c r="CB130" s="215"/>
      <c r="CC130" s="216"/>
      <c r="CD130" s="216"/>
      <c r="CE130" s="217"/>
      <c r="CF130" s="199"/>
      <c r="CG130" s="200"/>
      <c r="CH130" s="200"/>
      <c r="CI130" s="200"/>
      <c r="CJ130" s="201"/>
      <c r="CK130" s="199"/>
      <c r="CL130" s="200"/>
      <c r="CM130" s="200"/>
      <c r="CN130" s="200"/>
      <c r="CO130" s="201"/>
      <c r="CP130" s="199"/>
      <c r="CQ130" s="200"/>
      <c r="CR130" s="200"/>
      <c r="CS130" s="200"/>
      <c r="CT130" s="201"/>
      <c r="CU130" s="171"/>
      <c r="CV130" s="172"/>
      <c r="CW130" s="172"/>
      <c r="CX130" s="172"/>
      <c r="CY130" s="173"/>
    </row>
    <row r="131" spans="1:103" ht="16.5" x14ac:dyDescent="0.15">
      <c r="A131" s="143">
        <v>21</v>
      </c>
      <c r="B131" s="144"/>
      <c r="C131" s="145" t="str">
        <f t="shared" ca="1" si="3"/>
        <v>●</v>
      </c>
      <c r="D131" s="146"/>
      <c r="E131" s="147"/>
      <c r="F131" s="147"/>
      <c r="G131" s="147"/>
      <c r="H131" s="147"/>
      <c r="I131" s="147"/>
      <c r="J131" s="147"/>
      <c r="K131" s="148" t="s">
        <v>586</v>
      </c>
      <c r="L131" s="149"/>
      <c r="M131" s="149"/>
      <c r="N131" s="149"/>
      <c r="O131" s="149"/>
      <c r="P131" s="149"/>
      <c r="Q131" s="149"/>
      <c r="R131" s="150"/>
      <c r="S131" s="151"/>
      <c r="T131" s="150"/>
      <c r="U131" s="151"/>
      <c r="V131" s="148"/>
      <c r="W131" s="149"/>
      <c r="X131" s="149"/>
      <c r="Y131" s="149"/>
      <c r="Z131" s="149"/>
      <c r="AA131" s="149"/>
      <c r="AB131" s="149"/>
      <c r="AC131" s="149"/>
      <c r="AD131" s="148"/>
      <c r="AE131" s="149"/>
      <c r="AF131" s="149"/>
      <c r="AG131" s="149"/>
      <c r="AH131" s="149"/>
      <c r="AI131" s="149"/>
      <c r="AJ131" s="149"/>
      <c r="AK131" s="152"/>
      <c r="AL131" s="148"/>
      <c r="AM131" s="149"/>
      <c r="AN131" s="149"/>
      <c r="AO131" s="149"/>
      <c r="AP131" s="149"/>
      <c r="AQ131" s="149"/>
      <c r="AR131" s="152"/>
      <c r="AS131" s="153"/>
      <c r="AT131" s="154"/>
      <c r="AU131" s="154"/>
      <c r="AV131" s="154"/>
      <c r="AW131" s="154"/>
      <c r="AX131" s="154"/>
      <c r="AY131" s="155"/>
      <c r="AZ131" s="156"/>
      <c r="BA131" s="157"/>
      <c r="BB131" s="158">
        <v>1</v>
      </c>
      <c r="BC131" s="159"/>
      <c r="BD131" s="160"/>
      <c r="BE131" s="160"/>
      <c r="BF131" s="161"/>
      <c r="BG131" s="162"/>
      <c r="BH131" s="163"/>
      <c r="BI131" s="164"/>
      <c r="BJ131" s="165"/>
      <c r="BK131" s="166"/>
      <c r="BL131" s="166"/>
      <c r="BM131" s="166"/>
      <c r="BN131" s="166"/>
      <c r="BO131" s="167"/>
      <c r="BP131" s="165"/>
      <c r="BQ131" s="166"/>
      <c r="BR131" s="166"/>
      <c r="BS131" s="166"/>
      <c r="BT131" s="166"/>
      <c r="BU131" s="167"/>
      <c r="BV131" s="165"/>
      <c r="BW131" s="166"/>
      <c r="BX131" s="166"/>
      <c r="BY131" s="166"/>
      <c r="BZ131" s="166"/>
      <c r="CA131" s="167"/>
      <c r="CB131" s="159"/>
      <c r="CC131" s="160"/>
      <c r="CD131" s="160"/>
      <c r="CE131" s="161"/>
      <c r="CF131" s="168"/>
      <c r="CG131" s="169"/>
      <c r="CH131" s="169"/>
      <c r="CI131" s="169"/>
      <c r="CJ131" s="170"/>
      <c r="CK131" s="168"/>
      <c r="CL131" s="169"/>
      <c r="CM131" s="169"/>
      <c r="CN131" s="169"/>
      <c r="CO131" s="170"/>
      <c r="CP131" s="168"/>
      <c r="CQ131" s="169"/>
      <c r="CR131" s="169"/>
      <c r="CS131" s="169"/>
      <c r="CT131" s="170"/>
      <c r="CU131" s="171"/>
      <c r="CV131" s="172"/>
      <c r="CW131" s="172"/>
      <c r="CX131" s="172"/>
      <c r="CY131" s="173"/>
    </row>
    <row r="132" spans="1:103" ht="16.5" x14ac:dyDescent="0.15">
      <c r="A132" s="175"/>
      <c r="B132" s="144"/>
      <c r="C132" s="176" t="str">
        <f t="shared" ca="1" si="3"/>
        <v>●</v>
      </c>
      <c r="D132" s="177"/>
      <c r="E132" s="178"/>
      <c r="F132" s="178"/>
      <c r="G132" s="178"/>
      <c r="H132" s="178"/>
      <c r="I132" s="178"/>
      <c r="J132" s="178"/>
      <c r="K132" s="179"/>
      <c r="L132" s="180"/>
      <c r="M132" s="180"/>
      <c r="N132" s="180"/>
      <c r="O132" s="180"/>
      <c r="P132" s="180"/>
      <c r="Q132" s="180"/>
      <c r="R132" s="181"/>
      <c r="S132" s="182"/>
      <c r="T132" s="181"/>
      <c r="U132" s="182"/>
      <c r="V132" s="179"/>
      <c r="W132" s="180"/>
      <c r="X132" s="180"/>
      <c r="Y132" s="180"/>
      <c r="Z132" s="180"/>
      <c r="AA132" s="180"/>
      <c r="AB132" s="180"/>
      <c r="AC132" s="180"/>
      <c r="AD132" s="179"/>
      <c r="AE132" s="180"/>
      <c r="AF132" s="180"/>
      <c r="AG132" s="180"/>
      <c r="AH132" s="180"/>
      <c r="AI132" s="180"/>
      <c r="AJ132" s="180"/>
      <c r="AK132" s="183"/>
      <c r="AL132" s="179"/>
      <c r="AM132" s="180"/>
      <c r="AN132" s="180"/>
      <c r="AO132" s="180"/>
      <c r="AP132" s="180"/>
      <c r="AQ132" s="180"/>
      <c r="AR132" s="183"/>
      <c r="AS132" s="184"/>
      <c r="AT132" s="185"/>
      <c r="AU132" s="185"/>
      <c r="AV132" s="185"/>
      <c r="AW132" s="185"/>
      <c r="AX132" s="185"/>
      <c r="AY132" s="186"/>
      <c r="AZ132" s="187"/>
      <c r="BA132" s="188"/>
      <c r="BB132" s="189">
        <v>2</v>
      </c>
      <c r="BC132" s="190"/>
      <c r="BD132" s="191"/>
      <c r="BE132" s="191"/>
      <c r="BF132" s="192"/>
      <c r="BG132" s="193"/>
      <c r="BH132" s="194"/>
      <c r="BI132" s="195"/>
      <c r="BJ132" s="196"/>
      <c r="BK132" s="197"/>
      <c r="BL132" s="197"/>
      <c r="BM132" s="197"/>
      <c r="BN132" s="197"/>
      <c r="BO132" s="198"/>
      <c r="BP132" s="196"/>
      <c r="BQ132" s="197"/>
      <c r="BR132" s="197"/>
      <c r="BS132" s="197"/>
      <c r="BT132" s="197"/>
      <c r="BU132" s="198"/>
      <c r="BV132" s="196"/>
      <c r="BW132" s="197"/>
      <c r="BX132" s="197"/>
      <c r="BY132" s="197"/>
      <c r="BZ132" s="197"/>
      <c r="CA132" s="198"/>
      <c r="CB132" s="190"/>
      <c r="CC132" s="191"/>
      <c r="CD132" s="191"/>
      <c r="CE132" s="192"/>
      <c r="CF132" s="199"/>
      <c r="CG132" s="200"/>
      <c r="CH132" s="200"/>
      <c r="CI132" s="200"/>
      <c r="CJ132" s="201"/>
      <c r="CK132" s="199"/>
      <c r="CL132" s="200"/>
      <c r="CM132" s="200"/>
      <c r="CN132" s="200"/>
      <c r="CO132" s="201"/>
      <c r="CP132" s="199"/>
      <c r="CQ132" s="200"/>
      <c r="CR132" s="200"/>
      <c r="CS132" s="200"/>
      <c r="CT132" s="201"/>
      <c r="CU132" s="171"/>
      <c r="CV132" s="172"/>
      <c r="CW132" s="172"/>
      <c r="CX132" s="172"/>
      <c r="CY132" s="173"/>
    </row>
    <row r="133" spans="1:103" ht="16.5" x14ac:dyDescent="0.15">
      <c r="A133" s="175"/>
      <c r="B133" s="144"/>
      <c r="C133" s="176" t="str">
        <f t="shared" ca="1" si="3"/>
        <v>●</v>
      </c>
      <c r="D133" s="177"/>
      <c r="E133" s="178"/>
      <c r="F133" s="178"/>
      <c r="G133" s="178"/>
      <c r="H133" s="178"/>
      <c r="I133" s="178"/>
      <c r="J133" s="178"/>
      <c r="K133" s="179"/>
      <c r="L133" s="180"/>
      <c r="M133" s="180"/>
      <c r="N133" s="180"/>
      <c r="O133" s="180"/>
      <c r="P133" s="180"/>
      <c r="Q133" s="180"/>
      <c r="R133" s="181"/>
      <c r="S133" s="182"/>
      <c r="T133" s="181"/>
      <c r="U133" s="182"/>
      <c r="V133" s="179"/>
      <c r="W133" s="180"/>
      <c r="X133" s="180"/>
      <c r="Y133" s="180"/>
      <c r="Z133" s="180"/>
      <c r="AA133" s="180"/>
      <c r="AB133" s="180"/>
      <c r="AC133" s="180"/>
      <c r="AD133" s="179"/>
      <c r="AE133" s="180"/>
      <c r="AF133" s="180"/>
      <c r="AG133" s="180"/>
      <c r="AH133" s="180"/>
      <c r="AI133" s="180"/>
      <c r="AJ133" s="180"/>
      <c r="AK133" s="183"/>
      <c r="AL133" s="179"/>
      <c r="AM133" s="180"/>
      <c r="AN133" s="180"/>
      <c r="AO133" s="180"/>
      <c r="AP133" s="180"/>
      <c r="AQ133" s="180"/>
      <c r="AR133" s="183"/>
      <c r="AS133" s="184"/>
      <c r="AT133" s="185"/>
      <c r="AU133" s="185"/>
      <c r="AV133" s="185"/>
      <c r="AW133" s="185"/>
      <c r="AX133" s="185"/>
      <c r="AY133" s="186"/>
      <c r="AZ133" s="187"/>
      <c r="BA133" s="188"/>
      <c r="BB133" s="189">
        <v>3</v>
      </c>
      <c r="BC133" s="190"/>
      <c r="BD133" s="191"/>
      <c r="BE133" s="191"/>
      <c r="BF133" s="192"/>
      <c r="BG133" s="193"/>
      <c r="BH133" s="194"/>
      <c r="BI133" s="195"/>
      <c r="BJ133" s="196"/>
      <c r="BK133" s="197"/>
      <c r="BL133" s="197"/>
      <c r="BM133" s="197"/>
      <c r="BN133" s="197"/>
      <c r="BO133" s="198"/>
      <c r="BP133" s="196"/>
      <c r="BQ133" s="197"/>
      <c r="BR133" s="197"/>
      <c r="BS133" s="197"/>
      <c r="BT133" s="197"/>
      <c r="BU133" s="198"/>
      <c r="BV133" s="196"/>
      <c r="BW133" s="197"/>
      <c r="BX133" s="197"/>
      <c r="BY133" s="197"/>
      <c r="BZ133" s="197"/>
      <c r="CA133" s="198"/>
      <c r="CB133" s="190"/>
      <c r="CC133" s="191"/>
      <c r="CD133" s="191"/>
      <c r="CE133" s="192"/>
      <c r="CF133" s="199"/>
      <c r="CG133" s="200"/>
      <c r="CH133" s="200"/>
      <c r="CI133" s="200"/>
      <c r="CJ133" s="201"/>
      <c r="CK133" s="199"/>
      <c r="CL133" s="200"/>
      <c r="CM133" s="200"/>
      <c r="CN133" s="200"/>
      <c r="CO133" s="201"/>
      <c r="CP133" s="199"/>
      <c r="CQ133" s="200"/>
      <c r="CR133" s="200"/>
      <c r="CS133" s="200"/>
      <c r="CT133" s="201"/>
      <c r="CU133" s="171"/>
      <c r="CV133" s="172"/>
      <c r="CW133" s="172"/>
      <c r="CX133" s="172"/>
      <c r="CY133" s="173"/>
    </row>
    <row r="134" spans="1:103" ht="16.5" x14ac:dyDescent="0.15">
      <c r="A134" s="175"/>
      <c r="B134" s="144"/>
      <c r="C134" s="176" t="str">
        <f t="shared" ca="1" si="3"/>
        <v>●</v>
      </c>
      <c r="D134" s="177"/>
      <c r="E134" s="178"/>
      <c r="F134" s="178"/>
      <c r="G134" s="178"/>
      <c r="H134" s="178"/>
      <c r="I134" s="178"/>
      <c r="J134" s="178"/>
      <c r="K134" s="179"/>
      <c r="L134" s="180"/>
      <c r="M134" s="180"/>
      <c r="N134" s="180"/>
      <c r="O134" s="180"/>
      <c r="P134" s="180"/>
      <c r="Q134" s="180"/>
      <c r="R134" s="181"/>
      <c r="S134" s="182"/>
      <c r="T134" s="181"/>
      <c r="U134" s="182"/>
      <c r="V134" s="179"/>
      <c r="W134" s="180"/>
      <c r="X134" s="180"/>
      <c r="Y134" s="180"/>
      <c r="Z134" s="180"/>
      <c r="AA134" s="180"/>
      <c r="AB134" s="180"/>
      <c r="AC134" s="180"/>
      <c r="AD134" s="179"/>
      <c r="AE134" s="180"/>
      <c r="AF134" s="180"/>
      <c r="AG134" s="180"/>
      <c r="AH134" s="180"/>
      <c r="AI134" s="180"/>
      <c r="AJ134" s="180"/>
      <c r="AK134" s="183"/>
      <c r="AL134" s="179"/>
      <c r="AM134" s="180"/>
      <c r="AN134" s="180"/>
      <c r="AO134" s="180"/>
      <c r="AP134" s="180"/>
      <c r="AQ134" s="180"/>
      <c r="AR134" s="183"/>
      <c r="AS134" s="184"/>
      <c r="AT134" s="185"/>
      <c r="AU134" s="185"/>
      <c r="AV134" s="185"/>
      <c r="AW134" s="185"/>
      <c r="AX134" s="185"/>
      <c r="AY134" s="186"/>
      <c r="AZ134" s="187"/>
      <c r="BA134" s="188"/>
      <c r="BB134" s="189">
        <v>4</v>
      </c>
      <c r="BC134" s="190"/>
      <c r="BD134" s="191"/>
      <c r="BE134" s="191"/>
      <c r="BF134" s="192"/>
      <c r="BG134" s="193"/>
      <c r="BH134" s="194"/>
      <c r="BI134" s="195"/>
      <c r="BJ134" s="196"/>
      <c r="BK134" s="197"/>
      <c r="BL134" s="197"/>
      <c r="BM134" s="197"/>
      <c r="BN134" s="197"/>
      <c r="BO134" s="198"/>
      <c r="BP134" s="196"/>
      <c r="BQ134" s="197"/>
      <c r="BR134" s="197"/>
      <c r="BS134" s="197"/>
      <c r="BT134" s="197"/>
      <c r="BU134" s="198"/>
      <c r="BV134" s="196"/>
      <c r="BW134" s="197"/>
      <c r="BX134" s="197"/>
      <c r="BY134" s="197"/>
      <c r="BZ134" s="197"/>
      <c r="CA134" s="198"/>
      <c r="CB134" s="190"/>
      <c r="CC134" s="191"/>
      <c r="CD134" s="191"/>
      <c r="CE134" s="192"/>
      <c r="CF134" s="199"/>
      <c r="CG134" s="200"/>
      <c r="CH134" s="200"/>
      <c r="CI134" s="200"/>
      <c r="CJ134" s="201"/>
      <c r="CK134" s="199"/>
      <c r="CL134" s="200"/>
      <c r="CM134" s="200"/>
      <c r="CN134" s="200"/>
      <c r="CO134" s="201"/>
      <c r="CP134" s="199"/>
      <c r="CQ134" s="200"/>
      <c r="CR134" s="200"/>
      <c r="CS134" s="200"/>
      <c r="CT134" s="201"/>
      <c r="CU134" s="171"/>
      <c r="CV134" s="172"/>
      <c r="CW134" s="172"/>
      <c r="CX134" s="172"/>
      <c r="CY134" s="173"/>
    </row>
    <row r="135" spans="1:103" ht="16.5" x14ac:dyDescent="0.15">
      <c r="A135" s="175"/>
      <c r="B135" s="144"/>
      <c r="C135" s="176" t="str">
        <f t="shared" ca="1" si="3"/>
        <v>●</v>
      </c>
      <c r="D135" s="177"/>
      <c r="E135" s="178"/>
      <c r="F135" s="178"/>
      <c r="G135" s="178"/>
      <c r="H135" s="178"/>
      <c r="I135" s="178"/>
      <c r="J135" s="178"/>
      <c r="K135" s="179"/>
      <c r="L135" s="180"/>
      <c r="M135" s="180"/>
      <c r="N135" s="180"/>
      <c r="O135" s="180"/>
      <c r="P135" s="180"/>
      <c r="Q135" s="180"/>
      <c r="R135" s="181"/>
      <c r="S135" s="182"/>
      <c r="T135" s="181"/>
      <c r="U135" s="182"/>
      <c r="V135" s="179"/>
      <c r="W135" s="180"/>
      <c r="X135" s="180"/>
      <c r="Y135" s="180"/>
      <c r="Z135" s="180"/>
      <c r="AA135" s="180"/>
      <c r="AB135" s="180"/>
      <c r="AC135" s="180"/>
      <c r="AD135" s="179"/>
      <c r="AE135" s="180"/>
      <c r="AF135" s="180"/>
      <c r="AG135" s="180"/>
      <c r="AH135" s="180"/>
      <c r="AI135" s="180"/>
      <c r="AJ135" s="180"/>
      <c r="AK135" s="183"/>
      <c r="AL135" s="179"/>
      <c r="AM135" s="180"/>
      <c r="AN135" s="180"/>
      <c r="AO135" s="180"/>
      <c r="AP135" s="180"/>
      <c r="AQ135" s="180"/>
      <c r="AR135" s="183"/>
      <c r="AS135" s="184"/>
      <c r="AT135" s="185"/>
      <c r="AU135" s="185"/>
      <c r="AV135" s="185"/>
      <c r="AW135" s="185"/>
      <c r="AX135" s="185"/>
      <c r="AY135" s="186"/>
      <c r="AZ135" s="187"/>
      <c r="BA135" s="188"/>
      <c r="BB135" s="189">
        <v>5</v>
      </c>
      <c r="BC135" s="190"/>
      <c r="BD135" s="191"/>
      <c r="BE135" s="191"/>
      <c r="BF135" s="192"/>
      <c r="BG135" s="193"/>
      <c r="BH135" s="194"/>
      <c r="BI135" s="195"/>
      <c r="BJ135" s="196"/>
      <c r="BK135" s="197"/>
      <c r="BL135" s="197"/>
      <c r="BM135" s="197"/>
      <c r="BN135" s="197"/>
      <c r="BO135" s="198"/>
      <c r="BP135" s="196"/>
      <c r="BQ135" s="197"/>
      <c r="BR135" s="197"/>
      <c r="BS135" s="197"/>
      <c r="BT135" s="197"/>
      <c r="BU135" s="198"/>
      <c r="BV135" s="196"/>
      <c r="BW135" s="197"/>
      <c r="BX135" s="197"/>
      <c r="BY135" s="197"/>
      <c r="BZ135" s="197"/>
      <c r="CA135" s="198"/>
      <c r="CB135" s="190"/>
      <c r="CC135" s="191"/>
      <c r="CD135" s="191"/>
      <c r="CE135" s="192"/>
      <c r="CF135" s="199"/>
      <c r="CG135" s="200"/>
      <c r="CH135" s="200"/>
      <c r="CI135" s="200"/>
      <c r="CJ135" s="201"/>
      <c r="CK135" s="199"/>
      <c r="CL135" s="200"/>
      <c r="CM135" s="200"/>
      <c r="CN135" s="200"/>
      <c r="CO135" s="201"/>
      <c r="CP135" s="199"/>
      <c r="CQ135" s="200"/>
      <c r="CR135" s="200"/>
      <c r="CS135" s="200"/>
      <c r="CT135" s="201"/>
      <c r="CU135" s="171"/>
      <c r="CV135" s="172"/>
      <c r="CW135" s="172"/>
      <c r="CX135" s="172"/>
      <c r="CY135" s="173"/>
    </row>
    <row r="136" spans="1:103" ht="16.5" x14ac:dyDescent="0.15">
      <c r="A136" s="202"/>
      <c r="B136" s="203"/>
      <c r="C136" s="204" t="str">
        <f t="shared" ca="1" si="3"/>
        <v>●</v>
      </c>
      <c r="D136" s="205"/>
      <c r="E136" s="206"/>
      <c r="F136" s="206"/>
      <c r="G136" s="206"/>
      <c r="H136" s="206"/>
      <c r="I136" s="206"/>
      <c r="J136" s="206"/>
      <c r="K136" s="168"/>
      <c r="L136" s="169"/>
      <c r="M136" s="169"/>
      <c r="N136" s="169"/>
      <c r="O136" s="169"/>
      <c r="P136" s="169"/>
      <c r="Q136" s="169"/>
      <c r="R136" s="207"/>
      <c r="S136" s="208"/>
      <c r="T136" s="207"/>
      <c r="U136" s="208"/>
      <c r="V136" s="168"/>
      <c r="W136" s="169"/>
      <c r="X136" s="169"/>
      <c r="Y136" s="169"/>
      <c r="Z136" s="169"/>
      <c r="AA136" s="169"/>
      <c r="AB136" s="169"/>
      <c r="AC136" s="169"/>
      <c r="AD136" s="168"/>
      <c r="AE136" s="169"/>
      <c r="AF136" s="169"/>
      <c r="AG136" s="169"/>
      <c r="AH136" s="169"/>
      <c r="AI136" s="169"/>
      <c r="AJ136" s="169"/>
      <c r="AK136" s="170"/>
      <c r="AL136" s="168"/>
      <c r="AM136" s="169"/>
      <c r="AN136" s="169"/>
      <c r="AO136" s="169"/>
      <c r="AP136" s="169"/>
      <c r="AQ136" s="169"/>
      <c r="AR136" s="170"/>
      <c r="AS136" s="209"/>
      <c r="AT136" s="210"/>
      <c r="AU136" s="210"/>
      <c r="AV136" s="210"/>
      <c r="AW136" s="210"/>
      <c r="AX136" s="210"/>
      <c r="AY136" s="211"/>
      <c r="AZ136" s="212"/>
      <c r="BA136" s="213"/>
      <c r="BB136" s="214">
        <v>6</v>
      </c>
      <c r="BC136" s="215"/>
      <c r="BD136" s="216"/>
      <c r="BE136" s="216"/>
      <c r="BF136" s="217"/>
      <c r="BG136" s="218"/>
      <c r="BH136" s="219"/>
      <c r="BI136" s="220"/>
      <c r="BJ136" s="221"/>
      <c r="BK136" s="222"/>
      <c r="BL136" s="222"/>
      <c r="BM136" s="222"/>
      <c r="BN136" s="222"/>
      <c r="BO136" s="223"/>
      <c r="BP136" s="221"/>
      <c r="BQ136" s="222"/>
      <c r="BR136" s="222"/>
      <c r="BS136" s="222"/>
      <c r="BT136" s="222"/>
      <c r="BU136" s="223"/>
      <c r="BV136" s="221"/>
      <c r="BW136" s="222"/>
      <c r="BX136" s="222"/>
      <c r="BY136" s="222"/>
      <c r="BZ136" s="222"/>
      <c r="CA136" s="223"/>
      <c r="CB136" s="215"/>
      <c r="CC136" s="216"/>
      <c r="CD136" s="216"/>
      <c r="CE136" s="217"/>
      <c r="CF136" s="199"/>
      <c r="CG136" s="200"/>
      <c r="CH136" s="200"/>
      <c r="CI136" s="200"/>
      <c r="CJ136" s="201"/>
      <c r="CK136" s="199"/>
      <c r="CL136" s="200"/>
      <c r="CM136" s="200"/>
      <c r="CN136" s="200"/>
      <c r="CO136" s="201"/>
      <c r="CP136" s="199"/>
      <c r="CQ136" s="200"/>
      <c r="CR136" s="200"/>
      <c r="CS136" s="200"/>
      <c r="CT136" s="201"/>
      <c r="CU136" s="171"/>
      <c r="CV136" s="172"/>
      <c r="CW136" s="172"/>
      <c r="CX136" s="172"/>
      <c r="CY136" s="173"/>
    </row>
    <row r="137" spans="1:103" ht="16.5" x14ac:dyDescent="0.15">
      <c r="A137" s="143">
        <v>22</v>
      </c>
      <c r="B137" s="144"/>
      <c r="C137" s="145" t="str">
        <f t="shared" ca="1" si="3"/>
        <v>●</v>
      </c>
      <c r="D137" s="146"/>
      <c r="E137" s="147"/>
      <c r="F137" s="147"/>
      <c r="G137" s="147"/>
      <c r="H137" s="147"/>
      <c r="I137" s="147"/>
      <c r="J137" s="147"/>
      <c r="K137" s="148" t="s">
        <v>587</v>
      </c>
      <c r="L137" s="149"/>
      <c r="M137" s="149"/>
      <c r="N137" s="149"/>
      <c r="O137" s="149"/>
      <c r="P137" s="149"/>
      <c r="Q137" s="149"/>
      <c r="R137" s="150"/>
      <c r="S137" s="151"/>
      <c r="T137" s="150"/>
      <c r="U137" s="151"/>
      <c r="V137" s="148"/>
      <c r="W137" s="149"/>
      <c r="X137" s="149"/>
      <c r="Y137" s="149"/>
      <c r="Z137" s="149"/>
      <c r="AA137" s="149"/>
      <c r="AB137" s="149"/>
      <c r="AC137" s="149"/>
      <c r="AD137" s="148"/>
      <c r="AE137" s="149"/>
      <c r="AF137" s="149"/>
      <c r="AG137" s="149"/>
      <c r="AH137" s="149"/>
      <c r="AI137" s="149"/>
      <c r="AJ137" s="149"/>
      <c r="AK137" s="152"/>
      <c r="AL137" s="148"/>
      <c r="AM137" s="149"/>
      <c r="AN137" s="149"/>
      <c r="AO137" s="149"/>
      <c r="AP137" s="149"/>
      <c r="AQ137" s="149"/>
      <c r="AR137" s="152"/>
      <c r="AS137" s="153"/>
      <c r="AT137" s="154"/>
      <c r="AU137" s="154"/>
      <c r="AV137" s="154"/>
      <c r="AW137" s="154"/>
      <c r="AX137" s="154"/>
      <c r="AY137" s="155"/>
      <c r="AZ137" s="156"/>
      <c r="BA137" s="157"/>
      <c r="BB137" s="158">
        <v>1</v>
      </c>
      <c r="BC137" s="159"/>
      <c r="BD137" s="160"/>
      <c r="BE137" s="160"/>
      <c r="BF137" s="161"/>
      <c r="BG137" s="162"/>
      <c r="BH137" s="163"/>
      <c r="BI137" s="164"/>
      <c r="BJ137" s="165"/>
      <c r="BK137" s="166"/>
      <c r="BL137" s="166"/>
      <c r="BM137" s="166"/>
      <c r="BN137" s="166"/>
      <c r="BO137" s="167"/>
      <c r="BP137" s="165"/>
      <c r="BQ137" s="166"/>
      <c r="BR137" s="166"/>
      <c r="BS137" s="166"/>
      <c r="BT137" s="166"/>
      <c r="BU137" s="167"/>
      <c r="BV137" s="165"/>
      <c r="BW137" s="166"/>
      <c r="BX137" s="166"/>
      <c r="BY137" s="166"/>
      <c r="BZ137" s="166"/>
      <c r="CA137" s="167"/>
      <c r="CB137" s="159"/>
      <c r="CC137" s="160"/>
      <c r="CD137" s="160"/>
      <c r="CE137" s="161"/>
      <c r="CF137" s="168"/>
      <c r="CG137" s="169"/>
      <c r="CH137" s="169"/>
      <c r="CI137" s="169"/>
      <c r="CJ137" s="170"/>
      <c r="CK137" s="168"/>
      <c r="CL137" s="169"/>
      <c r="CM137" s="169"/>
      <c r="CN137" s="169"/>
      <c r="CO137" s="170"/>
      <c r="CP137" s="168"/>
      <c r="CQ137" s="169"/>
      <c r="CR137" s="169"/>
      <c r="CS137" s="169"/>
      <c r="CT137" s="170"/>
      <c r="CU137" s="171"/>
      <c r="CV137" s="172"/>
      <c r="CW137" s="172"/>
      <c r="CX137" s="172"/>
      <c r="CY137" s="173"/>
    </row>
    <row r="138" spans="1:103" ht="16.5" x14ac:dyDescent="0.15">
      <c r="A138" s="175"/>
      <c r="B138" s="144"/>
      <c r="C138" s="176" t="str">
        <f t="shared" ca="1" si="3"/>
        <v>●</v>
      </c>
      <c r="D138" s="177"/>
      <c r="E138" s="178"/>
      <c r="F138" s="178"/>
      <c r="G138" s="178"/>
      <c r="H138" s="178"/>
      <c r="I138" s="178"/>
      <c r="J138" s="178"/>
      <c r="K138" s="179"/>
      <c r="L138" s="180"/>
      <c r="M138" s="180"/>
      <c r="N138" s="180"/>
      <c r="O138" s="180"/>
      <c r="P138" s="180"/>
      <c r="Q138" s="180"/>
      <c r="R138" s="181"/>
      <c r="S138" s="182"/>
      <c r="T138" s="181"/>
      <c r="U138" s="182"/>
      <c r="V138" s="179"/>
      <c r="W138" s="180"/>
      <c r="X138" s="180"/>
      <c r="Y138" s="180"/>
      <c r="Z138" s="180"/>
      <c r="AA138" s="180"/>
      <c r="AB138" s="180"/>
      <c r="AC138" s="180"/>
      <c r="AD138" s="179"/>
      <c r="AE138" s="180"/>
      <c r="AF138" s="180"/>
      <c r="AG138" s="180"/>
      <c r="AH138" s="180"/>
      <c r="AI138" s="180"/>
      <c r="AJ138" s="180"/>
      <c r="AK138" s="183"/>
      <c r="AL138" s="179"/>
      <c r="AM138" s="180"/>
      <c r="AN138" s="180"/>
      <c r="AO138" s="180"/>
      <c r="AP138" s="180"/>
      <c r="AQ138" s="180"/>
      <c r="AR138" s="183"/>
      <c r="AS138" s="184"/>
      <c r="AT138" s="185"/>
      <c r="AU138" s="185"/>
      <c r="AV138" s="185"/>
      <c r="AW138" s="185"/>
      <c r="AX138" s="185"/>
      <c r="AY138" s="186"/>
      <c r="AZ138" s="187"/>
      <c r="BA138" s="188"/>
      <c r="BB138" s="189">
        <v>2</v>
      </c>
      <c r="BC138" s="190"/>
      <c r="BD138" s="191"/>
      <c r="BE138" s="191"/>
      <c r="BF138" s="192"/>
      <c r="BG138" s="193"/>
      <c r="BH138" s="194"/>
      <c r="BI138" s="195"/>
      <c r="BJ138" s="196"/>
      <c r="BK138" s="197"/>
      <c r="BL138" s="197"/>
      <c r="BM138" s="197"/>
      <c r="BN138" s="197"/>
      <c r="BO138" s="198"/>
      <c r="BP138" s="196"/>
      <c r="BQ138" s="197"/>
      <c r="BR138" s="197"/>
      <c r="BS138" s="197"/>
      <c r="BT138" s="197"/>
      <c r="BU138" s="198"/>
      <c r="BV138" s="196"/>
      <c r="BW138" s="197"/>
      <c r="BX138" s="197"/>
      <c r="BY138" s="197"/>
      <c r="BZ138" s="197"/>
      <c r="CA138" s="198"/>
      <c r="CB138" s="190"/>
      <c r="CC138" s="191"/>
      <c r="CD138" s="191"/>
      <c r="CE138" s="192"/>
      <c r="CF138" s="199"/>
      <c r="CG138" s="200"/>
      <c r="CH138" s="200"/>
      <c r="CI138" s="200"/>
      <c r="CJ138" s="201"/>
      <c r="CK138" s="199"/>
      <c r="CL138" s="200"/>
      <c r="CM138" s="200"/>
      <c r="CN138" s="200"/>
      <c r="CO138" s="201"/>
      <c r="CP138" s="199"/>
      <c r="CQ138" s="200"/>
      <c r="CR138" s="200"/>
      <c r="CS138" s="200"/>
      <c r="CT138" s="201"/>
      <c r="CU138" s="171"/>
      <c r="CV138" s="172"/>
      <c r="CW138" s="172"/>
      <c r="CX138" s="172"/>
      <c r="CY138" s="173"/>
    </row>
    <row r="139" spans="1:103" ht="16.5" x14ac:dyDescent="0.15">
      <c r="A139" s="175"/>
      <c r="B139" s="144"/>
      <c r="C139" s="176" t="str">
        <f t="shared" ca="1" si="3"/>
        <v>●</v>
      </c>
      <c r="D139" s="177"/>
      <c r="E139" s="178"/>
      <c r="F139" s="178"/>
      <c r="G139" s="178"/>
      <c r="H139" s="178"/>
      <c r="I139" s="178"/>
      <c r="J139" s="178"/>
      <c r="K139" s="179"/>
      <c r="L139" s="180"/>
      <c r="M139" s="180"/>
      <c r="N139" s="180"/>
      <c r="O139" s="180"/>
      <c r="P139" s="180"/>
      <c r="Q139" s="180"/>
      <c r="R139" s="181"/>
      <c r="S139" s="182"/>
      <c r="T139" s="181"/>
      <c r="U139" s="182"/>
      <c r="V139" s="179"/>
      <c r="W139" s="180"/>
      <c r="X139" s="180"/>
      <c r="Y139" s="180"/>
      <c r="Z139" s="180"/>
      <c r="AA139" s="180"/>
      <c r="AB139" s="180"/>
      <c r="AC139" s="180"/>
      <c r="AD139" s="179"/>
      <c r="AE139" s="180"/>
      <c r="AF139" s="180"/>
      <c r="AG139" s="180"/>
      <c r="AH139" s="180"/>
      <c r="AI139" s="180"/>
      <c r="AJ139" s="180"/>
      <c r="AK139" s="183"/>
      <c r="AL139" s="179"/>
      <c r="AM139" s="180"/>
      <c r="AN139" s="180"/>
      <c r="AO139" s="180"/>
      <c r="AP139" s="180"/>
      <c r="AQ139" s="180"/>
      <c r="AR139" s="183"/>
      <c r="AS139" s="184"/>
      <c r="AT139" s="185"/>
      <c r="AU139" s="185"/>
      <c r="AV139" s="185"/>
      <c r="AW139" s="185"/>
      <c r="AX139" s="185"/>
      <c r="AY139" s="186"/>
      <c r="AZ139" s="187"/>
      <c r="BA139" s="188"/>
      <c r="BB139" s="189">
        <v>3</v>
      </c>
      <c r="BC139" s="190"/>
      <c r="BD139" s="191"/>
      <c r="BE139" s="191"/>
      <c r="BF139" s="192"/>
      <c r="BG139" s="193"/>
      <c r="BH139" s="194"/>
      <c r="BI139" s="195"/>
      <c r="BJ139" s="196"/>
      <c r="BK139" s="197"/>
      <c r="BL139" s="197"/>
      <c r="BM139" s="197"/>
      <c r="BN139" s="197"/>
      <c r="BO139" s="198"/>
      <c r="BP139" s="196"/>
      <c r="BQ139" s="197"/>
      <c r="BR139" s="197"/>
      <c r="BS139" s="197"/>
      <c r="BT139" s="197"/>
      <c r="BU139" s="198"/>
      <c r="BV139" s="196"/>
      <c r="BW139" s="197"/>
      <c r="BX139" s="197"/>
      <c r="BY139" s="197"/>
      <c r="BZ139" s="197"/>
      <c r="CA139" s="198"/>
      <c r="CB139" s="190"/>
      <c r="CC139" s="191"/>
      <c r="CD139" s="191"/>
      <c r="CE139" s="192"/>
      <c r="CF139" s="199"/>
      <c r="CG139" s="200"/>
      <c r="CH139" s="200"/>
      <c r="CI139" s="200"/>
      <c r="CJ139" s="201"/>
      <c r="CK139" s="199"/>
      <c r="CL139" s="200"/>
      <c r="CM139" s="200"/>
      <c r="CN139" s="200"/>
      <c r="CO139" s="201"/>
      <c r="CP139" s="199"/>
      <c r="CQ139" s="200"/>
      <c r="CR139" s="200"/>
      <c r="CS139" s="200"/>
      <c r="CT139" s="201"/>
      <c r="CU139" s="171"/>
      <c r="CV139" s="172"/>
      <c r="CW139" s="172"/>
      <c r="CX139" s="172"/>
      <c r="CY139" s="173"/>
    </row>
    <row r="140" spans="1:103" ht="16.5" x14ac:dyDescent="0.15">
      <c r="A140" s="175"/>
      <c r="B140" s="144"/>
      <c r="C140" s="176" t="str">
        <f t="shared" ref="C140:C227" ca="1" si="4">IF(AND(OFFSET($K140,-($BB140-1),0)&lt;&gt;"",OFFSET($R140,-($BB140-1),0)&lt;&gt;"x"),"●","")</f>
        <v>●</v>
      </c>
      <c r="D140" s="177"/>
      <c r="E140" s="178"/>
      <c r="F140" s="178"/>
      <c r="G140" s="178"/>
      <c r="H140" s="178"/>
      <c r="I140" s="178"/>
      <c r="J140" s="178"/>
      <c r="K140" s="179"/>
      <c r="L140" s="180"/>
      <c r="M140" s="180"/>
      <c r="N140" s="180"/>
      <c r="O140" s="180"/>
      <c r="P140" s="180"/>
      <c r="Q140" s="180"/>
      <c r="R140" s="181"/>
      <c r="S140" s="182"/>
      <c r="T140" s="181"/>
      <c r="U140" s="182"/>
      <c r="V140" s="179"/>
      <c r="W140" s="180"/>
      <c r="X140" s="180"/>
      <c r="Y140" s="180"/>
      <c r="Z140" s="180"/>
      <c r="AA140" s="180"/>
      <c r="AB140" s="180"/>
      <c r="AC140" s="180"/>
      <c r="AD140" s="179"/>
      <c r="AE140" s="180"/>
      <c r="AF140" s="180"/>
      <c r="AG140" s="180"/>
      <c r="AH140" s="180"/>
      <c r="AI140" s="180"/>
      <c r="AJ140" s="180"/>
      <c r="AK140" s="183"/>
      <c r="AL140" s="179"/>
      <c r="AM140" s="180"/>
      <c r="AN140" s="180"/>
      <c r="AO140" s="180"/>
      <c r="AP140" s="180"/>
      <c r="AQ140" s="180"/>
      <c r="AR140" s="183"/>
      <c r="AS140" s="184"/>
      <c r="AT140" s="185"/>
      <c r="AU140" s="185"/>
      <c r="AV140" s="185"/>
      <c r="AW140" s="185"/>
      <c r="AX140" s="185"/>
      <c r="AY140" s="186"/>
      <c r="AZ140" s="187"/>
      <c r="BA140" s="188"/>
      <c r="BB140" s="189">
        <v>4</v>
      </c>
      <c r="BC140" s="190"/>
      <c r="BD140" s="191"/>
      <c r="BE140" s="191"/>
      <c r="BF140" s="192"/>
      <c r="BG140" s="193"/>
      <c r="BH140" s="194"/>
      <c r="BI140" s="195"/>
      <c r="BJ140" s="196"/>
      <c r="BK140" s="197"/>
      <c r="BL140" s="197"/>
      <c r="BM140" s="197"/>
      <c r="BN140" s="197"/>
      <c r="BO140" s="198"/>
      <c r="BP140" s="196"/>
      <c r="BQ140" s="197"/>
      <c r="BR140" s="197"/>
      <c r="BS140" s="197"/>
      <c r="BT140" s="197"/>
      <c r="BU140" s="198"/>
      <c r="BV140" s="196"/>
      <c r="BW140" s="197"/>
      <c r="BX140" s="197"/>
      <c r="BY140" s="197"/>
      <c r="BZ140" s="197"/>
      <c r="CA140" s="198"/>
      <c r="CB140" s="190"/>
      <c r="CC140" s="191"/>
      <c r="CD140" s="191"/>
      <c r="CE140" s="192"/>
      <c r="CF140" s="199"/>
      <c r="CG140" s="200"/>
      <c r="CH140" s="200"/>
      <c r="CI140" s="200"/>
      <c r="CJ140" s="201"/>
      <c r="CK140" s="199"/>
      <c r="CL140" s="200"/>
      <c r="CM140" s="200"/>
      <c r="CN140" s="200"/>
      <c r="CO140" s="201"/>
      <c r="CP140" s="199"/>
      <c r="CQ140" s="200"/>
      <c r="CR140" s="200"/>
      <c r="CS140" s="200"/>
      <c r="CT140" s="201"/>
      <c r="CU140" s="171"/>
      <c r="CV140" s="172"/>
      <c r="CW140" s="172"/>
      <c r="CX140" s="172"/>
      <c r="CY140" s="173"/>
    </row>
    <row r="141" spans="1:103" ht="16.5" x14ac:dyDescent="0.15">
      <c r="A141" s="175"/>
      <c r="B141" s="144"/>
      <c r="C141" s="176" t="str">
        <f t="shared" ca="1" si="4"/>
        <v>●</v>
      </c>
      <c r="D141" s="177"/>
      <c r="E141" s="178"/>
      <c r="F141" s="178"/>
      <c r="G141" s="178"/>
      <c r="H141" s="178"/>
      <c r="I141" s="178"/>
      <c r="J141" s="178"/>
      <c r="K141" s="179"/>
      <c r="L141" s="180"/>
      <c r="M141" s="180"/>
      <c r="N141" s="180"/>
      <c r="O141" s="180"/>
      <c r="P141" s="180"/>
      <c r="Q141" s="180"/>
      <c r="R141" s="181"/>
      <c r="S141" s="182"/>
      <c r="T141" s="181"/>
      <c r="U141" s="182"/>
      <c r="V141" s="179"/>
      <c r="W141" s="180"/>
      <c r="X141" s="180"/>
      <c r="Y141" s="180"/>
      <c r="Z141" s="180"/>
      <c r="AA141" s="180"/>
      <c r="AB141" s="180"/>
      <c r="AC141" s="180"/>
      <c r="AD141" s="179"/>
      <c r="AE141" s="180"/>
      <c r="AF141" s="180"/>
      <c r="AG141" s="180"/>
      <c r="AH141" s="180"/>
      <c r="AI141" s="180"/>
      <c r="AJ141" s="180"/>
      <c r="AK141" s="183"/>
      <c r="AL141" s="179"/>
      <c r="AM141" s="180"/>
      <c r="AN141" s="180"/>
      <c r="AO141" s="180"/>
      <c r="AP141" s="180"/>
      <c r="AQ141" s="180"/>
      <c r="AR141" s="183"/>
      <c r="AS141" s="184"/>
      <c r="AT141" s="185"/>
      <c r="AU141" s="185"/>
      <c r="AV141" s="185"/>
      <c r="AW141" s="185"/>
      <c r="AX141" s="185"/>
      <c r="AY141" s="186"/>
      <c r="AZ141" s="187"/>
      <c r="BA141" s="188"/>
      <c r="BB141" s="189">
        <v>5</v>
      </c>
      <c r="BC141" s="190"/>
      <c r="BD141" s="191"/>
      <c r="BE141" s="191"/>
      <c r="BF141" s="192"/>
      <c r="BG141" s="193"/>
      <c r="BH141" s="194"/>
      <c r="BI141" s="195"/>
      <c r="BJ141" s="196"/>
      <c r="BK141" s="197"/>
      <c r="BL141" s="197"/>
      <c r="BM141" s="197"/>
      <c r="BN141" s="197"/>
      <c r="BO141" s="198"/>
      <c r="BP141" s="196"/>
      <c r="BQ141" s="197"/>
      <c r="BR141" s="197"/>
      <c r="BS141" s="197"/>
      <c r="BT141" s="197"/>
      <c r="BU141" s="198"/>
      <c r="BV141" s="196"/>
      <c r="BW141" s="197"/>
      <c r="BX141" s="197"/>
      <c r="BY141" s="197"/>
      <c r="BZ141" s="197"/>
      <c r="CA141" s="198"/>
      <c r="CB141" s="190"/>
      <c r="CC141" s="191"/>
      <c r="CD141" s="191"/>
      <c r="CE141" s="192"/>
      <c r="CF141" s="199"/>
      <c r="CG141" s="200"/>
      <c r="CH141" s="200"/>
      <c r="CI141" s="200"/>
      <c r="CJ141" s="201"/>
      <c r="CK141" s="199"/>
      <c r="CL141" s="200"/>
      <c r="CM141" s="200"/>
      <c r="CN141" s="200"/>
      <c r="CO141" s="201"/>
      <c r="CP141" s="199"/>
      <c r="CQ141" s="200"/>
      <c r="CR141" s="200"/>
      <c r="CS141" s="200"/>
      <c r="CT141" s="201"/>
      <c r="CU141" s="171"/>
      <c r="CV141" s="172"/>
      <c r="CW141" s="172"/>
      <c r="CX141" s="172"/>
      <c r="CY141" s="173"/>
    </row>
    <row r="142" spans="1:103" ht="16.5" x14ac:dyDescent="0.15">
      <c r="A142" s="202"/>
      <c r="B142" s="203"/>
      <c r="C142" s="204" t="str">
        <f t="shared" ca="1" si="4"/>
        <v>●</v>
      </c>
      <c r="D142" s="205"/>
      <c r="E142" s="206"/>
      <c r="F142" s="206"/>
      <c r="G142" s="206"/>
      <c r="H142" s="206"/>
      <c r="I142" s="206"/>
      <c r="J142" s="206"/>
      <c r="K142" s="168"/>
      <c r="L142" s="169"/>
      <c r="M142" s="169"/>
      <c r="N142" s="169"/>
      <c r="O142" s="169"/>
      <c r="P142" s="169"/>
      <c r="Q142" s="169"/>
      <c r="R142" s="207"/>
      <c r="S142" s="208"/>
      <c r="T142" s="207"/>
      <c r="U142" s="208"/>
      <c r="V142" s="168"/>
      <c r="W142" s="169"/>
      <c r="X142" s="169"/>
      <c r="Y142" s="169"/>
      <c r="Z142" s="169"/>
      <c r="AA142" s="169"/>
      <c r="AB142" s="169"/>
      <c r="AC142" s="169"/>
      <c r="AD142" s="168"/>
      <c r="AE142" s="169"/>
      <c r="AF142" s="169"/>
      <c r="AG142" s="169"/>
      <c r="AH142" s="169"/>
      <c r="AI142" s="169"/>
      <c r="AJ142" s="169"/>
      <c r="AK142" s="170"/>
      <c r="AL142" s="168"/>
      <c r="AM142" s="169"/>
      <c r="AN142" s="169"/>
      <c r="AO142" s="169"/>
      <c r="AP142" s="169"/>
      <c r="AQ142" s="169"/>
      <c r="AR142" s="170"/>
      <c r="AS142" s="209"/>
      <c r="AT142" s="210"/>
      <c r="AU142" s="210"/>
      <c r="AV142" s="210"/>
      <c r="AW142" s="210"/>
      <c r="AX142" s="210"/>
      <c r="AY142" s="211"/>
      <c r="AZ142" s="212"/>
      <c r="BA142" s="213"/>
      <c r="BB142" s="214">
        <v>6</v>
      </c>
      <c r="BC142" s="215"/>
      <c r="BD142" s="216"/>
      <c r="BE142" s="216"/>
      <c r="BF142" s="217"/>
      <c r="BG142" s="218"/>
      <c r="BH142" s="219"/>
      <c r="BI142" s="220"/>
      <c r="BJ142" s="221"/>
      <c r="BK142" s="222"/>
      <c r="BL142" s="222"/>
      <c r="BM142" s="222"/>
      <c r="BN142" s="222"/>
      <c r="BO142" s="223"/>
      <c r="BP142" s="221"/>
      <c r="BQ142" s="222"/>
      <c r="BR142" s="222"/>
      <c r="BS142" s="222"/>
      <c r="BT142" s="222"/>
      <c r="BU142" s="223"/>
      <c r="BV142" s="221"/>
      <c r="BW142" s="222"/>
      <c r="BX142" s="222"/>
      <c r="BY142" s="222"/>
      <c r="BZ142" s="222"/>
      <c r="CA142" s="223"/>
      <c r="CB142" s="215"/>
      <c r="CC142" s="216"/>
      <c r="CD142" s="216"/>
      <c r="CE142" s="217"/>
      <c r="CF142" s="199"/>
      <c r="CG142" s="200"/>
      <c r="CH142" s="200"/>
      <c r="CI142" s="200"/>
      <c r="CJ142" s="201"/>
      <c r="CK142" s="199"/>
      <c r="CL142" s="200"/>
      <c r="CM142" s="200"/>
      <c r="CN142" s="200"/>
      <c r="CO142" s="201"/>
      <c r="CP142" s="199"/>
      <c r="CQ142" s="200"/>
      <c r="CR142" s="200"/>
      <c r="CS142" s="200"/>
      <c r="CT142" s="201"/>
      <c r="CU142" s="171"/>
      <c r="CV142" s="172"/>
      <c r="CW142" s="172"/>
      <c r="CX142" s="172"/>
      <c r="CY142" s="173"/>
    </row>
    <row r="143" spans="1:103" ht="16.5" x14ac:dyDescent="0.15">
      <c r="A143" s="143">
        <v>23</v>
      </c>
      <c r="B143" s="144"/>
      <c r="C143" s="145" t="str">
        <f t="shared" ca="1" si="4"/>
        <v>●</v>
      </c>
      <c r="D143" s="146"/>
      <c r="E143" s="147"/>
      <c r="F143" s="147"/>
      <c r="G143" s="147"/>
      <c r="H143" s="147"/>
      <c r="I143" s="147"/>
      <c r="J143" s="147"/>
      <c r="K143" s="148" t="s">
        <v>588</v>
      </c>
      <c r="L143" s="149"/>
      <c r="M143" s="149"/>
      <c r="N143" s="149"/>
      <c r="O143" s="149"/>
      <c r="P143" s="149"/>
      <c r="Q143" s="149"/>
      <c r="R143" s="150"/>
      <c r="S143" s="151"/>
      <c r="T143" s="150"/>
      <c r="U143" s="151"/>
      <c r="V143" s="148"/>
      <c r="W143" s="149"/>
      <c r="X143" s="149"/>
      <c r="Y143" s="149"/>
      <c r="Z143" s="149"/>
      <c r="AA143" s="149"/>
      <c r="AB143" s="149"/>
      <c r="AC143" s="149"/>
      <c r="AD143" s="148"/>
      <c r="AE143" s="149"/>
      <c r="AF143" s="149"/>
      <c r="AG143" s="149"/>
      <c r="AH143" s="149"/>
      <c r="AI143" s="149"/>
      <c r="AJ143" s="149"/>
      <c r="AK143" s="152"/>
      <c r="AL143" s="148"/>
      <c r="AM143" s="149"/>
      <c r="AN143" s="149"/>
      <c r="AO143" s="149"/>
      <c r="AP143" s="149"/>
      <c r="AQ143" s="149"/>
      <c r="AR143" s="152"/>
      <c r="AS143" s="153"/>
      <c r="AT143" s="154"/>
      <c r="AU143" s="154"/>
      <c r="AV143" s="154"/>
      <c r="AW143" s="154"/>
      <c r="AX143" s="154"/>
      <c r="AY143" s="155"/>
      <c r="AZ143" s="156"/>
      <c r="BA143" s="157"/>
      <c r="BB143" s="158">
        <v>1</v>
      </c>
      <c r="BC143" s="159"/>
      <c r="BD143" s="160"/>
      <c r="BE143" s="160"/>
      <c r="BF143" s="161"/>
      <c r="BG143" s="162"/>
      <c r="BH143" s="163"/>
      <c r="BI143" s="164"/>
      <c r="BJ143" s="165"/>
      <c r="BK143" s="166"/>
      <c r="BL143" s="166"/>
      <c r="BM143" s="166"/>
      <c r="BN143" s="166"/>
      <c r="BO143" s="167"/>
      <c r="BP143" s="165"/>
      <c r="BQ143" s="166"/>
      <c r="BR143" s="166"/>
      <c r="BS143" s="166"/>
      <c r="BT143" s="166"/>
      <c r="BU143" s="167"/>
      <c r="BV143" s="165"/>
      <c r="BW143" s="166"/>
      <c r="BX143" s="166"/>
      <c r="BY143" s="166"/>
      <c r="BZ143" s="166"/>
      <c r="CA143" s="167"/>
      <c r="CB143" s="159"/>
      <c r="CC143" s="160"/>
      <c r="CD143" s="160"/>
      <c r="CE143" s="161"/>
      <c r="CF143" s="168"/>
      <c r="CG143" s="169"/>
      <c r="CH143" s="169"/>
      <c r="CI143" s="169"/>
      <c r="CJ143" s="170"/>
      <c r="CK143" s="168"/>
      <c r="CL143" s="169"/>
      <c r="CM143" s="169"/>
      <c r="CN143" s="169"/>
      <c r="CO143" s="170"/>
      <c r="CP143" s="168"/>
      <c r="CQ143" s="169"/>
      <c r="CR143" s="169"/>
      <c r="CS143" s="169"/>
      <c r="CT143" s="170"/>
      <c r="CU143" s="171"/>
      <c r="CV143" s="172"/>
      <c r="CW143" s="172"/>
      <c r="CX143" s="172"/>
      <c r="CY143" s="173"/>
    </row>
    <row r="144" spans="1:103" ht="16.5" x14ac:dyDescent="0.15">
      <c r="A144" s="175"/>
      <c r="B144" s="144"/>
      <c r="C144" s="176" t="str">
        <f t="shared" ca="1" si="4"/>
        <v>●</v>
      </c>
      <c r="D144" s="177"/>
      <c r="E144" s="178"/>
      <c r="F144" s="178"/>
      <c r="G144" s="178"/>
      <c r="H144" s="178"/>
      <c r="I144" s="178"/>
      <c r="J144" s="178"/>
      <c r="K144" s="179"/>
      <c r="L144" s="180"/>
      <c r="M144" s="180"/>
      <c r="N144" s="180"/>
      <c r="O144" s="180"/>
      <c r="P144" s="180"/>
      <c r="Q144" s="180"/>
      <c r="R144" s="181"/>
      <c r="S144" s="182"/>
      <c r="T144" s="181"/>
      <c r="U144" s="182"/>
      <c r="V144" s="179"/>
      <c r="W144" s="180"/>
      <c r="X144" s="180"/>
      <c r="Y144" s="180"/>
      <c r="Z144" s="180"/>
      <c r="AA144" s="180"/>
      <c r="AB144" s="180"/>
      <c r="AC144" s="180"/>
      <c r="AD144" s="179"/>
      <c r="AE144" s="180"/>
      <c r="AF144" s="180"/>
      <c r="AG144" s="180"/>
      <c r="AH144" s="180"/>
      <c r="AI144" s="180"/>
      <c r="AJ144" s="180"/>
      <c r="AK144" s="183"/>
      <c r="AL144" s="179"/>
      <c r="AM144" s="180"/>
      <c r="AN144" s="180"/>
      <c r="AO144" s="180"/>
      <c r="AP144" s="180"/>
      <c r="AQ144" s="180"/>
      <c r="AR144" s="183"/>
      <c r="AS144" s="184"/>
      <c r="AT144" s="185"/>
      <c r="AU144" s="185"/>
      <c r="AV144" s="185"/>
      <c r="AW144" s="185"/>
      <c r="AX144" s="185"/>
      <c r="AY144" s="186"/>
      <c r="AZ144" s="187"/>
      <c r="BA144" s="188"/>
      <c r="BB144" s="189">
        <v>2</v>
      </c>
      <c r="BC144" s="190"/>
      <c r="BD144" s="191"/>
      <c r="BE144" s="191"/>
      <c r="BF144" s="192"/>
      <c r="BG144" s="193"/>
      <c r="BH144" s="194"/>
      <c r="BI144" s="195"/>
      <c r="BJ144" s="196"/>
      <c r="BK144" s="197"/>
      <c r="BL144" s="197"/>
      <c r="BM144" s="197"/>
      <c r="BN144" s="197"/>
      <c r="BO144" s="198"/>
      <c r="BP144" s="196"/>
      <c r="BQ144" s="197"/>
      <c r="BR144" s="197"/>
      <c r="BS144" s="197"/>
      <c r="BT144" s="197"/>
      <c r="BU144" s="198"/>
      <c r="BV144" s="196"/>
      <c r="BW144" s="197"/>
      <c r="BX144" s="197"/>
      <c r="BY144" s="197"/>
      <c r="BZ144" s="197"/>
      <c r="CA144" s="198"/>
      <c r="CB144" s="190"/>
      <c r="CC144" s="191"/>
      <c r="CD144" s="191"/>
      <c r="CE144" s="192"/>
      <c r="CF144" s="199"/>
      <c r="CG144" s="200"/>
      <c r="CH144" s="200"/>
      <c r="CI144" s="200"/>
      <c r="CJ144" s="201"/>
      <c r="CK144" s="199"/>
      <c r="CL144" s="200"/>
      <c r="CM144" s="200"/>
      <c r="CN144" s="200"/>
      <c r="CO144" s="201"/>
      <c r="CP144" s="199"/>
      <c r="CQ144" s="200"/>
      <c r="CR144" s="200"/>
      <c r="CS144" s="200"/>
      <c r="CT144" s="201"/>
      <c r="CU144" s="171"/>
      <c r="CV144" s="172"/>
      <c r="CW144" s="172"/>
      <c r="CX144" s="172"/>
      <c r="CY144" s="173"/>
    </row>
    <row r="145" spans="1:103" ht="16.5" x14ac:dyDescent="0.15">
      <c r="A145" s="175"/>
      <c r="B145" s="144"/>
      <c r="C145" s="176" t="str">
        <f t="shared" ca="1" si="4"/>
        <v>●</v>
      </c>
      <c r="D145" s="177"/>
      <c r="E145" s="178"/>
      <c r="F145" s="178"/>
      <c r="G145" s="178"/>
      <c r="H145" s="178"/>
      <c r="I145" s="178"/>
      <c r="J145" s="178"/>
      <c r="K145" s="179"/>
      <c r="L145" s="180"/>
      <c r="M145" s="180"/>
      <c r="N145" s="180"/>
      <c r="O145" s="180"/>
      <c r="P145" s="180"/>
      <c r="Q145" s="180"/>
      <c r="R145" s="181"/>
      <c r="S145" s="182"/>
      <c r="T145" s="181"/>
      <c r="U145" s="182"/>
      <c r="V145" s="179"/>
      <c r="W145" s="180"/>
      <c r="X145" s="180"/>
      <c r="Y145" s="180"/>
      <c r="Z145" s="180"/>
      <c r="AA145" s="180"/>
      <c r="AB145" s="180"/>
      <c r="AC145" s="180"/>
      <c r="AD145" s="179"/>
      <c r="AE145" s="180"/>
      <c r="AF145" s="180"/>
      <c r="AG145" s="180"/>
      <c r="AH145" s="180"/>
      <c r="AI145" s="180"/>
      <c r="AJ145" s="180"/>
      <c r="AK145" s="183"/>
      <c r="AL145" s="179"/>
      <c r="AM145" s="180"/>
      <c r="AN145" s="180"/>
      <c r="AO145" s="180"/>
      <c r="AP145" s="180"/>
      <c r="AQ145" s="180"/>
      <c r="AR145" s="183"/>
      <c r="AS145" s="184"/>
      <c r="AT145" s="185"/>
      <c r="AU145" s="185"/>
      <c r="AV145" s="185"/>
      <c r="AW145" s="185"/>
      <c r="AX145" s="185"/>
      <c r="AY145" s="186"/>
      <c r="AZ145" s="187"/>
      <c r="BA145" s="188"/>
      <c r="BB145" s="189">
        <v>3</v>
      </c>
      <c r="BC145" s="190"/>
      <c r="BD145" s="191"/>
      <c r="BE145" s="191"/>
      <c r="BF145" s="192"/>
      <c r="BG145" s="193"/>
      <c r="BH145" s="194"/>
      <c r="BI145" s="195"/>
      <c r="BJ145" s="196"/>
      <c r="BK145" s="197"/>
      <c r="BL145" s="197"/>
      <c r="BM145" s="197"/>
      <c r="BN145" s="197"/>
      <c r="BO145" s="198"/>
      <c r="BP145" s="196"/>
      <c r="BQ145" s="197"/>
      <c r="BR145" s="197"/>
      <c r="BS145" s="197"/>
      <c r="BT145" s="197"/>
      <c r="BU145" s="198"/>
      <c r="BV145" s="196"/>
      <c r="BW145" s="197"/>
      <c r="BX145" s="197"/>
      <c r="BY145" s="197"/>
      <c r="BZ145" s="197"/>
      <c r="CA145" s="198"/>
      <c r="CB145" s="190"/>
      <c r="CC145" s="191"/>
      <c r="CD145" s="191"/>
      <c r="CE145" s="192"/>
      <c r="CF145" s="199"/>
      <c r="CG145" s="200"/>
      <c r="CH145" s="200"/>
      <c r="CI145" s="200"/>
      <c r="CJ145" s="201"/>
      <c r="CK145" s="199"/>
      <c r="CL145" s="200"/>
      <c r="CM145" s="200"/>
      <c r="CN145" s="200"/>
      <c r="CO145" s="201"/>
      <c r="CP145" s="199"/>
      <c r="CQ145" s="200"/>
      <c r="CR145" s="200"/>
      <c r="CS145" s="200"/>
      <c r="CT145" s="201"/>
      <c r="CU145" s="171"/>
      <c r="CV145" s="172"/>
      <c r="CW145" s="172"/>
      <c r="CX145" s="172"/>
      <c r="CY145" s="173"/>
    </row>
    <row r="146" spans="1:103" ht="16.5" x14ac:dyDescent="0.15">
      <c r="A146" s="175"/>
      <c r="B146" s="144"/>
      <c r="C146" s="176" t="str">
        <f t="shared" ca="1" si="4"/>
        <v>●</v>
      </c>
      <c r="D146" s="177"/>
      <c r="E146" s="178"/>
      <c r="F146" s="178"/>
      <c r="G146" s="178"/>
      <c r="H146" s="178"/>
      <c r="I146" s="178"/>
      <c r="J146" s="178"/>
      <c r="K146" s="179"/>
      <c r="L146" s="180"/>
      <c r="M146" s="180"/>
      <c r="N146" s="180"/>
      <c r="O146" s="180"/>
      <c r="P146" s="180"/>
      <c r="Q146" s="180"/>
      <c r="R146" s="181"/>
      <c r="S146" s="182"/>
      <c r="T146" s="181"/>
      <c r="U146" s="182"/>
      <c r="V146" s="179"/>
      <c r="W146" s="180"/>
      <c r="X146" s="180"/>
      <c r="Y146" s="180"/>
      <c r="Z146" s="180"/>
      <c r="AA146" s="180"/>
      <c r="AB146" s="180"/>
      <c r="AC146" s="180"/>
      <c r="AD146" s="179"/>
      <c r="AE146" s="180"/>
      <c r="AF146" s="180"/>
      <c r="AG146" s="180"/>
      <c r="AH146" s="180"/>
      <c r="AI146" s="180"/>
      <c r="AJ146" s="180"/>
      <c r="AK146" s="183"/>
      <c r="AL146" s="179"/>
      <c r="AM146" s="180"/>
      <c r="AN146" s="180"/>
      <c r="AO146" s="180"/>
      <c r="AP146" s="180"/>
      <c r="AQ146" s="180"/>
      <c r="AR146" s="183"/>
      <c r="AS146" s="184"/>
      <c r="AT146" s="185"/>
      <c r="AU146" s="185"/>
      <c r="AV146" s="185"/>
      <c r="AW146" s="185"/>
      <c r="AX146" s="185"/>
      <c r="AY146" s="186"/>
      <c r="AZ146" s="187"/>
      <c r="BA146" s="188"/>
      <c r="BB146" s="189">
        <v>4</v>
      </c>
      <c r="BC146" s="190"/>
      <c r="BD146" s="191"/>
      <c r="BE146" s="191"/>
      <c r="BF146" s="192"/>
      <c r="BG146" s="193"/>
      <c r="BH146" s="194"/>
      <c r="BI146" s="195"/>
      <c r="BJ146" s="196"/>
      <c r="BK146" s="197"/>
      <c r="BL146" s="197"/>
      <c r="BM146" s="197"/>
      <c r="BN146" s="197"/>
      <c r="BO146" s="198"/>
      <c r="BP146" s="196"/>
      <c r="BQ146" s="197"/>
      <c r="BR146" s="197"/>
      <c r="BS146" s="197"/>
      <c r="BT146" s="197"/>
      <c r="BU146" s="198"/>
      <c r="BV146" s="196"/>
      <c r="BW146" s="197"/>
      <c r="BX146" s="197"/>
      <c r="BY146" s="197"/>
      <c r="BZ146" s="197"/>
      <c r="CA146" s="198"/>
      <c r="CB146" s="190"/>
      <c r="CC146" s="191"/>
      <c r="CD146" s="191"/>
      <c r="CE146" s="192"/>
      <c r="CF146" s="199"/>
      <c r="CG146" s="200"/>
      <c r="CH146" s="200"/>
      <c r="CI146" s="200"/>
      <c r="CJ146" s="201"/>
      <c r="CK146" s="199"/>
      <c r="CL146" s="200"/>
      <c r="CM146" s="200"/>
      <c r="CN146" s="200"/>
      <c r="CO146" s="201"/>
      <c r="CP146" s="199"/>
      <c r="CQ146" s="200"/>
      <c r="CR146" s="200"/>
      <c r="CS146" s="200"/>
      <c r="CT146" s="201"/>
      <c r="CU146" s="171"/>
      <c r="CV146" s="172"/>
      <c r="CW146" s="172"/>
      <c r="CX146" s="172"/>
      <c r="CY146" s="173"/>
    </row>
    <row r="147" spans="1:103" ht="16.5" x14ac:dyDescent="0.15">
      <c r="A147" s="175"/>
      <c r="B147" s="144"/>
      <c r="C147" s="176" t="str">
        <f t="shared" ca="1" si="4"/>
        <v>●</v>
      </c>
      <c r="D147" s="177"/>
      <c r="E147" s="178"/>
      <c r="F147" s="178"/>
      <c r="G147" s="178"/>
      <c r="H147" s="178"/>
      <c r="I147" s="178"/>
      <c r="J147" s="178"/>
      <c r="K147" s="179"/>
      <c r="L147" s="180"/>
      <c r="M147" s="180"/>
      <c r="N147" s="180"/>
      <c r="O147" s="180"/>
      <c r="P147" s="180"/>
      <c r="Q147" s="180"/>
      <c r="R147" s="181"/>
      <c r="S147" s="182"/>
      <c r="T147" s="181"/>
      <c r="U147" s="182"/>
      <c r="V147" s="179"/>
      <c r="W147" s="180"/>
      <c r="X147" s="180"/>
      <c r="Y147" s="180"/>
      <c r="Z147" s="180"/>
      <c r="AA147" s="180"/>
      <c r="AB147" s="180"/>
      <c r="AC147" s="180"/>
      <c r="AD147" s="179"/>
      <c r="AE147" s="180"/>
      <c r="AF147" s="180"/>
      <c r="AG147" s="180"/>
      <c r="AH147" s="180"/>
      <c r="AI147" s="180"/>
      <c r="AJ147" s="180"/>
      <c r="AK147" s="183"/>
      <c r="AL147" s="179"/>
      <c r="AM147" s="180"/>
      <c r="AN147" s="180"/>
      <c r="AO147" s="180"/>
      <c r="AP147" s="180"/>
      <c r="AQ147" s="180"/>
      <c r="AR147" s="183"/>
      <c r="AS147" s="184"/>
      <c r="AT147" s="185"/>
      <c r="AU147" s="185"/>
      <c r="AV147" s="185"/>
      <c r="AW147" s="185"/>
      <c r="AX147" s="185"/>
      <c r="AY147" s="186"/>
      <c r="AZ147" s="187"/>
      <c r="BA147" s="188"/>
      <c r="BB147" s="189">
        <v>5</v>
      </c>
      <c r="BC147" s="190"/>
      <c r="BD147" s="191"/>
      <c r="BE147" s="191"/>
      <c r="BF147" s="192"/>
      <c r="BG147" s="193"/>
      <c r="BH147" s="194"/>
      <c r="BI147" s="195"/>
      <c r="BJ147" s="196"/>
      <c r="BK147" s="197"/>
      <c r="BL147" s="197"/>
      <c r="BM147" s="197"/>
      <c r="BN147" s="197"/>
      <c r="BO147" s="198"/>
      <c r="BP147" s="196"/>
      <c r="BQ147" s="197"/>
      <c r="BR147" s="197"/>
      <c r="BS147" s="197"/>
      <c r="BT147" s="197"/>
      <c r="BU147" s="198"/>
      <c r="BV147" s="196"/>
      <c r="BW147" s="197"/>
      <c r="BX147" s="197"/>
      <c r="BY147" s="197"/>
      <c r="BZ147" s="197"/>
      <c r="CA147" s="198"/>
      <c r="CB147" s="190"/>
      <c r="CC147" s="191"/>
      <c r="CD147" s="191"/>
      <c r="CE147" s="192"/>
      <c r="CF147" s="199"/>
      <c r="CG147" s="200"/>
      <c r="CH147" s="200"/>
      <c r="CI147" s="200"/>
      <c r="CJ147" s="201"/>
      <c r="CK147" s="199"/>
      <c r="CL147" s="200"/>
      <c r="CM147" s="200"/>
      <c r="CN147" s="200"/>
      <c r="CO147" s="201"/>
      <c r="CP147" s="199"/>
      <c r="CQ147" s="200"/>
      <c r="CR147" s="200"/>
      <c r="CS147" s="200"/>
      <c r="CT147" s="201"/>
      <c r="CU147" s="171"/>
      <c r="CV147" s="172"/>
      <c r="CW147" s="172"/>
      <c r="CX147" s="172"/>
      <c r="CY147" s="173"/>
    </row>
    <row r="148" spans="1:103" ht="16.5" x14ac:dyDescent="0.15">
      <c r="A148" s="202"/>
      <c r="B148" s="203"/>
      <c r="C148" s="204" t="str">
        <f t="shared" ca="1" si="4"/>
        <v>●</v>
      </c>
      <c r="D148" s="205"/>
      <c r="E148" s="206"/>
      <c r="F148" s="206"/>
      <c r="G148" s="206"/>
      <c r="H148" s="206"/>
      <c r="I148" s="206"/>
      <c r="J148" s="206"/>
      <c r="K148" s="168"/>
      <c r="L148" s="169"/>
      <c r="M148" s="169"/>
      <c r="N148" s="169"/>
      <c r="O148" s="169"/>
      <c r="P148" s="169"/>
      <c r="Q148" s="169"/>
      <c r="R148" s="207"/>
      <c r="S148" s="208"/>
      <c r="T148" s="207"/>
      <c r="U148" s="208"/>
      <c r="V148" s="168"/>
      <c r="W148" s="169"/>
      <c r="X148" s="169"/>
      <c r="Y148" s="169"/>
      <c r="Z148" s="169"/>
      <c r="AA148" s="169"/>
      <c r="AB148" s="169"/>
      <c r="AC148" s="169"/>
      <c r="AD148" s="168"/>
      <c r="AE148" s="169"/>
      <c r="AF148" s="169"/>
      <c r="AG148" s="169"/>
      <c r="AH148" s="169"/>
      <c r="AI148" s="169"/>
      <c r="AJ148" s="169"/>
      <c r="AK148" s="170"/>
      <c r="AL148" s="168"/>
      <c r="AM148" s="169"/>
      <c r="AN148" s="169"/>
      <c r="AO148" s="169"/>
      <c r="AP148" s="169"/>
      <c r="AQ148" s="169"/>
      <c r="AR148" s="170"/>
      <c r="AS148" s="209"/>
      <c r="AT148" s="210"/>
      <c r="AU148" s="210"/>
      <c r="AV148" s="210"/>
      <c r="AW148" s="210"/>
      <c r="AX148" s="210"/>
      <c r="AY148" s="211"/>
      <c r="AZ148" s="212"/>
      <c r="BA148" s="213"/>
      <c r="BB148" s="214">
        <v>6</v>
      </c>
      <c r="BC148" s="215"/>
      <c r="BD148" s="216"/>
      <c r="BE148" s="216"/>
      <c r="BF148" s="217"/>
      <c r="BG148" s="218"/>
      <c r="BH148" s="219"/>
      <c r="BI148" s="220"/>
      <c r="BJ148" s="221"/>
      <c r="BK148" s="222"/>
      <c r="BL148" s="222"/>
      <c r="BM148" s="222"/>
      <c r="BN148" s="222"/>
      <c r="BO148" s="223"/>
      <c r="BP148" s="221"/>
      <c r="BQ148" s="222"/>
      <c r="BR148" s="222"/>
      <c r="BS148" s="222"/>
      <c r="BT148" s="222"/>
      <c r="BU148" s="223"/>
      <c r="BV148" s="221"/>
      <c r="BW148" s="222"/>
      <c r="BX148" s="222"/>
      <c r="BY148" s="222"/>
      <c r="BZ148" s="222"/>
      <c r="CA148" s="223"/>
      <c r="CB148" s="215"/>
      <c r="CC148" s="216"/>
      <c r="CD148" s="216"/>
      <c r="CE148" s="217"/>
      <c r="CF148" s="199"/>
      <c r="CG148" s="200"/>
      <c r="CH148" s="200"/>
      <c r="CI148" s="200"/>
      <c r="CJ148" s="201"/>
      <c r="CK148" s="199"/>
      <c r="CL148" s="200"/>
      <c r="CM148" s="200"/>
      <c r="CN148" s="200"/>
      <c r="CO148" s="201"/>
      <c r="CP148" s="199"/>
      <c r="CQ148" s="200"/>
      <c r="CR148" s="200"/>
      <c r="CS148" s="200"/>
      <c r="CT148" s="201"/>
      <c r="CU148" s="171"/>
      <c r="CV148" s="172"/>
      <c r="CW148" s="172"/>
      <c r="CX148" s="172"/>
      <c r="CY148" s="173"/>
    </row>
    <row r="149" spans="1:103" ht="16.5" x14ac:dyDescent="0.15">
      <c r="A149" s="143">
        <v>24</v>
      </c>
      <c r="B149" s="144"/>
      <c r="C149" s="145" t="str">
        <f t="shared" ca="1" si="4"/>
        <v>●</v>
      </c>
      <c r="D149" s="146"/>
      <c r="E149" s="147"/>
      <c r="F149" s="147"/>
      <c r="G149" s="147"/>
      <c r="H149" s="147"/>
      <c r="I149" s="147"/>
      <c r="J149" s="147"/>
      <c r="K149" s="148" t="s">
        <v>589</v>
      </c>
      <c r="L149" s="149"/>
      <c r="M149" s="149"/>
      <c r="N149" s="149"/>
      <c r="O149" s="149"/>
      <c r="P149" s="149"/>
      <c r="Q149" s="149"/>
      <c r="R149" s="150"/>
      <c r="S149" s="151"/>
      <c r="T149" s="150"/>
      <c r="U149" s="151"/>
      <c r="V149" s="148"/>
      <c r="W149" s="149"/>
      <c r="X149" s="149"/>
      <c r="Y149" s="149"/>
      <c r="Z149" s="149"/>
      <c r="AA149" s="149"/>
      <c r="AB149" s="149"/>
      <c r="AC149" s="149"/>
      <c r="AD149" s="148"/>
      <c r="AE149" s="149"/>
      <c r="AF149" s="149"/>
      <c r="AG149" s="149"/>
      <c r="AH149" s="149"/>
      <c r="AI149" s="149"/>
      <c r="AJ149" s="149"/>
      <c r="AK149" s="152"/>
      <c r="AL149" s="148"/>
      <c r="AM149" s="149"/>
      <c r="AN149" s="149"/>
      <c r="AO149" s="149"/>
      <c r="AP149" s="149"/>
      <c r="AQ149" s="149"/>
      <c r="AR149" s="152"/>
      <c r="AS149" s="153"/>
      <c r="AT149" s="154"/>
      <c r="AU149" s="154"/>
      <c r="AV149" s="154"/>
      <c r="AW149" s="154"/>
      <c r="AX149" s="154"/>
      <c r="AY149" s="155"/>
      <c r="AZ149" s="156"/>
      <c r="BA149" s="157"/>
      <c r="BB149" s="158">
        <v>1</v>
      </c>
      <c r="BC149" s="159"/>
      <c r="BD149" s="160"/>
      <c r="BE149" s="160"/>
      <c r="BF149" s="161"/>
      <c r="BG149" s="162"/>
      <c r="BH149" s="163"/>
      <c r="BI149" s="164"/>
      <c r="BJ149" s="165"/>
      <c r="BK149" s="166"/>
      <c r="BL149" s="166"/>
      <c r="BM149" s="166"/>
      <c r="BN149" s="166"/>
      <c r="BO149" s="167"/>
      <c r="BP149" s="165"/>
      <c r="BQ149" s="166"/>
      <c r="BR149" s="166"/>
      <c r="BS149" s="166"/>
      <c r="BT149" s="166"/>
      <c r="BU149" s="167"/>
      <c r="BV149" s="165"/>
      <c r="BW149" s="166"/>
      <c r="BX149" s="166"/>
      <c r="BY149" s="166"/>
      <c r="BZ149" s="166"/>
      <c r="CA149" s="167"/>
      <c r="CB149" s="159"/>
      <c r="CC149" s="160"/>
      <c r="CD149" s="160"/>
      <c r="CE149" s="161"/>
      <c r="CF149" s="168"/>
      <c r="CG149" s="169"/>
      <c r="CH149" s="169"/>
      <c r="CI149" s="169"/>
      <c r="CJ149" s="170"/>
      <c r="CK149" s="168"/>
      <c r="CL149" s="169"/>
      <c r="CM149" s="169"/>
      <c r="CN149" s="169"/>
      <c r="CO149" s="170"/>
      <c r="CP149" s="168"/>
      <c r="CQ149" s="169"/>
      <c r="CR149" s="169"/>
      <c r="CS149" s="169"/>
      <c r="CT149" s="170"/>
      <c r="CU149" s="171"/>
      <c r="CV149" s="172"/>
      <c r="CW149" s="172"/>
      <c r="CX149" s="172"/>
      <c r="CY149" s="173"/>
    </row>
    <row r="150" spans="1:103" ht="16.5" x14ac:dyDescent="0.15">
      <c r="A150" s="175"/>
      <c r="B150" s="144"/>
      <c r="C150" s="176" t="str">
        <f t="shared" ca="1" si="4"/>
        <v>●</v>
      </c>
      <c r="D150" s="177"/>
      <c r="E150" s="178"/>
      <c r="F150" s="178"/>
      <c r="G150" s="178"/>
      <c r="H150" s="178"/>
      <c r="I150" s="178"/>
      <c r="J150" s="178"/>
      <c r="K150" s="179"/>
      <c r="L150" s="180"/>
      <c r="M150" s="180"/>
      <c r="N150" s="180"/>
      <c r="O150" s="180"/>
      <c r="P150" s="180"/>
      <c r="Q150" s="180"/>
      <c r="R150" s="181"/>
      <c r="S150" s="182"/>
      <c r="T150" s="181"/>
      <c r="U150" s="182"/>
      <c r="V150" s="179"/>
      <c r="W150" s="180"/>
      <c r="X150" s="180"/>
      <c r="Y150" s="180"/>
      <c r="Z150" s="180"/>
      <c r="AA150" s="180"/>
      <c r="AB150" s="180"/>
      <c r="AC150" s="180"/>
      <c r="AD150" s="179"/>
      <c r="AE150" s="180"/>
      <c r="AF150" s="180"/>
      <c r="AG150" s="180"/>
      <c r="AH150" s="180"/>
      <c r="AI150" s="180"/>
      <c r="AJ150" s="180"/>
      <c r="AK150" s="183"/>
      <c r="AL150" s="179"/>
      <c r="AM150" s="180"/>
      <c r="AN150" s="180"/>
      <c r="AO150" s="180"/>
      <c r="AP150" s="180"/>
      <c r="AQ150" s="180"/>
      <c r="AR150" s="183"/>
      <c r="AS150" s="184"/>
      <c r="AT150" s="185"/>
      <c r="AU150" s="185"/>
      <c r="AV150" s="185"/>
      <c r="AW150" s="185"/>
      <c r="AX150" s="185"/>
      <c r="AY150" s="186"/>
      <c r="AZ150" s="187"/>
      <c r="BA150" s="188"/>
      <c r="BB150" s="189">
        <v>2</v>
      </c>
      <c r="BC150" s="190"/>
      <c r="BD150" s="191"/>
      <c r="BE150" s="191"/>
      <c r="BF150" s="192"/>
      <c r="BG150" s="193"/>
      <c r="BH150" s="194"/>
      <c r="BI150" s="195"/>
      <c r="BJ150" s="196"/>
      <c r="BK150" s="197"/>
      <c r="BL150" s="197"/>
      <c r="BM150" s="197"/>
      <c r="BN150" s="197"/>
      <c r="BO150" s="198"/>
      <c r="BP150" s="196"/>
      <c r="BQ150" s="197"/>
      <c r="BR150" s="197"/>
      <c r="BS150" s="197"/>
      <c r="BT150" s="197"/>
      <c r="BU150" s="198"/>
      <c r="BV150" s="196"/>
      <c r="BW150" s="197"/>
      <c r="BX150" s="197"/>
      <c r="BY150" s="197"/>
      <c r="BZ150" s="197"/>
      <c r="CA150" s="198"/>
      <c r="CB150" s="190"/>
      <c r="CC150" s="191"/>
      <c r="CD150" s="191"/>
      <c r="CE150" s="192"/>
      <c r="CF150" s="199"/>
      <c r="CG150" s="200"/>
      <c r="CH150" s="200"/>
      <c r="CI150" s="200"/>
      <c r="CJ150" s="201"/>
      <c r="CK150" s="199"/>
      <c r="CL150" s="200"/>
      <c r="CM150" s="200"/>
      <c r="CN150" s="200"/>
      <c r="CO150" s="201"/>
      <c r="CP150" s="199"/>
      <c r="CQ150" s="200"/>
      <c r="CR150" s="200"/>
      <c r="CS150" s="200"/>
      <c r="CT150" s="201"/>
      <c r="CU150" s="171"/>
      <c r="CV150" s="172"/>
      <c r="CW150" s="172"/>
      <c r="CX150" s="172"/>
      <c r="CY150" s="173"/>
    </row>
    <row r="151" spans="1:103" ht="16.5" x14ac:dyDescent="0.15">
      <c r="A151" s="175"/>
      <c r="B151" s="144"/>
      <c r="C151" s="176" t="str">
        <f t="shared" ca="1" si="4"/>
        <v>●</v>
      </c>
      <c r="D151" s="177"/>
      <c r="E151" s="178"/>
      <c r="F151" s="178"/>
      <c r="G151" s="178"/>
      <c r="H151" s="178"/>
      <c r="I151" s="178"/>
      <c r="J151" s="178"/>
      <c r="K151" s="179"/>
      <c r="L151" s="180"/>
      <c r="M151" s="180"/>
      <c r="N151" s="180"/>
      <c r="O151" s="180"/>
      <c r="P151" s="180"/>
      <c r="Q151" s="180"/>
      <c r="R151" s="181"/>
      <c r="S151" s="182"/>
      <c r="T151" s="181"/>
      <c r="U151" s="182"/>
      <c r="V151" s="179"/>
      <c r="W151" s="180"/>
      <c r="X151" s="180"/>
      <c r="Y151" s="180"/>
      <c r="Z151" s="180"/>
      <c r="AA151" s="180"/>
      <c r="AB151" s="180"/>
      <c r="AC151" s="180"/>
      <c r="AD151" s="179"/>
      <c r="AE151" s="180"/>
      <c r="AF151" s="180"/>
      <c r="AG151" s="180"/>
      <c r="AH151" s="180"/>
      <c r="AI151" s="180"/>
      <c r="AJ151" s="180"/>
      <c r="AK151" s="183"/>
      <c r="AL151" s="179"/>
      <c r="AM151" s="180"/>
      <c r="AN151" s="180"/>
      <c r="AO151" s="180"/>
      <c r="AP151" s="180"/>
      <c r="AQ151" s="180"/>
      <c r="AR151" s="183"/>
      <c r="AS151" s="184"/>
      <c r="AT151" s="185"/>
      <c r="AU151" s="185"/>
      <c r="AV151" s="185"/>
      <c r="AW151" s="185"/>
      <c r="AX151" s="185"/>
      <c r="AY151" s="186"/>
      <c r="AZ151" s="187"/>
      <c r="BA151" s="188"/>
      <c r="BB151" s="189">
        <v>3</v>
      </c>
      <c r="BC151" s="190"/>
      <c r="BD151" s="191"/>
      <c r="BE151" s="191"/>
      <c r="BF151" s="192"/>
      <c r="BG151" s="193"/>
      <c r="BH151" s="194"/>
      <c r="BI151" s="195"/>
      <c r="BJ151" s="196"/>
      <c r="BK151" s="197"/>
      <c r="BL151" s="197"/>
      <c r="BM151" s="197"/>
      <c r="BN151" s="197"/>
      <c r="BO151" s="198"/>
      <c r="BP151" s="196"/>
      <c r="BQ151" s="197"/>
      <c r="BR151" s="197"/>
      <c r="BS151" s="197"/>
      <c r="BT151" s="197"/>
      <c r="BU151" s="198"/>
      <c r="BV151" s="196"/>
      <c r="BW151" s="197"/>
      <c r="BX151" s="197"/>
      <c r="BY151" s="197"/>
      <c r="BZ151" s="197"/>
      <c r="CA151" s="198"/>
      <c r="CB151" s="190"/>
      <c r="CC151" s="191"/>
      <c r="CD151" s="191"/>
      <c r="CE151" s="192"/>
      <c r="CF151" s="199"/>
      <c r="CG151" s="200"/>
      <c r="CH151" s="200"/>
      <c r="CI151" s="200"/>
      <c r="CJ151" s="201"/>
      <c r="CK151" s="199"/>
      <c r="CL151" s="200"/>
      <c r="CM151" s="200"/>
      <c r="CN151" s="200"/>
      <c r="CO151" s="201"/>
      <c r="CP151" s="199"/>
      <c r="CQ151" s="200"/>
      <c r="CR151" s="200"/>
      <c r="CS151" s="200"/>
      <c r="CT151" s="201"/>
      <c r="CU151" s="171"/>
      <c r="CV151" s="172"/>
      <c r="CW151" s="172"/>
      <c r="CX151" s="172"/>
      <c r="CY151" s="173"/>
    </row>
    <row r="152" spans="1:103" ht="16.5" x14ac:dyDescent="0.15">
      <c r="A152" s="175"/>
      <c r="B152" s="144"/>
      <c r="C152" s="176" t="str">
        <f t="shared" ca="1" si="4"/>
        <v>●</v>
      </c>
      <c r="D152" s="177"/>
      <c r="E152" s="178"/>
      <c r="F152" s="178"/>
      <c r="G152" s="178"/>
      <c r="H152" s="178"/>
      <c r="I152" s="178"/>
      <c r="J152" s="178"/>
      <c r="K152" s="179"/>
      <c r="L152" s="180"/>
      <c r="M152" s="180"/>
      <c r="N152" s="180"/>
      <c r="O152" s="180"/>
      <c r="P152" s="180"/>
      <c r="Q152" s="180"/>
      <c r="R152" s="181"/>
      <c r="S152" s="182"/>
      <c r="T152" s="181"/>
      <c r="U152" s="182"/>
      <c r="V152" s="179"/>
      <c r="W152" s="180"/>
      <c r="X152" s="180"/>
      <c r="Y152" s="180"/>
      <c r="Z152" s="180"/>
      <c r="AA152" s="180"/>
      <c r="AB152" s="180"/>
      <c r="AC152" s="180"/>
      <c r="AD152" s="179"/>
      <c r="AE152" s="180"/>
      <c r="AF152" s="180"/>
      <c r="AG152" s="180"/>
      <c r="AH152" s="180"/>
      <c r="AI152" s="180"/>
      <c r="AJ152" s="180"/>
      <c r="AK152" s="183"/>
      <c r="AL152" s="179"/>
      <c r="AM152" s="180"/>
      <c r="AN152" s="180"/>
      <c r="AO152" s="180"/>
      <c r="AP152" s="180"/>
      <c r="AQ152" s="180"/>
      <c r="AR152" s="183"/>
      <c r="AS152" s="184"/>
      <c r="AT152" s="185"/>
      <c r="AU152" s="185"/>
      <c r="AV152" s="185"/>
      <c r="AW152" s="185"/>
      <c r="AX152" s="185"/>
      <c r="AY152" s="186"/>
      <c r="AZ152" s="187"/>
      <c r="BA152" s="188"/>
      <c r="BB152" s="189">
        <v>4</v>
      </c>
      <c r="BC152" s="190"/>
      <c r="BD152" s="191"/>
      <c r="BE152" s="191"/>
      <c r="BF152" s="192"/>
      <c r="BG152" s="193"/>
      <c r="BH152" s="194"/>
      <c r="BI152" s="195"/>
      <c r="BJ152" s="196"/>
      <c r="BK152" s="197"/>
      <c r="BL152" s="197"/>
      <c r="BM152" s="197"/>
      <c r="BN152" s="197"/>
      <c r="BO152" s="198"/>
      <c r="BP152" s="196"/>
      <c r="BQ152" s="197"/>
      <c r="BR152" s="197"/>
      <c r="BS152" s="197"/>
      <c r="BT152" s="197"/>
      <c r="BU152" s="198"/>
      <c r="BV152" s="196"/>
      <c r="BW152" s="197"/>
      <c r="BX152" s="197"/>
      <c r="BY152" s="197"/>
      <c r="BZ152" s="197"/>
      <c r="CA152" s="198"/>
      <c r="CB152" s="190"/>
      <c r="CC152" s="191"/>
      <c r="CD152" s="191"/>
      <c r="CE152" s="192"/>
      <c r="CF152" s="199"/>
      <c r="CG152" s="200"/>
      <c r="CH152" s="200"/>
      <c r="CI152" s="200"/>
      <c r="CJ152" s="201"/>
      <c r="CK152" s="199"/>
      <c r="CL152" s="200"/>
      <c r="CM152" s="200"/>
      <c r="CN152" s="200"/>
      <c r="CO152" s="201"/>
      <c r="CP152" s="199"/>
      <c r="CQ152" s="200"/>
      <c r="CR152" s="200"/>
      <c r="CS152" s="200"/>
      <c r="CT152" s="201"/>
      <c r="CU152" s="171"/>
      <c r="CV152" s="172"/>
      <c r="CW152" s="172"/>
      <c r="CX152" s="172"/>
      <c r="CY152" s="173"/>
    </row>
    <row r="153" spans="1:103" ht="16.5" x14ac:dyDescent="0.15">
      <c r="A153" s="175"/>
      <c r="B153" s="144"/>
      <c r="C153" s="176" t="str">
        <f t="shared" ca="1" si="4"/>
        <v>●</v>
      </c>
      <c r="D153" s="177"/>
      <c r="E153" s="178"/>
      <c r="F153" s="178"/>
      <c r="G153" s="178"/>
      <c r="H153" s="178"/>
      <c r="I153" s="178"/>
      <c r="J153" s="178"/>
      <c r="K153" s="179"/>
      <c r="L153" s="180"/>
      <c r="M153" s="180"/>
      <c r="N153" s="180"/>
      <c r="O153" s="180"/>
      <c r="P153" s="180"/>
      <c r="Q153" s="180"/>
      <c r="R153" s="181"/>
      <c r="S153" s="182"/>
      <c r="T153" s="181"/>
      <c r="U153" s="182"/>
      <c r="V153" s="179"/>
      <c r="W153" s="180"/>
      <c r="X153" s="180"/>
      <c r="Y153" s="180"/>
      <c r="Z153" s="180"/>
      <c r="AA153" s="180"/>
      <c r="AB153" s="180"/>
      <c r="AC153" s="180"/>
      <c r="AD153" s="179"/>
      <c r="AE153" s="180"/>
      <c r="AF153" s="180"/>
      <c r="AG153" s="180"/>
      <c r="AH153" s="180"/>
      <c r="AI153" s="180"/>
      <c r="AJ153" s="180"/>
      <c r="AK153" s="183"/>
      <c r="AL153" s="179"/>
      <c r="AM153" s="180"/>
      <c r="AN153" s="180"/>
      <c r="AO153" s="180"/>
      <c r="AP153" s="180"/>
      <c r="AQ153" s="180"/>
      <c r="AR153" s="183"/>
      <c r="AS153" s="184"/>
      <c r="AT153" s="185"/>
      <c r="AU153" s="185"/>
      <c r="AV153" s="185"/>
      <c r="AW153" s="185"/>
      <c r="AX153" s="185"/>
      <c r="AY153" s="186"/>
      <c r="AZ153" s="187"/>
      <c r="BA153" s="188"/>
      <c r="BB153" s="189">
        <v>5</v>
      </c>
      <c r="BC153" s="190"/>
      <c r="BD153" s="191"/>
      <c r="BE153" s="191"/>
      <c r="BF153" s="192"/>
      <c r="BG153" s="193"/>
      <c r="BH153" s="194"/>
      <c r="BI153" s="195"/>
      <c r="BJ153" s="196"/>
      <c r="BK153" s="197"/>
      <c r="BL153" s="197"/>
      <c r="BM153" s="197"/>
      <c r="BN153" s="197"/>
      <c r="BO153" s="198"/>
      <c r="BP153" s="196"/>
      <c r="BQ153" s="197"/>
      <c r="BR153" s="197"/>
      <c r="BS153" s="197"/>
      <c r="BT153" s="197"/>
      <c r="BU153" s="198"/>
      <c r="BV153" s="196"/>
      <c r="BW153" s="197"/>
      <c r="BX153" s="197"/>
      <c r="BY153" s="197"/>
      <c r="BZ153" s="197"/>
      <c r="CA153" s="198"/>
      <c r="CB153" s="190"/>
      <c r="CC153" s="191"/>
      <c r="CD153" s="191"/>
      <c r="CE153" s="192"/>
      <c r="CF153" s="199"/>
      <c r="CG153" s="200"/>
      <c r="CH153" s="200"/>
      <c r="CI153" s="200"/>
      <c r="CJ153" s="201"/>
      <c r="CK153" s="199"/>
      <c r="CL153" s="200"/>
      <c r="CM153" s="200"/>
      <c r="CN153" s="200"/>
      <c r="CO153" s="201"/>
      <c r="CP153" s="199"/>
      <c r="CQ153" s="200"/>
      <c r="CR153" s="200"/>
      <c r="CS153" s="200"/>
      <c r="CT153" s="201"/>
      <c r="CU153" s="171"/>
      <c r="CV153" s="172"/>
      <c r="CW153" s="172"/>
      <c r="CX153" s="172"/>
      <c r="CY153" s="173"/>
    </row>
    <row r="154" spans="1:103" ht="16.5" x14ac:dyDescent="0.15">
      <c r="A154" s="202"/>
      <c r="B154" s="203"/>
      <c r="C154" s="204" t="str">
        <f t="shared" ca="1" si="4"/>
        <v>●</v>
      </c>
      <c r="D154" s="205"/>
      <c r="E154" s="206"/>
      <c r="F154" s="206"/>
      <c r="G154" s="206"/>
      <c r="H154" s="206"/>
      <c r="I154" s="206"/>
      <c r="J154" s="206"/>
      <c r="K154" s="168"/>
      <c r="L154" s="169"/>
      <c r="M154" s="169"/>
      <c r="N154" s="169"/>
      <c r="O154" s="169"/>
      <c r="P154" s="169"/>
      <c r="Q154" s="169"/>
      <c r="R154" s="207"/>
      <c r="S154" s="208"/>
      <c r="T154" s="207"/>
      <c r="U154" s="208"/>
      <c r="V154" s="168"/>
      <c r="W154" s="169"/>
      <c r="X154" s="169"/>
      <c r="Y154" s="169"/>
      <c r="Z154" s="169"/>
      <c r="AA154" s="169"/>
      <c r="AB154" s="169"/>
      <c r="AC154" s="169"/>
      <c r="AD154" s="168"/>
      <c r="AE154" s="169"/>
      <c r="AF154" s="169"/>
      <c r="AG154" s="169"/>
      <c r="AH154" s="169"/>
      <c r="AI154" s="169"/>
      <c r="AJ154" s="169"/>
      <c r="AK154" s="170"/>
      <c r="AL154" s="168"/>
      <c r="AM154" s="169"/>
      <c r="AN154" s="169"/>
      <c r="AO154" s="169"/>
      <c r="AP154" s="169"/>
      <c r="AQ154" s="169"/>
      <c r="AR154" s="170"/>
      <c r="AS154" s="209"/>
      <c r="AT154" s="210"/>
      <c r="AU154" s="210"/>
      <c r="AV154" s="210"/>
      <c r="AW154" s="210"/>
      <c r="AX154" s="210"/>
      <c r="AY154" s="211"/>
      <c r="AZ154" s="212"/>
      <c r="BA154" s="213"/>
      <c r="BB154" s="214">
        <v>6</v>
      </c>
      <c r="BC154" s="215"/>
      <c r="BD154" s="216"/>
      <c r="BE154" s="216"/>
      <c r="BF154" s="217"/>
      <c r="BG154" s="218"/>
      <c r="BH154" s="219"/>
      <c r="BI154" s="220"/>
      <c r="BJ154" s="221"/>
      <c r="BK154" s="222"/>
      <c r="BL154" s="222"/>
      <c r="BM154" s="222"/>
      <c r="BN154" s="222"/>
      <c r="BO154" s="223"/>
      <c r="BP154" s="221"/>
      <c r="BQ154" s="222"/>
      <c r="BR154" s="222"/>
      <c r="BS154" s="222"/>
      <c r="BT154" s="222"/>
      <c r="BU154" s="223"/>
      <c r="BV154" s="221"/>
      <c r="BW154" s="222"/>
      <c r="BX154" s="222"/>
      <c r="BY154" s="222"/>
      <c r="BZ154" s="222"/>
      <c r="CA154" s="223"/>
      <c r="CB154" s="215"/>
      <c r="CC154" s="216"/>
      <c r="CD154" s="216"/>
      <c r="CE154" s="217"/>
      <c r="CF154" s="199"/>
      <c r="CG154" s="200"/>
      <c r="CH154" s="200"/>
      <c r="CI154" s="200"/>
      <c r="CJ154" s="201"/>
      <c r="CK154" s="199"/>
      <c r="CL154" s="200"/>
      <c r="CM154" s="200"/>
      <c r="CN154" s="200"/>
      <c r="CO154" s="201"/>
      <c r="CP154" s="199"/>
      <c r="CQ154" s="200"/>
      <c r="CR154" s="200"/>
      <c r="CS154" s="200"/>
      <c r="CT154" s="201"/>
      <c r="CU154" s="171"/>
      <c r="CV154" s="172"/>
      <c r="CW154" s="172"/>
      <c r="CX154" s="172"/>
      <c r="CY154" s="173"/>
    </row>
    <row r="155" spans="1:103" ht="16.5" x14ac:dyDescent="0.15">
      <c r="A155" s="143">
        <v>25</v>
      </c>
      <c r="B155" s="144"/>
      <c r="C155" s="145" t="str">
        <f t="shared" ca="1" si="4"/>
        <v>●</v>
      </c>
      <c r="D155" s="146"/>
      <c r="E155" s="147"/>
      <c r="F155" s="147"/>
      <c r="G155" s="147"/>
      <c r="H155" s="147"/>
      <c r="I155" s="147"/>
      <c r="J155" s="147"/>
      <c r="K155" s="148" t="s">
        <v>590</v>
      </c>
      <c r="L155" s="149"/>
      <c r="M155" s="149"/>
      <c r="N155" s="149"/>
      <c r="O155" s="149"/>
      <c r="P155" s="149"/>
      <c r="Q155" s="149"/>
      <c r="R155" s="150"/>
      <c r="S155" s="151"/>
      <c r="T155" s="150"/>
      <c r="U155" s="151"/>
      <c r="V155" s="148"/>
      <c r="W155" s="149"/>
      <c r="X155" s="149"/>
      <c r="Y155" s="149"/>
      <c r="Z155" s="149"/>
      <c r="AA155" s="149"/>
      <c r="AB155" s="149"/>
      <c r="AC155" s="149"/>
      <c r="AD155" s="148"/>
      <c r="AE155" s="149"/>
      <c r="AF155" s="149"/>
      <c r="AG155" s="149"/>
      <c r="AH155" s="149"/>
      <c r="AI155" s="149"/>
      <c r="AJ155" s="149"/>
      <c r="AK155" s="152"/>
      <c r="AL155" s="148"/>
      <c r="AM155" s="149"/>
      <c r="AN155" s="149"/>
      <c r="AO155" s="149"/>
      <c r="AP155" s="149"/>
      <c r="AQ155" s="149"/>
      <c r="AR155" s="152"/>
      <c r="AS155" s="153"/>
      <c r="AT155" s="154"/>
      <c r="AU155" s="154"/>
      <c r="AV155" s="154"/>
      <c r="AW155" s="154"/>
      <c r="AX155" s="154"/>
      <c r="AY155" s="155"/>
      <c r="AZ155" s="156"/>
      <c r="BA155" s="157"/>
      <c r="BB155" s="158">
        <v>1</v>
      </c>
      <c r="BC155" s="159"/>
      <c r="BD155" s="160"/>
      <c r="BE155" s="160"/>
      <c r="BF155" s="161"/>
      <c r="BG155" s="162"/>
      <c r="BH155" s="163"/>
      <c r="BI155" s="164"/>
      <c r="BJ155" s="165"/>
      <c r="BK155" s="166"/>
      <c r="BL155" s="166"/>
      <c r="BM155" s="166"/>
      <c r="BN155" s="166"/>
      <c r="BO155" s="167"/>
      <c r="BP155" s="165"/>
      <c r="BQ155" s="166"/>
      <c r="BR155" s="166"/>
      <c r="BS155" s="166"/>
      <c r="BT155" s="166"/>
      <c r="BU155" s="167"/>
      <c r="BV155" s="165"/>
      <c r="BW155" s="166"/>
      <c r="BX155" s="166"/>
      <c r="BY155" s="166"/>
      <c r="BZ155" s="166"/>
      <c r="CA155" s="167"/>
      <c r="CB155" s="159"/>
      <c r="CC155" s="160"/>
      <c r="CD155" s="160"/>
      <c r="CE155" s="161"/>
      <c r="CF155" s="168"/>
      <c r="CG155" s="169"/>
      <c r="CH155" s="169"/>
      <c r="CI155" s="169"/>
      <c r="CJ155" s="170"/>
      <c r="CK155" s="168"/>
      <c r="CL155" s="169"/>
      <c r="CM155" s="169"/>
      <c r="CN155" s="169"/>
      <c r="CO155" s="170"/>
      <c r="CP155" s="168"/>
      <c r="CQ155" s="169"/>
      <c r="CR155" s="169"/>
      <c r="CS155" s="169"/>
      <c r="CT155" s="170"/>
      <c r="CU155" s="171"/>
      <c r="CV155" s="172"/>
      <c r="CW155" s="172"/>
      <c r="CX155" s="172"/>
      <c r="CY155" s="173"/>
    </row>
    <row r="156" spans="1:103" ht="16.5" x14ac:dyDescent="0.15">
      <c r="A156" s="175"/>
      <c r="B156" s="144"/>
      <c r="C156" s="176" t="str">
        <f t="shared" ca="1" si="4"/>
        <v>●</v>
      </c>
      <c r="D156" s="177"/>
      <c r="E156" s="178"/>
      <c r="F156" s="178"/>
      <c r="G156" s="178"/>
      <c r="H156" s="178"/>
      <c r="I156" s="178"/>
      <c r="J156" s="178"/>
      <c r="K156" s="179"/>
      <c r="L156" s="180"/>
      <c r="M156" s="180"/>
      <c r="N156" s="180"/>
      <c r="O156" s="180"/>
      <c r="P156" s="180"/>
      <c r="Q156" s="180"/>
      <c r="R156" s="181"/>
      <c r="S156" s="182"/>
      <c r="T156" s="181"/>
      <c r="U156" s="182"/>
      <c r="V156" s="179"/>
      <c r="W156" s="180"/>
      <c r="X156" s="180"/>
      <c r="Y156" s="180"/>
      <c r="Z156" s="180"/>
      <c r="AA156" s="180"/>
      <c r="AB156" s="180"/>
      <c r="AC156" s="180"/>
      <c r="AD156" s="179"/>
      <c r="AE156" s="180"/>
      <c r="AF156" s="180"/>
      <c r="AG156" s="180"/>
      <c r="AH156" s="180"/>
      <c r="AI156" s="180"/>
      <c r="AJ156" s="180"/>
      <c r="AK156" s="183"/>
      <c r="AL156" s="179"/>
      <c r="AM156" s="180"/>
      <c r="AN156" s="180"/>
      <c r="AO156" s="180"/>
      <c r="AP156" s="180"/>
      <c r="AQ156" s="180"/>
      <c r="AR156" s="183"/>
      <c r="AS156" s="184"/>
      <c r="AT156" s="185"/>
      <c r="AU156" s="185"/>
      <c r="AV156" s="185"/>
      <c r="AW156" s="185"/>
      <c r="AX156" s="185"/>
      <c r="AY156" s="186"/>
      <c r="AZ156" s="187"/>
      <c r="BA156" s="188"/>
      <c r="BB156" s="189">
        <v>2</v>
      </c>
      <c r="BC156" s="190"/>
      <c r="BD156" s="191"/>
      <c r="BE156" s="191"/>
      <c r="BF156" s="192"/>
      <c r="BG156" s="193"/>
      <c r="BH156" s="194"/>
      <c r="BI156" s="195"/>
      <c r="BJ156" s="196"/>
      <c r="BK156" s="197"/>
      <c r="BL156" s="197"/>
      <c r="BM156" s="197"/>
      <c r="BN156" s="197"/>
      <c r="BO156" s="198"/>
      <c r="BP156" s="196"/>
      <c r="BQ156" s="197"/>
      <c r="BR156" s="197"/>
      <c r="BS156" s="197"/>
      <c r="BT156" s="197"/>
      <c r="BU156" s="198"/>
      <c r="BV156" s="196"/>
      <c r="BW156" s="197"/>
      <c r="BX156" s="197"/>
      <c r="BY156" s="197"/>
      <c r="BZ156" s="197"/>
      <c r="CA156" s="198"/>
      <c r="CB156" s="190"/>
      <c r="CC156" s="191"/>
      <c r="CD156" s="191"/>
      <c r="CE156" s="192"/>
      <c r="CF156" s="199"/>
      <c r="CG156" s="200"/>
      <c r="CH156" s="200"/>
      <c r="CI156" s="200"/>
      <c r="CJ156" s="201"/>
      <c r="CK156" s="199"/>
      <c r="CL156" s="200"/>
      <c r="CM156" s="200"/>
      <c r="CN156" s="200"/>
      <c r="CO156" s="201"/>
      <c r="CP156" s="199"/>
      <c r="CQ156" s="200"/>
      <c r="CR156" s="200"/>
      <c r="CS156" s="200"/>
      <c r="CT156" s="201"/>
      <c r="CU156" s="171"/>
      <c r="CV156" s="172"/>
      <c r="CW156" s="172"/>
      <c r="CX156" s="172"/>
      <c r="CY156" s="173"/>
    </row>
    <row r="157" spans="1:103" ht="16.5" x14ac:dyDescent="0.15">
      <c r="A157" s="175"/>
      <c r="B157" s="144"/>
      <c r="C157" s="176" t="str">
        <f t="shared" ca="1" si="4"/>
        <v>●</v>
      </c>
      <c r="D157" s="177"/>
      <c r="E157" s="178"/>
      <c r="F157" s="178"/>
      <c r="G157" s="178"/>
      <c r="H157" s="178"/>
      <c r="I157" s="178"/>
      <c r="J157" s="178"/>
      <c r="K157" s="179"/>
      <c r="L157" s="180"/>
      <c r="M157" s="180"/>
      <c r="N157" s="180"/>
      <c r="O157" s="180"/>
      <c r="P157" s="180"/>
      <c r="Q157" s="180"/>
      <c r="R157" s="181"/>
      <c r="S157" s="182"/>
      <c r="T157" s="181"/>
      <c r="U157" s="182"/>
      <c r="V157" s="179"/>
      <c r="W157" s="180"/>
      <c r="X157" s="180"/>
      <c r="Y157" s="180"/>
      <c r="Z157" s="180"/>
      <c r="AA157" s="180"/>
      <c r="AB157" s="180"/>
      <c r="AC157" s="180"/>
      <c r="AD157" s="179"/>
      <c r="AE157" s="180"/>
      <c r="AF157" s="180"/>
      <c r="AG157" s="180"/>
      <c r="AH157" s="180"/>
      <c r="AI157" s="180"/>
      <c r="AJ157" s="180"/>
      <c r="AK157" s="183"/>
      <c r="AL157" s="179"/>
      <c r="AM157" s="180"/>
      <c r="AN157" s="180"/>
      <c r="AO157" s="180"/>
      <c r="AP157" s="180"/>
      <c r="AQ157" s="180"/>
      <c r="AR157" s="183"/>
      <c r="AS157" s="184"/>
      <c r="AT157" s="185"/>
      <c r="AU157" s="185"/>
      <c r="AV157" s="185"/>
      <c r="AW157" s="185"/>
      <c r="AX157" s="185"/>
      <c r="AY157" s="186"/>
      <c r="AZ157" s="187"/>
      <c r="BA157" s="188"/>
      <c r="BB157" s="189">
        <v>3</v>
      </c>
      <c r="BC157" s="190"/>
      <c r="BD157" s="191"/>
      <c r="BE157" s="191"/>
      <c r="BF157" s="192"/>
      <c r="BG157" s="193"/>
      <c r="BH157" s="194"/>
      <c r="BI157" s="195"/>
      <c r="BJ157" s="196"/>
      <c r="BK157" s="197"/>
      <c r="BL157" s="197"/>
      <c r="BM157" s="197"/>
      <c r="BN157" s="197"/>
      <c r="BO157" s="198"/>
      <c r="BP157" s="196"/>
      <c r="BQ157" s="197"/>
      <c r="BR157" s="197"/>
      <c r="BS157" s="197"/>
      <c r="BT157" s="197"/>
      <c r="BU157" s="198"/>
      <c r="BV157" s="196"/>
      <c r="BW157" s="197"/>
      <c r="BX157" s="197"/>
      <c r="BY157" s="197"/>
      <c r="BZ157" s="197"/>
      <c r="CA157" s="198"/>
      <c r="CB157" s="190"/>
      <c r="CC157" s="191"/>
      <c r="CD157" s="191"/>
      <c r="CE157" s="192"/>
      <c r="CF157" s="199"/>
      <c r="CG157" s="200"/>
      <c r="CH157" s="200"/>
      <c r="CI157" s="200"/>
      <c r="CJ157" s="201"/>
      <c r="CK157" s="199"/>
      <c r="CL157" s="200"/>
      <c r="CM157" s="200"/>
      <c r="CN157" s="200"/>
      <c r="CO157" s="201"/>
      <c r="CP157" s="199"/>
      <c r="CQ157" s="200"/>
      <c r="CR157" s="200"/>
      <c r="CS157" s="200"/>
      <c r="CT157" s="201"/>
      <c r="CU157" s="171"/>
      <c r="CV157" s="172"/>
      <c r="CW157" s="172"/>
      <c r="CX157" s="172"/>
      <c r="CY157" s="173"/>
    </row>
    <row r="158" spans="1:103" ht="16.5" x14ac:dyDescent="0.15">
      <c r="A158" s="175"/>
      <c r="B158" s="144"/>
      <c r="C158" s="176" t="str">
        <f t="shared" ca="1" si="4"/>
        <v>●</v>
      </c>
      <c r="D158" s="177"/>
      <c r="E158" s="178"/>
      <c r="F158" s="178"/>
      <c r="G158" s="178"/>
      <c r="H158" s="178"/>
      <c r="I158" s="178"/>
      <c r="J158" s="178"/>
      <c r="K158" s="179"/>
      <c r="L158" s="180"/>
      <c r="M158" s="180"/>
      <c r="N158" s="180"/>
      <c r="O158" s="180"/>
      <c r="P158" s="180"/>
      <c r="Q158" s="180"/>
      <c r="R158" s="181"/>
      <c r="S158" s="182"/>
      <c r="T158" s="181"/>
      <c r="U158" s="182"/>
      <c r="V158" s="179"/>
      <c r="W158" s="180"/>
      <c r="X158" s="180"/>
      <c r="Y158" s="180"/>
      <c r="Z158" s="180"/>
      <c r="AA158" s="180"/>
      <c r="AB158" s="180"/>
      <c r="AC158" s="180"/>
      <c r="AD158" s="179"/>
      <c r="AE158" s="180"/>
      <c r="AF158" s="180"/>
      <c r="AG158" s="180"/>
      <c r="AH158" s="180"/>
      <c r="AI158" s="180"/>
      <c r="AJ158" s="180"/>
      <c r="AK158" s="183"/>
      <c r="AL158" s="179"/>
      <c r="AM158" s="180"/>
      <c r="AN158" s="180"/>
      <c r="AO158" s="180"/>
      <c r="AP158" s="180"/>
      <c r="AQ158" s="180"/>
      <c r="AR158" s="183"/>
      <c r="AS158" s="184"/>
      <c r="AT158" s="185"/>
      <c r="AU158" s="185"/>
      <c r="AV158" s="185"/>
      <c r="AW158" s="185"/>
      <c r="AX158" s="185"/>
      <c r="AY158" s="186"/>
      <c r="AZ158" s="187"/>
      <c r="BA158" s="188"/>
      <c r="BB158" s="189">
        <v>4</v>
      </c>
      <c r="BC158" s="190"/>
      <c r="BD158" s="191"/>
      <c r="BE158" s="191"/>
      <c r="BF158" s="192"/>
      <c r="BG158" s="193"/>
      <c r="BH158" s="194"/>
      <c r="BI158" s="195"/>
      <c r="BJ158" s="196"/>
      <c r="BK158" s="197"/>
      <c r="BL158" s="197"/>
      <c r="BM158" s="197"/>
      <c r="BN158" s="197"/>
      <c r="BO158" s="198"/>
      <c r="BP158" s="196"/>
      <c r="BQ158" s="197"/>
      <c r="BR158" s="197"/>
      <c r="BS158" s="197"/>
      <c r="BT158" s="197"/>
      <c r="BU158" s="198"/>
      <c r="BV158" s="196"/>
      <c r="BW158" s="197"/>
      <c r="BX158" s="197"/>
      <c r="BY158" s="197"/>
      <c r="BZ158" s="197"/>
      <c r="CA158" s="198"/>
      <c r="CB158" s="190"/>
      <c r="CC158" s="191"/>
      <c r="CD158" s="191"/>
      <c r="CE158" s="192"/>
      <c r="CF158" s="199"/>
      <c r="CG158" s="200"/>
      <c r="CH158" s="200"/>
      <c r="CI158" s="200"/>
      <c r="CJ158" s="201"/>
      <c r="CK158" s="199"/>
      <c r="CL158" s="200"/>
      <c r="CM158" s="200"/>
      <c r="CN158" s="200"/>
      <c r="CO158" s="201"/>
      <c r="CP158" s="199"/>
      <c r="CQ158" s="200"/>
      <c r="CR158" s="200"/>
      <c r="CS158" s="200"/>
      <c r="CT158" s="201"/>
      <c r="CU158" s="171"/>
      <c r="CV158" s="172"/>
      <c r="CW158" s="172"/>
      <c r="CX158" s="172"/>
      <c r="CY158" s="173"/>
    </row>
    <row r="159" spans="1:103" ht="16.5" x14ac:dyDescent="0.15">
      <c r="A159" s="175"/>
      <c r="B159" s="144"/>
      <c r="C159" s="176" t="str">
        <f t="shared" ca="1" si="4"/>
        <v>●</v>
      </c>
      <c r="D159" s="177"/>
      <c r="E159" s="178"/>
      <c r="F159" s="178"/>
      <c r="G159" s="178"/>
      <c r="H159" s="178"/>
      <c r="I159" s="178"/>
      <c r="J159" s="178"/>
      <c r="K159" s="179"/>
      <c r="L159" s="180"/>
      <c r="M159" s="180"/>
      <c r="N159" s="180"/>
      <c r="O159" s="180"/>
      <c r="P159" s="180"/>
      <c r="Q159" s="180"/>
      <c r="R159" s="181"/>
      <c r="S159" s="182"/>
      <c r="T159" s="181"/>
      <c r="U159" s="182"/>
      <c r="V159" s="179"/>
      <c r="W159" s="180"/>
      <c r="X159" s="180"/>
      <c r="Y159" s="180"/>
      <c r="Z159" s="180"/>
      <c r="AA159" s="180"/>
      <c r="AB159" s="180"/>
      <c r="AC159" s="180"/>
      <c r="AD159" s="179"/>
      <c r="AE159" s="180"/>
      <c r="AF159" s="180"/>
      <c r="AG159" s="180"/>
      <c r="AH159" s="180"/>
      <c r="AI159" s="180"/>
      <c r="AJ159" s="180"/>
      <c r="AK159" s="183"/>
      <c r="AL159" s="179"/>
      <c r="AM159" s="180"/>
      <c r="AN159" s="180"/>
      <c r="AO159" s="180"/>
      <c r="AP159" s="180"/>
      <c r="AQ159" s="180"/>
      <c r="AR159" s="183"/>
      <c r="AS159" s="184"/>
      <c r="AT159" s="185"/>
      <c r="AU159" s="185"/>
      <c r="AV159" s="185"/>
      <c r="AW159" s="185"/>
      <c r="AX159" s="185"/>
      <c r="AY159" s="186"/>
      <c r="AZ159" s="187"/>
      <c r="BA159" s="188"/>
      <c r="BB159" s="189">
        <v>5</v>
      </c>
      <c r="BC159" s="190"/>
      <c r="BD159" s="191"/>
      <c r="BE159" s="191"/>
      <c r="BF159" s="192"/>
      <c r="BG159" s="193"/>
      <c r="BH159" s="194"/>
      <c r="BI159" s="195"/>
      <c r="BJ159" s="196"/>
      <c r="BK159" s="197"/>
      <c r="BL159" s="197"/>
      <c r="BM159" s="197"/>
      <c r="BN159" s="197"/>
      <c r="BO159" s="198"/>
      <c r="BP159" s="196"/>
      <c r="BQ159" s="197"/>
      <c r="BR159" s="197"/>
      <c r="BS159" s="197"/>
      <c r="BT159" s="197"/>
      <c r="BU159" s="198"/>
      <c r="BV159" s="196"/>
      <c r="BW159" s="197"/>
      <c r="BX159" s="197"/>
      <c r="BY159" s="197"/>
      <c r="BZ159" s="197"/>
      <c r="CA159" s="198"/>
      <c r="CB159" s="190"/>
      <c r="CC159" s="191"/>
      <c r="CD159" s="191"/>
      <c r="CE159" s="192"/>
      <c r="CF159" s="199"/>
      <c r="CG159" s="200"/>
      <c r="CH159" s="200"/>
      <c r="CI159" s="200"/>
      <c r="CJ159" s="201"/>
      <c r="CK159" s="199"/>
      <c r="CL159" s="200"/>
      <c r="CM159" s="200"/>
      <c r="CN159" s="200"/>
      <c r="CO159" s="201"/>
      <c r="CP159" s="199"/>
      <c r="CQ159" s="200"/>
      <c r="CR159" s="200"/>
      <c r="CS159" s="200"/>
      <c r="CT159" s="201"/>
      <c r="CU159" s="171"/>
      <c r="CV159" s="172"/>
      <c r="CW159" s="172"/>
      <c r="CX159" s="172"/>
      <c r="CY159" s="173"/>
    </row>
    <row r="160" spans="1:103" ht="16.5" x14ac:dyDescent="0.15">
      <c r="A160" s="202"/>
      <c r="B160" s="203"/>
      <c r="C160" s="204" t="str">
        <f t="shared" ca="1" si="4"/>
        <v>●</v>
      </c>
      <c r="D160" s="205"/>
      <c r="E160" s="206"/>
      <c r="F160" s="206"/>
      <c r="G160" s="206"/>
      <c r="H160" s="206"/>
      <c r="I160" s="206"/>
      <c r="J160" s="206"/>
      <c r="K160" s="168"/>
      <c r="L160" s="169"/>
      <c r="M160" s="169"/>
      <c r="N160" s="169"/>
      <c r="O160" s="169"/>
      <c r="P160" s="169"/>
      <c r="Q160" s="169"/>
      <c r="R160" s="207"/>
      <c r="S160" s="208"/>
      <c r="T160" s="207"/>
      <c r="U160" s="208"/>
      <c r="V160" s="168"/>
      <c r="W160" s="169"/>
      <c r="X160" s="169"/>
      <c r="Y160" s="169"/>
      <c r="Z160" s="169"/>
      <c r="AA160" s="169"/>
      <c r="AB160" s="169"/>
      <c r="AC160" s="169"/>
      <c r="AD160" s="168"/>
      <c r="AE160" s="169"/>
      <c r="AF160" s="169"/>
      <c r="AG160" s="169"/>
      <c r="AH160" s="169"/>
      <c r="AI160" s="169"/>
      <c r="AJ160" s="169"/>
      <c r="AK160" s="170"/>
      <c r="AL160" s="168"/>
      <c r="AM160" s="169"/>
      <c r="AN160" s="169"/>
      <c r="AO160" s="169"/>
      <c r="AP160" s="169"/>
      <c r="AQ160" s="169"/>
      <c r="AR160" s="170"/>
      <c r="AS160" s="209"/>
      <c r="AT160" s="210"/>
      <c r="AU160" s="210"/>
      <c r="AV160" s="210"/>
      <c r="AW160" s="210"/>
      <c r="AX160" s="210"/>
      <c r="AY160" s="211"/>
      <c r="AZ160" s="212"/>
      <c r="BA160" s="213"/>
      <c r="BB160" s="214">
        <v>6</v>
      </c>
      <c r="BC160" s="215"/>
      <c r="BD160" s="216"/>
      <c r="BE160" s="216"/>
      <c r="BF160" s="217"/>
      <c r="BG160" s="218"/>
      <c r="BH160" s="219"/>
      <c r="BI160" s="220"/>
      <c r="BJ160" s="221"/>
      <c r="BK160" s="222"/>
      <c r="BL160" s="222"/>
      <c r="BM160" s="222"/>
      <c r="BN160" s="222"/>
      <c r="BO160" s="223"/>
      <c r="BP160" s="221"/>
      <c r="BQ160" s="222"/>
      <c r="BR160" s="222"/>
      <c r="BS160" s="222"/>
      <c r="BT160" s="222"/>
      <c r="BU160" s="223"/>
      <c r="BV160" s="221"/>
      <c r="BW160" s="222"/>
      <c r="BX160" s="222"/>
      <c r="BY160" s="222"/>
      <c r="BZ160" s="222"/>
      <c r="CA160" s="223"/>
      <c r="CB160" s="215"/>
      <c r="CC160" s="216"/>
      <c r="CD160" s="216"/>
      <c r="CE160" s="217"/>
      <c r="CF160" s="199"/>
      <c r="CG160" s="200"/>
      <c r="CH160" s="200"/>
      <c r="CI160" s="200"/>
      <c r="CJ160" s="201"/>
      <c r="CK160" s="199"/>
      <c r="CL160" s="200"/>
      <c r="CM160" s="200"/>
      <c r="CN160" s="200"/>
      <c r="CO160" s="201"/>
      <c r="CP160" s="199"/>
      <c r="CQ160" s="200"/>
      <c r="CR160" s="200"/>
      <c r="CS160" s="200"/>
      <c r="CT160" s="201"/>
      <c r="CU160" s="171"/>
      <c r="CV160" s="172"/>
      <c r="CW160" s="172"/>
      <c r="CX160" s="172"/>
      <c r="CY160" s="173"/>
    </row>
    <row r="161" spans="1:103" ht="16.5" x14ac:dyDescent="0.15">
      <c r="A161" s="143">
        <v>26</v>
      </c>
      <c r="B161" s="144"/>
      <c r="C161" s="145" t="str">
        <f t="shared" ca="1" si="4"/>
        <v>●</v>
      </c>
      <c r="D161" s="146" t="s">
        <v>591</v>
      </c>
      <c r="E161" s="147"/>
      <c r="F161" s="147"/>
      <c r="G161" s="147"/>
      <c r="H161" s="147"/>
      <c r="I161" s="147"/>
      <c r="J161" s="147"/>
      <c r="K161" s="148" t="s">
        <v>592</v>
      </c>
      <c r="L161" s="149"/>
      <c r="M161" s="149"/>
      <c r="N161" s="149"/>
      <c r="O161" s="149"/>
      <c r="P161" s="149"/>
      <c r="Q161" s="149"/>
      <c r="R161" s="150"/>
      <c r="S161" s="151"/>
      <c r="T161" s="150"/>
      <c r="U161" s="151"/>
      <c r="V161" s="148"/>
      <c r="W161" s="149"/>
      <c r="X161" s="149"/>
      <c r="Y161" s="149"/>
      <c r="Z161" s="149"/>
      <c r="AA161" s="149"/>
      <c r="AB161" s="149"/>
      <c r="AC161" s="149"/>
      <c r="AD161" s="148"/>
      <c r="AE161" s="149"/>
      <c r="AF161" s="149"/>
      <c r="AG161" s="149"/>
      <c r="AH161" s="149"/>
      <c r="AI161" s="149"/>
      <c r="AJ161" s="149"/>
      <c r="AK161" s="152"/>
      <c r="AL161" s="148"/>
      <c r="AM161" s="149"/>
      <c r="AN161" s="149"/>
      <c r="AO161" s="149"/>
      <c r="AP161" s="149"/>
      <c r="AQ161" s="149"/>
      <c r="AR161" s="152"/>
      <c r="AS161" s="153"/>
      <c r="AT161" s="154"/>
      <c r="AU161" s="154"/>
      <c r="AV161" s="154"/>
      <c r="AW161" s="154"/>
      <c r="AX161" s="154"/>
      <c r="AY161" s="155"/>
      <c r="AZ161" s="156"/>
      <c r="BA161" s="157"/>
      <c r="BB161" s="158">
        <v>1</v>
      </c>
      <c r="BC161" s="159"/>
      <c r="BD161" s="160"/>
      <c r="BE161" s="160"/>
      <c r="BF161" s="161"/>
      <c r="BG161" s="162"/>
      <c r="BH161" s="163"/>
      <c r="BI161" s="164"/>
      <c r="BJ161" s="165"/>
      <c r="BK161" s="166"/>
      <c r="BL161" s="166"/>
      <c r="BM161" s="166"/>
      <c r="BN161" s="166"/>
      <c r="BO161" s="167"/>
      <c r="BP161" s="165"/>
      <c r="BQ161" s="166"/>
      <c r="BR161" s="166"/>
      <c r="BS161" s="166"/>
      <c r="BT161" s="166"/>
      <c r="BU161" s="167"/>
      <c r="BV161" s="165"/>
      <c r="BW161" s="166"/>
      <c r="BX161" s="166"/>
      <c r="BY161" s="166"/>
      <c r="BZ161" s="166"/>
      <c r="CA161" s="167"/>
      <c r="CB161" s="159"/>
      <c r="CC161" s="160"/>
      <c r="CD161" s="160"/>
      <c r="CE161" s="161"/>
      <c r="CF161" s="168"/>
      <c r="CG161" s="169"/>
      <c r="CH161" s="169"/>
      <c r="CI161" s="169"/>
      <c r="CJ161" s="170"/>
      <c r="CK161" s="168"/>
      <c r="CL161" s="169"/>
      <c r="CM161" s="169"/>
      <c r="CN161" s="169"/>
      <c r="CO161" s="170"/>
      <c r="CP161" s="168"/>
      <c r="CQ161" s="169"/>
      <c r="CR161" s="169"/>
      <c r="CS161" s="169"/>
      <c r="CT161" s="170"/>
      <c r="CU161" s="171"/>
      <c r="CV161" s="172"/>
      <c r="CW161" s="172"/>
      <c r="CX161" s="172"/>
      <c r="CY161" s="173"/>
    </row>
    <row r="162" spans="1:103" ht="16.5" x14ac:dyDescent="0.15">
      <c r="A162" s="175"/>
      <c r="B162" s="144"/>
      <c r="C162" s="176" t="str">
        <f t="shared" ca="1" si="4"/>
        <v>●</v>
      </c>
      <c r="D162" s="177"/>
      <c r="E162" s="178"/>
      <c r="F162" s="178"/>
      <c r="G162" s="178"/>
      <c r="H162" s="178"/>
      <c r="I162" s="178"/>
      <c r="J162" s="178"/>
      <c r="K162" s="179"/>
      <c r="L162" s="180"/>
      <c r="M162" s="180"/>
      <c r="N162" s="180"/>
      <c r="O162" s="180"/>
      <c r="P162" s="180"/>
      <c r="Q162" s="180"/>
      <c r="R162" s="181"/>
      <c r="S162" s="182"/>
      <c r="T162" s="181"/>
      <c r="U162" s="182"/>
      <c r="V162" s="179"/>
      <c r="W162" s="180"/>
      <c r="X162" s="180"/>
      <c r="Y162" s="180"/>
      <c r="Z162" s="180"/>
      <c r="AA162" s="180"/>
      <c r="AB162" s="180"/>
      <c r="AC162" s="180"/>
      <c r="AD162" s="179"/>
      <c r="AE162" s="180"/>
      <c r="AF162" s="180"/>
      <c r="AG162" s="180"/>
      <c r="AH162" s="180"/>
      <c r="AI162" s="180"/>
      <c r="AJ162" s="180"/>
      <c r="AK162" s="183"/>
      <c r="AL162" s="179"/>
      <c r="AM162" s="180"/>
      <c r="AN162" s="180"/>
      <c r="AO162" s="180"/>
      <c r="AP162" s="180"/>
      <c r="AQ162" s="180"/>
      <c r="AR162" s="183"/>
      <c r="AS162" s="184"/>
      <c r="AT162" s="185"/>
      <c r="AU162" s="185"/>
      <c r="AV162" s="185"/>
      <c r="AW162" s="185"/>
      <c r="AX162" s="185"/>
      <c r="AY162" s="186"/>
      <c r="AZ162" s="187"/>
      <c r="BA162" s="188"/>
      <c r="BB162" s="189">
        <v>2</v>
      </c>
      <c r="BC162" s="190"/>
      <c r="BD162" s="191"/>
      <c r="BE162" s="191"/>
      <c r="BF162" s="192"/>
      <c r="BG162" s="193"/>
      <c r="BH162" s="194"/>
      <c r="BI162" s="195"/>
      <c r="BJ162" s="196"/>
      <c r="BK162" s="197"/>
      <c r="BL162" s="197"/>
      <c r="BM162" s="197"/>
      <c r="BN162" s="197"/>
      <c r="BO162" s="198"/>
      <c r="BP162" s="196"/>
      <c r="BQ162" s="197"/>
      <c r="BR162" s="197"/>
      <c r="BS162" s="197"/>
      <c r="BT162" s="197"/>
      <c r="BU162" s="198"/>
      <c r="BV162" s="196"/>
      <c r="BW162" s="197"/>
      <c r="BX162" s="197"/>
      <c r="BY162" s="197"/>
      <c r="BZ162" s="197"/>
      <c r="CA162" s="198"/>
      <c r="CB162" s="190"/>
      <c r="CC162" s="191"/>
      <c r="CD162" s="191"/>
      <c r="CE162" s="192"/>
      <c r="CF162" s="199"/>
      <c r="CG162" s="200"/>
      <c r="CH162" s="200"/>
      <c r="CI162" s="200"/>
      <c r="CJ162" s="201"/>
      <c r="CK162" s="199"/>
      <c r="CL162" s="200"/>
      <c r="CM162" s="200"/>
      <c r="CN162" s="200"/>
      <c r="CO162" s="201"/>
      <c r="CP162" s="199"/>
      <c r="CQ162" s="200"/>
      <c r="CR162" s="200"/>
      <c r="CS162" s="200"/>
      <c r="CT162" s="201"/>
      <c r="CU162" s="171"/>
      <c r="CV162" s="172"/>
      <c r="CW162" s="172"/>
      <c r="CX162" s="172"/>
      <c r="CY162" s="173"/>
    </row>
    <row r="163" spans="1:103" ht="16.5" x14ac:dyDescent="0.15">
      <c r="A163" s="175"/>
      <c r="B163" s="144"/>
      <c r="C163" s="176" t="str">
        <f t="shared" ca="1" si="4"/>
        <v>●</v>
      </c>
      <c r="D163" s="177"/>
      <c r="E163" s="178"/>
      <c r="F163" s="178"/>
      <c r="G163" s="178"/>
      <c r="H163" s="178"/>
      <c r="I163" s="178"/>
      <c r="J163" s="178"/>
      <c r="K163" s="179"/>
      <c r="L163" s="180"/>
      <c r="M163" s="180"/>
      <c r="N163" s="180"/>
      <c r="O163" s="180"/>
      <c r="P163" s="180"/>
      <c r="Q163" s="180"/>
      <c r="R163" s="181"/>
      <c r="S163" s="182"/>
      <c r="T163" s="181"/>
      <c r="U163" s="182"/>
      <c r="V163" s="179"/>
      <c r="W163" s="180"/>
      <c r="X163" s="180"/>
      <c r="Y163" s="180"/>
      <c r="Z163" s="180"/>
      <c r="AA163" s="180"/>
      <c r="AB163" s="180"/>
      <c r="AC163" s="180"/>
      <c r="AD163" s="179"/>
      <c r="AE163" s="180"/>
      <c r="AF163" s="180"/>
      <c r="AG163" s="180"/>
      <c r="AH163" s="180"/>
      <c r="AI163" s="180"/>
      <c r="AJ163" s="180"/>
      <c r="AK163" s="183"/>
      <c r="AL163" s="179"/>
      <c r="AM163" s="180"/>
      <c r="AN163" s="180"/>
      <c r="AO163" s="180"/>
      <c r="AP163" s="180"/>
      <c r="AQ163" s="180"/>
      <c r="AR163" s="183"/>
      <c r="AS163" s="184"/>
      <c r="AT163" s="185"/>
      <c r="AU163" s="185"/>
      <c r="AV163" s="185"/>
      <c r="AW163" s="185"/>
      <c r="AX163" s="185"/>
      <c r="AY163" s="186"/>
      <c r="AZ163" s="187"/>
      <c r="BA163" s="188"/>
      <c r="BB163" s="189">
        <v>3</v>
      </c>
      <c r="BC163" s="190"/>
      <c r="BD163" s="191"/>
      <c r="BE163" s="191"/>
      <c r="BF163" s="192"/>
      <c r="BG163" s="193"/>
      <c r="BH163" s="194"/>
      <c r="BI163" s="195"/>
      <c r="BJ163" s="196"/>
      <c r="BK163" s="197"/>
      <c r="BL163" s="197"/>
      <c r="BM163" s="197"/>
      <c r="BN163" s="197"/>
      <c r="BO163" s="198"/>
      <c r="BP163" s="196"/>
      <c r="BQ163" s="197"/>
      <c r="BR163" s="197"/>
      <c r="BS163" s="197"/>
      <c r="BT163" s="197"/>
      <c r="BU163" s="198"/>
      <c r="BV163" s="196"/>
      <c r="BW163" s="197"/>
      <c r="BX163" s="197"/>
      <c r="BY163" s="197"/>
      <c r="BZ163" s="197"/>
      <c r="CA163" s="198"/>
      <c r="CB163" s="190"/>
      <c r="CC163" s="191"/>
      <c r="CD163" s="191"/>
      <c r="CE163" s="192"/>
      <c r="CF163" s="199"/>
      <c r="CG163" s="200"/>
      <c r="CH163" s="200"/>
      <c r="CI163" s="200"/>
      <c r="CJ163" s="201"/>
      <c r="CK163" s="199"/>
      <c r="CL163" s="200"/>
      <c r="CM163" s="200"/>
      <c r="CN163" s="200"/>
      <c r="CO163" s="201"/>
      <c r="CP163" s="199"/>
      <c r="CQ163" s="200"/>
      <c r="CR163" s="200"/>
      <c r="CS163" s="200"/>
      <c r="CT163" s="201"/>
      <c r="CU163" s="171"/>
      <c r="CV163" s="172"/>
      <c r="CW163" s="172"/>
      <c r="CX163" s="172"/>
      <c r="CY163" s="173"/>
    </row>
    <row r="164" spans="1:103" ht="16.5" x14ac:dyDescent="0.15">
      <c r="A164" s="175"/>
      <c r="B164" s="144"/>
      <c r="C164" s="176" t="str">
        <f t="shared" ca="1" si="4"/>
        <v>●</v>
      </c>
      <c r="D164" s="177"/>
      <c r="E164" s="178"/>
      <c r="F164" s="178"/>
      <c r="G164" s="178"/>
      <c r="H164" s="178"/>
      <c r="I164" s="178"/>
      <c r="J164" s="178"/>
      <c r="K164" s="179"/>
      <c r="L164" s="180"/>
      <c r="M164" s="180"/>
      <c r="N164" s="180"/>
      <c r="O164" s="180"/>
      <c r="P164" s="180"/>
      <c r="Q164" s="180"/>
      <c r="R164" s="181"/>
      <c r="S164" s="182"/>
      <c r="T164" s="181"/>
      <c r="U164" s="182"/>
      <c r="V164" s="179"/>
      <c r="W164" s="180"/>
      <c r="X164" s="180"/>
      <c r="Y164" s="180"/>
      <c r="Z164" s="180"/>
      <c r="AA164" s="180"/>
      <c r="AB164" s="180"/>
      <c r="AC164" s="180"/>
      <c r="AD164" s="179"/>
      <c r="AE164" s="180"/>
      <c r="AF164" s="180"/>
      <c r="AG164" s="180"/>
      <c r="AH164" s="180"/>
      <c r="AI164" s="180"/>
      <c r="AJ164" s="180"/>
      <c r="AK164" s="183"/>
      <c r="AL164" s="179"/>
      <c r="AM164" s="180"/>
      <c r="AN164" s="180"/>
      <c r="AO164" s="180"/>
      <c r="AP164" s="180"/>
      <c r="AQ164" s="180"/>
      <c r="AR164" s="183"/>
      <c r="AS164" s="184"/>
      <c r="AT164" s="185"/>
      <c r="AU164" s="185"/>
      <c r="AV164" s="185"/>
      <c r="AW164" s="185"/>
      <c r="AX164" s="185"/>
      <c r="AY164" s="186"/>
      <c r="AZ164" s="187"/>
      <c r="BA164" s="188"/>
      <c r="BB164" s="189">
        <v>4</v>
      </c>
      <c r="BC164" s="190"/>
      <c r="BD164" s="191"/>
      <c r="BE164" s="191"/>
      <c r="BF164" s="192"/>
      <c r="BG164" s="193"/>
      <c r="BH164" s="194"/>
      <c r="BI164" s="195"/>
      <c r="BJ164" s="196"/>
      <c r="BK164" s="197"/>
      <c r="BL164" s="197"/>
      <c r="BM164" s="197"/>
      <c r="BN164" s="197"/>
      <c r="BO164" s="198"/>
      <c r="BP164" s="196"/>
      <c r="BQ164" s="197"/>
      <c r="BR164" s="197"/>
      <c r="BS164" s="197"/>
      <c r="BT164" s="197"/>
      <c r="BU164" s="198"/>
      <c r="BV164" s="196"/>
      <c r="BW164" s="197"/>
      <c r="BX164" s="197"/>
      <c r="BY164" s="197"/>
      <c r="BZ164" s="197"/>
      <c r="CA164" s="198"/>
      <c r="CB164" s="190"/>
      <c r="CC164" s="191"/>
      <c r="CD164" s="191"/>
      <c r="CE164" s="192"/>
      <c r="CF164" s="199"/>
      <c r="CG164" s="200"/>
      <c r="CH164" s="200"/>
      <c r="CI164" s="200"/>
      <c r="CJ164" s="201"/>
      <c r="CK164" s="199"/>
      <c r="CL164" s="200"/>
      <c r="CM164" s="200"/>
      <c r="CN164" s="200"/>
      <c r="CO164" s="201"/>
      <c r="CP164" s="199"/>
      <c r="CQ164" s="200"/>
      <c r="CR164" s="200"/>
      <c r="CS164" s="200"/>
      <c r="CT164" s="201"/>
      <c r="CU164" s="171"/>
      <c r="CV164" s="172"/>
      <c r="CW164" s="172"/>
      <c r="CX164" s="172"/>
      <c r="CY164" s="173"/>
    </row>
    <row r="165" spans="1:103" ht="16.5" x14ac:dyDescent="0.15">
      <c r="A165" s="175"/>
      <c r="B165" s="144"/>
      <c r="C165" s="176" t="str">
        <f t="shared" ca="1" si="4"/>
        <v>●</v>
      </c>
      <c r="D165" s="177"/>
      <c r="E165" s="178"/>
      <c r="F165" s="178"/>
      <c r="G165" s="178"/>
      <c r="H165" s="178"/>
      <c r="I165" s="178"/>
      <c r="J165" s="178"/>
      <c r="K165" s="179"/>
      <c r="L165" s="180"/>
      <c r="M165" s="180"/>
      <c r="N165" s="180"/>
      <c r="O165" s="180"/>
      <c r="P165" s="180"/>
      <c r="Q165" s="180"/>
      <c r="R165" s="181"/>
      <c r="S165" s="182"/>
      <c r="T165" s="181"/>
      <c r="U165" s="182"/>
      <c r="V165" s="179"/>
      <c r="W165" s="180"/>
      <c r="X165" s="180"/>
      <c r="Y165" s="180"/>
      <c r="Z165" s="180"/>
      <c r="AA165" s="180"/>
      <c r="AB165" s="180"/>
      <c r="AC165" s="180"/>
      <c r="AD165" s="179"/>
      <c r="AE165" s="180"/>
      <c r="AF165" s="180"/>
      <c r="AG165" s="180"/>
      <c r="AH165" s="180"/>
      <c r="AI165" s="180"/>
      <c r="AJ165" s="180"/>
      <c r="AK165" s="183"/>
      <c r="AL165" s="179"/>
      <c r="AM165" s="180"/>
      <c r="AN165" s="180"/>
      <c r="AO165" s="180"/>
      <c r="AP165" s="180"/>
      <c r="AQ165" s="180"/>
      <c r="AR165" s="183"/>
      <c r="AS165" s="184"/>
      <c r="AT165" s="185"/>
      <c r="AU165" s="185"/>
      <c r="AV165" s="185"/>
      <c r="AW165" s="185"/>
      <c r="AX165" s="185"/>
      <c r="AY165" s="186"/>
      <c r="AZ165" s="187"/>
      <c r="BA165" s="188"/>
      <c r="BB165" s="189">
        <v>5</v>
      </c>
      <c r="BC165" s="190"/>
      <c r="BD165" s="191"/>
      <c r="BE165" s="191"/>
      <c r="BF165" s="192"/>
      <c r="BG165" s="193"/>
      <c r="BH165" s="194"/>
      <c r="BI165" s="195"/>
      <c r="BJ165" s="196"/>
      <c r="BK165" s="197"/>
      <c r="BL165" s="197"/>
      <c r="BM165" s="197"/>
      <c r="BN165" s="197"/>
      <c r="BO165" s="198"/>
      <c r="BP165" s="196"/>
      <c r="BQ165" s="197"/>
      <c r="BR165" s="197"/>
      <c r="BS165" s="197"/>
      <c r="BT165" s="197"/>
      <c r="BU165" s="198"/>
      <c r="BV165" s="196"/>
      <c r="BW165" s="197"/>
      <c r="BX165" s="197"/>
      <c r="BY165" s="197"/>
      <c r="BZ165" s="197"/>
      <c r="CA165" s="198"/>
      <c r="CB165" s="190"/>
      <c r="CC165" s="191"/>
      <c r="CD165" s="191"/>
      <c r="CE165" s="192"/>
      <c r="CF165" s="199"/>
      <c r="CG165" s="200"/>
      <c r="CH165" s="200"/>
      <c r="CI165" s="200"/>
      <c r="CJ165" s="201"/>
      <c r="CK165" s="199"/>
      <c r="CL165" s="200"/>
      <c r="CM165" s="200"/>
      <c r="CN165" s="200"/>
      <c r="CO165" s="201"/>
      <c r="CP165" s="199"/>
      <c r="CQ165" s="200"/>
      <c r="CR165" s="200"/>
      <c r="CS165" s="200"/>
      <c r="CT165" s="201"/>
      <c r="CU165" s="171"/>
      <c r="CV165" s="172"/>
      <c r="CW165" s="172"/>
      <c r="CX165" s="172"/>
      <c r="CY165" s="173"/>
    </row>
    <row r="166" spans="1:103" ht="16.5" x14ac:dyDescent="0.15">
      <c r="A166" s="202"/>
      <c r="B166" s="203"/>
      <c r="C166" s="204" t="str">
        <f t="shared" ca="1" si="4"/>
        <v>●</v>
      </c>
      <c r="D166" s="205"/>
      <c r="E166" s="206"/>
      <c r="F166" s="206"/>
      <c r="G166" s="206"/>
      <c r="H166" s="206"/>
      <c r="I166" s="206"/>
      <c r="J166" s="206"/>
      <c r="K166" s="168"/>
      <c r="L166" s="169"/>
      <c r="M166" s="169"/>
      <c r="N166" s="169"/>
      <c r="O166" s="169"/>
      <c r="P166" s="169"/>
      <c r="Q166" s="169"/>
      <c r="R166" s="207"/>
      <c r="S166" s="208"/>
      <c r="T166" s="207"/>
      <c r="U166" s="208"/>
      <c r="V166" s="168"/>
      <c r="W166" s="169"/>
      <c r="X166" s="169"/>
      <c r="Y166" s="169"/>
      <c r="Z166" s="169"/>
      <c r="AA166" s="169"/>
      <c r="AB166" s="169"/>
      <c r="AC166" s="169"/>
      <c r="AD166" s="168"/>
      <c r="AE166" s="169"/>
      <c r="AF166" s="169"/>
      <c r="AG166" s="169"/>
      <c r="AH166" s="169"/>
      <c r="AI166" s="169"/>
      <c r="AJ166" s="169"/>
      <c r="AK166" s="170"/>
      <c r="AL166" s="168"/>
      <c r="AM166" s="169"/>
      <c r="AN166" s="169"/>
      <c r="AO166" s="169"/>
      <c r="AP166" s="169"/>
      <c r="AQ166" s="169"/>
      <c r="AR166" s="170"/>
      <c r="AS166" s="209"/>
      <c r="AT166" s="210"/>
      <c r="AU166" s="210"/>
      <c r="AV166" s="210"/>
      <c r="AW166" s="210"/>
      <c r="AX166" s="210"/>
      <c r="AY166" s="211"/>
      <c r="AZ166" s="212"/>
      <c r="BA166" s="213"/>
      <c r="BB166" s="214">
        <v>6</v>
      </c>
      <c r="BC166" s="215"/>
      <c r="BD166" s="216"/>
      <c r="BE166" s="216"/>
      <c r="BF166" s="217"/>
      <c r="BG166" s="218"/>
      <c r="BH166" s="219"/>
      <c r="BI166" s="220"/>
      <c r="BJ166" s="221"/>
      <c r="BK166" s="222"/>
      <c r="BL166" s="222"/>
      <c r="BM166" s="222"/>
      <c r="BN166" s="222"/>
      <c r="BO166" s="223"/>
      <c r="BP166" s="221"/>
      <c r="BQ166" s="222"/>
      <c r="BR166" s="222"/>
      <c r="BS166" s="222"/>
      <c r="BT166" s="222"/>
      <c r="BU166" s="223"/>
      <c r="BV166" s="221"/>
      <c r="BW166" s="222"/>
      <c r="BX166" s="222"/>
      <c r="BY166" s="222"/>
      <c r="BZ166" s="222"/>
      <c r="CA166" s="223"/>
      <c r="CB166" s="215"/>
      <c r="CC166" s="216"/>
      <c r="CD166" s="216"/>
      <c r="CE166" s="217"/>
      <c r="CF166" s="199"/>
      <c r="CG166" s="200"/>
      <c r="CH166" s="200"/>
      <c r="CI166" s="200"/>
      <c r="CJ166" s="201"/>
      <c r="CK166" s="199"/>
      <c r="CL166" s="200"/>
      <c r="CM166" s="200"/>
      <c r="CN166" s="200"/>
      <c r="CO166" s="201"/>
      <c r="CP166" s="199"/>
      <c r="CQ166" s="200"/>
      <c r="CR166" s="200"/>
      <c r="CS166" s="200"/>
      <c r="CT166" s="201"/>
      <c r="CU166" s="171"/>
      <c r="CV166" s="172"/>
      <c r="CW166" s="172"/>
      <c r="CX166" s="172"/>
      <c r="CY166" s="173"/>
    </row>
    <row r="167" spans="1:103" ht="16.5" x14ac:dyDescent="0.15">
      <c r="A167" s="143">
        <v>27</v>
      </c>
      <c r="B167" s="144"/>
      <c r="C167" s="145" t="str">
        <f t="shared" ca="1" si="4"/>
        <v>●</v>
      </c>
      <c r="D167" s="146"/>
      <c r="E167" s="147"/>
      <c r="F167" s="147"/>
      <c r="G167" s="147"/>
      <c r="H167" s="147"/>
      <c r="I167" s="147"/>
      <c r="J167" s="147"/>
      <c r="K167" s="148" t="s">
        <v>593</v>
      </c>
      <c r="L167" s="149"/>
      <c r="M167" s="149"/>
      <c r="N167" s="149"/>
      <c r="O167" s="149"/>
      <c r="P167" s="149"/>
      <c r="Q167" s="149"/>
      <c r="R167" s="150"/>
      <c r="S167" s="151"/>
      <c r="T167" s="150"/>
      <c r="U167" s="151"/>
      <c r="V167" s="148"/>
      <c r="W167" s="149"/>
      <c r="X167" s="149"/>
      <c r="Y167" s="149"/>
      <c r="Z167" s="149"/>
      <c r="AA167" s="149"/>
      <c r="AB167" s="149"/>
      <c r="AC167" s="149"/>
      <c r="AD167" s="148"/>
      <c r="AE167" s="149"/>
      <c r="AF167" s="149"/>
      <c r="AG167" s="149"/>
      <c r="AH167" s="149"/>
      <c r="AI167" s="149"/>
      <c r="AJ167" s="149"/>
      <c r="AK167" s="152"/>
      <c r="AL167" s="148"/>
      <c r="AM167" s="149"/>
      <c r="AN167" s="149"/>
      <c r="AO167" s="149"/>
      <c r="AP167" s="149"/>
      <c r="AQ167" s="149"/>
      <c r="AR167" s="152"/>
      <c r="AS167" s="153"/>
      <c r="AT167" s="154"/>
      <c r="AU167" s="154"/>
      <c r="AV167" s="154"/>
      <c r="AW167" s="154"/>
      <c r="AX167" s="154"/>
      <c r="AY167" s="155"/>
      <c r="AZ167" s="156"/>
      <c r="BA167" s="157"/>
      <c r="BB167" s="158">
        <v>1</v>
      </c>
      <c r="BC167" s="159"/>
      <c r="BD167" s="160"/>
      <c r="BE167" s="160"/>
      <c r="BF167" s="161"/>
      <c r="BG167" s="162"/>
      <c r="BH167" s="163"/>
      <c r="BI167" s="164"/>
      <c r="BJ167" s="165"/>
      <c r="BK167" s="166"/>
      <c r="BL167" s="166"/>
      <c r="BM167" s="166"/>
      <c r="BN167" s="166"/>
      <c r="BO167" s="167"/>
      <c r="BP167" s="165"/>
      <c r="BQ167" s="166"/>
      <c r="BR167" s="166"/>
      <c r="BS167" s="166"/>
      <c r="BT167" s="166"/>
      <c r="BU167" s="167"/>
      <c r="BV167" s="165"/>
      <c r="BW167" s="166"/>
      <c r="BX167" s="166"/>
      <c r="BY167" s="166"/>
      <c r="BZ167" s="166"/>
      <c r="CA167" s="167"/>
      <c r="CB167" s="159"/>
      <c r="CC167" s="160"/>
      <c r="CD167" s="160"/>
      <c r="CE167" s="161"/>
      <c r="CF167" s="168"/>
      <c r="CG167" s="169"/>
      <c r="CH167" s="169"/>
      <c r="CI167" s="169"/>
      <c r="CJ167" s="170"/>
      <c r="CK167" s="168"/>
      <c r="CL167" s="169"/>
      <c r="CM167" s="169"/>
      <c r="CN167" s="169"/>
      <c r="CO167" s="170"/>
      <c r="CP167" s="168"/>
      <c r="CQ167" s="169"/>
      <c r="CR167" s="169"/>
      <c r="CS167" s="169"/>
      <c r="CT167" s="170"/>
      <c r="CU167" s="171"/>
      <c r="CV167" s="172"/>
      <c r="CW167" s="172"/>
      <c r="CX167" s="172"/>
      <c r="CY167" s="173"/>
    </row>
    <row r="168" spans="1:103" ht="16.5" x14ac:dyDescent="0.15">
      <c r="A168" s="175"/>
      <c r="B168" s="144"/>
      <c r="C168" s="176" t="str">
        <f t="shared" ca="1" si="4"/>
        <v>●</v>
      </c>
      <c r="D168" s="177"/>
      <c r="E168" s="178"/>
      <c r="F168" s="178"/>
      <c r="G168" s="178"/>
      <c r="H168" s="178"/>
      <c r="I168" s="178"/>
      <c r="J168" s="178"/>
      <c r="K168" s="179"/>
      <c r="L168" s="180"/>
      <c r="M168" s="180"/>
      <c r="N168" s="180"/>
      <c r="O168" s="180"/>
      <c r="P168" s="180"/>
      <c r="Q168" s="180"/>
      <c r="R168" s="181"/>
      <c r="S168" s="182"/>
      <c r="T168" s="181"/>
      <c r="U168" s="182"/>
      <c r="V168" s="179"/>
      <c r="W168" s="180"/>
      <c r="X168" s="180"/>
      <c r="Y168" s="180"/>
      <c r="Z168" s="180"/>
      <c r="AA168" s="180"/>
      <c r="AB168" s="180"/>
      <c r="AC168" s="180"/>
      <c r="AD168" s="179"/>
      <c r="AE168" s="180"/>
      <c r="AF168" s="180"/>
      <c r="AG168" s="180"/>
      <c r="AH168" s="180"/>
      <c r="AI168" s="180"/>
      <c r="AJ168" s="180"/>
      <c r="AK168" s="183"/>
      <c r="AL168" s="179"/>
      <c r="AM168" s="180"/>
      <c r="AN168" s="180"/>
      <c r="AO168" s="180"/>
      <c r="AP168" s="180"/>
      <c r="AQ168" s="180"/>
      <c r="AR168" s="183"/>
      <c r="AS168" s="184"/>
      <c r="AT168" s="185"/>
      <c r="AU168" s="185"/>
      <c r="AV168" s="185"/>
      <c r="AW168" s="185"/>
      <c r="AX168" s="185"/>
      <c r="AY168" s="186"/>
      <c r="AZ168" s="187"/>
      <c r="BA168" s="188"/>
      <c r="BB168" s="189">
        <v>2</v>
      </c>
      <c r="BC168" s="190"/>
      <c r="BD168" s="191"/>
      <c r="BE168" s="191"/>
      <c r="BF168" s="192"/>
      <c r="BG168" s="193"/>
      <c r="BH168" s="194"/>
      <c r="BI168" s="195"/>
      <c r="BJ168" s="196"/>
      <c r="BK168" s="197"/>
      <c r="BL168" s="197"/>
      <c r="BM168" s="197"/>
      <c r="BN168" s="197"/>
      <c r="BO168" s="198"/>
      <c r="BP168" s="196"/>
      <c r="BQ168" s="197"/>
      <c r="BR168" s="197"/>
      <c r="BS168" s="197"/>
      <c r="BT168" s="197"/>
      <c r="BU168" s="198"/>
      <c r="BV168" s="196"/>
      <c r="BW168" s="197"/>
      <c r="BX168" s="197"/>
      <c r="BY168" s="197"/>
      <c r="BZ168" s="197"/>
      <c r="CA168" s="198"/>
      <c r="CB168" s="190"/>
      <c r="CC168" s="191"/>
      <c r="CD168" s="191"/>
      <c r="CE168" s="192"/>
      <c r="CF168" s="199"/>
      <c r="CG168" s="200"/>
      <c r="CH168" s="200"/>
      <c r="CI168" s="200"/>
      <c r="CJ168" s="201"/>
      <c r="CK168" s="199"/>
      <c r="CL168" s="200"/>
      <c r="CM168" s="200"/>
      <c r="CN168" s="200"/>
      <c r="CO168" s="201"/>
      <c r="CP168" s="199"/>
      <c r="CQ168" s="200"/>
      <c r="CR168" s="200"/>
      <c r="CS168" s="200"/>
      <c r="CT168" s="201"/>
      <c r="CU168" s="171"/>
      <c r="CV168" s="172"/>
      <c r="CW168" s="172"/>
      <c r="CX168" s="172"/>
      <c r="CY168" s="173"/>
    </row>
    <row r="169" spans="1:103" ht="16.5" x14ac:dyDescent="0.15">
      <c r="A169" s="175"/>
      <c r="B169" s="144"/>
      <c r="C169" s="176" t="str">
        <f t="shared" ca="1" si="4"/>
        <v>●</v>
      </c>
      <c r="D169" s="177"/>
      <c r="E169" s="178"/>
      <c r="F169" s="178"/>
      <c r="G169" s="178"/>
      <c r="H169" s="178"/>
      <c r="I169" s="178"/>
      <c r="J169" s="178"/>
      <c r="K169" s="179"/>
      <c r="L169" s="180"/>
      <c r="M169" s="180"/>
      <c r="N169" s="180"/>
      <c r="O169" s="180"/>
      <c r="P169" s="180"/>
      <c r="Q169" s="180"/>
      <c r="R169" s="181"/>
      <c r="S169" s="182"/>
      <c r="T169" s="181"/>
      <c r="U169" s="182"/>
      <c r="V169" s="179"/>
      <c r="W169" s="180"/>
      <c r="X169" s="180"/>
      <c r="Y169" s="180"/>
      <c r="Z169" s="180"/>
      <c r="AA169" s="180"/>
      <c r="AB169" s="180"/>
      <c r="AC169" s="180"/>
      <c r="AD169" s="179"/>
      <c r="AE169" s="180"/>
      <c r="AF169" s="180"/>
      <c r="AG169" s="180"/>
      <c r="AH169" s="180"/>
      <c r="AI169" s="180"/>
      <c r="AJ169" s="180"/>
      <c r="AK169" s="183"/>
      <c r="AL169" s="179"/>
      <c r="AM169" s="180"/>
      <c r="AN169" s="180"/>
      <c r="AO169" s="180"/>
      <c r="AP169" s="180"/>
      <c r="AQ169" s="180"/>
      <c r="AR169" s="183"/>
      <c r="AS169" s="184"/>
      <c r="AT169" s="185"/>
      <c r="AU169" s="185"/>
      <c r="AV169" s="185"/>
      <c r="AW169" s="185"/>
      <c r="AX169" s="185"/>
      <c r="AY169" s="186"/>
      <c r="AZ169" s="187"/>
      <c r="BA169" s="188"/>
      <c r="BB169" s="189">
        <v>3</v>
      </c>
      <c r="BC169" s="190"/>
      <c r="BD169" s="191"/>
      <c r="BE169" s="191"/>
      <c r="BF169" s="192"/>
      <c r="BG169" s="193"/>
      <c r="BH169" s="194"/>
      <c r="BI169" s="195"/>
      <c r="BJ169" s="196"/>
      <c r="BK169" s="197"/>
      <c r="BL169" s="197"/>
      <c r="BM169" s="197"/>
      <c r="BN169" s="197"/>
      <c r="BO169" s="198"/>
      <c r="BP169" s="196"/>
      <c r="BQ169" s="197"/>
      <c r="BR169" s="197"/>
      <c r="BS169" s="197"/>
      <c r="BT169" s="197"/>
      <c r="BU169" s="198"/>
      <c r="BV169" s="196"/>
      <c r="BW169" s="197"/>
      <c r="BX169" s="197"/>
      <c r="BY169" s="197"/>
      <c r="BZ169" s="197"/>
      <c r="CA169" s="198"/>
      <c r="CB169" s="190"/>
      <c r="CC169" s="191"/>
      <c r="CD169" s="191"/>
      <c r="CE169" s="192"/>
      <c r="CF169" s="199"/>
      <c r="CG169" s="200"/>
      <c r="CH169" s="200"/>
      <c r="CI169" s="200"/>
      <c r="CJ169" s="201"/>
      <c r="CK169" s="199"/>
      <c r="CL169" s="200"/>
      <c r="CM169" s="200"/>
      <c r="CN169" s="200"/>
      <c r="CO169" s="201"/>
      <c r="CP169" s="199"/>
      <c r="CQ169" s="200"/>
      <c r="CR169" s="200"/>
      <c r="CS169" s="200"/>
      <c r="CT169" s="201"/>
      <c r="CU169" s="171"/>
      <c r="CV169" s="172"/>
      <c r="CW169" s="172"/>
      <c r="CX169" s="172"/>
      <c r="CY169" s="173"/>
    </row>
    <row r="170" spans="1:103" ht="16.5" x14ac:dyDescent="0.15">
      <c r="A170" s="175"/>
      <c r="B170" s="144"/>
      <c r="C170" s="176" t="str">
        <f t="shared" ca="1" si="4"/>
        <v>●</v>
      </c>
      <c r="D170" s="177"/>
      <c r="E170" s="178"/>
      <c r="F170" s="178"/>
      <c r="G170" s="178"/>
      <c r="H170" s="178"/>
      <c r="I170" s="178"/>
      <c r="J170" s="178"/>
      <c r="K170" s="179"/>
      <c r="L170" s="180"/>
      <c r="M170" s="180"/>
      <c r="N170" s="180"/>
      <c r="O170" s="180"/>
      <c r="P170" s="180"/>
      <c r="Q170" s="180"/>
      <c r="R170" s="181"/>
      <c r="S170" s="182"/>
      <c r="T170" s="181"/>
      <c r="U170" s="182"/>
      <c r="V170" s="179"/>
      <c r="W170" s="180"/>
      <c r="X170" s="180"/>
      <c r="Y170" s="180"/>
      <c r="Z170" s="180"/>
      <c r="AA170" s="180"/>
      <c r="AB170" s="180"/>
      <c r="AC170" s="180"/>
      <c r="AD170" s="179"/>
      <c r="AE170" s="180"/>
      <c r="AF170" s="180"/>
      <c r="AG170" s="180"/>
      <c r="AH170" s="180"/>
      <c r="AI170" s="180"/>
      <c r="AJ170" s="180"/>
      <c r="AK170" s="183"/>
      <c r="AL170" s="179"/>
      <c r="AM170" s="180"/>
      <c r="AN170" s="180"/>
      <c r="AO170" s="180"/>
      <c r="AP170" s="180"/>
      <c r="AQ170" s="180"/>
      <c r="AR170" s="183"/>
      <c r="AS170" s="184"/>
      <c r="AT170" s="185"/>
      <c r="AU170" s="185"/>
      <c r="AV170" s="185"/>
      <c r="AW170" s="185"/>
      <c r="AX170" s="185"/>
      <c r="AY170" s="186"/>
      <c r="AZ170" s="187"/>
      <c r="BA170" s="188"/>
      <c r="BB170" s="189">
        <v>4</v>
      </c>
      <c r="BC170" s="190"/>
      <c r="BD170" s="191"/>
      <c r="BE170" s="191"/>
      <c r="BF170" s="192"/>
      <c r="BG170" s="193"/>
      <c r="BH170" s="194"/>
      <c r="BI170" s="195"/>
      <c r="BJ170" s="196"/>
      <c r="BK170" s="197"/>
      <c r="BL170" s="197"/>
      <c r="BM170" s="197"/>
      <c r="BN170" s="197"/>
      <c r="BO170" s="198"/>
      <c r="BP170" s="196"/>
      <c r="BQ170" s="197"/>
      <c r="BR170" s="197"/>
      <c r="BS170" s="197"/>
      <c r="BT170" s="197"/>
      <c r="BU170" s="198"/>
      <c r="BV170" s="196"/>
      <c r="BW170" s="197"/>
      <c r="BX170" s="197"/>
      <c r="BY170" s="197"/>
      <c r="BZ170" s="197"/>
      <c r="CA170" s="198"/>
      <c r="CB170" s="190"/>
      <c r="CC170" s="191"/>
      <c r="CD170" s="191"/>
      <c r="CE170" s="192"/>
      <c r="CF170" s="199"/>
      <c r="CG170" s="200"/>
      <c r="CH170" s="200"/>
      <c r="CI170" s="200"/>
      <c r="CJ170" s="201"/>
      <c r="CK170" s="199"/>
      <c r="CL170" s="200"/>
      <c r="CM170" s="200"/>
      <c r="CN170" s="200"/>
      <c r="CO170" s="201"/>
      <c r="CP170" s="199"/>
      <c r="CQ170" s="200"/>
      <c r="CR170" s="200"/>
      <c r="CS170" s="200"/>
      <c r="CT170" s="201"/>
      <c r="CU170" s="171"/>
      <c r="CV170" s="172"/>
      <c r="CW170" s="172"/>
      <c r="CX170" s="172"/>
      <c r="CY170" s="173"/>
    </row>
    <row r="171" spans="1:103" ht="16.5" x14ac:dyDescent="0.15">
      <c r="A171" s="175"/>
      <c r="B171" s="144"/>
      <c r="C171" s="176" t="str">
        <f t="shared" ca="1" si="4"/>
        <v>●</v>
      </c>
      <c r="D171" s="177"/>
      <c r="E171" s="178"/>
      <c r="F171" s="178"/>
      <c r="G171" s="178"/>
      <c r="H171" s="178"/>
      <c r="I171" s="178"/>
      <c r="J171" s="178"/>
      <c r="K171" s="179"/>
      <c r="L171" s="180"/>
      <c r="M171" s="180"/>
      <c r="N171" s="180"/>
      <c r="O171" s="180"/>
      <c r="P171" s="180"/>
      <c r="Q171" s="180"/>
      <c r="R171" s="181"/>
      <c r="S171" s="182"/>
      <c r="T171" s="181"/>
      <c r="U171" s="182"/>
      <c r="V171" s="179"/>
      <c r="W171" s="180"/>
      <c r="X171" s="180"/>
      <c r="Y171" s="180"/>
      <c r="Z171" s="180"/>
      <c r="AA171" s="180"/>
      <c r="AB171" s="180"/>
      <c r="AC171" s="180"/>
      <c r="AD171" s="179"/>
      <c r="AE171" s="180"/>
      <c r="AF171" s="180"/>
      <c r="AG171" s="180"/>
      <c r="AH171" s="180"/>
      <c r="AI171" s="180"/>
      <c r="AJ171" s="180"/>
      <c r="AK171" s="183"/>
      <c r="AL171" s="179"/>
      <c r="AM171" s="180"/>
      <c r="AN171" s="180"/>
      <c r="AO171" s="180"/>
      <c r="AP171" s="180"/>
      <c r="AQ171" s="180"/>
      <c r="AR171" s="183"/>
      <c r="AS171" s="184"/>
      <c r="AT171" s="185"/>
      <c r="AU171" s="185"/>
      <c r="AV171" s="185"/>
      <c r="AW171" s="185"/>
      <c r="AX171" s="185"/>
      <c r="AY171" s="186"/>
      <c r="AZ171" s="187"/>
      <c r="BA171" s="188"/>
      <c r="BB171" s="189">
        <v>5</v>
      </c>
      <c r="BC171" s="190"/>
      <c r="BD171" s="191"/>
      <c r="BE171" s="191"/>
      <c r="BF171" s="192"/>
      <c r="BG171" s="193"/>
      <c r="BH171" s="194"/>
      <c r="BI171" s="195"/>
      <c r="BJ171" s="196"/>
      <c r="BK171" s="197"/>
      <c r="BL171" s="197"/>
      <c r="BM171" s="197"/>
      <c r="BN171" s="197"/>
      <c r="BO171" s="198"/>
      <c r="BP171" s="196"/>
      <c r="BQ171" s="197"/>
      <c r="BR171" s="197"/>
      <c r="BS171" s="197"/>
      <c r="BT171" s="197"/>
      <c r="BU171" s="198"/>
      <c r="BV171" s="196"/>
      <c r="BW171" s="197"/>
      <c r="BX171" s="197"/>
      <c r="BY171" s="197"/>
      <c r="BZ171" s="197"/>
      <c r="CA171" s="198"/>
      <c r="CB171" s="190"/>
      <c r="CC171" s="191"/>
      <c r="CD171" s="191"/>
      <c r="CE171" s="192"/>
      <c r="CF171" s="199"/>
      <c r="CG171" s="200"/>
      <c r="CH171" s="200"/>
      <c r="CI171" s="200"/>
      <c r="CJ171" s="201"/>
      <c r="CK171" s="199"/>
      <c r="CL171" s="200"/>
      <c r="CM171" s="200"/>
      <c r="CN171" s="200"/>
      <c r="CO171" s="201"/>
      <c r="CP171" s="199"/>
      <c r="CQ171" s="200"/>
      <c r="CR171" s="200"/>
      <c r="CS171" s="200"/>
      <c r="CT171" s="201"/>
      <c r="CU171" s="171"/>
      <c r="CV171" s="172"/>
      <c r="CW171" s="172"/>
      <c r="CX171" s="172"/>
      <c r="CY171" s="173"/>
    </row>
    <row r="172" spans="1:103" ht="16.5" x14ac:dyDescent="0.15">
      <c r="A172" s="202"/>
      <c r="B172" s="203"/>
      <c r="C172" s="204" t="str">
        <f t="shared" ca="1" si="4"/>
        <v>●</v>
      </c>
      <c r="D172" s="205"/>
      <c r="E172" s="206"/>
      <c r="F172" s="206"/>
      <c r="G172" s="206"/>
      <c r="H172" s="206"/>
      <c r="I172" s="206"/>
      <c r="J172" s="206"/>
      <c r="K172" s="168"/>
      <c r="L172" s="169"/>
      <c r="M172" s="169"/>
      <c r="N172" s="169"/>
      <c r="O172" s="169"/>
      <c r="P172" s="169"/>
      <c r="Q172" s="169"/>
      <c r="R172" s="207"/>
      <c r="S172" s="208"/>
      <c r="T172" s="207"/>
      <c r="U172" s="208"/>
      <c r="V172" s="168"/>
      <c r="W172" s="169"/>
      <c r="X172" s="169"/>
      <c r="Y172" s="169"/>
      <c r="Z172" s="169"/>
      <c r="AA172" s="169"/>
      <c r="AB172" s="169"/>
      <c r="AC172" s="169"/>
      <c r="AD172" s="168"/>
      <c r="AE172" s="169"/>
      <c r="AF172" s="169"/>
      <c r="AG172" s="169"/>
      <c r="AH172" s="169"/>
      <c r="AI172" s="169"/>
      <c r="AJ172" s="169"/>
      <c r="AK172" s="170"/>
      <c r="AL172" s="168"/>
      <c r="AM172" s="169"/>
      <c r="AN172" s="169"/>
      <c r="AO172" s="169"/>
      <c r="AP172" s="169"/>
      <c r="AQ172" s="169"/>
      <c r="AR172" s="170"/>
      <c r="AS172" s="209"/>
      <c r="AT172" s="210"/>
      <c r="AU172" s="210"/>
      <c r="AV172" s="210"/>
      <c r="AW172" s="210"/>
      <c r="AX172" s="210"/>
      <c r="AY172" s="211"/>
      <c r="AZ172" s="212"/>
      <c r="BA172" s="213"/>
      <c r="BB172" s="214">
        <v>6</v>
      </c>
      <c r="BC172" s="215"/>
      <c r="BD172" s="216"/>
      <c r="BE172" s="216"/>
      <c r="BF172" s="217"/>
      <c r="BG172" s="218"/>
      <c r="BH172" s="219"/>
      <c r="BI172" s="220"/>
      <c r="BJ172" s="221"/>
      <c r="BK172" s="222"/>
      <c r="BL172" s="222"/>
      <c r="BM172" s="222"/>
      <c r="BN172" s="222"/>
      <c r="BO172" s="223"/>
      <c r="BP172" s="221"/>
      <c r="BQ172" s="222"/>
      <c r="BR172" s="222"/>
      <c r="BS172" s="222"/>
      <c r="BT172" s="222"/>
      <c r="BU172" s="223"/>
      <c r="BV172" s="221"/>
      <c r="BW172" s="222"/>
      <c r="BX172" s="222"/>
      <c r="BY172" s="222"/>
      <c r="BZ172" s="222"/>
      <c r="CA172" s="223"/>
      <c r="CB172" s="215"/>
      <c r="CC172" s="216"/>
      <c r="CD172" s="216"/>
      <c r="CE172" s="217"/>
      <c r="CF172" s="199"/>
      <c r="CG172" s="200"/>
      <c r="CH172" s="200"/>
      <c r="CI172" s="200"/>
      <c r="CJ172" s="201"/>
      <c r="CK172" s="199"/>
      <c r="CL172" s="200"/>
      <c r="CM172" s="200"/>
      <c r="CN172" s="200"/>
      <c r="CO172" s="201"/>
      <c r="CP172" s="199"/>
      <c r="CQ172" s="200"/>
      <c r="CR172" s="200"/>
      <c r="CS172" s="200"/>
      <c r="CT172" s="201"/>
      <c r="CU172" s="171"/>
      <c r="CV172" s="172"/>
      <c r="CW172" s="172"/>
      <c r="CX172" s="172"/>
      <c r="CY172" s="173"/>
    </row>
    <row r="173" spans="1:103" ht="16.5" x14ac:dyDescent="0.15">
      <c r="A173" s="143">
        <v>28</v>
      </c>
      <c r="B173" s="144"/>
      <c r="C173" s="145" t="str">
        <f t="shared" ca="1" si="4"/>
        <v>●</v>
      </c>
      <c r="D173" s="146"/>
      <c r="E173" s="147"/>
      <c r="F173" s="147"/>
      <c r="G173" s="147"/>
      <c r="H173" s="147"/>
      <c r="I173" s="147"/>
      <c r="J173" s="147"/>
      <c r="K173" s="148" t="s">
        <v>594</v>
      </c>
      <c r="L173" s="149"/>
      <c r="M173" s="149"/>
      <c r="N173" s="149"/>
      <c r="O173" s="149"/>
      <c r="P173" s="149"/>
      <c r="Q173" s="149"/>
      <c r="R173" s="150"/>
      <c r="S173" s="151"/>
      <c r="T173" s="150"/>
      <c r="U173" s="151"/>
      <c r="V173" s="148"/>
      <c r="W173" s="149"/>
      <c r="X173" s="149"/>
      <c r="Y173" s="149"/>
      <c r="Z173" s="149"/>
      <c r="AA173" s="149"/>
      <c r="AB173" s="149"/>
      <c r="AC173" s="149"/>
      <c r="AD173" s="148"/>
      <c r="AE173" s="149"/>
      <c r="AF173" s="149"/>
      <c r="AG173" s="149"/>
      <c r="AH173" s="149"/>
      <c r="AI173" s="149"/>
      <c r="AJ173" s="149"/>
      <c r="AK173" s="152"/>
      <c r="AL173" s="148"/>
      <c r="AM173" s="149"/>
      <c r="AN173" s="149"/>
      <c r="AO173" s="149"/>
      <c r="AP173" s="149"/>
      <c r="AQ173" s="149"/>
      <c r="AR173" s="152"/>
      <c r="AS173" s="153"/>
      <c r="AT173" s="154"/>
      <c r="AU173" s="154"/>
      <c r="AV173" s="154"/>
      <c r="AW173" s="154"/>
      <c r="AX173" s="154"/>
      <c r="AY173" s="155"/>
      <c r="AZ173" s="156"/>
      <c r="BA173" s="157"/>
      <c r="BB173" s="158">
        <v>1</v>
      </c>
      <c r="BC173" s="159"/>
      <c r="BD173" s="160"/>
      <c r="BE173" s="160"/>
      <c r="BF173" s="161"/>
      <c r="BG173" s="162"/>
      <c r="BH173" s="163"/>
      <c r="BI173" s="164"/>
      <c r="BJ173" s="165"/>
      <c r="BK173" s="166"/>
      <c r="BL173" s="166"/>
      <c r="BM173" s="166"/>
      <c r="BN173" s="166"/>
      <c r="BO173" s="167"/>
      <c r="BP173" s="165"/>
      <c r="BQ173" s="166"/>
      <c r="BR173" s="166"/>
      <c r="BS173" s="166"/>
      <c r="BT173" s="166"/>
      <c r="BU173" s="167"/>
      <c r="BV173" s="165"/>
      <c r="BW173" s="166"/>
      <c r="BX173" s="166"/>
      <c r="BY173" s="166"/>
      <c r="BZ173" s="166"/>
      <c r="CA173" s="167"/>
      <c r="CB173" s="159"/>
      <c r="CC173" s="160"/>
      <c r="CD173" s="160"/>
      <c r="CE173" s="161"/>
      <c r="CF173" s="168"/>
      <c r="CG173" s="169"/>
      <c r="CH173" s="169"/>
      <c r="CI173" s="169"/>
      <c r="CJ173" s="170"/>
      <c r="CK173" s="168"/>
      <c r="CL173" s="169"/>
      <c r="CM173" s="169"/>
      <c r="CN173" s="169"/>
      <c r="CO173" s="170"/>
      <c r="CP173" s="168"/>
      <c r="CQ173" s="169"/>
      <c r="CR173" s="169"/>
      <c r="CS173" s="169"/>
      <c r="CT173" s="170"/>
      <c r="CU173" s="171"/>
      <c r="CV173" s="172"/>
      <c r="CW173" s="172"/>
      <c r="CX173" s="172"/>
      <c r="CY173" s="173"/>
    </row>
    <row r="174" spans="1:103" ht="16.5" x14ac:dyDescent="0.15">
      <c r="A174" s="175"/>
      <c r="B174" s="144"/>
      <c r="C174" s="176" t="str">
        <f t="shared" ca="1" si="4"/>
        <v>●</v>
      </c>
      <c r="D174" s="177"/>
      <c r="E174" s="178"/>
      <c r="F174" s="178"/>
      <c r="G174" s="178"/>
      <c r="H174" s="178"/>
      <c r="I174" s="178"/>
      <c r="J174" s="178"/>
      <c r="K174" s="179"/>
      <c r="L174" s="180"/>
      <c r="M174" s="180"/>
      <c r="N174" s="180"/>
      <c r="O174" s="180"/>
      <c r="P174" s="180"/>
      <c r="Q174" s="180"/>
      <c r="R174" s="181"/>
      <c r="S174" s="182"/>
      <c r="T174" s="181"/>
      <c r="U174" s="182"/>
      <c r="V174" s="179"/>
      <c r="W174" s="180"/>
      <c r="X174" s="180"/>
      <c r="Y174" s="180"/>
      <c r="Z174" s="180"/>
      <c r="AA174" s="180"/>
      <c r="AB174" s="180"/>
      <c r="AC174" s="180"/>
      <c r="AD174" s="179"/>
      <c r="AE174" s="180"/>
      <c r="AF174" s="180"/>
      <c r="AG174" s="180"/>
      <c r="AH174" s="180"/>
      <c r="AI174" s="180"/>
      <c r="AJ174" s="180"/>
      <c r="AK174" s="183"/>
      <c r="AL174" s="179"/>
      <c r="AM174" s="180"/>
      <c r="AN174" s="180"/>
      <c r="AO174" s="180"/>
      <c r="AP174" s="180"/>
      <c r="AQ174" s="180"/>
      <c r="AR174" s="183"/>
      <c r="AS174" s="184"/>
      <c r="AT174" s="185"/>
      <c r="AU174" s="185"/>
      <c r="AV174" s="185"/>
      <c r="AW174" s="185"/>
      <c r="AX174" s="185"/>
      <c r="AY174" s="186"/>
      <c r="AZ174" s="187"/>
      <c r="BA174" s="188"/>
      <c r="BB174" s="189">
        <v>2</v>
      </c>
      <c r="BC174" s="190"/>
      <c r="BD174" s="191"/>
      <c r="BE174" s="191"/>
      <c r="BF174" s="192"/>
      <c r="BG174" s="193"/>
      <c r="BH174" s="194"/>
      <c r="BI174" s="195"/>
      <c r="BJ174" s="196"/>
      <c r="BK174" s="197"/>
      <c r="BL174" s="197"/>
      <c r="BM174" s="197"/>
      <c r="BN174" s="197"/>
      <c r="BO174" s="198"/>
      <c r="BP174" s="196"/>
      <c r="BQ174" s="197"/>
      <c r="BR174" s="197"/>
      <c r="BS174" s="197"/>
      <c r="BT174" s="197"/>
      <c r="BU174" s="198"/>
      <c r="BV174" s="196"/>
      <c r="BW174" s="197"/>
      <c r="BX174" s="197"/>
      <c r="BY174" s="197"/>
      <c r="BZ174" s="197"/>
      <c r="CA174" s="198"/>
      <c r="CB174" s="190"/>
      <c r="CC174" s="191"/>
      <c r="CD174" s="191"/>
      <c r="CE174" s="192"/>
      <c r="CF174" s="199"/>
      <c r="CG174" s="200"/>
      <c r="CH174" s="200"/>
      <c r="CI174" s="200"/>
      <c r="CJ174" s="201"/>
      <c r="CK174" s="199"/>
      <c r="CL174" s="200"/>
      <c r="CM174" s="200"/>
      <c r="CN174" s="200"/>
      <c r="CO174" s="201"/>
      <c r="CP174" s="199"/>
      <c r="CQ174" s="200"/>
      <c r="CR174" s="200"/>
      <c r="CS174" s="200"/>
      <c r="CT174" s="201"/>
      <c r="CU174" s="171"/>
      <c r="CV174" s="172"/>
      <c r="CW174" s="172"/>
      <c r="CX174" s="172"/>
      <c r="CY174" s="173"/>
    </row>
    <row r="175" spans="1:103" ht="16.5" x14ac:dyDescent="0.15">
      <c r="A175" s="175"/>
      <c r="B175" s="144"/>
      <c r="C175" s="176" t="str">
        <f t="shared" ca="1" si="4"/>
        <v>●</v>
      </c>
      <c r="D175" s="177"/>
      <c r="E175" s="178"/>
      <c r="F175" s="178"/>
      <c r="G175" s="178"/>
      <c r="H175" s="178"/>
      <c r="I175" s="178"/>
      <c r="J175" s="178"/>
      <c r="K175" s="179"/>
      <c r="L175" s="180"/>
      <c r="M175" s="180"/>
      <c r="N175" s="180"/>
      <c r="O175" s="180"/>
      <c r="P175" s="180"/>
      <c r="Q175" s="180"/>
      <c r="R175" s="181"/>
      <c r="S175" s="182"/>
      <c r="T175" s="181"/>
      <c r="U175" s="182"/>
      <c r="V175" s="179"/>
      <c r="W175" s="180"/>
      <c r="X175" s="180"/>
      <c r="Y175" s="180"/>
      <c r="Z175" s="180"/>
      <c r="AA175" s="180"/>
      <c r="AB175" s="180"/>
      <c r="AC175" s="180"/>
      <c r="AD175" s="179"/>
      <c r="AE175" s="180"/>
      <c r="AF175" s="180"/>
      <c r="AG175" s="180"/>
      <c r="AH175" s="180"/>
      <c r="AI175" s="180"/>
      <c r="AJ175" s="180"/>
      <c r="AK175" s="183"/>
      <c r="AL175" s="179"/>
      <c r="AM175" s="180"/>
      <c r="AN175" s="180"/>
      <c r="AO175" s="180"/>
      <c r="AP175" s="180"/>
      <c r="AQ175" s="180"/>
      <c r="AR175" s="183"/>
      <c r="AS175" s="184"/>
      <c r="AT175" s="185"/>
      <c r="AU175" s="185"/>
      <c r="AV175" s="185"/>
      <c r="AW175" s="185"/>
      <c r="AX175" s="185"/>
      <c r="AY175" s="186"/>
      <c r="AZ175" s="187"/>
      <c r="BA175" s="188"/>
      <c r="BB175" s="189">
        <v>3</v>
      </c>
      <c r="BC175" s="190"/>
      <c r="BD175" s="191"/>
      <c r="BE175" s="191"/>
      <c r="BF175" s="192"/>
      <c r="BG175" s="193"/>
      <c r="BH175" s="194"/>
      <c r="BI175" s="195"/>
      <c r="BJ175" s="196"/>
      <c r="BK175" s="197"/>
      <c r="BL175" s="197"/>
      <c r="BM175" s="197"/>
      <c r="BN175" s="197"/>
      <c r="BO175" s="198"/>
      <c r="BP175" s="196"/>
      <c r="BQ175" s="197"/>
      <c r="BR175" s="197"/>
      <c r="BS175" s="197"/>
      <c r="BT175" s="197"/>
      <c r="BU175" s="198"/>
      <c r="BV175" s="196"/>
      <c r="BW175" s="197"/>
      <c r="BX175" s="197"/>
      <c r="BY175" s="197"/>
      <c r="BZ175" s="197"/>
      <c r="CA175" s="198"/>
      <c r="CB175" s="190"/>
      <c r="CC175" s="191"/>
      <c r="CD175" s="191"/>
      <c r="CE175" s="192"/>
      <c r="CF175" s="199"/>
      <c r="CG175" s="200"/>
      <c r="CH175" s="200"/>
      <c r="CI175" s="200"/>
      <c r="CJ175" s="201"/>
      <c r="CK175" s="199"/>
      <c r="CL175" s="200"/>
      <c r="CM175" s="200"/>
      <c r="CN175" s="200"/>
      <c r="CO175" s="201"/>
      <c r="CP175" s="199"/>
      <c r="CQ175" s="200"/>
      <c r="CR175" s="200"/>
      <c r="CS175" s="200"/>
      <c r="CT175" s="201"/>
      <c r="CU175" s="171"/>
      <c r="CV175" s="172"/>
      <c r="CW175" s="172"/>
      <c r="CX175" s="172"/>
      <c r="CY175" s="173"/>
    </row>
    <row r="176" spans="1:103" ht="16.5" x14ac:dyDescent="0.15">
      <c r="A176" s="175"/>
      <c r="B176" s="144"/>
      <c r="C176" s="176" t="str">
        <f t="shared" ca="1" si="4"/>
        <v>●</v>
      </c>
      <c r="D176" s="177"/>
      <c r="E176" s="178"/>
      <c r="F176" s="178"/>
      <c r="G176" s="178"/>
      <c r="H176" s="178"/>
      <c r="I176" s="178"/>
      <c r="J176" s="178"/>
      <c r="K176" s="179"/>
      <c r="L176" s="180"/>
      <c r="M176" s="180"/>
      <c r="N176" s="180"/>
      <c r="O176" s="180"/>
      <c r="P176" s="180"/>
      <c r="Q176" s="180"/>
      <c r="R176" s="181"/>
      <c r="S176" s="182"/>
      <c r="T176" s="181"/>
      <c r="U176" s="182"/>
      <c r="V176" s="179"/>
      <c r="W176" s="180"/>
      <c r="X176" s="180"/>
      <c r="Y176" s="180"/>
      <c r="Z176" s="180"/>
      <c r="AA176" s="180"/>
      <c r="AB176" s="180"/>
      <c r="AC176" s="180"/>
      <c r="AD176" s="179"/>
      <c r="AE176" s="180"/>
      <c r="AF176" s="180"/>
      <c r="AG176" s="180"/>
      <c r="AH176" s="180"/>
      <c r="AI176" s="180"/>
      <c r="AJ176" s="180"/>
      <c r="AK176" s="183"/>
      <c r="AL176" s="179"/>
      <c r="AM176" s="180"/>
      <c r="AN176" s="180"/>
      <c r="AO176" s="180"/>
      <c r="AP176" s="180"/>
      <c r="AQ176" s="180"/>
      <c r="AR176" s="183"/>
      <c r="AS176" s="184"/>
      <c r="AT176" s="185"/>
      <c r="AU176" s="185"/>
      <c r="AV176" s="185"/>
      <c r="AW176" s="185"/>
      <c r="AX176" s="185"/>
      <c r="AY176" s="186"/>
      <c r="AZ176" s="187"/>
      <c r="BA176" s="188"/>
      <c r="BB176" s="189">
        <v>4</v>
      </c>
      <c r="BC176" s="190"/>
      <c r="BD176" s="191"/>
      <c r="BE176" s="191"/>
      <c r="BF176" s="192"/>
      <c r="BG176" s="193"/>
      <c r="BH176" s="194"/>
      <c r="BI176" s="195"/>
      <c r="BJ176" s="196"/>
      <c r="BK176" s="197"/>
      <c r="BL176" s="197"/>
      <c r="BM176" s="197"/>
      <c r="BN176" s="197"/>
      <c r="BO176" s="198"/>
      <c r="BP176" s="196"/>
      <c r="BQ176" s="197"/>
      <c r="BR176" s="197"/>
      <c r="BS176" s="197"/>
      <c r="BT176" s="197"/>
      <c r="BU176" s="198"/>
      <c r="BV176" s="196"/>
      <c r="BW176" s="197"/>
      <c r="BX176" s="197"/>
      <c r="BY176" s="197"/>
      <c r="BZ176" s="197"/>
      <c r="CA176" s="198"/>
      <c r="CB176" s="190"/>
      <c r="CC176" s="191"/>
      <c r="CD176" s="191"/>
      <c r="CE176" s="192"/>
      <c r="CF176" s="199"/>
      <c r="CG176" s="200"/>
      <c r="CH176" s="200"/>
      <c r="CI176" s="200"/>
      <c r="CJ176" s="201"/>
      <c r="CK176" s="199"/>
      <c r="CL176" s="200"/>
      <c r="CM176" s="200"/>
      <c r="CN176" s="200"/>
      <c r="CO176" s="201"/>
      <c r="CP176" s="199"/>
      <c r="CQ176" s="200"/>
      <c r="CR176" s="200"/>
      <c r="CS176" s="200"/>
      <c r="CT176" s="201"/>
      <c r="CU176" s="171"/>
      <c r="CV176" s="172"/>
      <c r="CW176" s="172"/>
      <c r="CX176" s="172"/>
      <c r="CY176" s="173"/>
    </row>
    <row r="177" spans="1:103" ht="16.5" x14ac:dyDescent="0.15">
      <c r="A177" s="175"/>
      <c r="B177" s="144"/>
      <c r="C177" s="176" t="str">
        <f t="shared" ca="1" si="4"/>
        <v>●</v>
      </c>
      <c r="D177" s="177"/>
      <c r="E177" s="178"/>
      <c r="F177" s="178"/>
      <c r="G177" s="178"/>
      <c r="H177" s="178"/>
      <c r="I177" s="178"/>
      <c r="J177" s="178"/>
      <c r="K177" s="179"/>
      <c r="L177" s="180"/>
      <c r="M177" s="180"/>
      <c r="N177" s="180"/>
      <c r="O177" s="180"/>
      <c r="P177" s="180"/>
      <c r="Q177" s="180"/>
      <c r="R177" s="181"/>
      <c r="S177" s="182"/>
      <c r="T177" s="181"/>
      <c r="U177" s="182"/>
      <c r="V177" s="179"/>
      <c r="W177" s="180"/>
      <c r="X177" s="180"/>
      <c r="Y177" s="180"/>
      <c r="Z177" s="180"/>
      <c r="AA177" s="180"/>
      <c r="AB177" s="180"/>
      <c r="AC177" s="180"/>
      <c r="AD177" s="179"/>
      <c r="AE177" s="180"/>
      <c r="AF177" s="180"/>
      <c r="AG177" s="180"/>
      <c r="AH177" s="180"/>
      <c r="AI177" s="180"/>
      <c r="AJ177" s="180"/>
      <c r="AK177" s="183"/>
      <c r="AL177" s="179"/>
      <c r="AM177" s="180"/>
      <c r="AN177" s="180"/>
      <c r="AO177" s="180"/>
      <c r="AP177" s="180"/>
      <c r="AQ177" s="180"/>
      <c r="AR177" s="183"/>
      <c r="AS177" s="184"/>
      <c r="AT177" s="185"/>
      <c r="AU177" s="185"/>
      <c r="AV177" s="185"/>
      <c r="AW177" s="185"/>
      <c r="AX177" s="185"/>
      <c r="AY177" s="186"/>
      <c r="AZ177" s="187"/>
      <c r="BA177" s="188"/>
      <c r="BB177" s="189">
        <v>5</v>
      </c>
      <c r="BC177" s="190"/>
      <c r="BD177" s="191"/>
      <c r="BE177" s="191"/>
      <c r="BF177" s="192"/>
      <c r="BG177" s="193"/>
      <c r="BH177" s="194"/>
      <c r="BI177" s="195"/>
      <c r="BJ177" s="196"/>
      <c r="BK177" s="197"/>
      <c r="BL177" s="197"/>
      <c r="BM177" s="197"/>
      <c r="BN177" s="197"/>
      <c r="BO177" s="198"/>
      <c r="BP177" s="196"/>
      <c r="BQ177" s="197"/>
      <c r="BR177" s="197"/>
      <c r="BS177" s="197"/>
      <c r="BT177" s="197"/>
      <c r="BU177" s="198"/>
      <c r="BV177" s="196"/>
      <c r="BW177" s="197"/>
      <c r="BX177" s="197"/>
      <c r="BY177" s="197"/>
      <c r="BZ177" s="197"/>
      <c r="CA177" s="198"/>
      <c r="CB177" s="190"/>
      <c r="CC177" s="191"/>
      <c r="CD177" s="191"/>
      <c r="CE177" s="192"/>
      <c r="CF177" s="199"/>
      <c r="CG177" s="200"/>
      <c r="CH177" s="200"/>
      <c r="CI177" s="200"/>
      <c r="CJ177" s="201"/>
      <c r="CK177" s="199"/>
      <c r="CL177" s="200"/>
      <c r="CM177" s="200"/>
      <c r="CN177" s="200"/>
      <c r="CO177" s="201"/>
      <c r="CP177" s="199"/>
      <c r="CQ177" s="200"/>
      <c r="CR177" s="200"/>
      <c r="CS177" s="200"/>
      <c r="CT177" s="201"/>
      <c r="CU177" s="171"/>
      <c r="CV177" s="172"/>
      <c r="CW177" s="172"/>
      <c r="CX177" s="172"/>
      <c r="CY177" s="173"/>
    </row>
    <row r="178" spans="1:103" ht="16.5" x14ac:dyDescent="0.15">
      <c r="A178" s="202"/>
      <c r="B178" s="203"/>
      <c r="C178" s="204" t="str">
        <f t="shared" ca="1" si="4"/>
        <v>●</v>
      </c>
      <c r="D178" s="205"/>
      <c r="E178" s="206"/>
      <c r="F178" s="206"/>
      <c r="G178" s="206"/>
      <c r="H178" s="206"/>
      <c r="I178" s="206"/>
      <c r="J178" s="206"/>
      <c r="K178" s="168"/>
      <c r="L178" s="169"/>
      <c r="M178" s="169"/>
      <c r="N178" s="169"/>
      <c r="O178" s="169"/>
      <c r="P178" s="169"/>
      <c r="Q178" s="169"/>
      <c r="R178" s="207"/>
      <c r="S178" s="208"/>
      <c r="T178" s="207"/>
      <c r="U178" s="208"/>
      <c r="V178" s="168"/>
      <c r="W178" s="169"/>
      <c r="X178" s="169"/>
      <c r="Y178" s="169"/>
      <c r="Z178" s="169"/>
      <c r="AA178" s="169"/>
      <c r="AB178" s="169"/>
      <c r="AC178" s="169"/>
      <c r="AD178" s="168"/>
      <c r="AE178" s="169"/>
      <c r="AF178" s="169"/>
      <c r="AG178" s="169"/>
      <c r="AH178" s="169"/>
      <c r="AI178" s="169"/>
      <c r="AJ178" s="169"/>
      <c r="AK178" s="170"/>
      <c r="AL178" s="168"/>
      <c r="AM178" s="169"/>
      <c r="AN178" s="169"/>
      <c r="AO178" s="169"/>
      <c r="AP178" s="169"/>
      <c r="AQ178" s="169"/>
      <c r="AR178" s="170"/>
      <c r="AS178" s="209"/>
      <c r="AT178" s="210"/>
      <c r="AU178" s="210"/>
      <c r="AV178" s="210"/>
      <c r="AW178" s="210"/>
      <c r="AX178" s="210"/>
      <c r="AY178" s="211"/>
      <c r="AZ178" s="212"/>
      <c r="BA178" s="213"/>
      <c r="BB178" s="214">
        <v>6</v>
      </c>
      <c r="BC178" s="215"/>
      <c r="BD178" s="216"/>
      <c r="BE178" s="216"/>
      <c r="BF178" s="217"/>
      <c r="BG178" s="218"/>
      <c r="BH178" s="219"/>
      <c r="BI178" s="220"/>
      <c r="BJ178" s="221"/>
      <c r="BK178" s="222"/>
      <c r="BL178" s="222"/>
      <c r="BM178" s="222"/>
      <c r="BN178" s="222"/>
      <c r="BO178" s="223"/>
      <c r="BP178" s="221"/>
      <c r="BQ178" s="222"/>
      <c r="BR178" s="222"/>
      <c r="BS178" s="222"/>
      <c r="BT178" s="222"/>
      <c r="BU178" s="223"/>
      <c r="BV178" s="221"/>
      <c r="BW178" s="222"/>
      <c r="BX178" s="222"/>
      <c r="BY178" s="222"/>
      <c r="BZ178" s="222"/>
      <c r="CA178" s="223"/>
      <c r="CB178" s="215"/>
      <c r="CC178" s="216"/>
      <c r="CD178" s="216"/>
      <c r="CE178" s="217"/>
      <c r="CF178" s="199"/>
      <c r="CG178" s="200"/>
      <c r="CH178" s="200"/>
      <c r="CI178" s="200"/>
      <c r="CJ178" s="201"/>
      <c r="CK178" s="199"/>
      <c r="CL178" s="200"/>
      <c r="CM178" s="200"/>
      <c r="CN178" s="200"/>
      <c r="CO178" s="201"/>
      <c r="CP178" s="199"/>
      <c r="CQ178" s="200"/>
      <c r="CR178" s="200"/>
      <c r="CS178" s="200"/>
      <c r="CT178" s="201"/>
      <c r="CU178" s="171"/>
      <c r="CV178" s="172"/>
      <c r="CW178" s="172"/>
      <c r="CX178" s="172"/>
      <c r="CY178" s="173"/>
    </row>
    <row r="179" spans="1:103" ht="16.5" x14ac:dyDescent="0.15">
      <c r="A179" s="143">
        <v>29</v>
      </c>
      <c r="B179" s="144"/>
      <c r="C179" s="145" t="str">
        <f t="shared" ca="1" si="4"/>
        <v>●</v>
      </c>
      <c r="D179" s="146"/>
      <c r="E179" s="147"/>
      <c r="F179" s="147"/>
      <c r="G179" s="147"/>
      <c r="H179" s="147"/>
      <c r="I179" s="147"/>
      <c r="J179" s="147"/>
      <c r="K179" s="148" t="s">
        <v>595</v>
      </c>
      <c r="L179" s="149"/>
      <c r="M179" s="149"/>
      <c r="N179" s="149"/>
      <c r="O179" s="149"/>
      <c r="P179" s="149"/>
      <c r="Q179" s="149"/>
      <c r="R179" s="150"/>
      <c r="S179" s="151"/>
      <c r="T179" s="150"/>
      <c r="U179" s="151"/>
      <c r="V179" s="148"/>
      <c r="W179" s="149"/>
      <c r="X179" s="149"/>
      <c r="Y179" s="149"/>
      <c r="Z179" s="149"/>
      <c r="AA179" s="149"/>
      <c r="AB179" s="149"/>
      <c r="AC179" s="149"/>
      <c r="AD179" s="148"/>
      <c r="AE179" s="149"/>
      <c r="AF179" s="149"/>
      <c r="AG179" s="149"/>
      <c r="AH179" s="149"/>
      <c r="AI179" s="149"/>
      <c r="AJ179" s="149"/>
      <c r="AK179" s="152"/>
      <c r="AL179" s="148"/>
      <c r="AM179" s="149"/>
      <c r="AN179" s="149"/>
      <c r="AO179" s="149"/>
      <c r="AP179" s="149"/>
      <c r="AQ179" s="149"/>
      <c r="AR179" s="152"/>
      <c r="AS179" s="153"/>
      <c r="AT179" s="154"/>
      <c r="AU179" s="154"/>
      <c r="AV179" s="154"/>
      <c r="AW179" s="154"/>
      <c r="AX179" s="154"/>
      <c r="AY179" s="155"/>
      <c r="AZ179" s="156"/>
      <c r="BA179" s="157"/>
      <c r="BB179" s="158">
        <v>1</v>
      </c>
      <c r="BC179" s="159"/>
      <c r="BD179" s="160"/>
      <c r="BE179" s="160"/>
      <c r="BF179" s="161"/>
      <c r="BG179" s="162"/>
      <c r="BH179" s="163"/>
      <c r="BI179" s="164"/>
      <c r="BJ179" s="165"/>
      <c r="BK179" s="166"/>
      <c r="BL179" s="166"/>
      <c r="BM179" s="166"/>
      <c r="BN179" s="166"/>
      <c r="BO179" s="167"/>
      <c r="BP179" s="165"/>
      <c r="BQ179" s="166"/>
      <c r="BR179" s="166"/>
      <c r="BS179" s="166"/>
      <c r="BT179" s="166"/>
      <c r="BU179" s="167"/>
      <c r="BV179" s="165"/>
      <c r="BW179" s="166"/>
      <c r="BX179" s="166"/>
      <c r="BY179" s="166"/>
      <c r="BZ179" s="166"/>
      <c r="CA179" s="167"/>
      <c r="CB179" s="159"/>
      <c r="CC179" s="160"/>
      <c r="CD179" s="160"/>
      <c r="CE179" s="161"/>
      <c r="CF179" s="168"/>
      <c r="CG179" s="169"/>
      <c r="CH179" s="169"/>
      <c r="CI179" s="169"/>
      <c r="CJ179" s="170"/>
      <c r="CK179" s="168"/>
      <c r="CL179" s="169"/>
      <c r="CM179" s="169"/>
      <c r="CN179" s="169"/>
      <c r="CO179" s="170"/>
      <c r="CP179" s="168"/>
      <c r="CQ179" s="169"/>
      <c r="CR179" s="169"/>
      <c r="CS179" s="169"/>
      <c r="CT179" s="170"/>
      <c r="CU179" s="171"/>
      <c r="CV179" s="172"/>
      <c r="CW179" s="172"/>
      <c r="CX179" s="172"/>
      <c r="CY179" s="173"/>
    </row>
    <row r="180" spans="1:103" ht="16.5" x14ac:dyDescent="0.15">
      <c r="A180" s="175"/>
      <c r="B180" s="144"/>
      <c r="C180" s="176" t="str">
        <f t="shared" ca="1" si="4"/>
        <v>●</v>
      </c>
      <c r="D180" s="177"/>
      <c r="E180" s="178"/>
      <c r="F180" s="178"/>
      <c r="G180" s="178"/>
      <c r="H180" s="178"/>
      <c r="I180" s="178"/>
      <c r="J180" s="178"/>
      <c r="K180" s="179"/>
      <c r="L180" s="180"/>
      <c r="M180" s="180"/>
      <c r="N180" s="180"/>
      <c r="O180" s="180"/>
      <c r="P180" s="180"/>
      <c r="Q180" s="180"/>
      <c r="R180" s="181"/>
      <c r="S180" s="182"/>
      <c r="T180" s="181"/>
      <c r="U180" s="182"/>
      <c r="V180" s="179"/>
      <c r="W180" s="180"/>
      <c r="X180" s="180"/>
      <c r="Y180" s="180"/>
      <c r="Z180" s="180"/>
      <c r="AA180" s="180"/>
      <c r="AB180" s="180"/>
      <c r="AC180" s="180"/>
      <c r="AD180" s="179"/>
      <c r="AE180" s="180"/>
      <c r="AF180" s="180"/>
      <c r="AG180" s="180"/>
      <c r="AH180" s="180"/>
      <c r="AI180" s="180"/>
      <c r="AJ180" s="180"/>
      <c r="AK180" s="183"/>
      <c r="AL180" s="179"/>
      <c r="AM180" s="180"/>
      <c r="AN180" s="180"/>
      <c r="AO180" s="180"/>
      <c r="AP180" s="180"/>
      <c r="AQ180" s="180"/>
      <c r="AR180" s="183"/>
      <c r="AS180" s="184"/>
      <c r="AT180" s="185"/>
      <c r="AU180" s="185"/>
      <c r="AV180" s="185"/>
      <c r="AW180" s="185"/>
      <c r="AX180" s="185"/>
      <c r="AY180" s="186"/>
      <c r="AZ180" s="187"/>
      <c r="BA180" s="188"/>
      <c r="BB180" s="189">
        <v>2</v>
      </c>
      <c r="BC180" s="190"/>
      <c r="BD180" s="191"/>
      <c r="BE180" s="191"/>
      <c r="BF180" s="192"/>
      <c r="BG180" s="193"/>
      <c r="BH180" s="194"/>
      <c r="BI180" s="195"/>
      <c r="BJ180" s="196"/>
      <c r="BK180" s="197"/>
      <c r="BL180" s="197"/>
      <c r="BM180" s="197"/>
      <c r="BN180" s="197"/>
      <c r="BO180" s="198"/>
      <c r="BP180" s="196"/>
      <c r="BQ180" s="197"/>
      <c r="BR180" s="197"/>
      <c r="BS180" s="197"/>
      <c r="BT180" s="197"/>
      <c r="BU180" s="198"/>
      <c r="BV180" s="196"/>
      <c r="BW180" s="197"/>
      <c r="BX180" s="197"/>
      <c r="BY180" s="197"/>
      <c r="BZ180" s="197"/>
      <c r="CA180" s="198"/>
      <c r="CB180" s="190"/>
      <c r="CC180" s="191"/>
      <c r="CD180" s="191"/>
      <c r="CE180" s="192"/>
      <c r="CF180" s="199"/>
      <c r="CG180" s="200"/>
      <c r="CH180" s="200"/>
      <c r="CI180" s="200"/>
      <c r="CJ180" s="201"/>
      <c r="CK180" s="199"/>
      <c r="CL180" s="200"/>
      <c r="CM180" s="200"/>
      <c r="CN180" s="200"/>
      <c r="CO180" s="201"/>
      <c r="CP180" s="199"/>
      <c r="CQ180" s="200"/>
      <c r="CR180" s="200"/>
      <c r="CS180" s="200"/>
      <c r="CT180" s="201"/>
      <c r="CU180" s="171"/>
      <c r="CV180" s="172"/>
      <c r="CW180" s="172"/>
      <c r="CX180" s="172"/>
      <c r="CY180" s="173"/>
    </row>
    <row r="181" spans="1:103" ht="16.5" x14ac:dyDescent="0.15">
      <c r="A181" s="175"/>
      <c r="B181" s="144"/>
      <c r="C181" s="176" t="str">
        <f t="shared" ca="1" si="4"/>
        <v>●</v>
      </c>
      <c r="D181" s="177"/>
      <c r="E181" s="178"/>
      <c r="F181" s="178"/>
      <c r="G181" s="178"/>
      <c r="H181" s="178"/>
      <c r="I181" s="178"/>
      <c r="J181" s="178"/>
      <c r="K181" s="179"/>
      <c r="L181" s="180"/>
      <c r="M181" s="180"/>
      <c r="N181" s="180"/>
      <c r="O181" s="180"/>
      <c r="P181" s="180"/>
      <c r="Q181" s="180"/>
      <c r="R181" s="181"/>
      <c r="S181" s="182"/>
      <c r="T181" s="181"/>
      <c r="U181" s="182"/>
      <c r="V181" s="179"/>
      <c r="W181" s="180"/>
      <c r="X181" s="180"/>
      <c r="Y181" s="180"/>
      <c r="Z181" s="180"/>
      <c r="AA181" s="180"/>
      <c r="AB181" s="180"/>
      <c r="AC181" s="180"/>
      <c r="AD181" s="179"/>
      <c r="AE181" s="180"/>
      <c r="AF181" s="180"/>
      <c r="AG181" s="180"/>
      <c r="AH181" s="180"/>
      <c r="AI181" s="180"/>
      <c r="AJ181" s="180"/>
      <c r="AK181" s="183"/>
      <c r="AL181" s="179"/>
      <c r="AM181" s="180"/>
      <c r="AN181" s="180"/>
      <c r="AO181" s="180"/>
      <c r="AP181" s="180"/>
      <c r="AQ181" s="180"/>
      <c r="AR181" s="183"/>
      <c r="AS181" s="184"/>
      <c r="AT181" s="185"/>
      <c r="AU181" s="185"/>
      <c r="AV181" s="185"/>
      <c r="AW181" s="185"/>
      <c r="AX181" s="185"/>
      <c r="AY181" s="186"/>
      <c r="AZ181" s="187"/>
      <c r="BA181" s="188"/>
      <c r="BB181" s="189">
        <v>3</v>
      </c>
      <c r="BC181" s="190"/>
      <c r="BD181" s="191"/>
      <c r="BE181" s="191"/>
      <c r="BF181" s="192"/>
      <c r="BG181" s="193"/>
      <c r="BH181" s="194"/>
      <c r="BI181" s="195"/>
      <c r="BJ181" s="196"/>
      <c r="BK181" s="197"/>
      <c r="BL181" s="197"/>
      <c r="BM181" s="197"/>
      <c r="BN181" s="197"/>
      <c r="BO181" s="198"/>
      <c r="BP181" s="196"/>
      <c r="BQ181" s="197"/>
      <c r="BR181" s="197"/>
      <c r="BS181" s="197"/>
      <c r="BT181" s="197"/>
      <c r="BU181" s="198"/>
      <c r="BV181" s="196"/>
      <c r="BW181" s="197"/>
      <c r="BX181" s="197"/>
      <c r="BY181" s="197"/>
      <c r="BZ181" s="197"/>
      <c r="CA181" s="198"/>
      <c r="CB181" s="190"/>
      <c r="CC181" s="191"/>
      <c r="CD181" s="191"/>
      <c r="CE181" s="192"/>
      <c r="CF181" s="199"/>
      <c r="CG181" s="200"/>
      <c r="CH181" s="200"/>
      <c r="CI181" s="200"/>
      <c r="CJ181" s="201"/>
      <c r="CK181" s="199"/>
      <c r="CL181" s="200"/>
      <c r="CM181" s="200"/>
      <c r="CN181" s="200"/>
      <c r="CO181" s="201"/>
      <c r="CP181" s="199"/>
      <c r="CQ181" s="200"/>
      <c r="CR181" s="200"/>
      <c r="CS181" s="200"/>
      <c r="CT181" s="201"/>
      <c r="CU181" s="171"/>
      <c r="CV181" s="172"/>
      <c r="CW181" s="172"/>
      <c r="CX181" s="172"/>
      <c r="CY181" s="173"/>
    </row>
    <row r="182" spans="1:103" ht="16.5" x14ac:dyDescent="0.15">
      <c r="A182" s="175"/>
      <c r="B182" s="144"/>
      <c r="C182" s="176" t="str">
        <f t="shared" ca="1" si="4"/>
        <v>●</v>
      </c>
      <c r="D182" s="177"/>
      <c r="E182" s="178"/>
      <c r="F182" s="178"/>
      <c r="G182" s="178"/>
      <c r="H182" s="178"/>
      <c r="I182" s="178"/>
      <c r="J182" s="178"/>
      <c r="K182" s="179"/>
      <c r="L182" s="180"/>
      <c r="M182" s="180"/>
      <c r="N182" s="180"/>
      <c r="O182" s="180"/>
      <c r="P182" s="180"/>
      <c r="Q182" s="180"/>
      <c r="R182" s="181"/>
      <c r="S182" s="182"/>
      <c r="T182" s="181"/>
      <c r="U182" s="182"/>
      <c r="V182" s="179"/>
      <c r="W182" s="180"/>
      <c r="X182" s="180"/>
      <c r="Y182" s="180"/>
      <c r="Z182" s="180"/>
      <c r="AA182" s="180"/>
      <c r="AB182" s="180"/>
      <c r="AC182" s="180"/>
      <c r="AD182" s="179"/>
      <c r="AE182" s="180"/>
      <c r="AF182" s="180"/>
      <c r="AG182" s="180"/>
      <c r="AH182" s="180"/>
      <c r="AI182" s="180"/>
      <c r="AJ182" s="180"/>
      <c r="AK182" s="183"/>
      <c r="AL182" s="179"/>
      <c r="AM182" s="180"/>
      <c r="AN182" s="180"/>
      <c r="AO182" s="180"/>
      <c r="AP182" s="180"/>
      <c r="AQ182" s="180"/>
      <c r="AR182" s="183"/>
      <c r="AS182" s="184"/>
      <c r="AT182" s="185"/>
      <c r="AU182" s="185"/>
      <c r="AV182" s="185"/>
      <c r="AW182" s="185"/>
      <c r="AX182" s="185"/>
      <c r="AY182" s="186"/>
      <c r="AZ182" s="187"/>
      <c r="BA182" s="188"/>
      <c r="BB182" s="189">
        <v>4</v>
      </c>
      <c r="BC182" s="190"/>
      <c r="BD182" s="191"/>
      <c r="BE182" s="191"/>
      <c r="BF182" s="192"/>
      <c r="BG182" s="193"/>
      <c r="BH182" s="194"/>
      <c r="BI182" s="195"/>
      <c r="BJ182" s="196"/>
      <c r="BK182" s="197"/>
      <c r="BL182" s="197"/>
      <c r="BM182" s="197"/>
      <c r="BN182" s="197"/>
      <c r="BO182" s="198"/>
      <c r="BP182" s="196"/>
      <c r="BQ182" s="197"/>
      <c r="BR182" s="197"/>
      <c r="BS182" s="197"/>
      <c r="BT182" s="197"/>
      <c r="BU182" s="198"/>
      <c r="BV182" s="196"/>
      <c r="BW182" s="197"/>
      <c r="BX182" s="197"/>
      <c r="BY182" s="197"/>
      <c r="BZ182" s="197"/>
      <c r="CA182" s="198"/>
      <c r="CB182" s="190"/>
      <c r="CC182" s="191"/>
      <c r="CD182" s="191"/>
      <c r="CE182" s="192"/>
      <c r="CF182" s="199"/>
      <c r="CG182" s="200"/>
      <c r="CH182" s="200"/>
      <c r="CI182" s="200"/>
      <c r="CJ182" s="201"/>
      <c r="CK182" s="199"/>
      <c r="CL182" s="200"/>
      <c r="CM182" s="200"/>
      <c r="CN182" s="200"/>
      <c r="CO182" s="201"/>
      <c r="CP182" s="199"/>
      <c r="CQ182" s="200"/>
      <c r="CR182" s="200"/>
      <c r="CS182" s="200"/>
      <c r="CT182" s="201"/>
      <c r="CU182" s="171"/>
      <c r="CV182" s="172"/>
      <c r="CW182" s="172"/>
      <c r="CX182" s="172"/>
      <c r="CY182" s="173"/>
    </row>
    <row r="183" spans="1:103" ht="16.5" x14ac:dyDescent="0.15">
      <c r="A183" s="175"/>
      <c r="B183" s="144"/>
      <c r="C183" s="176" t="str">
        <f t="shared" ca="1" si="4"/>
        <v>●</v>
      </c>
      <c r="D183" s="177"/>
      <c r="E183" s="178"/>
      <c r="F183" s="178"/>
      <c r="G183" s="178"/>
      <c r="H183" s="178"/>
      <c r="I183" s="178"/>
      <c r="J183" s="178"/>
      <c r="K183" s="179"/>
      <c r="L183" s="180"/>
      <c r="M183" s="180"/>
      <c r="N183" s="180"/>
      <c r="O183" s="180"/>
      <c r="P183" s="180"/>
      <c r="Q183" s="180"/>
      <c r="R183" s="181"/>
      <c r="S183" s="182"/>
      <c r="T183" s="181"/>
      <c r="U183" s="182"/>
      <c r="V183" s="179"/>
      <c r="W183" s="180"/>
      <c r="X183" s="180"/>
      <c r="Y183" s="180"/>
      <c r="Z183" s="180"/>
      <c r="AA183" s="180"/>
      <c r="AB183" s="180"/>
      <c r="AC183" s="180"/>
      <c r="AD183" s="179"/>
      <c r="AE183" s="180"/>
      <c r="AF183" s="180"/>
      <c r="AG183" s="180"/>
      <c r="AH183" s="180"/>
      <c r="AI183" s="180"/>
      <c r="AJ183" s="180"/>
      <c r="AK183" s="183"/>
      <c r="AL183" s="179"/>
      <c r="AM183" s="180"/>
      <c r="AN183" s="180"/>
      <c r="AO183" s="180"/>
      <c r="AP183" s="180"/>
      <c r="AQ183" s="180"/>
      <c r="AR183" s="183"/>
      <c r="AS183" s="184"/>
      <c r="AT183" s="185"/>
      <c r="AU183" s="185"/>
      <c r="AV183" s="185"/>
      <c r="AW183" s="185"/>
      <c r="AX183" s="185"/>
      <c r="AY183" s="186"/>
      <c r="AZ183" s="187"/>
      <c r="BA183" s="188"/>
      <c r="BB183" s="189">
        <v>5</v>
      </c>
      <c r="BC183" s="190"/>
      <c r="BD183" s="191"/>
      <c r="BE183" s="191"/>
      <c r="BF183" s="192"/>
      <c r="BG183" s="193"/>
      <c r="BH183" s="194"/>
      <c r="BI183" s="195"/>
      <c r="BJ183" s="196"/>
      <c r="BK183" s="197"/>
      <c r="BL183" s="197"/>
      <c r="BM183" s="197"/>
      <c r="BN183" s="197"/>
      <c r="BO183" s="198"/>
      <c r="BP183" s="196"/>
      <c r="BQ183" s="197"/>
      <c r="BR183" s="197"/>
      <c r="BS183" s="197"/>
      <c r="BT183" s="197"/>
      <c r="BU183" s="198"/>
      <c r="BV183" s="196"/>
      <c r="BW183" s="197"/>
      <c r="BX183" s="197"/>
      <c r="BY183" s="197"/>
      <c r="BZ183" s="197"/>
      <c r="CA183" s="198"/>
      <c r="CB183" s="190"/>
      <c r="CC183" s="191"/>
      <c r="CD183" s="191"/>
      <c r="CE183" s="192"/>
      <c r="CF183" s="199"/>
      <c r="CG183" s="200"/>
      <c r="CH183" s="200"/>
      <c r="CI183" s="200"/>
      <c r="CJ183" s="201"/>
      <c r="CK183" s="199"/>
      <c r="CL183" s="200"/>
      <c r="CM183" s="200"/>
      <c r="CN183" s="200"/>
      <c r="CO183" s="201"/>
      <c r="CP183" s="199"/>
      <c r="CQ183" s="200"/>
      <c r="CR183" s="200"/>
      <c r="CS183" s="200"/>
      <c r="CT183" s="201"/>
      <c r="CU183" s="171"/>
      <c r="CV183" s="172"/>
      <c r="CW183" s="172"/>
      <c r="CX183" s="172"/>
      <c r="CY183" s="173"/>
    </row>
    <row r="184" spans="1:103" ht="16.5" x14ac:dyDescent="0.15">
      <c r="A184" s="202"/>
      <c r="B184" s="203"/>
      <c r="C184" s="204" t="str">
        <f t="shared" ca="1" si="4"/>
        <v>●</v>
      </c>
      <c r="D184" s="205"/>
      <c r="E184" s="206"/>
      <c r="F184" s="206"/>
      <c r="G184" s="206"/>
      <c r="H184" s="206"/>
      <c r="I184" s="206"/>
      <c r="J184" s="206"/>
      <c r="K184" s="168"/>
      <c r="L184" s="169"/>
      <c r="M184" s="169"/>
      <c r="N184" s="169"/>
      <c r="O184" s="169"/>
      <c r="P184" s="169"/>
      <c r="Q184" s="169"/>
      <c r="R184" s="207"/>
      <c r="S184" s="208"/>
      <c r="T184" s="207"/>
      <c r="U184" s="208"/>
      <c r="V184" s="168"/>
      <c r="W184" s="169"/>
      <c r="X184" s="169"/>
      <c r="Y184" s="169"/>
      <c r="Z184" s="169"/>
      <c r="AA184" s="169"/>
      <c r="AB184" s="169"/>
      <c r="AC184" s="169"/>
      <c r="AD184" s="168"/>
      <c r="AE184" s="169"/>
      <c r="AF184" s="169"/>
      <c r="AG184" s="169"/>
      <c r="AH184" s="169"/>
      <c r="AI184" s="169"/>
      <c r="AJ184" s="169"/>
      <c r="AK184" s="170"/>
      <c r="AL184" s="168"/>
      <c r="AM184" s="169"/>
      <c r="AN184" s="169"/>
      <c r="AO184" s="169"/>
      <c r="AP184" s="169"/>
      <c r="AQ184" s="169"/>
      <c r="AR184" s="170"/>
      <c r="AS184" s="209"/>
      <c r="AT184" s="210"/>
      <c r="AU184" s="210"/>
      <c r="AV184" s="210"/>
      <c r="AW184" s="210"/>
      <c r="AX184" s="210"/>
      <c r="AY184" s="211"/>
      <c r="AZ184" s="212"/>
      <c r="BA184" s="213"/>
      <c r="BB184" s="214">
        <v>6</v>
      </c>
      <c r="BC184" s="215"/>
      <c r="BD184" s="216"/>
      <c r="BE184" s="216"/>
      <c r="BF184" s="217"/>
      <c r="BG184" s="218"/>
      <c r="BH184" s="219"/>
      <c r="BI184" s="220"/>
      <c r="BJ184" s="221"/>
      <c r="BK184" s="222"/>
      <c r="BL184" s="222"/>
      <c r="BM184" s="222"/>
      <c r="BN184" s="222"/>
      <c r="BO184" s="223"/>
      <c r="BP184" s="221"/>
      <c r="BQ184" s="222"/>
      <c r="BR184" s="222"/>
      <c r="BS184" s="222"/>
      <c r="BT184" s="222"/>
      <c r="BU184" s="223"/>
      <c r="BV184" s="221"/>
      <c r="BW184" s="222"/>
      <c r="BX184" s="222"/>
      <c r="BY184" s="222"/>
      <c r="BZ184" s="222"/>
      <c r="CA184" s="223"/>
      <c r="CB184" s="215"/>
      <c r="CC184" s="216"/>
      <c r="CD184" s="216"/>
      <c r="CE184" s="217"/>
      <c r="CF184" s="199"/>
      <c r="CG184" s="200"/>
      <c r="CH184" s="200"/>
      <c r="CI184" s="200"/>
      <c r="CJ184" s="201"/>
      <c r="CK184" s="199"/>
      <c r="CL184" s="200"/>
      <c r="CM184" s="200"/>
      <c r="CN184" s="200"/>
      <c r="CO184" s="201"/>
      <c r="CP184" s="199"/>
      <c r="CQ184" s="200"/>
      <c r="CR184" s="200"/>
      <c r="CS184" s="200"/>
      <c r="CT184" s="201"/>
      <c r="CU184" s="171"/>
      <c r="CV184" s="172"/>
      <c r="CW184" s="172"/>
      <c r="CX184" s="172"/>
      <c r="CY184" s="173"/>
    </row>
    <row r="185" spans="1:103" ht="16.5" x14ac:dyDescent="0.15">
      <c r="A185" s="143">
        <v>30</v>
      </c>
      <c r="B185" s="144"/>
      <c r="C185" s="145" t="str">
        <f t="shared" ca="1" si="4"/>
        <v>●</v>
      </c>
      <c r="D185" s="146"/>
      <c r="E185" s="147"/>
      <c r="F185" s="147"/>
      <c r="G185" s="147"/>
      <c r="H185" s="147"/>
      <c r="I185" s="147"/>
      <c r="J185" s="147"/>
      <c r="K185" s="148" t="s">
        <v>596</v>
      </c>
      <c r="L185" s="149"/>
      <c r="M185" s="149"/>
      <c r="N185" s="149"/>
      <c r="O185" s="149"/>
      <c r="P185" s="149"/>
      <c r="Q185" s="149"/>
      <c r="R185" s="150"/>
      <c r="S185" s="151"/>
      <c r="T185" s="150"/>
      <c r="U185" s="151"/>
      <c r="V185" s="148"/>
      <c r="W185" s="149"/>
      <c r="X185" s="149"/>
      <c r="Y185" s="149"/>
      <c r="Z185" s="149"/>
      <c r="AA185" s="149"/>
      <c r="AB185" s="149"/>
      <c r="AC185" s="149"/>
      <c r="AD185" s="148"/>
      <c r="AE185" s="149"/>
      <c r="AF185" s="149"/>
      <c r="AG185" s="149"/>
      <c r="AH185" s="149"/>
      <c r="AI185" s="149"/>
      <c r="AJ185" s="149"/>
      <c r="AK185" s="152"/>
      <c r="AL185" s="148"/>
      <c r="AM185" s="149"/>
      <c r="AN185" s="149"/>
      <c r="AO185" s="149"/>
      <c r="AP185" s="149"/>
      <c r="AQ185" s="149"/>
      <c r="AR185" s="152"/>
      <c r="AS185" s="153"/>
      <c r="AT185" s="154"/>
      <c r="AU185" s="154"/>
      <c r="AV185" s="154"/>
      <c r="AW185" s="154"/>
      <c r="AX185" s="154"/>
      <c r="AY185" s="155"/>
      <c r="AZ185" s="156"/>
      <c r="BA185" s="157"/>
      <c r="BB185" s="158">
        <v>1</v>
      </c>
      <c r="BC185" s="159"/>
      <c r="BD185" s="160"/>
      <c r="BE185" s="160"/>
      <c r="BF185" s="161"/>
      <c r="BG185" s="162"/>
      <c r="BH185" s="163"/>
      <c r="BI185" s="164"/>
      <c r="BJ185" s="165"/>
      <c r="BK185" s="166"/>
      <c r="BL185" s="166"/>
      <c r="BM185" s="166"/>
      <c r="BN185" s="166"/>
      <c r="BO185" s="167"/>
      <c r="BP185" s="165"/>
      <c r="BQ185" s="166"/>
      <c r="BR185" s="166"/>
      <c r="BS185" s="166"/>
      <c r="BT185" s="166"/>
      <c r="BU185" s="167"/>
      <c r="BV185" s="165"/>
      <c r="BW185" s="166"/>
      <c r="BX185" s="166"/>
      <c r="BY185" s="166"/>
      <c r="BZ185" s="166"/>
      <c r="CA185" s="167"/>
      <c r="CB185" s="159"/>
      <c r="CC185" s="160"/>
      <c r="CD185" s="160"/>
      <c r="CE185" s="161"/>
      <c r="CF185" s="168"/>
      <c r="CG185" s="169"/>
      <c r="CH185" s="169"/>
      <c r="CI185" s="169"/>
      <c r="CJ185" s="170"/>
      <c r="CK185" s="168"/>
      <c r="CL185" s="169"/>
      <c r="CM185" s="169"/>
      <c r="CN185" s="169"/>
      <c r="CO185" s="170"/>
      <c r="CP185" s="168"/>
      <c r="CQ185" s="169"/>
      <c r="CR185" s="169"/>
      <c r="CS185" s="169"/>
      <c r="CT185" s="170"/>
      <c r="CU185" s="171"/>
      <c r="CV185" s="172"/>
      <c r="CW185" s="172"/>
      <c r="CX185" s="172"/>
      <c r="CY185" s="173"/>
    </row>
    <row r="186" spans="1:103" ht="16.5" x14ac:dyDescent="0.15">
      <c r="A186" s="175"/>
      <c r="B186" s="144"/>
      <c r="C186" s="176" t="str">
        <f t="shared" ca="1" si="4"/>
        <v>●</v>
      </c>
      <c r="D186" s="177"/>
      <c r="E186" s="178"/>
      <c r="F186" s="178"/>
      <c r="G186" s="178"/>
      <c r="H186" s="178"/>
      <c r="I186" s="178"/>
      <c r="J186" s="178"/>
      <c r="K186" s="179"/>
      <c r="L186" s="180"/>
      <c r="M186" s="180"/>
      <c r="N186" s="180"/>
      <c r="O186" s="180"/>
      <c r="P186" s="180"/>
      <c r="Q186" s="180"/>
      <c r="R186" s="181"/>
      <c r="S186" s="182"/>
      <c r="T186" s="181"/>
      <c r="U186" s="182"/>
      <c r="V186" s="179"/>
      <c r="W186" s="180"/>
      <c r="X186" s="180"/>
      <c r="Y186" s="180"/>
      <c r="Z186" s="180"/>
      <c r="AA186" s="180"/>
      <c r="AB186" s="180"/>
      <c r="AC186" s="180"/>
      <c r="AD186" s="179"/>
      <c r="AE186" s="180"/>
      <c r="AF186" s="180"/>
      <c r="AG186" s="180"/>
      <c r="AH186" s="180"/>
      <c r="AI186" s="180"/>
      <c r="AJ186" s="180"/>
      <c r="AK186" s="183"/>
      <c r="AL186" s="179"/>
      <c r="AM186" s="180"/>
      <c r="AN186" s="180"/>
      <c r="AO186" s="180"/>
      <c r="AP186" s="180"/>
      <c r="AQ186" s="180"/>
      <c r="AR186" s="183"/>
      <c r="AS186" s="184"/>
      <c r="AT186" s="185"/>
      <c r="AU186" s="185"/>
      <c r="AV186" s="185"/>
      <c r="AW186" s="185"/>
      <c r="AX186" s="185"/>
      <c r="AY186" s="186"/>
      <c r="AZ186" s="187"/>
      <c r="BA186" s="188"/>
      <c r="BB186" s="189">
        <v>2</v>
      </c>
      <c r="BC186" s="190"/>
      <c r="BD186" s="191"/>
      <c r="BE186" s="191"/>
      <c r="BF186" s="192"/>
      <c r="BG186" s="193"/>
      <c r="BH186" s="194"/>
      <c r="BI186" s="195"/>
      <c r="BJ186" s="196"/>
      <c r="BK186" s="197"/>
      <c r="BL186" s="197"/>
      <c r="BM186" s="197"/>
      <c r="BN186" s="197"/>
      <c r="BO186" s="198"/>
      <c r="BP186" s="196"/>
      <c r="BQ186" s="197"/>
      <c r="BR186" s="197"/>
      <c r="BS186" s="197"/>
      <c r="BT186" s="197"/>
      <c r="BU186" s="198"/>
      <c r="BV186" s="196"/>
      <c r="BW186" s="197"/>
      <c r="BX186" s="197"/>
      <c r="BY186" s="197"/>
      <c r="BZ186" s="197"/>
      <c r="CA186" s="198"/>
      <c r="CB186" s="190"/>
      <c r="CC186" s="191"/>
      <c r="CD186" s="191"/>
      <c r="CE186" s="192"/>
      <c r="CF186" s="199"/>
      <c r="CG186" s="200"/>
      <c r="CH186" s="200"/>
      <c r="CI186" s="200"/>
      <c r="CJ186" s="201"/>
      <c r="CK186" s="199"/>
      <c r="CL186" s="200"/>
      <c r="CM186" s="200"/>
      <c r="CN186" s="200"/>
      <c r="CO186" s="201"/>
      <c r="CP186" s="199"/>
      <c r="CQ186" s="200"/>
      <c r="CR186" s="200"/>
      <c r="CS186" s="200"/>
      <c r="CT186" s="201"/>
      <c r="CU186" s="171"/>
      <c r="CV186" s="172"/>
      <c r="CW186" s="172"/>
      <c r="CX186" s="172"/>
      <c r="CY186" s="173"/>
    </row>
    <row r="187" spans="1:103" ht="16.5" x14ac:dyDescent="0.15">
      <c r="A187" s="175"/>
      <c r="B187" s="144"/>
      <c r="C187" s="176" t="str">
        <f t="shared" ca="1" si="4"/>
        <v>●</v>
      </c>
      <c r="D187" s="177"/>
      <c r="E187" s="178"/>
      <c r="F187" s="178"/>
      <c r="G187" s="178"/>
      <c r="H187" s="178"/>
      <c r="I187" s="178"/>
      <c r="J187" s="178"/>
      <c r="K187" s="179"/>
      <c r="L187" s="180"/>
      <c r="M187" s="180"/>
      <c r="N187" s="180"/>
      <c r="O187" s="180"/>
      <c r="P187" s="180"/>
      <c r="Q187" s="180"/>
      <c r="R187" s="181"/>
      <c r="S187" s="182"/>
      <c r="T187" s="181"/>
      <c r="U187" s="182"/>
      <c r="V187" s="179"/>
      <c r="W187" s="180"/>
      <c r="X187" s="180"/>
      <c r="Y187" s="180"/>
      <c r="Z187" s="180"/>
      <c r="AA187" s="180"/>
      <c r="AB187" s="180"/>
      <c r="AC187" s="180"/>
      <c r="AD187" s="179"/>
      <c r="AE187" s="180"/>
      <c r="AF187" s="180"/>
      <c r="AG187" s="180"/>
      <c r="AH187" s="180"/>
      <c r="AI187" s="180"/>
      <c r="AJ187" s="180"/>
      <c r="AK187" s="183"/>
      <c r="AL187" s="179"/>
      <c r="AM187" s="180"/>
      <c r="AN187" s="180"/>
      <c r="AO187" s="180"/>
      <c r="AP187" s="180"/>
      <c r="AQ187" s="180"/>
      <c r="AR187" s="183"/>
      <c r="AS187" s="184"/>
      <c r="AT187" s="185"/>
      <c r="AU187" s="185"/>
      <c r="AV187" s="185"/>
      <c r="AW187" s="185"/>
      <c r="AX187" s="185"/>
      <c r="AY187" s="186"/>
      <c r="AZ187" s="187"/>
      <c r="BA187" s="188"/>
      <c r="BB187" s="189">
        <v>3</v>
      </c>
      <c r="BC187" s="190"/>
      <c r="BD187" s="191"/>
      <c r="BE187" s="191"/>
      <c r="BF187" s="192"/>
      <c r="BG187" s="193"/>
      <c r="BH187" s="194"/>
      <c r="BI187" s="195"/>
      <c r="BJ187" s="196"/>
      <c r="BK187" s="197"/>
      <c r="BL187" s="197"/>
      <c r="BM187" s="197"/>
      <c r="BN187" s="197"/>
      <c r="BO187" s="198"/>
      <c r="BP187" s="196"/>
      <c r="BQ187" s="197"/>
      <c r="BR187" s="197"/>
      <c r="BS187" s="197"/>
      <c r="BT187" s="197"/>
      <c r="BU187" s="198"/>
      <c r="BV187" s="196"/>
      <c r="BW187" s="197"/>
      <c r="BX187" s="197"/>
      <c r="BY187" s="197"/>
      <c r="BZ187" s="197"/>
      <c r="CA187" s="198"/>
      <c r="CB187" s="190"/>
      <c r="CC187" s="191"/>
      <c r="CD187" s="191"/>
      <c r="CE187" s="192"/>
      <c r="CF187" s="199"/>
      <c r="CG187" s="200"/>
      <c r="CH187" s="200"/>
      <c r="CI187" s="200"/>
      <c r="CJ187" s="201"/>
      <c r="CK187" s="199"/>
      <c r="CL187" s="200"/>
      <c r="CM187" s="200"/>
      <c r="CN187" s="200"/>
      <c r="CO187" s="201"/>
      <c r="CP187" s="199"/>
      <c r="CQ187" s="200"/>
      <c r="CR187" s="200"/>
      <c r="CS187" s="200"/>
      <c r="CT187" s="201"/>
      <c r="CU187" s="171"/>
      <c r="CV187" s="172"/>
      <c r="CW187" s="172"/>
      <c r="CX187" s="172"/>
      <c r="CY187" s="173"/>
    </row>
    <row r="188" spans="1:103" ht="16.5" x14ac:dyDescent="0.15">
      <c r="A188" s="175"/>
      <c r="B188" s="144"/>
      <c r="C188" s="176" t="str">
        <f t="shared" ca="1" si="4"/>
        <v>●</v>
      </c>
      <c r="D188" s="177"/>
      <c r="E188" s="178"/>
      <c r="F188" s="178"/>
      <c r="G188" s="178"/>
      <c r="H188" s="178"/>
      <c r="I188" s="178"/>
      <c r="J188" s="178"/>
      <c r="K188" s="179"/>
      <c r="L188" s="180"/>
      <c r="M188" s="180"/>
      <c r="N188" s="180"/>
      <c r="O188" s="180"/>
      <c r="P188" s="180"/>
      <c r="Q188" s="180"/>
      <c r="R188" s="181"/>
      <c r="S188" s="182"/>
      <c r="T188" s="181"/>
      <c r="U188" s="182"/>
      <c r="V188" s="179"/>
      <c r="W188" s="180"/>
      <c r="X188" s="180"/>
      <c r="Y188" s="180"/>
      <c r="Z188" s="180"/>
      <c r="AA188" s="180"/>
      <c r="AB188" s="180"/>
      <c r="AC188" s="180"/>
      <c r="AD188" s="179"/>
      <c r="AE188" s="180"/>
      <c r="AF188" s="180"/>
      <c r="AG188" s="180"/>
      <c r="AH188" s="180"/>
      <c r="AI188" s="180"/>
      <c r="AJ188" s="180"/>
      <c r="AK188" s="183"/>
      <c r="AL188" s="179"/>
      <c r="AM188" s="180"/>
      <c r="AN188" s="180"/>
      <c r="AO188" s="180"/>
      <c r="AP188" s="180"/>
      <c r="AQ188" s="180"/>
      <c r="AR188" s="183"/>
      <c r="AS188" s="184"/>
      <c r="AT188" s="185"/>
      <c r="AU188" s="185"/>
      <c r="AV188" s="185"/>
      <c r="AW188" s="185"/>
      <c r="AX188" s="185"/>
      <c r="AY188" s="186"/>
      <c r="AZ188" s="187"/>
      <c r="BA188" s="188"/>
      <c r="BB188" s="189">
        <v>4</v>
      </c>
      <c r="BC188" s="190"/>
      <c r="BD188" s="191"/>
      <c r="BE188" s="191"/>
      <c r="BF188" s="192"/>
      <c r="BG188" s="193"/>
      <c r="BH188" s="194"/>
      <c r="BI188" s="195"/>
      <c r="BJ188" s="196"/>
      <c r="BK188" s="197"/>
      <c r="BL188" s="197"/>
      <c r="BM188" s="197"/>
      <c r="BN188" s="197"/>
      <c r="BO188" s="198"/>
      <c r="BP188" s="196"/>
      <c r="BQ188" s="197"/>
      <c r="BR188" s="197"/>
      <c r="BS188" s="197"/>
      <c r="BT188" s="197"/>
      <c r="BU188" s="198"/>
      <c r="BV188" s="196"/>
      <c r="BW188" s="197"/>
      <c r="BX188" s="197"/>
      <c r="BY188" s="197"/>
      <c r="BZ188" s="197"/>
      <c r="CA188" s="198"/>
      <c r="CB188" s="190"/>
      <c r="CC188" s="191"/>
      <c r="CD188" s="191"/>
      <c r="CE188" s="192"/>
      <c r="CF188" s="199"/>
      <c r="CG188" s="200"/>
      <c r="CH188" s="200"/>
      <c r="CI188" s="200"/>
      <c r="CJ188" s="201"/>
      <c r="CK188" s="199"/>
      <c r="CL188" s="200"/>
      <c r="CM188" s="200"/>
      <c r="CN188" s="200"/>
      <c r="CO188" s="201"/>
      <c r="CP188" s="199"/>
      <c r="CQ188" s="200"/>
      <c r="CR188" s="200"/>
      <c r="CS188" s="200"/>
      <c r="CT188" s="201"/>
      <c r="CU188" s="171"/>
      <c r="CV188" s="172"/>
      <c r="CW188" s="172"/>
      <c r="CX188" s="172"/>
      <c r="CY188" s="173"/>
    </row>
    <row r="189" spans="1:103" ht="16.5" x14ac:dyDescent="0.15">
      <c r="A189" s="175"/>
      <c r="B189" s="144"/>
      <c r="C189" s="176" t="str">
        <f t="shared" ca="1" si="4"/>
        <v>●</v>
      </c>
      <c r="D189" s="177"/>
      <c r="E189" s="178"/>
      <c r="F189" s="178"/>
      <c r="G189" s="178"/>
      <c r="H189" s="178"/>
      <c r="I189" s="178"/>
      <c r="J189" s="178"/>
      <c r="K189" s="179"/>
      <c r="L189" s="180"/>
      <c r="M189" s="180"/>
      <c r="N189" s="180"/>
      <c r="O189" s="180"/>
      <c r="P189" s="180"/>
      <c r="Q189" s="180"/>
      <c r="R189" s="181"/>
      <c r="S189" s="182"/>
      <c r="T189" s="181"/>
      <c r="U189" s="182"/>
      <c r="V189" s="179"/>
      <c r="W189" s="180"/>
      <c r="X189" s="180"/>
      <c r="Y189" s="180"/>
      <c r="Z189" s="180"/>
      <c r="AA189" s="180"/>
      <c r="AB189" s="180"/>
      <c r="AC189" s="180"/>
      <c r="AD189" s="179"/>
      <c r="AE189" s="180"/>
      <c r="AF189" s="180"/>
      <c r="AG189" s="180"/>
      <c r="AH189" s="180"/>
      <c r="AI189" s="180"/>
      <c r="AJ189" s="180"/>
      <c r="AK189" s="183"/>
      <c r="AL189" s="179"/>
      <c r="AM189" s="180"/>
      <c r="AN189" s="180"/>
      <c r="AO189" s="180"/>
      <c r="AP189" s="180"/>
      <c r="AQ189" s="180"/>
      <c r="AR189" s="183"/>
      <c r="AS189" s="184"/>
      <c r="AT189" s="185"/>
      <c r="AU189" s="185"/>
      <c r="AV189" s="185"/>
      <c r="AW189" s="185"/>
      <c r="AX189" s="185"/>
      <c r="AY189" s="186"/>
      <c r="AZ189" s="187"/>
      <c r="BA189" s="188"/>
      <c r="BB189" s="189">
        <v>5</v>
      </c>
      <c r="BC189" s="190"/>
      <c r="BD189" s="191"/>
      <c r="BE189" s="191"/>
      <c r="BF189" s="192"/>
      <c r="BG189" s="193"/>
      <c r="BH189" s="194"/>
      <c r="BI189" s="195"/>
      <c r="BJ189" s="196"/>
      <c r="BK189" s="197"/>
      <c r="BL189" s="197"/>
      <c r="BM189" s="197"/>
      <c r="BN189" s="197"/>
      <c r="BO189" s="198"/>
      <c r="BP189" s="196"/>
      <c r="BQ189" s="197"/>
      <c r="BR189" s="197"/>
      <c r="BS189" s="197"/>
      <c r="BT189" s="197"/>
      <c r="BU189" s="198"/>
      <c r="BV189" s="196"/>
      <c r="BW189" s="197"/>
      <c r="BX189" s="197"/>
      <c r="BY189" s="197"/>
      <c r="BZ189" s="197"/>
      <c r="CA189" s="198"/>
      <c r="CB189" s="190"/>
      <c r="CC189" s="191"/>
      <c r="CD189" s="191"/>
      <c r="CE189" s="192"/>
      <c r="CF189" s="199"/>
      <c r="CG189" s="200"/>
      <c r="CH189" s="200"/>
      <c r="CI189" s="200"/>
      <c r="CJ189" s="201"/>
      <c r="CK189" s="199"/>
      <c r="CL189" s="200"/>
      <c r="CM189" s="200"/>
      <c r="CN189" s="200"/>
      <c r="CO189" s="201"/>
      <c r="CP189" s="199"/>
      <c r="CQ189" s="200"/>
      <c r="CR189" s="200"/>
      <c r="CS189" s="200"/>
      <c r="CT189" s="201"/>
      <c r="CU189" s="171"/>
      <c r="CV189" s="172"/>
      <c r="CW189" s="172"/>
      <c r="CX189" s="172"/>
      <c r="CY189" s="173"/>
    </row>
    <row r="190" spans="1:103" ht="16.5" x14ac:dyDescent="0.15">
      <c r="A190" s="202"/>
      <c r="B190" s="203"/>
      <c r="C190" s="204" t="str">
        <f t="shared" ca="1" si="4"/>
        <v>●</v>
      </c>
      <c r="D190" s="205"/>
      <c r="E190" s="206"/>
      <c r="F190" s="206"/>
      <c r="G190" s="206"/>
      <c r="H190" s="206"/>
      <c r="I190" s="206"/>
      <c r="J190" s="206"/>
      <c r="K190" s="168"/>
      <c r="L190" s="169"/>
      <c r="M190" s="169"/>
      <c r="N190" s="169"/>
      <c r="O190" s="169"/>
      <c r="P190" s="169"/>
      <c r="Q190" s="169"/>
      <c r="R190" s="207"/>
      <c r="S190" s="208"/>
      <c r="T190" s="207"/>
      <c r="U190" s="208"/>
      <c r="V190" s="168"/>
      <c r="W190" s="169"/>
      <c r="X190" s="169"/>
      <c r="Y190" s="169"/>
      <c r="Z190" s="169"/>
      <c r="AA190" s="169"/>
      <c r="AB190" s="169"/>
      <c r="AC190" s="169"/>
      <c r="AD190" s="168"/>
      <c r="AE190" s="169"/>
      <c r="AF190" s="169"/>
      <c r="AG190" s="169"/>
      <c r="AH190" s="169"/>
      <c r="AI190" s="169"/>
      <c r="AJ190" s="169"/>
      <c r="AK190" s="170"/>
      <c r="AL190" s="168"/>
      <c r="AM190" s="169"/>
      <c r="AN190" s="169"/>
      <c r="AO190" s="169"/>
      <c r="AP190" s="169"/>
      <c r="AQ190" s="169"/>
      <c r="AR190" s="170"/>
      <c r="AS190" s="209"/>
      <c r="AT190" s="210"/>
      <c r="AU190" s="210"/>
      <c r="AV190" s="210"/>
      <c r="AW190" s="210"/>
      <c r="AX190" s="210"/>
      <c r="AY190" s="211"/>
      <c r="AZ190" s="212"/>
      <c r="BA190" s="213"/>
      <c r="BB190" s="214">
        <v>6</v>
      </c>
      <c r="BC190" s="215"/>
      <c r="BD190" s="216"/>
      <c r="BE190" s="216"/>
      <c r="BF190" s="217"/>
      <c r="BG190" s="218"/>
      <c r="BH190" s="219"/>
      <c r="BI190" s="220"/>
      <c r="BJ190" s="221"/>
      <c r="BK190" s="222"/>
      <c r="BL190" s="222"/>
      <c r="BM190" s="222"/>
      <c r="BN190" s="222"/>
      <c r="BO190" s="223"/>
      <c r="BP190" s="221"/>
      <c r="BQ190" s="222"/>
      <c r="BR190" s="222"/>
      <c r="BS190" s="222"/>
      <c r="BT190" s="222"/>
      <c r="BU190" s="223"/>
      <c r="BV190" s="221"/>
      <c r="BW190" s="222"/>
      <c r="BX190" s="222"/>
      <c r="BY190" s="222"/>
      <c r="BZ190" s="222"/>
      <c r="CA190" s="223"/>
      <c r="CB190" s="215"/>
      <c r="CC190" s="216"/>
      <c r="CD190" s="216"/>
      <c r="CE190" s="217"/>
      <c r="CF190" s="199"/>
      <c r="CG190" s="200"/>
      <c r="CH190" s="200"/>
      <c r="CI190" s="200"/>
      <c r="CJ190" s="201"/>
      <c r="CK190" s="199"/>
      <c r="CL190" s="200"/>
      <c r="CM190" s="200"/>
      <c r="CN190" s="200"/>
      <c r="CO190" s="201"/>
      <c r="CP190" s="199"/>
      <c r="CQ190" s="200"/>
      <c r="CR190" s="200"/>
      <c r="CS190" s="200"/>
      <c r="CT190" s="201"/>
      <c r="CU190" s="171"/>
      <c r="CV190" s="172"/>
      <c r="CW190" s="172"/>
      <c r="CX190" s="172"/>
      <c r="CY190" s="173"/>
    </row>
    <row r="191" spans="1:103" ht="16.5" x14ac:dyDescent="0.15">
      <c r="A191" s="143">
        <v>31</v>
      </c>
      <c r="B191" s="144"/>
      <c r="C191" s="145" t="str">
        <f t="shared" ca="1" si="4"/>
        <v>●</v>
      </c>
      <c r="D191" s="146"/>
      <c r="E191" s="147"/>
      <c r="F191" s="147"/>
      <c r="G191" s="147"/>
      <c r="H191" s="147"/>
      <c r="I191" s="147"/>
      <c r="J191" s="147"/>
      <c r="K191" s="148" t="s">
        <v>597</v>
      </c>
      <c r="L191" s="149"/>
      <c r="M191" s="149"/>
      <c r="N191" s="149"/>
      <c r="O191" s="149"/>
      <c r="P191" s="149"/>
      <c r="Q191" s="149"/>
      <c r="R191" s="150"/>
      <c r="S191" s="151"/>
      <c r="T191" s="150"/>
      <c r="U191" s="151"/>
      <c r="V191" s="148"/>
      <c r="W191" s="149"/>
      <c r="X191" s="149"/>
      <c r="Y191" s="149"/>
      <c r="Z191" s="149"/>
      <c r="AA191" s="149"/>
      <c r="AB191" s="149"/>
      <c r="AC191" s="149"/>
      <c r="AD191" s="148"/>
      <c r="AE191" s="149"/>
      <c r="AF191" s="149"/>
      <c r="AG191" s="149"/>
      <c r="AH191" s="149"/>
      <c r="AI191" s="149"/>
      <c r="AJ191" s="149"/>
      <c r="AK191" s="152"/>
      <c r="AL191" s="148"/>
      <c r="AM191" s="149"/>
      <c r="AN191" s="149"/>
      <c r="AO191" s="149"/>
      <c r="AP191" s="149"/>
      <c r="AQ191" s="149"/>
      <c r="AR191" s="152"/>
      <c r="AS191" s="153"/>
      <c r="AT191" s="154"/>
      <c r="AU191" s="154"/>
      <c r="AV191" s="154"/>
      <c r="AW191" s="154"/>
      <c r="AX191" s="154"/>
      <c r="AY191" s="155"/>
      <c r="AZ191" s="156"/>
      <c r="BA191" s="157"/>
      <c r="BB191" s="158">
        <v>1</v>
      </c>
      <c r="BC191" s="159"/>
      <c r="BD191" s="160"/>
      <c r="BE191" s="160"/>
      <c r="BF191" s="161"/>
      <c r="BG191" s="162"/>
      <c r="BH191" s="163"/>
      <c r="BI191" s="164"/>
      <c r="BJ191" s="165"/>
      <c r="BK191" s="166"/>
      <c r="BL191" s="166"/>
      <c r="BM191" s="166"/>
      <c r="BN191" s="166"/>
      <c r="BO191" s="167"/>
      <c r="BP191" s="165"/>
      <c r="BQ191" s="166"/>
      <c r="BR191" s="166"/>
      <c r="BS191" s="166"/>
      <c r="BT191" s="166"/>
      <c r="BU191" s="167"/>
      <c r="BV191" s="165"/>
      <c r="BW191" s="166"/>
      <c r="BX191" s="166"/>
      <c r="BY191" s="166"/>
      <c r="BZ191" s="166"/>
      <c r="CA191" s="167"/>
      <c r="CB191" s="159"/>
      <c r="CC191" s="160"/>
      <c r="CD191" s="160"/>
      <c r="CE191" s="161"/>
      <c r="CF191" s="168"/>
      <c r="CG191" s="169"/>
      <c r="CH191" s="169"/>
      <c r="CI191" s="169"/>
      <c r="CJ191" s="170"/>
      <c r="CK191" s="168"/>
      <c r="CL191" s="169"/>
      <c r="CM191" s="169"/>
      <c r="CN191" s="169"/>
      <c r="CO191" s="170"/>
      <c r="CP191" s="168"/>
      <c r="CQ191" s="169"/>
      <c r="CR191" s="169"/>
      <c r="CS191" s="169"/>
      <c r="CT191" s="170"/>
      <c r="CU191" s="171"/>
      <c r="CV191" s="172"/>
      <c r="CW191" s="172"/>
      <c r="CX191" s="172"/>
      <c r="CY191" s="173"/>
    </row>
    <row r="192" spans="1:103" ht="16.5" x14ac:dyDescent="0.15">
      <c r="A192" s="175"/>
      <c r="B192" s="144"/>
      <c r="C192" s="176" t="str">
        <f t="shared" ca="1" si="4"/>
        <v>●</v>
      </c>
      <c r="D192" s="177"/>
      <c r="E192" s="178"/>
      <c r="F192" s="178"/>
      <c r="G192" s="178"/>
      <c r="H192" s="178"/>
      <c r="I192" s="178"/>
      <c r="J192" s="178"/>
      <c r="K192" s="179"/>
      <c r="L192" s="180"/>
      <c r="M192" s="180"/>
      <c r="N192" s="180"/>
      <c r="O192" s="180"/>
      <c r="P192" s="180"/>
      <c r="Q192" s="180"/>
      <c r="R192" s="181"/>
      <c r="S192" s="182"/>
      <c r="T192" s="181"/>
      <c r="U192" s="182"/>
      <c r="V192" s="179"/>
      <c r="W192" s="180"/>
      <c r="X192" s="180"/>
      <c r="Y192" s="180"/>
      <c r="Z192" s="180"/>
      <c r="AA192" s="180"/>
      <c r="AB192" s="180"/>
      <c r="AC192" s="180"/>
      <c r="AD192" s="179"/>
      <c r="AE192" s="180"/>
      <c r="AF192" s="180"/>
      <c r="AG192" s="180"/>
      <c r="AH192" s="180"/>
      <c r="AI192" s="180"/>
      <c r="AJ192" s="180"/>
      <c r="AK192" s="183"/>
      <c r="AL192" s="179"/>
      <c r="AM192" s="180"/>
      <c r="AN192" s="180"/>
      <c r="AO192" s="180"/>
      <c r="AP192" s="180"/>
      <c r="AQ192" s="180"/>
      <c r="AR192" s="183"/>
      <c r="AS192" s="184"/>
      <c r="AT192" s="185"/>
      <c r="AU192" s="185"/>
      <c r="AV192" s="185"/>
      <c r="AW192" s="185"/>
      <c r="AX192" s="185"/>
      <c r="AY192" s="186"/>
      <c r="AZ192" s="187"/>
      <c r="BA192" s="188"/>
      <c r="BB192" s="189">
        <v>2</v>
      </c>
      <c r="BC192" s="190"/>
      <c r="BD192" s="191"/>
      <c r="BE192" s="191"/>
      <c r="BF192" s="192"/>
      <c r="BG192" s="193"/>
      <c r="BH192" s="194"/>
      <c r="BI192" s="195"/>
      <c r="BJ192" s="196"/>
      <c r="BK192" s="197"/>
      <c r="BL192" s="197"/>
      <c r="BM192" s="197"/>
      <c r="BN192" s="197"/>
      <c r="BO192" s="198"/>
      <c r="BP192" s="196"/>
      <c r="BQ192" s="197"/>
      <c r="BR192" s="197"/>
      <c r="BS192" s="197"/>
      <c r="BT192" s="197"/>
      <c r="BU192" s="198"/>
      <c r="BV192" s="196"/>
      <c r="BW192" s="197"/>
      <c r="BX192" s="197"/>
      <c r="BY192" s="197"/>
      <c r="BZ192" s="197"/>
      <c r="CA192" s="198"/>
      <c r="CB192" s="190"/>
      <c r="CC192" s="191"/>
      <c r="CD192" s="191"/>
      <c r="CE192" s="192"/>
      <c r="CF192" s="199"/>
      <c r="CG192" s="200"/>
      <c r="CH192" s="200"/>
      <c r="CI192" s="200"/>
      <c r="CJ192" s="201"/>
      <c r="CK192" s="199"/>
      <c r="CL192" s="200"/>
      <c r="CM192" s="200"/>
      <c r="CN192" s="200"/>
      <c r="CO192" s="201"/>
      <c r="CP192" s="199"/>
      <c r="CQ192" s="200"/>
      <c r="CR192" s="200"/>
      <c r="CS192" s="200"/>
      <c r="CT192" s="201"/>
      <c r="CU192" s="171"/>
      <c r="CV192" s="172"/>
      <c r="CW192" s="172"/>
      <c r="CX192" s="172"/>
      <c r="CY192" s="173"/>
    </row>
    <row r="193" spans="1:103" ht="16.5" x14ac:dyDescent="0.15">
      <c r="A193" s="175"/>
      <c r="B193" s="144"/>
      <c r="C193" s="176" t="str">
        <f t="shared" ca="1" si="4"/>
        <v>●</v>
      </c>
      <c r="D193" s="177"/>
      <c r="E193" s="178"/>
      <c r="F193" s="178"/>
      <c r="G193" s="178"/>
      <c r="H193" s="178"/>
      <c r="I193" s="178"/>
      <c r="J193" s="178"/>
      <c r="K193" s="179"/>
      <c r="L193" s="180"/>
      <c r="M193" s="180"/>
      <c r="N193" s="180"/>
      <c r="O193" s="180"/>
      <c r="P193" s="180"/>
      <c r="Q193" s="180"/>
      <c r="R193" s="181"/>
      <c r="S193" s="182"/>
      <c r="T193" s="181"/>
      <c r="U193" s="182"/>
      <c r="V193" s="179"/>
      <c r="W193" s="180"/>
      <c r="X193" s="180"/>
      <c r="Y193" s="180"/>
      <c r="Z193" s="180"/>
      <c r="AA193" s="180"/>
      <c r="AB193" s="180"/>
      <c r="AC193" s="180"/>
      <c r="AD193" s="179"/>
      <c r="AE193" s="180"/>
      <c r="AF193" s="180"/>
      <c r="AG193" s="180"/>
      <c r="AH193" s="180"/>
      <c r="AI193" s="180"/>
      <c r="AJ193" s="180"/>
      <c r="AK193" s="183"/>
      <c r="AL193" s="179"/>
      <c r="AM193" s="180"/>
      <c r="AN193" s="180"/>
      <c r="AO193" s="180"/>
      <c r="AP193" s="180"/>
      <c r="AQ193" s="180"/>
      <c r="AR193" s="183"/>
      <c r="AS193" s="184"/>
      <c r="AT193" s="185"/>
      <c r="AU193" s="185"/>
      <c r="AV193" s="185"/>
      <c r="AW193" s="185"/>
      <c r="AX193" s="185"/>
      <c r="AY193" s="186"/>
      <c r="AZ193" s="187"/>
      <c r="BA193" s="188"/>
      <c r="BB193" s="189">
        <v>3</v>
      </c>
      <c r="BC193" s="190"/>
      <c r="BD193" s="191"/>
      <c r="BE193" s="191"/>
      <c r="BF193" s="192"/>
      <c r="BG193" s="193"/>
      <c r="BH193" s="194"/>
      <c r="BI193" s="195"/>
      <c r="BJ193" s="196"/>
      <c r="BK193" s="197"/>
      <c r="BL193" s="197"/>
      <c r="BM193" s="197"/>
      <c r="BN193" s="197"/>
      <c r="BO193" s="198"/>
      <c r="BP193" s="196"/>
      <c r="BQ193" s="197"/>
      <c r="BR193" s="197"/>
      <c r="BS193" s="197"/>
      <c r="BT193" s="197"/>
      <c r="BU193" s="198"/>
      <c r="BV193" s="196"/>
      <c r="BW193" s="197"/>
      <c r="BX193" s="197"/>
      <c r="BY193" s="197"/>
      <c r="BZ193" s="197"/>
      <c r="CA193" s="198"/>
      <c r="CB193" s="190"/>
      <c r="CC193" s="191"/>
      <c r="CD193" s="191"/>
      <c r="CE193" s="192"/>
      <c r="CF193" s="199"/>
      <c r="CG193" s="200"/>
      <c r="CH193" s="200"/>
      <c r="CI193" s="200"/>
      <c r="CJ193" s="201"/>
      <c r="CK193" s="199"/>
      <c r="CL193" s="200"/>
      <c r="CM193" s="200"/>
      <c r="CN193" s="200"/>
      <c r="CO193" s="201"/>
      <c r="CP193" s="199"/>
      <c r="CQ193" s="200"/>
      <c r="CR193" s="200"/>
      <c r="CS193" s="200"/>
      <c r="CT193" s="201"/>
      <c r="CU193" s="171"/>
      <c r="CV193" s="172"/>
      <c r="CW193" s="172"/>
      <c r="CX193" s="172"/>
      <c r="CY193" s="173"/>
    </row>
    <row r="194" spans="1:103" ht="16.5" x14ac:dyDescent="0.15">
      <c r="A194" s="175"/>
      <c r="B194" s="144"/>
      <c r="C194" s="176" t="str">
        <f t="shared" ca="1" si="4"/>
        <v>●</v>
      </c>
      <c r="D194" s="177"/>
      <c r="E194" s="178"/>
      <c r="F194" s="178"/>
      <c r="G194" s="178"/>
      <c r="H194" s="178"/>
      <c r="I194" s="178"/>
      <c r="J194" s="178"/>
      <c r="K194" s="179"/>
      <c r="L194" s="180"/>
      <c r="M194" s="180"/>
      <c r="N194" s="180"/>
      <c r="O194" s="180"/>
      <c r="P194" s="180"/>
      <c r="Q194" s="180"/>
      <c r="R194" s="181"/>
      <c r="S194" s="182"/>
      <c r="T194" s="181"/>
      <c r="U194" s="182"/>
      <c r="V194" s="179"/>
      <c r="W194" s="180"/>
      <c r="X194" s="180"/>
      <c r="Y194" s="180"/>
      <c r="Z194" s="180"/>
      <c r="AA194" s="180"/>
      <c r="AB194" s="180"/>
      <c r="AC194" s="180"/>
      <c r="AD194" s="179"/>
      <c r="AE194" s="180"/>
      <c r="AF194" s="180"/>
      <c r="AG194" s="180"/>
      <c r="AH194" s="180"/>
      <c r="AI194" s="180"/>
      <c r="AJ194" s="180"/>
      <c r="AK194" s="183"/>
      <c r="AL194" s="179"/>
      <c r="AM194" s="180"/>
      <c r="AN194" s="180"/>
      <c r="AO194" s="180"/>
      <c r="AP194" s="180"/>
      <c r="AQ194" s="180"/>
      <c r="AR194" s="183"/>
      <c r="AS194" s="184"/>
      <c r="AT194" s="185"/>
      <c r="AU194" s="185"/>
      <c r="AV194" s="185"/>
      <c r="AW194" s="185"/>
      <c r="AX194" s="185"/>
      <c r="AY194" s="186"/>
      <c r="AZ194" s="187"/>
      <c r="BA194" s="188"/>
      <c r="BB194" s="189">
        <v>4</v>
      </c>
      <c r="BC194" s="190"/>
      <c r="BD194" s="191"/>
      <c r="BE194" s="191"/>
      <c r="BF194" s="192"/>
      <c r="BG194" s="193"/>
      <c r="BH194" s="194"/>
      <c r="BI194" s="195"/>
      <c r="BJ194" s="196"/>
      <c r="BK194" s="197"/>
      <c r="BL194" s="197"/>
      <c r="BM194" s="197"/>
      <c r="BN194" s="197"/>
      <c r="BO194" s="198"/>
      <c r="BP194" s="196"/>
      <c r="BQ194" s="197"/>
      <c r="BR194" s="197"/>
      <c r="BS194" s="197"/>
      <c r="BT194" s="197"/>
      <c r="BU194" s="198"/>
      <c r="BV194" s="196"/>
      <c r="BW194" s="197"/>
      <c r="BX194" s="197"/>
      <c r="BY194" s="197"/>
      <c r="BZ194" s="197"/>
      <c r="CA194" s="198"/>
      <c r="CB194" s="190"/>
      <c r="CC194" s="191"/>
      <c r="CD194" s="191"/>
      <c r="CE194" s="192"/>
      <c r="CF194" s="199"/>
      <c r="CG194" s="200"/>
      <c r="CH194" s="200"/>
      <c r="CI194" s="200"/>
      <c r="CJ194" s="201"/>
      <c r="CK194" s="199"/>
      <c r="CL194" s="200"/>
      <c r="CM194" s="200"/>
      <c r="CN194" s="200"/>
      <c r="CO194" s="201"/>
      <c r="CP194" s="199"/>
      <c r="CQ194" s="200"/>
      <c r="CR194" s="200"/>
      <c r="CS194" s="200"/>
      <c r="CT194" s="201"/>
      <c r="CU194" s="171"/>
      <c r="CV194" s="172"/>
      <c r="CW194" s="172"/>
      <c r="CX194" s="172"/>
      <c r="CY194" s="173"/>
    </row>
    <row r="195" spans="1:103" ht="16.5" x14ac:dyDescent="0.15">
      <c r="A195" s="175"/>
      <c r="B195" s="144"/>
      <c r="C195" s="176" t="str">
        <f t="shared" ca="1" si="4"/>
        <v>●</v>
      </c>
      <c r="D195" s="177"/>
      <c r="E195" s="178"/>
      <c r="F195" s="178"/>
      <c r="G195" s="178"/>
      <c r="H195" s="178"/>
      <c r="I195" s="178"/>
      <c r="J195" s="178"/>
      <c r="K195" s="179"/>
      <c r="L195" s="180"/>
      <c r="M195" s="180"/>
      <c r="N195" s="180"/>
      <c r="O195" s="180"/>
      <c r="P195" s="180"/>
      <c r="Q195" s="180"/>
      <c r="R195" s="181"/>
      <c r="S195" s="182"/>
      <c r="T195" s="181"/>
      <c r="U195" s="182"/>
      <c r="V195" s="179"/>
      <c r="W195" s="180"/>
      <c r="X195" s="180"/>
      <c r="Y195" s="180"/>
      <c r="Z195" s="180"/>
      <c r="AA195" s="180"/>
      <c r="AB195" s="180"/>
      <c r="AC195" s="180"/>
      <c r="AD195" s="179"/>
      <c r="AE195" s="180"/>
      <c r="AF195" s="180"/>
      <c r="AG195" s="180"/>
      <c r="AH195" s="180"/>
      <c r="AI195" s="180"/>
      <c r="AJ195" s="180"/>
      <c r="AK195" s="183"/>
      <c r="AL195" s="179"/>
      <c r="AM195" s="180"/>
      <c r="AN195" s="180"/>
      <c r="AO195" s="180"/>
      <c r="AP195" s="180"/>
      <c r="AQ195" s="180"/>
      <c r="AR195" s="183"/>
      <c r="AS195" s="184"/>
      <c r="AT195" s="185"/>
      <c r="AU195" s="185"/>
      <c r="AV195" s="185"/>
      <c r="AW195" s="185"/>
      <c r="AX195" s="185"/>
      <c r="AY195" s="186"/>
      <c r="AZ195" s="187"/>
      <c r="BA195" s="188"/>
      <c r="BB195" s="189">
        <v>5</v>
      </c>
      <c r="BC195" s="190"/>
      <c r="BD195" s="191"/>
      <c r="BE195" s="191"/>
      <c r="BF195" s="192"/>
      <c r="BG195" s="193"/>
      <c r="BH195" s="194"/>
      <c r="BI195" s="195"/>
      <c r="BJ195" s="196"/>
      <c r="BK195" s="197"/>
      <c r="BL195" s="197"/>
      <c r="BM195" s="197"/>
      <c r="BN195" s="197"/>
      <c r="BO195" s="198"/>
      <c r="BP195" s="196"/>
      <c r="BQ195" s="197"/>
      <c r="BR195" s="197"/>
      <c r="BS195" s="197"/>
      <c r="BT195" s="197"/>
      <c r="BU195" s="198"/>
      <c r="BV195" s="196"/>
      <c r="BW195" s="197"/>
      <c r="BX195" s="197"/>
      <c r="BY195" s="197"/>
      <c r="BZ195" s="197"/>
      <c r="CA195" s="198"/>
      <c r="CB195" s="190"/>
      <c r="CC195" s="191"/>
      <c r="CD195" s="191"/>
      <c r="CE195" s="192"/>
      <c r="CF195" s="199"/>
      <c r="CG195" s="200"/>
      <c r="CH195" s="200"/>
      <c r="CI195" s="200"/>
      <c r="CJ195" s="201"/>
      <c r="CK195" s="199"/>
      <c r="CL195" s="200"/>
      <c r="CM195" s="200"/>
      <c r="CN195" s="200"/>
      <c r="CO195" s="201"/>
      <c r="CP195" s="199"/>
      <c r="CQ195" s="200"/>
      <c r="CR195" s="200"/>
      <c r="CS195" s="200"/>
      <c r="CT195" s="201"/>
      <c r="CU195" s="171"/>
      <c r="CV195" s="172"/>
      <c r="CW195" s="172"/>
      <c r="CX195" s="172"/>
      <c r="CY195" s="173"/>
    </row>
    <row r="196" spans="1:103" ht="16.5" x14ac:dyDescent="0.15">
      <c r="A196" s="202"/>
      <c r="B196" s="203"/>
      <c r="C196" s="204" t="str">
        <f t="shared" ca="1" si="4"/>
        <v>●</v>
      </c>
      <c r="D196" s="205"/>
      <c r="E196" s="206"/>
      <c r="F196" s="206"/>
      <c r="G196" s="206"/>
      <c r="H196" s="206"/>
      <c r="I196" s="206"/>
      <c r="J196" s="206"/>
      <c r="K196" s="168"/>
      <c r="L196" s="169"/>
      <c r="M196" s="169"/>
      <c r="N196" s="169"/>
      <c r="O196" s="169"/>
      <c r="P196" s="169"/>
      <c r="Q196" s="169"/>
      <c r="R196" s="207"/>
      <c r="S196" s="208"/>
      <c r="T196" s="207"/>
      <c r="U196" s="208"/>
      <c r="V196" s="168"/>
      <c r="W196" s="169"/>
      <c r="X196" s="169"/>
      <c r="Y196" s="169"/>
      <c r="Z196" s="169"/>
      <c r="AA196" s="169"/>
      <c r="AB196" s="169"/>
      <c r="AC196" s="169"/>
      <c r="AD196" s="168"/>
      <c r="AE196" s="169"/>
      <c r="AF196" s="169"/>
      <c r="AG196" s="169"/>
      <c r="AH196" s="169"/>
      <c r="AI196" s="169"/>
      <c r="AJ196" s="169"/>
      <c r="AK196" s="170"/>
      <c r="AL196" s="168"/>
      <c r="AM196" s="169"/>
      <c r="AN196" s="169"/>
      <c r="AO196" s="169"/>
      <c r="AP196" s="169"/>
      <c r="AQ196" s="169"/>
      <c r="AR196" s="170"/>
      <c r="AS196" s="209"/>
      <c r="AT196" s="210"/>
      <c r="AU196" s="210"/>
      <c r="AV196" s="210"/>
      <c r="AW196" s="210"/>
      <c r="AX196" s="210"/>
      <c r="AY196" s="211"/>
      <c r="AZ196" s="212"/>
      <c r="BA196" s="213"/>
      <c r="BB196" s="214">
        <v>6</v>
      </c>
      <c r="BC196" s="215"/>
      <c r="BD196" s="216"/>
      <c r="BE196" s="216"/>
      <c r="BF196" s="217"/>
      <c r="BG196" s="218"/>
      <c r="BH196" s="219"/>
      <c r="BI196" s="220"/>
      <c r="BJ196" s="221"/>
      <c r="BK196" s="222"/>
      <c r="BL196" s="222"/>
      <c r="BM196" s="222"/>
      <c r="BN196" s="222"/>
      <c r="BO196" s="223"/>
      <c r="BP196" s="221"/>
      <c r="BQ196" s="222"/>
      <c r="BR196" s="222"/>
      <c r="BS196" s="222"/>
      <c r="BT196" s="222"/>
      <c r="BU196" s="223"/>
      <c r="BV196" s="221"/>
      <c r="BW196" s="222"/>
      <c r="BX196" s="222"/>
      <c r="BY196" s="222"/>
      <c r="BZ196" s="222"/>
      <c r="CA196" s="223"/>
      <c r="CB196" s="215"/>
      <c r="CC196" s="216"/>
      <c r="CD196" s="216"/>
      <c r="CE196" s="217"/>
      <c r="CF196" s="199"/>
      <c r="CG196" s="200"/>
      <c r="CH196" s="200"/>
      <c r="CI196" s="200"/>
      <c r="CJ196" s="201"/>
      <c r="CK196" s="199"/>
      <c r="CL196" s="200"/>
      <c r="CM196" s="200"/>
      <c r="CN196" s="200"/>
      <c r="CO196" s="201"/>
      <c r="CP196" s="199"/>
      <c r="CQ196" s="200"/>
      <c r="CR196" s="200"/>
      <c r="CS196" s="200"/>
      <c r="CT196" s="201"/>
      <c r="CU196" s="171"/>
      <c r="CV196" s="172"/>
      <c r="CW196" s="172"/>
      <c r="CX196" s="172"/>
      <c r="CY196" s="173"/>
    </row>
    <row r="197" spans="1:103" ht="16.5" x14ac:dyDescent="0.15">
      <c r="A197" s="143">
        <v>32</v>
      </c>
      <c r="B197" s="144"/>
      <c r="C197" s="145" t="str">
        <f t="shared" ca="1" si="4"/>
        <v>●</v>
      </c>
      <c r="D197" s="146"/>
      <c r="E197" s="147"/>
      <c r="F197" s="147"/>
      <c r="G197" s="147"/>
      <c r="H197" s="147"/>
      <c r="I197" s="147"/>
      <c r="J197" s="147"/>
      <c r="K197" s="148" t="s">
        <v>598</v>
      </c>
      <c r="L197" s="149"/>
      <c r="M197" s="149"/>
      <c r="N197" s="149"/>
      <c r="O197" s="149"/>
      <c r="P197" s="149"/>
      <c r="Q197" s="149"/>
      <c r="R197" s="150"/>
      <c r="S197" s="151"/>
      <c r="T197" s="150"/>
      <c r="U197" s="151"/>
      <c r="V197" s="148"/>
      <c r="W197" s="149"/>
      <c r="X197" s="149"/>
      <c r="Y197" s="149"/>
      <c r="Z197" s="149"/>
      <c r="AA197" s="149"/>
      <c r="AB197" s="149"/>
      <c r="AC197" s="149"/>
      <c r="AD197" s="148"/>
      <c r="AE197" s="149"/>
      <c r="AF197" s="149"/>
      <c r="AG197" s="149"/>
      <c r="AH197" s="149"/>
      <c r="AI197" s="149"/>
      <c r="AJ197" s="149"/>
      <c r="AK197" s="152"/>
      <c r="AL197" s="148"/>
      <c r="AM197" s="149"/>
      <c r="AN197" s="149"/>
      <c r="AO197" s="149"/>
      <c r="AP197" s="149"/>
      <c r="AQ197" s="149"/>
      <c r="AR197" s="152"/>
      <c r="AS197" s="153"/>
      <c r="AT197" s="154"/>
      <c r="AU197" s="154"/>
      <c r="AV197" s="154"/>
      <c r="AW197" s="154"/>
      <c r="AX197" s="154"/>
      <c r="AY197" s="155"/>
      <c r="AZ197" s="156"/>
      <c r="BA197" s="157"/>
      <c r="BB197" s="158">
        <v>1</v>
      </c>
      <c r="BC197" s="159"/>
      <c r="BD197" s="160"/>
      <c r="BE197" s="160"/>
      <c r="BF197" s="161"/>
      <c r="BG197" s="162"/>
      <c r="BH197" s="163"/>
      <c r="BI197" s="164"/>
      <c r="BJ197" s="165"/>
      <c r="BK197" s="166"/>
      <c r="BL197" s="166"/>
      <c r="BM197" s="166"/>
      <c r="BN197" s="166"/>
      <c r="BO197" s="167"/>
      <c r="BP197" s="165"/>
      <c r="BQ197" s="166"/>
      <c r="BR197" s="166"/>
      <c r="BS197" s="166"/>
      <c r="BT197" s="166"/>
      <c r="BU197" s="167"/>
      <c r="BV197" s="165"/>
      <c r="BW197" s="166"/>
      <c r="BX197" s="166"/>
      <c r="BY197" s="166"/>
      <c r="BZ197" s="166"/>
      <c r="CA197" s="167"/>
      <c r="CB197" s="159"/>
      <c r="CC197" s="160"/>
      <c r="CD197" s="160"/>
      <c r="CE197" s="161"/>
      <c r="CF197" s="168"/>
      <c r="CG197" s="169"/>
      <c r="CH197" s="169"/>
      <c r="CI197" s="169"/>
      <c r="CJ197" s="170"/>
      <c r="CK197" s="168"/>
      <c r="CL197" s="169"/>
      <c r="CM197" s="169"/>
      <c r="CN197" s="169"/>
      <c r="CO197" s="170"/>
      <c r="CP197" s="168"/>
      <c r="CQ197" s="169"/>
      <c r="CR197" s="169"/>
      <c r="CS197" s="169"/>
      <c r="CT197" s="170"/>
      <c r="CU197" s="171"/>
      <c r="CV197" s="172"/>
      <c r="CW197" s="172"/>
      <c r="CX197" s="172"/>
      <c r="CY197" s="173"/>
    </row>
    <row r="198" spans="1:103" ht="16.5" x14ac:dyDescent="0.15">
      <c r="A198" s="175"/>
      <c r="B198" s="144"/>
      <c r="C198" s="176" t="str">
        <f t="shared" ca="1" si="4"/>
        <v>●</v>
      </c>
      <c r="D198" s="177"/>
      <c r="E198" s="178"/>
      <c r="F198" s="178"/>
      <c r="G198" s="178"/>
      <c r="H198" s="178"/>
      <c r="I198" s="178"/>
      <c r="J198" s="178"/>
      <c r="K198" s="179"/>
      <c r="L198" s="180"/>
      <c r="M198" s="180"/>
      <c r="N198" s="180"/>
      <c r="O198" s="180"/>
      <c r="P198" s="180"/>
      <c r="Q198" s="180"/>
      <c r="R198" s="181"/>
      <c r="S198" s="182"/>
      <c r="T198" s="181"/>
      <c r="U198" s="182"/>
      <c r="V198" s="179"/>
      <c r="W198" s="180"/>
      <c r="X198" s="180"/>
      <c r="Y198" s="180"/>
      <c r="Z198" s="180"/>
      <c r="AA198" s="180"/>
      <c r="AB198" s="180"/>
      <c r="AC198" s="180"/>
      <c r="AD198" s="179"/>
      <c r="AE198" s="180"/>
      <c r="AF198" s="180"/>
      <c r="AG198" s="180"/>
      <c r="AH198" s="180"/>
      <c r="AI198" s="180"/>
      <c r="AJ198" s="180"/>
      <c r="AK198" s="183"/>
      <c r="AL198" s="179"/>
      <c r="AM198" s="180"/>
      <c r="AN198" s="180"/>
      <c r="AO198" s="180"/>
      <c r="AP198" s="180"/>
      <c r="AQ198" s="180"/>
      <c r="AR198" s="183"/>
      <c r="AS198" s="184"/>
      <c r="AT198" s="185"/>
      <c r="AU198" s="185"/>
      <c r="AV198" s="185"/>
      <c r="AW198" s="185"/>
      <c r="AX198" s="185"/>
      <c r="AY198" s="186"/>
      <c r="AZ198" s="187"/>
      <c r="BA198" s="188"/>
      <c r="BB198" s="189">
        <v>2</v>
      </c>
      <c r="BC198" s="190"/>
      <c r="BD198" s="191"/>
      <c r="BE198" s="191"/>
      <c r="BF198" s="192"/>
      <c r="BG198" s="193"/>
      <c r="BH198" s="194"/>
      <c r="BI198" s="195"/>
      <c r="BJ198" s="196"/>
      <c r="BK198" s="197"/>
      <c r="BL198" s="197"/>
      <c r="BM198" s="197"/>
      <c r="BN198" s="197"/>
      <c r="BO198" s="198"/>
      <c r="BP198" s="196"/>
      <c r="BQ198" s="197"/>
      <c r="BR198" s="197"/>
      <c r="BS198" s="197"/>
      <c r="BT198" s="197"/>
      <c r="BU198" s="198"/>
      <c r="BV198" s="196"/>
      <c r="BW198" s="197"/>
      <c r="BX198" s="197"/>
      <c r="BY198" s="197"/>
      <c r="BZ198" s="197"/>
      <c r="CA198" s="198"/>
      <c r="CB198" s="190"/>
      <c r="CC198" s="191"/>
      <c r="CD198" s="191"/>
      <c r="CE198" s="192"/>
      <c r="CF198" s="199"/>
      <c r="CG198" s="200"/>
      <c r="CH198" s="200"/>
      <c r="CI198" s="200"/>
      <c r="CJ198" s="201"/>
      <c r="CK198" s="199"/>
      <c r="CL198" s="200"/>
      <c r="CM198" s="200"/>
      <c r="CN198" s="200"/>
      <c r="CO198" s="201"/>
      <c r="CP198" s="199"/>
      <c r="CQ198" s="200"/>
      <c r="CR198" s="200"/>
      <c r="CS198" s="200"/>
      <c r="CT198" s="201"/>
      <c r="CU198" s="171"/>
      <c r="CV198" s="172"/>
      <c r="CW198" s="172"/>
      <c r="CX198" s="172"/>
      <c r="CY198" s="173"/>
    </row>
    <row r="199" spans="1:103" ht="16.5" x14ac:dyDescent="0.15">
      <c r="A199" s="175"/>
      <c r="B199" s="144"/>
      <c r="C199" s="176" t="str">
        <f t="shared" ca="1" si="4"/>
        <v>●</v>
      </c>
      <c r="D199" s="177"/>
      <c r="E199" s="178"/>
      <c r="F199" s="178"/>
      <c r="G199" s="178"/>
      <c r="H199" s="178"/>
      <c r="I199" s="178"/>
      <c r="J199" s="178"/>
      <c r="K199" s="179"/>
      <c r="L199" s="180"/>
      <c r="M199" s="180"/>
      <c r="N199" s="180"/>
      <c r="O199" s="180"/>
      <c r="P199" s="180"/>
      <c r="Q199" s="180"/>
      <c r="R199" s="181"/>
      <c r="S199" s="182"/>
      <c r="T199" s="181"/>
      <c r="U199" s="182"/>
      <c r="V199" s="179"/>
      <c r="W199" s="180"/>
      <c r="X199" s="180"/>
      <c r="Y199" s="180"/>
      <c r="Z199" s="180"/>
      <c r="AA199" s="180"/>
      <c r="AB199" s="180"/>
      <c r="AC199" s="180"/>
      <c r="AD199" s="179"/>
      <c r="AE199" s="180"/>
      <c r="AF199" s="180"/>
      <c r="AG199" s="180"/>
      <c r="AH199" s="180"/>
      <c r="AI199" s="180"/>
      <c r="AJ199" s="180"/>
      <c r="AK199" s="183"/>
      <c r="AL199" s="179"/>
      <c r="AM199" s="180"/>
      <c r="AN199" s="180"/>
      <c r="AO199" s="180"/>
      <c r="AP199" s="180"/>
      <c r="AQ199" s="180"/>
      <c r="AR199" s="183"/>
      <c r="AS199" s="184"/>
      <c r="AT199" s="185"/>
      <c r="AU199" s="185"/>
      <c r="AV199" s="185"/>
      <c r="AW199" s="185"/>
      <c r="AX199" s="185"/>
      <c r="AY199" s="186"/>
      <c r="AZ199" s="187"/>
      <c r="BA199" s="188"/>
      <c r="BB199" s="189">
        <v>3</v>
      </c>
      <c r="BC199" s="190"/>
      <c r="BD199" s="191"/>
      <c r="BE199" s="191"/>
      <c r="BF199" s="192"/>
      <c r="BG199" s="193"/>
      <c r="BH199" s="194"/>
      <c r="BI199" s="195"/>
      <c r="BJ199" s="196"/>
      <c r="BK199" s="197"/>
      <c r="BL199" s="197"/>
      <c r="BM199" s="197"/>
      <c r="BN199" s="197"/>
      <c r="BO199" s="198"/>
      <c r="BP199" s="196"/>
      <c r="BQ199" s="197"/>
      <c r="BR199" s="197"/>
      <c r="BS199" s="197"/>
      <c r="BT199" s="197"/>
      <c r="BU199" s="198"/>
      <c r="BV199" s="196"/>
      <c r="BW199" s="197"/>
      <c r="BX199" s="197"/>
      <c r="BY199" s="197"/>
      <c r="BZ199" s="197"/>
      <c r="CA199" s="198"/>
      <c r="CB199" s="190"/>
      <c r="CC199" s="191"/>
      <c r="CD199" s="191"/>
      <c r="CE199" s="192"/>
      <c r="CF199" s="199"/>
      <c r="CG199" s="200"/>
      <c r="CH199" s="200"/>
      <c r="CI199" s="200"/>
      <c r="CJ199" s="201"/>
      <c r="CK199" s="199"/>
      <c r="CL199" s="200"/>
      <c r="CM199" s="200"/>
      <c r="CN199" s="200"/>
      <c r="CO199" s="201"/>
      <c r="CP199" s="199"/>
      <c r="CQ199" s="200"/>
      <c r="CR199" s="200"/>
      <c r="CS199" s="200"/>
      <c r="CT199" s="201"/>
      <c r="CU199" s="171"/>
      <c r="CV199" s="172"/>
      <c r="CW199" s="172"/>
      <c r="CX199" s="172"/>
      <c r="CY199" s="173"/>
    </row>
    <row r="200" spans="1:103" ht="16.5" x14ac:dyDescent="0.15">
      <c r="A200" s="175"/>
      <c r="B200" s="144"/>
      <c r="C200" s="176" t="str">
        <f t="shared" ca="1" si="4"/>
        <v>●</v>
      </c>
      <c r="D200" s="177"/>
      <c r="E200" s="178"/>
      <c r="F200" s="178"/>
      <c r="G200" s="178"/>
      <c r="H200" s="178"/>
      <c r="I200" s="178"/>
      <c r="J200" s="178"/>
      <c r="K200" s="179"/>
      <c r="L200" s="180"/>
      <c r="M200" s="180"/>
      <c r="N200" s="180"/>
      <c r="O200" s="180"/>
      <c r="P200" s="180"/>
      <c r="Q200" s="180"/>
      <c r="R200" s="181"/>
      <c r="S200" s="182"/>
      <c r="T200" s="181"/>
      <c r="U200" s="182"/>
      <c r="V200" s="179"/>
      <c r="W200" s="180"/>
      <c r="X200" s="180"/>
      <c r="Y200" s="180"/>
      <c r="Z200" s="180"/>
      <c r="AA200" s="180"/>
      <c r="AB200" s="180"/>
      <c r="AC200" s="180"/>
      <c r="AD200" s="179"/>
      <c r="AE200" s="180"/>
      <c r="AF200" s="180"/>
      <c r="AG200" s="180"/>
      <c r="AH200" s="180"/>
      <c r="AI200" s="180"/>
      <c r="AJ200" s="180"/>
      <c r="AK200" s="183"/>
      <c r="AL200" s="179"/>
      <c r="AM200" s="180"/>
      <c r="AN200" s="180"/>
      <c r="AO200" s="180"/>
      <c r="AP200" s="180"/>
      <c r="AQ200" s="180"/>
      <c r="AR200" s="183"/>
      <c r="AS200" s="184"/>
      <c r="AT200" s="185"/>
      <c r="AU200" s="185"/>
      <c r="AV200" s="185"/>
      <c r="AW200" s="185"/>
      <c r="AX200" s="185"/>
      <c r="AY200" s="186"/>
      <c r="AZ200" s="187"/>
      <c r="BA200" s="188"/>
      <c r="BB200" s="189">
        <v>4</v>
      </c>
      <c r="BC200" s="190"/>
      <c r="BD200" s="191"/>
      <c r="BE200" s="191"/>
      <c r="BF200" s="192"/>
      <c r="BG200" s="193"/>
      <c r="BH200" s="194"/>
      <c r="BI200" s="195"/>
      <c r="BJ200" s="196"/>
      <c r="BK200" s="197"/>
      <c r="BL200" s="197"/>
      <c r="BM200" s="197"/>
      <c r="BN200" s="197"/>
      <c r="BO200" s="198"/>
      <c r="BP200" s="196"/>
      <c r="BQ200" s="197"/>
      <c r="BR200" s="197"/>
      <c r="BS200" s="197"/>
      <c r="BT200" s="197"/>
      <c r="BU200" s="198"/>
      <c r="BV200" s="196"/>
      <c r="BW200" s="197"/>
      <c r="BX200" s="197"/>
      <c r="BY200" s="197"/>
      <c r="BZ200" s="197"/>
      <c r="CA200" s="198"/>
      <c r="CB200" s="190"/>
      <c r="CC200" s="191"/>
      <c r="CD200" s="191"/>
      <c r="CE200" s="192"/>
      <c r="CF200" s="199"/>
      <c r="CG200" s="200"/>
      <c r="CH200" s="200"/>
      <c r="CI200" s="200"/>
      <c r="CJ200" s="201"/>
      <c r="CK200" s="199"/>
      <c r="CL200" s="200"/>
      <c r="CM200" s="200"/>
      <c r="CN200" s="200"/>
      <c r="CO200" s="201"/>
      <c r="CP200" s="199"/>
      <c r="CQ200" s="200"/>
      <c r="CR200" s="200"/>
      <c r="CS200" s="200"/>
      <c r="CT200" s="201"/>
      <c r="CU200" s="171"/>
      <c r="CV200" s="172"/>
      <c r="CW200" s="172"/>
      <c r="CX200" s="172"/>
      <c r="CY200" s="173"/>
    </row>
    <row r="201" spans="1:103" ht="16.5" x14ac:dyDescent="0.15">
      <c r="A201" s="175"/>
      <c r="B201" s="144"/>
      <c r="C201" s="176" t="str">
        <f t="shared" ca="1" si="4"/>
        <v>●</v>
      </c>
      <c r="D201" s="177"/>
      <c r="E201" s="178"/>
      <c r="F201" s="178"/>
      <c r="G201" s="178"/>
      <c r="H201" s="178"/>
      <c r="I201" s="178"/>
      <c r="J201" s="178"/>
      <c r="K201" s="179"/>
      <c r="L201" s="180"/>
      <c r="M201" s="180"/>
      <c r="N201" s="180"/>
      <c r="O201" s="180"/>
      <c r="P201" s="180"/>
      <c r="Q201" s="180"/>
      <c r="R201" s="181"/>
      <c r="S201" s="182"/>
      <c r="T201" s="181"/>
      <c r="U201" s="182"/>
      <c r="V201" s="179"/>
      <c r="W201" s="180"/>
      <c r="X201" s="180"/>
      <c r="Y201" s="180"/>
      <c r="Z201" s="180"/>
      <c r="AA201" s="180"/>
      <c r="AB201" s="180"/>
      <c r="AC201" s="180"/>
      <c r="AD201" s="179"/>
      <c r="AE201" s="180"/>
      <c r="AF201" s="180"/>
      <c r="AG201" s="180"/>
      <c r="AH201" s="180"/>
      <c r="AI201" s="180"/>
      <c r="AJ201" s="180"/>
      <c r="AK201" s="183"/>
      <c r="AL201" s="179"/>
      <c r="AM201" s="180"/>
      <c r="AN201" s="180"/>
      <c r="AO201" s="180"/>
      <c r="AP201" s="180"/>
      <c r="AQ201" s="180"/>
      <c r="AR201" s="183"/>
      <c r="AS201" s="184"/>
      <c r="AT201" s="185"/>
      <c r="AU201" s="185"/>
      <c r="AV201" s="185"/>
      <c r="AW201" s="185"/>
      <c r="AX201" s="185"/>
      <c r="AY201" s="186"/>
      <c r="AZ201" s="187"/>
      <c r="BA201" s="188"/>
      <c r="BB201" s="189">
        <v>5</v>
      </c>
      <c r="BC201" s="190"/>
      <c r="BD201" s="191"/>
      <c r="BE201" s="191"/>
      <c r="BF201" s="192"/>
      <c r="BG201" s="193"/>
      <c r="BH201" s="194"/>
      <c r="BI201" s="195"/>
      <c r="BJ201" s="196"/>
      <c r="BK201" s="197"/>
      <c r="BL201" s="197"/>
      <c r="BM201" s="197"/>
      <c r="BN201" s="197"/>
      <c r="BO201" s="198"/>
      <c r="BP201" s="196"/>
      <c r="BQ201" s="197"/>
      <c r="BR201" s="197"/>
      <c r="BS201" s="197"/>
      <c r="BT201" s="197"/>
      <c r="BU201" s="198"/>
      <c r="BV201" s="196"/>
      <c r="BW201" s="197"/>
      <c r="BX201" s="197"/>
      <c r="BY201" s="197"/>
      <c r="BZ201" s="197"/>
      <c r="CA201" s="198"/>
      <c r="CB201" s="190"/>
      <c r="CC201" s="191"/>
      <c r="CD201" s="191"/>
      <c r="CE201" s="192"/>
      <c r="CF201" s="199"/>
      <c r="CG201" s="200"/>
      <c r="CH201" s="200"/>
      <c r="CI201" s="200"/>
      <c r="CJ201" s="201"/>
      <c r="CK201" s="199"/>
      <c r="CL201" s="200"/>
      <c r="CM201" s="200"/>
      <c r="CN201" s="200"/>
      <c r="CO201" s="201"/>
      <c r="CP201" s="199"/>
      <c r="CQ201" s="200"/>
      <c r="CR201" s="200"/>
      <c r="CS201" s="200"/>
      <c r="CT201" s="201"/>
      <c r="CU201" s="171"/>
      <c r="CV201" s="172"/>
      <c r="CW201" s="172"/>
      <c r="CX201" s="172"/>
      <c r="CY201" s="173"/>
    </row>
    <row r="202" spans="1:103" ht="16.5" x14ac:dyDescent="0.15">
      <c r="A202" s="202"/>
      <c r="B202" s="203"/>
      <c r="C202" s="204" t="str">
        <f t="shared" ca="1" si="4"/>
        <v>●</v>
      </c>
      <c r="D202" s="205"/>
      <c r="E202" s="206"/>
      <c r="F202" s="206"/>
      <c r="G202" s="206"/>
      <c r="H202" s="206"/>
      <c r="I202" s="206"/>
      <c r="J202" s="206"/>
      <c r="K202" s="168"/>
      <c r="L202" s="169"/>
      <c r="M202" s="169"/>
      <c r="N202" s="169"/>
      <c r="O202" s="169"/>
      <c r="P202" s="169"/>
      <c r="Q202" s="169"/>
      <c r="R202" s="207"/>
      <c r="S202" s="208"/>
      <c r="T202" s="207"/>
      <c r="U202" s="208"/>
      <c r="V202" s="168"/>
      <c r="W202" s="169"/>
      <c r="X202" s="169"/>
      <c r="Y202" s="169"/>
      <c r="Z202" s="169"/>
      <c r="AA202" s="169"/>
      <c r="AB202" s="169"/>
      <c r="AC202" s="169"/>
      <c r="AD202" s="168"/>
      <c r="AE202" s="169"/>
      <c r="AF202" s="169"/>
      <c r="AG202" s="169"/>
      <c r="AH202" s="169"/>
      <c r="AI202" s="169"/>
      <c r="AJ202" s="169"/>
      <c r="AK202" s="170"/>
      <c r="AL202" s="168"/>
      <c r="AM202" s="169"/>
      <c r="AN202" s="169"/>
      <c r="AO202" s="169"/>
      <c r="AP202" s="169"/>
      <c r="AQ202" s="169"/>
      <c r="AR202" s="170"/>
      <c r="AS202" s="209"/>
      <c r="AT202" s="210"/>
      <c r="AU202" s="210"/>
      <c r="AV202" s="210"/>
      <c r="AW202" s="210"/>
      <c r="AX202" s="210"/>
      <c r="AY202" s="211"/>
      <c r="AZ202" s="212"/>
      <c r="BA202" s="213"/>
      <c r="BB202" s="214">
        <v>6</v>
      </c>
      <c r="BC202" s="215"/>
      <c r="BD202" s="216"/>
      <c r="BE202" s="216"/>
      <c r="BF202" s="217"/>
      <c r="BG202" s="218"/>
      <c r="BH202" s="219"/>
      <c r="BI202" s="220"/>
      <c r="BJ202" s="221"/>
      <c r="BK202" s="222"/>
      <c r="BL202" s="222"/>
      <c r="BM202" s="222"/>
      <c r="BN202" s="222"/>
      <c r="BO202" s="223"/>
      <c r="BP202" s="221"/>
      <c r="BQ202" s="222"/>
      <c r="BR202" s="222"/>
      <c r="BS202" s="222"/>
      <c r="BT202" s="222"/>
      <c r="BU202" s="223"/>
      <c r="BV202" s="221"/>
      <c r="BW202" s="222"/>
      <c r="BX202" s="222"/>
      <c r="BY202" s="222"/>
      <c r="BZ202" s="222"/>
      <c r="CA202" s="223"/>
      <c r="CB202" s="215"/>
      <c r="CC202" s="216"/>
      <c r="CD202" s="216"/>
      <c r="CE202" s="217"/>
      <c r="CF202" s="199"/>
      <c r="CG202" s="200"/>
      <c r="CH202" s="200"/>
      <c r="CI202" s="200"/>
      <c r="CJ202" s="201"/>
      <c r="CK202" s="199"/>
      <c r="CL202" s="200"/>
      <c r="CM202" s="200"/>
      <c r="CN202" s="200"/>
      <c r="CO202" s="201"/>
      <c r="CP202" s="199"/>
      <c r="CQ202" s="200"/>
      <c r="CR202" s="200"/>
      <c r="CS202" s="200"/>
      <c r="CT202" s="201"/>
      <c r="CU202" s="171"/>
      <c r="CV202" s="172"/>
      <c r="CW202" s="172"/>
      <c r="CX202" s="172"/>
      <c r="CY202" s="173"/>
    </row>
    <row r="203" spans="1:103" ht="16.5" x14ac:dyDescent="0.15">
      <c r="A203" s="143">
        <v>33</v>
      </c>
      <c r="B203" s="144"/>
      <c r="C203" s="145" t="str">
        <f t="shared" ca="1" si="4"/>
        <v>●</v>
      </c>
      <c r="D203" s="146"/>
      <c r="E203" s="147"/>
      <c r="F203" s="147"/>
      <c r="G203" s="147"/>
      <c r="H203" s="147"/>
      <c r="I203" s="147"/>
      <c r="J203" s="147"/>
      <c r="K203" s="148" t="s">
        <v>599</v>
      </c>
      <c r="L203" s="149"/>
      <c r="M203" s="149"/>
      <c r="N203" s="149"/>
      <c r="O203" s="149"/>
      <c r="P203" s="149"/>
      <c r="Q203" s="149"/>
      <c r="R203" s="150"/>
      <c r="S203" s="151"/>
      <c r="T203" s="150"/>
      <c r="U203" s="151"/>
      <c r="V203" s="148"/>
      <c r="W203" s="149"/>
      <c r="X203" s="149"/>
      <c r="Y203" s="149"/>
      <c r="Z203" s="149"/>
      <c r="AA203" s="149"/>
      <c r="AB203" s="149"/>
      <c r="AC203" s="149"/>
      <c r="AD203" s="148"/>
      <c r="AE203" s="149"/>
      <c r="AF203" s="149"/>
      <c r="AG203" s="149"/>
      <c r="AH203" s="149"/>
      <c r="AI203" s="149"/>
      <c r="AJ203" s="149"/>
      <c r="AK203" s="152"/>
      <c r="AL203" s="148"/>
      <c r="AM203" s="149"/>
      <c r="AN203" s="149"/>
      <c r="AO203" s="149"/>
      <c r="AP203" s="149"/>
      <c r="AQ203" s="149"/>
      <c r="AR203" s="152"/>
      <c r="AS203" s="153"/>
      <c r="AT203" s="154"/>
      <c r="AU203" s="154"/>
      <c r="AV203" s="154"/>
      <c r="AW203" s="154"/>
      <c r="AX203" s="154"/>
      <c r="AY203" s="155"/>
      <c r="AZ203" s="156"/>
      <c r="BA203" s="157"/>
      <c r="BB203" s="158">
        <v>1</v>
      </c>
      <c r="BC203" s="159"/>
      <c r="BD203" s="160"/>
      <c r="BE203" s="160"/>
      <c r="BF203" s="161"/>
      <c r="BG203" s="162"/>
      <c r="BH203" s="163"/>
      <c r="BI203" s="164"/>
      <c r="BJ203" s="165"/>
      <c r="BK203" s="166"/>
      <c r="BL203" s="166"/>
      <c r="BM203" s="166"/>
      <c r="BN203" s="166"/>
      <c r="BO203" s="167"/>
      <c r="BP203" s="165"/>
      <c r="BQ203" s="166"/>
      <c r="BR203" s="166"/>
      <c r="BS203" s="166"/>
      <c r="BT203" s="166"/>
      <c r="BU203" s="167"/>
      <c r="BV203" s="165"/>
      <c r="BW203" s="166"/>
      <c r="BX203" s="166"/>
      <c r="BY203" s="166"/>
      <c r="BZ203" s="166"/>
      <c r="CA203" s="167"/>
      <c r="CB203" s="159"/>
      <c r="CC203" s="160"/>
      <c r="CD203" s="160"/>
      <c r="CE203" s="161"/>
      <c r="CF203" s="168"/>
      <c r="CG203" s="169"/>
      <c r="CH203" s="169"/>
      <c r="CI203" s="169"/>
      <c r="CJ203" s="170"/>
      <c r="CK203" s="168"/>
      <c r="CL203" s="169"/>
      <c r="CM203" s="169"/>
      <c r="CN203" s="169"/>
      <c r="CO203" s="170"/>
      <c r="CP203" s="168"/>
      <c r="CQ203" s="169"/>
      <c r="CR203" s="169"/>
      <c r="CS203" s="169"/>
      <c r="CT203" s="170"/>
      <c r="CU203" s="171"/>
      <c r="CV203" s="172"/>
      <c r="CW203" s="172"/>
      <c r="CX203" s="172"/>
      <c r="CY203" s="173"/>
    </row>
    <row r="204" spans="1:103" ht="16.5" x14ac:dyDescent="0.15">
      <c r="A204" s="175"/>
      <c r="B204" s="144"/>
      <c r="C204" s="176" t="str">
        <f t="shared" ca="1" si="4"/>
        <v>●</v>
      </c>
      <c r="D204" s="177"/>
      <c r="E204" s="178"/>
      <c r="F204" s="178"/>
      <c r="G204" s="178"/>
      <c r="H204" s="178"/>
      <c r="I204" s="178"/>
      <c r="J204" s="178"/>
      <c r="K204" s="179"/>
      <c r="L204" s="180"/>
      <c r="M204" s="180"/>
      <c r="N204" s="180"/>
      <c r="O204" s="180"/>
      <c r="P204" s="180"/>
      <c r="Q204" s="180"/>
      <c r="R204" s="181"/>
      <c r="S204" s="182"/>
      <c r="T204" s="181"/>
      <c r="U204" s="182"/>
      <c r="V204" s="179"/>
      <c r="W204" s="180"/>
      <c r="X204" s="180"/>
      <c r="Y204" s="180"/>
      <c r="Z204" s="180"/>
      <c r="AA204" s="180"/>
      <c r="AB204" s="180"/>
      <c r="AC204" s="180"/>
      <c r="AD204" s="179"/>
      <c r="AE204" s="180"/>
      <c r="AF204" s="180"/>
      <c r="AG204" s="180"/>
      <c r="AH204" s="180"/>
      <c r="AI204" s="180"/>
      <c r="AJ204" s="180"/>
      <c r="AK204" s="183"/>
      <c r="AL204" s="179"/>
      <c r="AM204" s="180"/>
      <c r="AN204" s="180"/>
      <c r="AO204" s="180"/>
      <c r="AP204" s="180"/>
      <c r="AQ204" s="180"/>
      <c r="AR204" s="183"/>
      <c r="AS204" s="184"/>
      <c r="AT204" s="185"/>
      <c r="AU204" s="185"/>
      <c r="AV204" s="185"/>
      <c r="AW204" s="185"/>
      <c r="AX204" s="185"/>
      <c r="AY204" s="186"/>
      <c r="AZ204" s="187"/>
      <c r="BA204" s="188"/>
      <c r="BB204" s="189">
        <v>2</v>
      </c>
      <c r="BC204" s="190"/>
      <c r="BD204" s="191"/>
      <c r="BE204" s="191"/>
      <c r="BF204" s="192"/>
      <c r="BG204" s="193"/>
      <c r="BH204" s="194"/>
      <c r="BI204" s="195"/>
      <c r="BJ204" s="196"/>
      <c r="BK204" s="197"/>
      <c r="BL204" s="197"/>
      <c r="BM204" s="197"/>
      <c r="BN204" s="197"/>
      <c r="BO204" s="198"/>
      <c r="BP204" s="196"/>
      <c r="BQ204" s="197"/>
      <c r="BR204" s="197"/>
      <c r="BS204" s="197"/>
      <c r="BT204" s="197"/>
      <c r="BU204" s="198"/>
      <c r="BV204" s="196"/>
      <c r="BW204" s="197"/>
      <c r="BX204" s="197"/>
      <c r="BY204" s="197"/>
      <c r="BZ204" s="197"/>
      <c r="CA204" s="198"/>
      <c r="CB204" s="190"/>
      <c r="CC204" s="191"/>
      <c r="CD204" s="191"/>
      <c r="CE204" s="192"/>
      <c r="CF204" s="199"/>
      <c r="CG204" s="200"/>
      <c r="CH204" s="200"/>
      <c r="CI204" s="200"/>
      <c r="CJ204" s="201"/>
      <c r="CK204" s="199"/>
      <c r="CL204" s="200"/>
      <c r="CM204" s="200"/>
      <c r="CN204" s="200"/>
      <c r="CO204" s="201"/>
      <c r="CP204" s="199"/>
      <c r="CQ204" s="200"/>
      <c r="CR204" s="200"/>
      <c r="CS204" s="200"/>
      <c r="CT204" s="201"/>
      <c r="CU204" s="171"/>
      <c r="CV204" s="172"/>
      <c r="CW204" s="172"/>
      <c r="CX204" s="172"/>
      <c r="CY204" s="173"/>
    </row>
    <row r="205" spans="1:103" ht="16.5" x14ac:dyDescent="0.15">
      <c r="A205" s="175"/>
      <c r="B205" s="144"/>
      <c r="C205" s="176" t="str">
        <f t="shared" ca="1" si="4"/>
        <v>●</v>
      </c>
      <c r="D205" s="177"/>
      <c r="E205" s="178"/>
      <c r="F205" s="178"/>
      <c r="G205" s="178"/>
      <c r="H205" s="178"/>
      <c r="I205" s="178"/>
      <c r="J205" s="178"/>
      <c r="K205" s="179"/>
      <c r="L205" s="180"/>
      <c r="M205" s="180"/>
      <c r="N205" s="180"/>
      <c r="O205" s="180"/>
      <c r="P205" s="180"/>
      <c r="Q205" s="180"/>
      <c r="R205" s="181"/>
      <c r="S205" s="182"/>
      <c r="T205" s="181"/>
      <c r="U205" s="182"/>
      <c r="V205" s="179"/>
      <c r="W205" s="180"/>
      <c r="X205" s="180"/>
      <c r="Y205" s="180"/>
      <c r="Z205" s="180"/>
      <c r="AA205" s="180"/>
      <c r="AB205" s="180"/>
      <c r="AC205" s="180"/>
      <c r="AD205" s="179"/>
      <c r="AE205" s="180"/>
      <c r="AF205" s="180"/>
      <c r="AG205" s="180"/>
      <c r="AH205" s="180"/>
      <c r="AI205" s="180"/>
      <c r="AJ205" s="180"/>
      <c r="AK205" s="183"/>
      <c r="AL205" s="179"/>
      <c r="AM205" s="180"/>
      <c r="AN205" s="180"/>
      <c r="AO205" s="180"/>
      <c r="AP205" s="180"/>
      <c r="AQ205" s="180"/>
      <c r="AR205" s="183"/>
      <c r="AS205" s="184"/>
      <c r="AT205" s="185"/>
      <c r="AU205" s="185"/>
      <c r="AV205" s="185"/>
      <c r="AW205" s="185"/>
      <c r="AX205" s="185"/>
      <c r="AY205" s="186"/>
      <c r="AZ205" s="187"/>
      <c r="BA205" s="188"/>
      <c r="BB205" s="189">
        <v>3</v>
      </c>
      <c r="BC205" s="190"/>
      <c r="BD205" s="191"/>
      <c r="BE205" s="191"/>
      <c r="BF205" s="192"/>
      <c r="BG205" s="193"/>
      <c r="BH205" s="194"/>
      <c r="BI205" s="195"/>
      <c r="BJ205" s="196"/>
      <c r="BK205" s="197"/>
      <c r="BL205" s="197"/>
      <c r="BM205" s="197"/>
      <c r="BN205" s="197"/>
      <c r="BO205" s="198"/>
      <c r="BP205" s="196"/>
      <c r="BQ205" s="197"/>
      <c r="BR205" s="197"/>
      <c r="BS205" s="197"/>
      <c r="BT205" s="197"/>
      <c r="BU205" s="198"/>
      <c r="BV205" s="196"/>
      <c r="BW205" s="197"/>
      <c r="BX205" s="197"/>
      <c r="BY205" s="197"/>
      <c r="BZ205" s="197"/>
      <c r="CA205" s="198"/>
      <c r="CB205" s="190"/>
      <c r="CC205" s="191"/>
      <c r="CD205" s="191"/>
      <c r="CE205" s="192"/>
      <c r="CF205" s="199"/>
      <c r="CG205" s="200"/>
      <c r="CH205" s="200"/>
      <c r="CI205" s="200"/>
      <c r="CJ205" s="201"/>
      <c r="CK205" s="199"/>
      <c r="CL205" s="200"/>
      <c r="CM205" s="200"/>
      <c r="CN205" s="200"/>
      <c r="CO205" s="201"/>
      <c r="CP205" s="199"/>
      <c r="CQ205" s="200"/>
      <c r="CR205" s="200"/>
      <c r="CS205" s="200"/>
      <c r="CT205" s="201"/>
      <c r="CU205" s="171"/>
      <c r="CV205" s="172"/>
      <c r="CW205" s="172"/>
      <c r="CX205" s="172"/>
      <c r="CY205" s="173"/>
    </row>
    <row r="206" spans="1:103" ht="16.5" x14ac:dyDescent="0.15">
      <c r="A206" s="175"/>
      <c r="B206" s="144"/>
      <c r="C206" s="176" t="str">
        <f t="shared" ca="1" si="4"/>
        <v>●</v>
      </c>
      <c r="D206" s="177"/>
      <c r="E206" s="178"/>
      <c r="F206" s="178"/>
      <c r="G206" s="178"/>
      <c r="H206" s="178"/>
      <c r="I206" s="178"/>
      <c r="J206" s="178"/>
      <c r="K206" s="179"/>
      <c r="L206" s="180"/>
      <c r="M206" s="180"/>
      <c r="N206" s="180"/>
      <c r="O206" s="180"/>
      <c r="P206" s="180"/>
      <c r="Q206" s="180"/>
      <c r="R206" s="181"/>
      <c r="S206" s="182"/>
      <c r="T206" s="181"/>
      <c r="U206" s="182"/>
      <c r="V206" s="179"/>
      <c r="W206" s="180"/>
      <c r="X206" s="180"/>
      <c r="Y206" s="180"/>
      <c r="Z206" s="180"/>
      <c r="AA206" s="180"/>
      <c r="AB206" s="180"/>
      <c r="AC206" s="180"/>
      <c r="AD206" s="179"/>
      <c r="AE206" s="180"/>
      <c r="AF206" s="180"/>
      <c r="AG206" s="180"/>
      <c r="AH206" s="180"/>
      <c r="AI206" s="180"/>
      <c r="AJ206" s="180"/>
      <c r="AK206" s="183"/>
      <c r="AL206" s="179"/>
      <c r="AM206" s="180"/>
      <c r="AN206" s="180"/>
      <c r="AO206" s="180"/>
      <c r="AP206" s="180"/>
      <c r="AQ206" s="180"/>
      <c r="AR206" s="183"/>
      <c r="AS206" s="184"/>
      <c r="AT206" s="185"/>
      <c r="AU206" s="185"/>
      <c r="AV206" s="185"/>
      <c r="AW206" s="185"/>
      <c r="AX206" s="185"/>
      <c r="AY206" s="186"/>
      <c r="AZ206" s="187"/>
      <c r="BA206" s="188"/>
      <c r="BB206" s="189">
        <v>4</v>
      </c>
      <c r="BC206" s="190"/>
      <c r="BD206" s="191"/>
      <c r="BE206" s="191"/>
      <c r="BF206" s="192"/>
      <c r="BG206" s="193"/>
      <c r="BH206" s="194"/>
      <c r="BI206" s="195"/>
      <c r="BJ206" s="196"/>
      <c r="BK206" s="197"/>
      <c r="BL206" s="197"/>
      <c r="BM206" s="197"/>
      <c r="BN206" s="197"/>
      <c r="BO206" s="198"/>
      <c r="BP206" s="196"/>
      <c r="BQ206" s="197"/>
      <c r="BR206" s="197"/>
      <c r="BS206" s="197"/>
      <c r="BT206" s="197"/>
      <c r="BU206" s="198"/>
      <c r="BV206" s="196"/>
      <c r="BW206" s="197"/>
      <c r="BX206" s="197"/>
      <c r="BY206" s="197"/>
      <c r="BZ206" s="197"/>
      <c r="CA206" s="198"/>
      <c r="CB206" s="190"/>
      <c r="CC206" s="191"/>
      <c r="CD206" s="191"/>
      <c r="CE206" s="192"/>
      <c r="CF206" s="199"/>
      <c r="CG206" s="200"/>
      <c r="CH206" s="200"/>
      <c r="CI206" s="200"/>
      <c r="CJ206" s="201"/>
      <c r="CK206" s="199"/>
      <c r="CL206" s="200"/>
      <c r="CM206" s="200"/>
      <c r="CN206" s="200"/>
      <c r="CO206" s="201"/>
      <c r="CP206" s="199"/>
      <c r="CQ206" s="200"/>
      <c r="CR206" s="200"/>
      <c r="CS206" s="200"/>
      <c r="CT206" s="201"/>
      <c r="CU206" s="171"/>
      <c r="CV206" s="172"/>
      <c r="CW206" s="172"/>
      <c r="CX206" s="172"/>
      <c r="CY206" s="173"/>
    </row>
    <row r="207" spans="1:103" ht="16.5" x14ac:dyDescent="0.15">
      <c r="A207" s="175"/>
      <c r="B207" s="144"/>
      <c r="C207" s="176" t="str">
        <f t="shared" ca="1" si="4"/>
        <v>●</v>
      </c>
      <c r="D207" s="177"/>
      <c r="E207" s="178"/>
      <c r="F207" s="178"/>
      <c r="G207" s="178"/>
      <c r="H207" s="178"/>
      <c r="I207" s="178"/>
      <c r="J207" s="178"/>
      <c r="K207" s="179"/>
      <c r="L207" s="180"/>
      <c r="M207" s="180"/>
      <c r="N207" s="180"/>
      <c r="O207" s="180"/>
      <c r="P207" s="180"/>
      <c r="Q207" s="180"/>
      <c r="R207" s="181"/>
      <c r="S207" s="182"/>
      <c r="T207" s="181"/>
      <c r="U207" s="182"/>
      <c r="V207" s="179"/>
      <c r="W207" s="180"/>
      <c r="X207" s="180"/>
      <c r="Y207" s="180"/>
      <c r="Z207" s="180"/>
      <c r="AA207" s="180"/>
      <c r="AB207" s="180"/>
      <c r="AC207" s="180"/>
      <c r="AD207" s="179"/>
      <c r="AE207" s="180"/>
      <c r="AF207" s="180"/>
      <c r="AG207" s="180"/>
      <c r="AH207" s="180"/>
      <c r="AI207" s="180"/>
      <c r="AJ207" s="180"/>
      <c r="AK207" s="183"/>
      <c r="AL207" s="179"/>
      <c r="AM207" s="180"/>
      <c r="AN207" s="180"/>
      <c r="AO207" s="180"/>
      <c r="AP207" s="180"/>
      <c r="AQ207" s="180"/>
      <c r="AR207" s="183"/>
      <c r="AS207" s="184"/>
      <c r="AT207" s="185"/>
      <c r="AU207" s="185"/>
      <c r="AV207" s="185"/>
      <c r="AW207" s="185"/>
      <c r="AX207" s="185"/>
      <c r="AY207" s="186"/>
      <c r="AZ207" s="187"/>
      <c r="BA207" s="188"/>
      <c r="BB207" s="189">
        <v>5</v>
      </c>
      <c r="BC207" s="190"/>
      <c r="BD207" s="191"/>
      <c r="BE207" s="191"/>
      <c r="BF207" s="192"/>
      <c r="BG207" s="193"/>
      <c r="BH207" s="194"/>
      <c r="BI207" s="195"/>
      <c r="BJ207" s="196"/>
      <c r="BK207" s="197"/>
      <c r="BL207" s="197"/>
      <c r="BM207" s="197"/>
      <c r="BN207" s="197"/>
      <c r="BO207" s="198"/>
      <c r="BP207" s="196"/>
      <c r="BQ207" s="197"/>
      <c r="BR207" s="197"/>
      <c r="BS207" s="197"/>
      <c r="BT207" s="197"/>
      <c r="BU207" s="198"/>
      <c r="BV207" s="196"/>
      <c r="BW207" s="197"/>
      <c r="BX207" s="197"/>
      <c r="BY207" s="197"/>
      <c r="BZ207" s="197"/>
      <c r="CA207" s="198"/>
      <c r="CB207" s="190"/>
      <c r="CC207" s="191"/>
      <c r="CD207" s="191"/>
      <c r="CE207" s="192"/>
      <c r="CF207" s="199"/>
      <c r="CG207" s="200"/>
      <c r="CH207" s="200"/>
      <c r="CI207" s="200"/>
      <c r="CJ207" s="201"/>
      <c r="CK207" s="199"/>
      <c r="CL207" s="200"/>
      <c r="CM207" s="200"/>
      <c r="CN207" s="200"/>
      <c r="CO207" s="201"/>
      <c r="CP207" s="199"/>
      <c r="CQ207" s="200"/>
      <c r="CR207" s="200"/>
      <c r="CS207" s="200"/>
      <c r="CT207" s="201"/>
      <c r="CU207" s="171"/>
      <c r="CV207" s="172"/>
      <c r="CW207" s="172"/>
      <c r="CX207" s="172"/>
      <c r="CY207" s="173"/>
    </row>
    <row r="208" spans="1:103" ht="16.5" x14ac:dyDescent="0.15">
      <c r="A208" s="202"/>
      <c r="B208" s="203"/>
      <c r="C208" s="204" t="str">
        <f t="shared" ca="1" si="4"/>
        <v>●</v>
      </c>
      <c r="D208" s="205"/>
      <c r="E208" s="206"/>
      <c r="F208" s="206"/>
      <c r="G208" s="206"/>
      <c r="H208" s="206"/>
      <c r="I208" s="206"/>
      <c r="J208" s="206"/>
      <c r="K208" s="168"/>
      <c r="L208" s="169"/>
      <c r="M208" s="169"/>
      <c r="N208" s="169"/>
      <c r="O208" s="169"/>
      <c r="P208" s="169"/>
      <c r="Q208" s="169"/>
      <c r="R208" s="207"/>
      <c r="S208" s="208"/>
      <c r="T208" s="207"/>
      <c r="U208" s="208"/>
      <c r="V208" s="168"/>
      <c r="W208" s="169"/>
      <c r="X208" s="169"/>
      <c r="Y208" s="169"/>
      <c r="Z208" s="169"/>
      <c r="AA208" s="169"/>
      <c r="AB208" s="169"/>
      <c r="AC208" s="169"/>
      <c r="AD208" s="168"/>
      <c r="AE208" s="169"/>
      <c r="AF208" s="169"/>
      <c r="AG208" s="169"/>
      <c r="AH208" s="169"/>
      <c r="AI208" s="169"/>
      <c r="AJ208" s="169"/>
      <c r="AK208" s="170"/>
      <c r="AL208" s="168"/>
      <c r="AM208" s="169"/>
      <c r="AN208" s="169"/>
      <c r="AO208" s="169"/>
      <c r="AP208" s="169"/>
      <c r="AQ208" s="169"/>
      <c r="AR208" s="170"/>
      <c r="AS208" s="209"/>
      <c r="AT208" s="210"/>
      <c r="AU208" s="210"/>
      <c r="AV208" s="210"/>
      <c r="AW208" s="210"/>
      <c r="AX208" s="210"/>
      <c r="AY208" s="211"/>
      <c r="AZ208" s="212"/>
      <c r="BA208" s="213"/>
      <c r="BB208" s="214">
        <v>6</v>
      </c>
      <c r="BC208" s="215"/>
      <c r="BD208" s="216"/>
      <c r="BE208" s="216"/>
      <c r="BF208" s="217"/>
      <c r="BG208" s="218"/>
      <c r="BH208" s="219"/>
      <c r="BI208" s="220"/>
      <c r="BJ208" s="221"/>
      <c r="BK208" s="222"/>
      <c r="BL208" s="222"/>
      <c r="BM208" s="222"/>
      <c r="BN208" s="222"/>
      <c r="BO208" s="223"/>
      <c r="BP208" s="221"/>
      <c r="BQ208" s="222"/>
      <c r="BR208" s="222"/>
      <c r="BS208" s="222"/>
      <c r="BT208" s="222"/>
      <c r="BU208" s="223"/>
      <c r="BV208" s="221"/>
      <c r="BW208" s="222"/>
      <c r="BX208" s="222"/>
      <c r="BY208" s="222"/>
      <c r="BZ208" s="222"/>
      <c r="CA208" s="223"/>
      <c r="CB208" s="215"/>
      <c r="CC208" s="216"/>
      <c r="CD208" s="216"/>
      <c r="CE208" s="217"/>
      <c r="CF208" s="199"/>
      <c r="CG208" s="200"/>
      <c r="CH208" s="200"/>
      <c r="CI208" s="200"/>
      <c r="CJ208" s="201"/>
      <c r="CK208" s="199"/>
      <c r="CL208" s="200"/>
      <c r="CM208" s="200"/>
      <c r="CN208" s="200"/>
      <c r="CO208" s="201"/>
      <c r="CP208" s="199"/>
      <c r="CQ208" s="200"/>
      <c r="CR208" s="200"/>
      <c r="CS208" s="200"/>
      <c r="CT208" s="201"/>
      <c r="CU208" s="171"/>
      <c r="CV208" s="172"/>
      <c r="CW208" s="172"/>
      <c r="CX208" s="172"/>
      <c r="CY208" s="173"/>
    </row>
    <row r="209" spans="1:103" ht="16.5" x14ac:dyDescent="0.15">
      <c r="A209" s="143">
        <v>34</v>
      </c>
      <c r="B209" s="144"/>
      <c r="C209" s="145" t="str">
        <f t="shared" ca="1" si="4"/>
        <v>●</v>
      </c>
      <c r="D209" s="146"/>
      <c r="E209" s="147"/>
      <c r="F209" s="147"/>
      <c r="G209" s="147"/>
      <c r="H209" s="147"/>
      <c r="I209" s="147"/>
      <c r="J209" s="147"/>
      <c r="K209" s="148" t="s">
        <v>600</v>
      </c>
      <c r="L209" s="149"/>
      <c r="M209" s="149"/>
      <c r="N209" s="149"/>
      <c r="O209" s="149"/>
      <c r="P209" s="149"/>
      <c r="Q209" s="149"/>
      <c r="R209" s="150"/>
      <c r="S209" s="151"/>
      <c r="T209" s="150"/>
      <c r="U209" s="151"/>
      <c r="V209" s="148"/>
      <c r="W209" s="149"/>
      <c r="X209" s="149"/>
      <c r="Y209" s="149"/>
      <c r="Z209" s="149"/>
      <c r="AA209" s="149"/>
      <c r="AB209" s="149"/>
      <c r="AC209" s="149"/>
      <c r="AD209" s="148"/>
      <c r="AE209" s="149"/>
      <c r="AF209" s="149"/>
      <c r="AG209" s="149"/>
      <c r="AH209" s="149"/>
      <c r="AI209" s="149"/>
      <c r="AJ209" s="149"/>
      <c r="AK209" s="152"/>
      <c r="AL209" s="148"/>
      <c r="AM209" s="149"/>
      <c r="AN209" s="149"/>
      <c r="AO209" s="149"/>
      <c r="AP209" s="149"/>
      <c r="AQ209" s="149"/>
      <c r="AR209" s="152"/>
      <c r="AS209" s="153"/>
      <c r="AT209" s="154"/>
      <c r="AU209" s="154"/>
      <c r="AV209" s="154"/>
      <c r="AW209" s="154"/>
      <c r="AX209" s="154"/>
      <c r="AY209" s="155"/>
      <c r="AZ209" s="156"/>
      <c r="BA209" s="157"/>
      <c r="BB209" s="158">
        <v>1</v>
      </c>
      <c r="BC209" s="159"/>
      <c r="BD209" s="160"/>
      <c r="BE209" s="160"/>
      <c r="BF209" s="161"/>
      <c r="BG209" s="162"/>
      <c r="BH209" s="163"/>
      <c r="BI209" s="164"/>
      <c r="BJ209" s="165"/>
      <c r="BK209" s="166"/>
      <c r="BL209" s="166"/>
      <c r="BM209" s="166"/>
      <c r="BN209" s="166"/>
      <c r="BO209" s="167"/>
      <c r="BP209" s="165"/>
      <c r="BQ209" s="166"/>
      <c r="BR209" s="166"/>
      <c r="BS209" s="166"/>
      <c r="BT209" s="166"/>
      <c r="BU209" s="167"/>
      <c r="BV209" s="165"/>
      <c r="BW209" s="166"/>
      <c r="BX209" s="166"/>
      <c r="BY209" s="166"/>
      <c r="BZ209" s="166"/>
      <c r="CA209" s="167"/>
      <c r="CB209" s="159"/>
      <c r="CC209" s="160"/>
      <c r="CD209" s="160"/>
      <c r="CE209" s="161"/>
      <c r="CF209" s="168"/>
      <c r="CG209" s="169"/>
      <c r="CH209" s="169"/>
      <c r="CI209" s="169"/>
      <c r="CJ209" s="170"/>
      <c r="CK209" s="168"/>
      <c r="CL209" s="169"/>
      <c r="CM209" s="169"/>
      <c r="CN209" s="169"/>
      <c r="CO209" s="170"/>
      <c r="CP209" s="168"/>
      <c r="CQ209" s="169"/>
      <c r="CR209" s="169"/>
      <c r="CS209" s="169"/>
      <c r="CT209" s="170"/>
      <c r="CU209" s="171"/>
      <c r="CV209" s="172"/>
      <c r="CW209" s="172"/>
      <c r="CX209" s="172"/>
      <c r="CY209" s="173"/>
    </row>
    <row r="210" spans="1:103" ht="16.5" x14ac:dyDescent="0.15">
      <c r="A210" s="175"/>
      <c r="B210" s="144"/>
      <c r="C210" s="176" t="str">
        <f t="shared" ca="1" si="4"/>
        <v>●</v>
      </c>
      <c r="D210" s="177"/>
      <c r="E210" s="178"/>
      <c r="F210" s="178"/>
      <c r="G210" s="178"/>
      <c r="H210" s="178"/>
      <c r="I210" s="178"/>
      <c r="J210" s="178"/>
      <c r="K210" s="179"/>
      <c r="L210" s="180"/>
      <c r="M210" s="180"/>
      <c r="N210" s="180"/>
      <c r="O210" s="180"/>
      <c r="P210" s="180"/>
      <c r="Q210" s="180"/>
      <c r="R210" s="181"/>
      <c r="S210" s="182"/>
      <c r="T210" s="181"/>
      <c r="U210" s="182"/>
      <c r="V210" s="179"/>
      <c r="W210" s="180"/>
      <c r="X210" s="180"/>
      <c r="Y210" s="180"/>
      <c r="Z210" s="180"/>
      <c r="AA210" s="180"/>
      <c r="AB210" s="180"/>
      <c r="AC210" s="180"/>
      <c r="AD210" s="179"/>
      <c r="AE210" s="180"/>
      <c r="AF210" s="180"/>
      <c r="AG210" s="180"/>
      <c r="AH210" s="180"/>
      <c r="AI210" s="180"/>
      <c r="AJ210" s="180"/>
      <c r="AK210" s="183"/>
      <c r="AL210" s="179"/>
      <c r="AM210" s="180"/>
      <c r="AN210" s="180"/>
      <c r="AO210" s="180"/>
      <c r="AP210" s="180"/>
      <c r="AQ210" s="180"/>
      <c r="AR210" s="183"/>
      <c r="AS210" s="184"/>
      <c r="AT210" s="185"/>
      <c r="AU210" s="185"/>
      <c r="AV210" s="185"/>
      <c r="AW210" s="185"/>
      <c r="AX210" s="185"/>
      <c r="AY210" s="186"/>
      <c r="AZ210" s="187"/>
      <c r="BA210" s="188"/>
      <c r="BB210" s="189">
        <v>2</v>
      </c>
      <c r="BC210" s="190"/>
      <c r="BD210" s="191"/>
      <c r="BE210" s="191"/>
      <c r="BF210" s="192"/>
      <c r="BG210" s="193"/>
      <c r="BH210" s="194"/>
      <c r="BI210" s="195"/>
      <c r="BJ210" s="196"/>
      <c r="BK210" s="197"/>
      <c r="BL210" s="197"/>
      <c r="BM210" s="197"/>
      <c r="BN210" s="197"/>
      <c r="BO210" s="198"/>
      <c r="BP210" s="196"/>
      <c r="BQ210" s="197"/>
      <c r="BR210" s="197"/>
      <c r="BS210" s="197"/>
      <c r="BT210" s="197"/>
      <c r="BU210" s="198"/>
      <c r="BV210" s="196"/>
      <c r="BW210" s="197"/>
      <c r="BX210" s="197"/>
      <c r="BY210" s="197"/>
      <c r="BZ210" s="197"/>
      <c r="CA210" s="198"/>
      <c r="CB210" s="190"/>
      <c r="CC210" s="191"/>
      <c r="CD210" s="191"/>
      <c r="CE210" s="192"/>
      <c r="CF210" s="199"/>
      <c r="CG210" s="200"/>
      <c r="CH210" s="200"/>
      <c r="CI210" s="200"/>
      <c r="CJ210" s="201"/>
      <c r="CK210" s="199"/>
      <c r="CL210" s="200"/>
      <c r="CM210" s="200"/>
      <c r="CN210" s="200"/>
      <c r="CO210" s="201"/>
      <c r="CP210" s="199"/>
      <c r="CQ210" s="200"/>
      <c r="CR210" s="200"/>
      <c r="CS210" s="200"/>
      <c r="CT210" s="201"/>
      <c r="CU210" s="171"/>
      <c r="CV210" s="172"/>
      <c r="CW210" s="172"/>
      <c r="CX210" s="172"/>
      <c r="CY210" s="173"/>
    </row>
    <row r="211" spans="1:103" ht="16.5" x14ac:dyDescent="0.15">
      <c r="A211" s="175"/>
      <c r="B211" s="144"/>
      <c r="C211" s="176" t="str">
        <f t="shared" ca="1" si="4"/>
        <v>●</v>
      </c>
      <c r="D211" s="177"/>
      <c r="E211" s="178"/>
      <c r="F211" s="178"/>
      <c r="G211" s="178"/>
      <c r="H211" s="178"/>
      <c r="I211" s="178"/>
      <c r="J211" s="178"/>
      <c r="K211" s="179"/>
      <c r="L211" s="180"/>
      <c r="M211" s="180"/>
      <c r="N211" s="180"/>
      <c r="O211" s="180"/>
      <c r="P211" s="180"/>
      <c r="Q211" s="180"/>
      <c r="R211" s="181"/>
      <c r="S211" s="182"/>
      <c r="T211" s="181"/>
      <c r="U211" s="182"/>
      <c r="V211" s="179"/>
      <c r="W211" s="180"/>
      <c r="X211" s="180"/>
      <c r="Y211" s="180"/>
      <c r="Z211" s="180"/>
      <c r="AA211" s="180"/>
      <c r="AB211" s="180"/>
      <c r="AC211" s="180"/>
      <c r="AD211" s="179"/>
      <c r="AE211" s="180"/>
      <c r="AF211" s="180"/>
      <c r="AG211" s="180"/>
      <c r="AH211" s="180"/>
      <c r="AI211" s="180"/>
      <c r="AJ211" s="180"/>
      <c r="AK211" s="183"/>
      <c r="AL211" s="179"/>
      <c r="AM211" s="180"/>
      <c r="AN211" s="180"/>
      <c r="AO211" s="180"/>
      <c r="AP211" s="180"/>
      <c r="AQ211" s="180"/>
      <c r="AR211" s="183"/>
      <c r="AS211" s="184"/>
      <c r="AT211" s="185"/>
      <c r="AU211" s="185"/>
      <c r="AV211" s="185"/>
      <c r="AW211" s="185"/>
      <c r="AX211" s="185"/>
      <c r="AY211" s="186"/>
      <c r="AZ211" s="187"/>
      <c r="BA211" s="188"/>
      <c r="BB211" s="189">
        <v>3</v>
      </c>
      <c r="BC211" s="190"/>
      <c r="BD211" s="191"/>
      <c r="BE211" s="191"/>
      <c r="BF211" s="192"/>
      <c r="BG211" s="193"/>
      <c r="BH211" s="194"/>
      <c r="BI211" s="195"/>
      <c r="BJ211" s="196"/>
      <c r="BK211" s="197"/>
      <c r="BL211" s="197"/>
      <c r="BM211" s="197"/>
      <c r="BN211" s="197"/>
      <c r="BO211" s="198"/>
      <c r="BP211" s="196"/>
      <c r="BQ211" s="197"/>
      <c r="BR211" s="197"/>
      <c r="BS211" s="197"/>
      <c r="BT211" s="197"/>
      <c r="BU211" s="198"/>
      <c r="BV211" s="196"/>
      <c r="BW211" s="197"/>
      <c r="BX211" s="197"/>
      <c r="BY211" s="197"/>
      <c r="BZ211" s="197"/>
      <c r="CA211" s="198"/>
      <c r="CB211" s="190"/>
      <c r="CC211" s="191"/>
      <c r="CD211" s="191"/>
      <c r="CE211" s="192"/>
      <c r="CF211" s="199"/>
      <c r="CG211" s="200"/>
      <c r="CH211" s="200"/>
      <c r="CI211" s="200"/>
      <c r="CJ211" s="201"/>
      <c r="CK211" s="199"/>
      <c r="CL211" s="200"/>
      <c r="CM211" s="200"/>
      <c r="CN211" s="200"/>
      <c r="CO211" s="201"/>
      <c r="CP211" s="199"/>
      <c r="CQ211" s="200"/>
      <c r="CR211" s="200"/>
      <c r="CS211" s="200"/>
      <c r="CT211" s="201"/>
      <c r="CU211" s="171"/>
      <c r="CV211" s="172"/>
      <c r="CW211" s="172"/>
      <c r="CX211" s="172"/>
      <c r="CY211" s="173"/>
    </row>
    <row r="212" spans="1:103" ht="16.5" x14ac:dyDescent="0.15">
      <c r="A212" s="175"/>
      <c r="B212" s="144"/>
      <c r="C212" s="176" t="str">
        <f t="shared" ca="1" si="4"/>
        <v>●</v>
      </c>
      <c r="D212" s="177"/>
      <c r="E212" s="178"/>
      <c r="F212" s="178"/>
      <c r="G212" s="178"/>
      <c r="H212" s="178"/>
      <c r="I212" s="178"/>
      <c r="J212" s="178"/>
      <c r="K212" s="179"/>
      <c r="L212" s="180"/>
      <c r="M212" s="180"/>
      <c r="N212" s="180"/>
      <c r="O212" s="180"/>
      <c r="P212" s="180"/>
      <c r="Q212" s="180"/>
      <c r="R212" s="181"/>
      <c r="S212" s="182"/>
      <c r="T212" s="181"/>
      <c r="U212" s="182"/>
      <c r="V212" s="179"/>
      <c r="W212" s="180"/>
      <c r="X212" s="180"/>
      <c r="Y212" s="180"/>
      <c r="Z212" s="180"/>
      <c r="AA212" s="180"/>
      <c r="AB212" s="180"/>
      <c r="AC212" s="180"/>
      <c r="AD212" s="179"/>
      <c r="AE212" s="180"/>
      <c r="AF212" s="180"/>
      <c r="AG212" s="180"/>
      <c r="AH212" s="180"/>
      <c r="AI212" s="180"/>
      <c r="AJ212" s="180"/>
      <c r="AK212" s="183"/>
      <c r="AL212" s="179"/>
      <c r="AM212" s="180"/>
      <c r="AN212" s="180"/>
      <c r="AO212" s="180"/>
      <c r="AP212" s="180"/>
      <c r="AQ212" s="180"/>
      <c r="AR212" s="183"/>
      <c r="AS212" s="184"/>
      <c r="AT212" s="185"/>
      <c r="AU212" s="185"/>
      <c r="AV212" s="185"/>
      <c r="AW212" s="185"/>
      <c r="AX212" s="185"/>
      <c r="AY212" s="186"/>
      <c r="AZ212" s="187"/>
      <c r="BA212" s="188"/>
      <c r="BB212" s="189">
        <v>4</v>
      </c>
      <c r="BC212" s="190"/>
      <c r="BD212" s="191"/>
      <c r="BE212" s="191"/>
      <c r="BF212" s="192"/>
      <c r="BG212" s="193"/>
      <c r="BH212" s="194"/>
      <c r="BI212" s="195"/>
      <c r="BJ212" s="196"/>
      <c r="BK212" s="197"/>
      <c r="BL212" s="197"/>
      <c r="BM212" s="197"/>
      <c r="BN212" s="197"/>
      <c r="BO212" s="198"/>
      <c r="BP212" s="196"/>
      <c r="BQ212" s="197"/>
      <c r="BR212" s="197"/>
      <c r="BS212" s="197"/>
      <c r="BT212" s="197"/>
      <c r="BU212" s="198"/>
      <c r="BV212" s="196"/>
      <c r="BW212" s="197"/>
      <c r="BX212" s="197"/>
      <c r="BY212" s="197"/>
      <c r="BZ212" s="197"/>
      <c r="CA212" s="198"/>
      <c r="CB212" s="190"/>
      <c r="CC212" s="191"/>
      <c r="CD212" s="191"/>
      <c r="CE212" s="192"/>
      <c r="CF212" s="199"/>
      <c r="CG212" s="200"/>
      <c r="CH212" s="200"/>
      <c r="CI212" s="200"/>
      <c r="CJ212" s="201"/>
      <c r="CK212" s="199"/>
      <c r="CL212" s="200"/>
      <c r="CM212" s="200"/>
      <c r="CN212" s="200"/>
      <c r="CO212" s="201"/>
      <c r="CP212" s="199"/>
      <c r="CQ212" s="200"/>
      <c r="CR212" s="200"/>
      <c r="CS212" s="200"/>
      <c r="CT212" s="201"/>
      <c r="CU212" s="171"/>
      <c r="CV212" s="172"/>
      <c r="CW212" s="172"/>
      <c r="CX212" s="172"/>
      <c r="CY212" s="173"/>
    </row>
    <row r="213" spans="1:103" ht="16.5" x14ac:dyDescent="0.15">
      <c r="A213" s="175"/>
      <c r="B213" s="144"/>
      <c r="C213" s="176" t="str">
        <f t="shared" ca="1" si="4"/>
        <v>●</v>
      </c>
      <c r="D213" s="177"/>
      <c r="E213" s="178"/>
      <c r="F213" s="178"/>
      <c r="G213" s="178"/>
      <c r="H213" s="178"/>
      <c r="I213" s="178"/>
      <c r="J213" s="178"/>
      <c r="K213" s="179"/>
      <c r="L213" s="180"/>
      <c r="M213" s="180"/>
      <c r="N213" s="180"/>
      <c r="O213" s="180"/>
      <c r="P213" s="180"/>
      <c r="Q213" s="180"/>
      <c r="R213" s="181"/>
      <c r="S213" s="182"/>
      <c r="T213" s="181"/>
      <c r="U213" s="182"/>
      <c r="V213" s="179"/>
      <c r="W213" s="180"/>
      <c r="X213" s="180"/>
      <c r="Y213" s="180"/>
      <c r="Z213" s="180"/>
      <c r="AA213" s="180"/>
      <c r="AB213" s="180"/>
      <c r="AC213" s="180"/>
      <c r="AD213" s="179"/>
      <c r="AE213" s="180"/>
      <c r="AF213" s="180"/>
      <c r="AG213" s="180"/>
      <c r="AH213" s="180"/>
      <c r="AI213" s="180"/>
      <c r="AJ213" s="180"/>
      <c r="AK213" s="183"/>
      <c r="AL213" s="179"/>
      <c r="AM213" s="180"/>
      <c r="AN213" s="180"/>
      <c r="AO213" s="180"/>
      <c r="AP213" s="180"/>
      <c r="AQ213" s="180"/>
      <c r="AR213" s="183"/>
      <c r="AS213" s="184"/>
      <c r="AT213" s="185"/>
      <c r="AU213" s="185"/>
      <c r="AV213" s="185"/>
      <c r="AW213" s="185"/>
      <c r="AX213" s="185"/>
      <c r="AY213" s="186"/>
      <c r="AZ213" s="187"/>
      <c r="BA213" s="188"/>
      <c r="BB213" s="189">
        <v>5</v>
      </c>
      <c r="BC213" s="190"/>
      <c r="BD213" s="191"/>
      <c r="BE213" s="191"/>
      <c r="BF213" s="192"/>
      <c r="BG213" s="193"/>
      <c r="BH213" s="194"/>
      <c r="BI213" s="195"/>
      <c r="BJ213" s="196"/>
      <c r="BK213" s="197"/>
      <c r="BL213" s="197"/>
      <c r="BM213" s="197"/>
      <c r="BN213" s="197"/>
      <c r="BO213" s="198"/>
      <c r="BP213" s="196"/>
      <c r="BQ213" s="197"/>
      <c r="BR213" s="197"/>
      <c r="BS213" s="197"/>
      <c r="BT213" s="197"/>
      <c r="BU213" s="198"/>
      <c r="BV213" s="196"/>
      <c r="BW213" s="197"/>
      <c r="BX213" s="197"/>
      <c r="BY213" s="197"/>
      <c r="BZ213" s="197"/>
      <c r="CA213" s="198"/>
      <c r="CB213" s="190"/>
      <c r="CC213" s="191"/>
      <c r="CD213" s="191"/>
      <c r="CE213" s="192"/>
      <c r="CF213" s="199"/>
      <c r="CG213" s="200"/>
      <c r="CH213" s="200"/>
      <c r="CI213" s="200"/>
      <c r="CJ213" s="201"/>
      <c r="CK213" s="199"/>
      <c r="CL213" s="200"/>
      <c r="CM213" s="200"/>
      <c r="CN213" s="200"/>
      <c r="CO213" s="201"/>
      <c r="CP213" s="199"/>
      <c r="CQ213" s="200"/>
      <c r="CR213" s="200"/>
      <c r="CS213" s="200"/>
      <c r="CT213" s="201"/>
      <c r="CU213" s="171"/>
      <c r="CV213" s="172"/>
      <c r="CW213" s="172"/>
      <c r="CX213" s="172"/>
      <c r="CY213" s="173"/>
    </row>
    <row r="214" spans="1:103" ht="16.5" x14ac:dyDescent="0.15">
      <c r="A214" s="202"/>
      <c r="B214" s="203"/>
      <c r="C214" s="204" t="str">
        <f t="shared" ca="1" si="4"/>
        <v>●</v>
      </c>
      <c r="D214" s="205"/>
      <c r="E214" s="206"/>
      <c r="F214" s="206"/>
      <c r="G214" s="206"/>
      <c r="H214" s="206"/>
      <c r="I214" s="206"/>
      <c r="J214" s="206"/>
      <c r="K214" s="168"/>
      <c r="L214" s="169"/>
      <c r="M214" s="169"/>
      <c r="N214" s="169"/>
      <c r="O214" s="169"/>
      <c r="P214" s="169"/>
      <c r="Q214" s="169"/>
      <c r="R214" s="207"/>
      <c r="S214" s="208"/>
      <c r="T214" s="207"/>
      <c r="U214" s="208"/>
      <c r="V214" s="168"/>
      <c r="W214" s="169"/>
      <c r="X214" s="169"/>
      <c r="Y214" s="169"/>
      <c r="Z214" s="169"/>
      <c r="AA214" s="169"/>
      <c r="AB214" s="169"/>
      <c r="AC214" s="169"/>
      <c r="AD214" s="168"/>
      <c r="AE214" s="169"/>
      <c r="AF214" s="169"/>
      <c r="AG214" s="169"/>
      <c r="AH214" s="169"/>
      <c r="AI214" s="169"/>
      <c r="AJ214" s="169"/>
      <c r="AK214" s="170"/>
      <c r="AL214" s="168"/>
      <c r="AM214" s="169"/>
      <c r="AN214" s="169"/>
      <c r="AO214" s="169"/>
      <c r="AP214" s="169"/>
      <c r="AQ214" s="169"/>
      <c r="AR214" s="170"/>
      <c r="AS214" s="209"/>
      <c r="AT214" s="210"/>
      <c r="AU214" s="210"/>
      <c r="AV214" s="210"/>
      <c r="AW214" s="210"/>
      <c r="AX214" s="210"/>
      <c r="AY214" s="211"/>
      <c r="AZ214" s="212"/>
      <c r="BA214" s="213"/>
      <c r="BB214" s="214">
        <v>6</v>
      </c>
      <c r="BC214" s="215"/>
      <c r="BD214" s="216"/>
      <c r="BE214" s="216"/>
      <c r="BF214" s="217"/>
      <c r="BG214" s="218"/>
      <c r="BH214" s="219"/>
      <c r="BI214" s="220"/>
      <c r="BJ214" s="221"/>
      <c r="BK214" s="222"/>
      <c r="BL214" s="222"/>
      <c r="BM214" s="222"/>
      <c r="BN214" s="222"/>
      <c r="BO214" s="223"/>
      <c r="BP214" s="221"/>
      <c r="BQ214" s="222"/>
      <c r="BR214" s="222"/>
      <c r="BS214" s="222"/>
      <c r="BT214" s="222"/>
      <c r="BU214" s="223"/>
      <c r="BV214" s="221"/>
      <c r="BW214" s="222"/>
      <c r="BX214" s="222"/>
      <c r="BY214" s="222"/>
      <c r="BZ214" s="222"/>
      <c r="CA214" s="223"/>
      <c r="CB214" s="215"/>
      <c r="CC214" s="216"/>
      <c r="CD214" s="216"/>
      <c r="CE214" s="217"/>
      <c r="CF214" s="199"/>
      <c r="CG214" s="200"/>
      <c r="CH214" s="200"/>
      <c r="CI214" s="200"/>
      <c r="CJ214" s="201"/>
      <c r="CK214" s="199"/>
      <c r="CL214" s="200"/>
      <c r="CM214" s="200"/>
      <c r="CN214" s="200"/>
      <c r="CO214" s="201"/>
      <c r="CP214" s="199"/>
      <c r="CQ214" s="200"/>
      <c r="CR214" s="200"/>
      <c r="CS214" s="200"/>
      <c r="CT214" s="201"/>
      <c r="CU214" s="171"/>
      <c r="CV214" s="172"/>
      <c r="CW214" s="172"/>
      <c r="CX214" s="172"/>
      <c r="CY214" s="173"/>
    </row>
    <row r="215" spans="1:103" ht="16.5" x14ac:dyDescent="0.15">
      <c r="A215" s="143">
        <v>35</v>
      </c>
      <c r="B215" s="144"/>
      <c r="C215" s="145" t="str">
        <f t="shared" ca="1" si="4"/>
        <v>●</v>
      </c>
      <c r="D215" s="146"/>
      <c r="E215" s="147"/>
      <c r="F215" s="147"/>
      <c r="G215" s="147"/>
      <c r="H215" s="147"/>
      <c r="I215" s="147"/>
      <c r="J215" s="147"/>
      <c r="K215" s="148" t="s">
        <v>601</v>
      </c>
      <c r="L215" s="149"/>
      <c r="M215" s="149"/>
      <c r="N215" s="149"/>
      <c r="O215" s="149"/>
      <c r="P215" s="149"/>
      <c r="Q215" s="149"/>
      <c r="R215" s="150"/>
      <c r="S215" s="151"/>
      <c r="T215" s="150"/>
      <c r="U215" s="151"/>
      <c r="V215" s="148"/>
      <c r="W215" s="149"/>
      <c r="X215" s="149"/>
      <c r="Y215" s="149"/>
      <c r="Z215" s="149"/>
      <c r="AA215" s="149"/>
      <c r="AB215" s="149"/>
      <c r="AC215" s="149"/>
      <c r="AD215" s="148"/>
      <c r="AE215" s="149"/>
      <c r="AF215" s="149"/>
      <c r="AG215" s="149"/>
      <c r="AH215" s="149"/>
      <c r="AI215" s="149"/>
      <c r="AJ215" s="149"/>
      <c r="AK215" s="152"/>
      <c r="AL215" s="148"/>
      <c r="AM215" s="149"/>
      <c r="AN215" s="149"/>
      <c r="AO215" s="149"/>
      <c r="AP215" s="149"/>
      <c r="AQ215" s="149"/>
      <c r="AR215" s="152"/>
      <c r="AS215" s="153"/>
      <c r="AT215" s="154"/>
      <c r="AU215" s="154"/>
      <c r="AV215" s="154"/>
      <c r="AW215" s="154"/>
      <c r="AX215" s="154"/>
      <c r="AY215" s="155"/>
      <c r="AZ215" s="156"/>
      <c r="BA215" s="157"/>
      <c r="BB215" s="158">
        <v>1</v>
      </c>
      <c r="BC215" s="159"/>
      <c r="BD215" s="160"/>
      <c r="BE215" s="160"/>
      <c r="BF215" s="161"/>
      <c r="BG215" s="162"/>
      <c r="BH215" s="163"/>
      <c r="BI215" s="164"/>
      <c r="BJ215" s="165"/>
      <c r="BK215" s="166"/>
      <c r="BL215" s="166"/>
      <c r="BM215" s="166"/>
      <c r="BN215" s="166"/>
      <c r="BO215" s="167"/>
      <c r="BP215" s="165"/>
      <c r="BQ215" s="166"/>
      <c r="BR215" s="166"/>
      <c r="BS215" s="166"/>
      <c r="BT215" s="166"/>
      <c r="BU215" s="167"/>
      <c r="BV215" s="165"/>
      <c r="BW215" s="166"/>
      <c r="BX215" s="166"/>
      <c r="BY215" s="166"/>
      <c r="BZ215" s="166"/>
      <c r="CA215" s="167"/>
      <c r="CB215" s="159"/>
      <c r="CC215" s="160"/>
      <c r="CD215" s="160"/>
      <c r="CE215" s="161"/>
      <c r="CF215" s="168"/>
      <c r="CG215" s="169"/>
      <c r="CH215" s="169"/>
      <c r="CI215" s="169"/>
      <c r="CJ215" s="170"/>
      <c r="CK215" s="168"/>
      <c r="CL215" s="169"/>
      <c r="CM215" s="169"/>
      <c r="CN215" s="169"/>
      <c r="CO215" s="170"/>
      <c r="CP215" s="168"/>
      <c r="CQ215" s="169"/>
      <c r="CR215" s="169"/>
      <c r="CS215" s="169"/>
      <c r="CT215" s="170"/>
      <c r="CU215" s="171"/>
      <c r="CV215" s="172"/>
      <c r="CW215" s="172"/>
      <c r="CX215" s="172"/>
      <c r="CY215" s="173"/>
    </row>
    <row r="216" spans="1:103" ht="16.5" x14ac:dyDescent="0.15">
      <c r="A216" s="175"/>
      <c r="B216" s="144"/>
      <c r="C216" s="176" t="str">
        <f t="shared" ca="1" si="4"/>
        <v>●</v>
      </c>
      <c r="D216" s="177"/>
      <c r="E216" s="178"/>
      <c r="F216" s="178"/>
      <c r="G216" s="178"/>
      <c r="H216" s="178"/>
      <c r="I216" s="178"/>
      <c r="J216" s="178"/>
      <c r="K216" s="179"/>
      <c r="L216" s="180"/>
      <c r="M216" s="180"/>
      <c r="N216" s="180"/>
      <c r="O216" s="180"/>
      <c r="P216" s="180"/>
      <c r="Q216" s="180"/>
      <c r="R216" s="181"/>
      <c r="S216" s="182"/>
      <c r="T216" s="181"/>
      <c r="U216" s="182"/>
      <c r="V216" s="179"/>
      <c r="W216" s="180"/>
      <c r="X216" s="180"/>
      <c r="Y216" s="180"/>
      <c r="Z216" s="180"/>
      <c r="AA216" s="180"/>
      <c r="AB216" s="180"/>
      <c r="AC216" s="180"/>
      <c r="AD216" s="179"/>
      <c r="AE216" s="180"/>
      <c r="AF216" s="180"/>
      <c r="AG216" s="180"/>
      <c r="AH216" s="180"/>
      <c r="AI216" s="180"/>
      <c r="AJ216" s="180"/>
      <c r="AK216" s="183"/>
      <c r="AL216" s="179"/>
      <c r="AM216" s="180"/>
      <c r="AN216" s="180"/>
      <c r="AO216" s="180"/>
      <c r="AP216" s="180"/>
      <c r="AQ216" s="180"/>
      <c r="AR216" s="183"/>
      <c r="AS216" s="184"/>
      <c r="AT216" s="185"/>
      <c r="AU216" s="185"/>
      <c r="AV216" s="185"/>
      <c r="AW216" s="185"/>
      <c r="AX216" s="185"/>
      <c r="AY216" s="186"/>
      <c r="AZ216" s="187"/>
      <c r="BA216" s="188"/>
      <c r="BB216" s="189">
        <v>2</v>
      </c>
      <c r="BC216" s="190"/>
      <c r="BD216" s="191"/>
      <c r="BE216" s="191"/>
      <c r="BF216" s="192"/>
      <c r="BG216" s="193"/>
      <c r="BH216" s="194"/>
      <c r="BI216" s="195"/>
      <c r="BJ216" s="196"/>
      <c r="BK216" s="197"/>
      <c r="BL216" s="197"/>
      <c r="BM216" s="197"/>
      <c r="BN216" s="197"/>
      <c r="BO216" s="198"/>
      <c r="BP216" s="196"/>
      <c r="BQ216" s="197"/>
      <c r="BR216" s="197"/>
      <c r="BS216" s="197"/>
      <c r="BT216" s="197"/>
      <c r="BU216" s="198"/>
      <c r="BV216" s="196"/>
      <c r="BW216" s="197"/>
      <c r="BX216" s="197"/>
      <c r="BY216" s="197"/>
      <c r="BZ216" s="197"/>
      <c r="CA216" s="198"/>
      <c r="CB216" s="190"/>
      <c r="CC216" s="191"/>
      <c r="CD216" s="191"/>
      <c r="CE216" s="192"/>
      <c r="CF216" s="199"/>
      <c r="CG216" s="200"/>
      <c r="CH216" s="200"/>
      <c r="CI216" s="200"/>
      <c r="CJ216" s="201"/>
      <c r="CK216" s="199"/>
      <c r="CL216" s="200"/>
      <c r="CM216" s="200"/>
      <c r="CN216" s="200"/>
      <c r="CO216" s="201"/>
      <c r="CP216" s="199"/>
      <c r="CQ216" s="200"/>
      <c r="CR216" s="200"/>
      <c r="CS216" s="200"/>
      <c r="CT216" s="201"/>
      <c r="CU216" s="171"/>
      <c r="CV216" s="172"/>
      <c r="CW216" s="172"/>
      <c r="CX216" s="172"/>
      <c r="CY216" s="173"/>
    </row>
    <row r="217" spans="1:103" ht="16.5" x14ac:dyDescent="0.15">
      <c r="A217" s="175"/>
      <c r="B217" s="144"/>
      <c r="C217" s="176" t="str">
        <f t="shared" ca="1" si="4"/>
        <v>●</v>
      </c>
      <c r="D217" s="177"/>
      <c r="E217" s="178"/>
      <c r="F217" s="178"/>
      <c r="G217" s="178"/>
      <c r="H217" s="178"/>
      <c r="I217" s="178"/>
      <c r="J217" s="178"/>
      <c r="K217" s="179"/>
      <c r="L217" s="180"/>
      <c r="M217" s="180"/>
      <c r="N217" s="180"/>
      <c r="O217" s="180"/>
      <c r="P217" s="180"/>
      <c r="Q217" s="180"/>
      <c r="R217" s="181"/>
      <c r="S217" s="182"/>
      <c r="T217" s="181"/>
      <c r="U217" s="182"/>
      <c r="V217" s="179"/>
      <c r="W217" s="180"/>
      <c r="X217" s="180"/>
      <c r="Y217" s="180"/>
      <c r="Z217" s="180"/>
      <c r="AA217" s="180"/>
      <c r="AB217" s="180"/>
      <c r="AC217" s="180"/>
      <c r="AD217" s="179"/>
      <c r="AE217" s="180"/>
      <c r="AF217" s="180"/>
      <c r="AG217" s="180"/>
      <c r="AH217" s="180"/>
      <c r="AI217" s="180"/>
      <c r="AJ217" s="180"/>
      <c r="AK217" s="183"/>
      <c r="AL217" s="179"/>
      <c r="AM217" s="180"/>
      <c r="AN217" s="180"/>
      <c r="AO217" s="180"/>
      <c r="AP217" s="180"/>
      <c r="AQ217" s="180"/>
      <c r="AR217" s="183"/>
      <c r="AS217" s="184"/>
      <c r="AT217" s="185"/>
      <c r="AU217" s="185"/>
      <c r="AV217" s="185"/>
      <c r="AW217" s="185"/>
      <c r="AX217" s="185"/>
      <c r="AY217" s="186"/>
      <c r="AZ217" s="187"/>
      <c r="BA217" s="188"/>
      <c r="BB217" s="189">
        <v>3</v>
      </c>
      <c r="BC217" s="190"/>
      <c r="BD217" s="191"/>
      <c r="BE217" s="191"/>
      <c r="BF217" s="192"/>
      <c r="BG217" s="193"/>
      <c r="BH217" s="194"/>
      <c r="BI217" s="195"/>
      <c r="BJ217" s="196"/>
      <c r="BK217" s="197"/>
      <c r="BL217" s="197"/>
      <c r="BM217" s="197"/>
      <c r="BN217" s="197"/>
      <c r="BO217" s="198"/>
      <c r="BP217" s="196"/>
      <c r="BQ217" s="197"/>
      <c r="BR217" s="197"/>
      <c r="BS217" s="197"/>
      <c r="BT217" s="197"/>
      <c r="BU217" s="198"/>
      <c r="BV217" s="196"/>
      <c r="BW217" s="197"/>
      <c r="BX217" s="197"/>
      <c r="BY217" s="197"/>
      <c r="BZ217" s="197"/>
      <c r="CA217" s="198"/>
      <c r="CB217" s="190"/>
      <c r="CC217" s="191"/>
      <c r="CD217" s="191"/>
      <c r="CE217" s="192"/>
      <c r="CF217" s="199"/>
      <c r="CG217" s="200"/>
      <c r="CH217" s="200"/>
      <c r="CI217" s="200"/>
      <c r="CJ217" s="201"/>
      <c r="CK217" s="199"/>
      <c r="CL217" s="200"/>
      <c r="CM217" s="200"/>
      <c r="CN217" s="200"/>
      <c r="CO217" s="201"/>
      <c r="CP217" s="199"/>
      <c r="CQ217" s="200"/>
      <c r="CR217" s="200"/>
      <c r="CS217" s="200"/>
      <c r="CT217" s="201"/>
      <c r="CU217" s="171"/>
      <c r="CV217" s="172"/>
      <c r="CW217" s="172"/>
      <c r="CX217" s="172"/>
      <c r="CY217" s="173"/>
    </row>
    <row r="218" spans="1:103" ht="16.5" x14ac:dyDescent="0.15">
      <c r="A218" s="175"/>
      <c r="B218" s="144"/>
      <c r="C218" s="176" t="str">
        <f t="shared" ca="1" si="4"/>
        <v>●</v>
      </c>
      <c r="D218" s="177"/>
      <c r="E218" s="178"/>
      <c r="F218" s="178"/>
      <c r="G218" s="178"/>
      <c r="H218" s="178"/>
      <c r="I218" s="178"/>
      <c r="J218" s="178"/>
      <c r="K218" s="179"/>
      <c r="L218" s="180"/>
      <c r="M218" s="180"/>
      <c r="N218" s="180"/>
      <c r="O218" s="180"/>
      <c r="P218" s="180"/>
      <c r="Q218" s="180"/>
      <c r="R218" s="181"/>
      <c r="S218" s="182"/>
      <c r="T218" s="181"/>
      <c r="U218" s="182"/>
      <c r="V218" s="179"/>
      <c r="W218" s="180"/>
      <c r="X218" s="180"/>
      <c r="Y218" s="180"/>
      <c r="Z218" s="180"/>
      <c r="AA218" s="180"/>
      <c r="AB218" s="180"/>
      <c r="AC218" s="180"/>
      <c r="AD218" s="179"/>
      <c r="AE218" s="180"/>
      <c r="AF218" s="180"/>
      <c r="AG218" s="180"/>
      <c r="AH218" s="180"/>
      <c r="AI218" s="180"/>
      <c r="AJ218" s="180"/>
      <c r="AK218" s="183"/>
      <c r="AL218" s="179"/>
      <c r="AM218" s="180"/>
      <c r="AN218" s="180"/>
      <c r="AO218" s="180"/>
      <c r="AP218" s="180"/>
      <c r="AQ218" s="180"/>
      <c r="AR218" s="183"/>
      <c r="AS218" s="184"/>
      <c r="AT218" s="185"/>
      <c r="AU218" s="185"/>
      <c r="AV218" s="185"/>
      <c r="AW218" s="185"/>
      <c r="AX218" s="185"/>
      <c r="AY218" s="186"/>
      <c r="AZ218" s="187"/>
      <c r="BA218" s="188"/>
      <c r="BB218" s="189">
        <v>4</v>
      </c>
      <c r="BC218" s="190"/>
      <c r="BD218" s="191"/>
      <c r="BE218" s="191"/>
      <c r="BF218" s="192"/>
      <c r="BG218" s="193"/>
      <c r="BH218" s="194"/>
      <c r="BI218" s="195"/>
      <c r="BJ218" s="196"/>
      <c r="BK218" s="197"/>
      <c r="BL218" s="197"/>
      <c r="BM218" s="197"/>
      <c r="BN218" s="197"/>
      <c r="BO218" s="198"/>
      <c r="BP218" s="196"/>
      <c r="BQ218" s="197"/>
      <c r="BR218" s="197"/>
      <c r="BS218" s="197"/>
      <c r="BT218" s="197"/>
      <c r="BU218" s="198"/>
      <c r="BV218" s="196"/>
      <c r="BW218" s="197"/>
      <c r="BX218" s="197"/>
      <c r="BY218" s="197"/>
      <c r="BZ218" s="197"/>
      <c r="CA218" s="198"/>
      <c r="CB218" s="190"/>
      <c r="CC218" s="191"/>
      <c r="CD218" s="191"/>
      <c r="CE218" s="192"/>
      <c r="CF218" s="199"/>
      <c r="CG218" s="200"/>
      <c r="CH218" s="200"/>
      <c r="CI218" s="200"/>
      <c r="CJ218" s="201"/>
      <c r="CK218" s="199"/>
      <c r="CL218" s="200"/>
      <c r="CM218" s="200"/>
      <c r="CN218" s="200"/>
      <c r="CO218" s="201"/>
      <c r="CP218" s="199"/>
      <c r="CQ218" s="200"/>
      <c r="CR218" s="200"/>
      <c r="CS218" s="200"/>
      <c r="CT218" s="201"/>
      <c r="CU218" s="171"/>
      <c r="CV218" s="172"/>
      <c r="CW218" s="172"/>
      <c r="CX218" s="172"/>
      <c r="CY218" s="173"/>
    </row>
    <row r="219" spans="1:103" ht="16.5" x14ac:dyDescent="0.15">
      <c r="A219" s="175"/>
      <c r="B219" s="144"/>
      <c r="C219" s="176" t="str">
        <f t="shared" ca="1" si="4"/>
        <v>●</v>
      </c>
      <c r="D219" s="177"/>
      <c r="E219" s="178"/>
      <c r="F219" s="178"/>
      <c r="G219" s="178"/>
      <c r="H219" s="178"/>
      <c r="I219" s="178"/>
      <c r="J219" s="178"/>
      <c r="K219" s="179"/>
      <c r="L219" s="180"/>
      <c r="M219" s="180"/>
      <c r="N219" s="180"/>
      <c r="O219" s="180"/>
      <c r="P219" s="180"/>
      <c r="Q219" s="180"/>
      <c r="R219" s="181"/>
      <c r="S219" s="182"/>
      <c r="T219" s="181"/>
      <c r="U219" s="182"/>
      <c r="V219" s="179"/>
      <c r="W219" s="180"/>
      <c r="X219" s="180"/>
      <c r="Y219" s="180"/>
      <c r="Z219" s="180"/>
      <c r="AA219" s="180"/>
      <c r="AB219" s="180"/>
      <c r="AC219" s="180"/>
      <c r="AD219" s="179"/>
      <c r="AE219" s="180"/>
      <c r="AF219" s="180"/>
      <c r="AG219" s="180"/>
      <c r="AH219" s="180"/>
      <c r="AI219" s="180"/>
      <c r="AJ219" s="180"/>
      <c r="AK219" s="183"/>
      <c r="AL219" s="179"/>
      <c r="AM219" s="180"/>
      <c r="AN219" s="180"/>
      <c r="AO219" s="180"/>
      <c r="AP219" s="180"/>
      <c r="AQ219" s="180"/>
      <c r="AR219" s="183"/>
      <c r="AS219" s="184"/>
      <c r="AT219" s="185"/>
      <c r="AU219" s="185"/>
      <c r="AV219" s="185"/>
      <c r="AW219" s="185"/>
      <c r="AX219" s="185"/>
      <c r="AY219" s="186"/>
      <c r="AZ219" s="187"/>
      <c r="BA219" s="188"/>
      <c r="BB219" s="189">
        <v>5</v>
      </c>
      <c r="BC219" s="190"/>
      <c r="BD219" s="191"/>
      <c r="BE219" s="191"/>
      <c r="BF219" s="192"/>
      <c r="BG219" s="193"/>
      <c r="BH219" s="194"/>
      <c r="BI219" s="195"/>
      <c r="BJ219" s="196"/>
      <c r="BK219" s="197"/>
      <c r="BL219" s="197"/>
      <c r="BM219" s="197"/>
      <c r="BN219" s="197"/>
      <c r="BO219" s="198"/>
      <c r="BP219" s="196"/>
      <c r="BQ219" s="197"/>
      <c r="BR219" s="197"/>
      <c r="BS219" s="197"/>
      <c r="BT219" s="197"/>
      <c r="BU219" s="198"/>
      <c r="BV219" s="196"/>
      <c r="BW219" s="197"/>
      <c r="BX219" s="197"/>
      <c r="BY219" s="197"/>
      <c r="BZ219" s="197"/>
      <c r="CA219" s="198"/>
      <c r="CB219" s="190"/>
      <c r="CC219" s="191"/>
      <c r="CD219" s="191"/>
      <c r="CE219" s="192"/>
      <c r="CF219" s="199"/>
      <c r="CG219" s="200"/>
      <c r="CH219" s="200"/>
      <c r="CI219" s="200"/>
      <c r="CJ219" s="201"/>
      <c r="CK219" s="199"/>
      <c r="CL219" s="200"/>
      <c r="CM219" s="200"/>
      <c r="CN219" s="200"/>
      <c r="CO219" s="201"/>
      <c r="CP219" s="199"/>
      <c r="CQ219" s="200"/>
      <c r="CR219" s="200"/>
      <c r="CS219" s="200"/>
      <c r="CT219" s="201"/>
      <c r="CU219" s="171"/>
      <c r="CV219" s="172"/>
      <c r="CW219" s="172"/>
      <c r="CX219" s="172"/>
      <c r="CY219" s="173"/>
    </row>
    <row r="220" spans="1:103" ht="16.5" x14ac:dyDescent="0.15">
      <c r="A220" s="202"/>
      <c r="B220" s="203"/>
      <c r="C220" s="204" t="str">
        <f t="shared" ca="1" si="4"/>
        <v>●</v>
      </c>
      <c r="D220" s="205"/>
      <c r="E220" s="206"/>
      <c r="F220" s="206"/>
      <c r="G220" s="206"/>
      <c r="H220" s="206"/>
      <c r="I220" s="206"/>
      <c r="J220" s="206"/>
      <c r="K220" s="168"/>
      <c r="L220" s="169"/>
      <c r="M220" s="169"/>
      <c r="N220" s="169"/>
      <c r="O220" s="169"/>
      <c r="P220" s="169"/>
      <c r="Q220" s="169"/>
      <c r="R220" s="207"/>
      <c r="S220" s="208"/>
      <c r="T220" s="207"/>
      <c r="U220" s="208"/>
      <c r="V220" s="168"/>
      <c r="W220" s="169"/>
      <c r="X220" s="169"/>
      <c r="Y220" s="169"/>
      <c r="Z220" s="169"/>
      <c r="AA220" s="169"/>
      <c r="AB220" s="169"/>
      <c r="AC220" s="169"/>
      <c r="AD220" s="168"/>
      <c r="AE220" s="169"/>
      <c r="AF220" s="169"/>
      <c r="AG220" s="169"/>
      <c r="AH220" s="169"/>
      <c r="AI220" s="169"/>
      <c r="AJ220" s="169"/>
      <c r="AK220" s="170"/>
      <c r="AL220" s="168"/>
      <c r="AM220" s="169"/>
      <c r="AN220" s="169"/>
      <c r="AO220" s="169"/>
      <c r="AP220" s="169"/>
      <c r="AQ220" s="169"/>
      <c r="AR220" s="170"/>
      <c r="AS220" s="209"/>
      <c r="AT220" s="210"/>
      <c r="AU220" s="210"/>
      <c r="AV220" s="210"/>
      <c r="AW220" s="210"/>
      <c r="AX220" s="210"/>
      <c r="AY220" s="211"/>
      <c r="AZ220" s="212"/>
      <c r="BA220" s="213"/>
      <c r="BB220" s="214">
        <v>6</v>
      </c>
      <c r="BC220" s="215"/>
      <c r="BD220" s="216"/>
      <c r="BE220" s="216"/>
      <c r="BF220" s="217"/>
      <c r="BG220" s="218"/>
      <c r="BH220" s="219"/>
      <c r="BI220" s="220"/>
      <c r="BJ220" s="221"/>
      <c r="BK220" s="222"/>
      <c r="BL220" s="222"/>
      <c r="BM220" s="222"/>
      <c r="BN220" s="222"/>
      <c r="BO220" s="223"/>
      <c r="BP220" s="221"/>
      <c r="BQ220" s="222"/>
      <c r="BR220" s="222"/>
      <c r="BS220" s="222"/>
      <c r="BT220" s="222"/>
      <c r="BU220" s="223"/>
      <c r="BV220" s="221"/>
      <c r="BW220" s="222"/>
      <c r="BX220" s="222"/>
      <c r="BY220" s="222"/>
      <c r="BZ220" s="222"/>
      <c r="CA220" s="223"/>
      <c r="CB220" s="215"/>
      <c r="CC220" s="216"/>
      <c r="CD220" s="216"/>
      <c r="CE220" s="217"/>
      <c r="CF220" s="199"/>
      <c r="CG220" s="200"/>
      <c r="CH220" s="200"/>
      <c r="CI220" s="200"/>
      <c r="CJ220" s="201"/>
      <c r="CK220" s="199"/>
      <c r="CL220" s="200"/>
      <c r="CM220" s="200"/>
      <c r="CN220" s="200"/>
      <c r="CO220" s="201"/>
      <c r="CP220" s="199"/>
      <c r="CQ220" s="200"/>
      <c r="CR220" s="200"/>
      <c r="CS220" s="200"/>
      <c r="CT220" s="201"/>
      <c r="CU220" s="171"/>
      <c r="CV220" s="172"/>
      <c r="CW220" s="172"/>
      <c r="CX220" s="172"/>
      <c r="CY220" s="173"/>
    </row>
    <row r="221" spans="1:103" ht="16.5" x14ac:dyDescent="0.15">
      <c r="A221" s="143">
        <v>36</v>
      </c>
      <c r="B221" s="144"/>
      <c r="C221" s="145" t="str">
        <f t="shared" ca="1" si="4"/>
        <v>●</v>
      </c>
      <c r="D221" s="146"/>
      <c r="E221" s="147"/>
      <c r="F221" s="147"/>
      <c r="G221" s="147"/>
      <c r="H221" s="147"/>
      <c r="I221" s="147"/>
      <c r="J221" s="147"/>
      <c r="K221" s="148" t="s">
        <v>602</v>
      </c>
      <c r="L221" s="149"/>
      <c r="M221" s="149"/>
      <c r="N221" s="149"/>
      <c r="O221" s="149"/>
      <c r="P221" s="149"/>
      <c r="Q221" s="149"/>
      <c r="R221" s="150"/>
      <c r="S221" s="151"/>
      <c r="T221" s="150"/>
      <c r="U221" s="151"/>
      <c r="V221" s="148"/>
      <c r="W221" s="149"/>
      <c r="X221" s="149"/>
      <c r="Y221" s="149"/>
      <c r="Z221" s="149"/>
      <c r="AA221" s="149"/>
      <c r="AB221" s="149"/>
      <c r="AC221" s="149"/>
      <c r="AD221" s="148"/>
      <c r="AE221" s="149"/>
      <c r="AF221" s="149"/>
      <c r="AG221" s="149"/>
      <c r="AH221" s="149"/>
      <c r="AI221" s="149"/>
      <c r="AJ221" s="149"/>
      <c r="AK221" s="152"/>
      <c r="AL221" s="148"/>
      <c r="AM221" s="149"/>
      <c r="AN221" s="149"/>
      <c r="AO221" s="149"/>
      <c r="AP221" s="149"/>
      <c r="AQ221" s="149"/>
      <c r="AR221" s="152"/>
      <c r="AS221" s="153"/>
      <c r="AT221" s="154"/>
      <c r="AU221" s="154"/>
      <c r="AV221" s="154"/>
      <c r="AW221" s="154"/>
      <c r="AX221" s="154"/>
      <c r="AY221" s="155"/>
      <c r="AZ221" s="156"/>
      <c r="BA221" s="157"/>
      <c r="BB221" s="158">
        <v>1</v>
      </c>
      <c r="BC221" s="159"/>
      <c r="BD221" s="160"/>
      <c r="BE221" s="160"/>
      <c r="BF221" s="161"/>
      <c r="BG221" s="162"/>
      <c r="BH221" s="163"/>
      <c r="BI221" s="164"/>
      <c r="BJ221" s="165"/>
      <c r="BK221" s="166"/>
      <c r="BL221" s="166"/>
      <c r="BM221" s="166"/>
      <c r="BN221" s="166"/>
      <c r="BO221" s="167"/>
      <c r="BP221" s="165"/>
      <c r="BQ221" s="166"/>
      <c r="BR221" s="166"/>
      <c r="BS221" s="166"/>
      <c r="BT221" s="166"/>
      <c r="BU221" s="167"/>
      <c r="BV221" s="165"/>
      <c r="BW221" s="166"/>
      <c r="BX221" s="166"/>
      <c r="BY221" s="166"/>
      <c r="BZ221" s="166"/>
      <c r="CA221" s="167"/>
      <c r="CB221" s="159"/>
      <c r="CC221" s="160"/>
      <c r="CD221" s="160"/>
      <c r="CE221" s="161"/>
      <c r="CF221" s="168"/>
      <c r="CG221" s="169"/>
      <c r="CH221" s="169"/>
      <c r="CI221" s="169"/>
      <c r="CJ221" s="170"/>
      <c r="CK221" s="168"/>
      <c r="CL221" s="169"/>
      <c r="CM221" s="169"/>
      <c r="CN221" s="169"/>
      <c r="CO221" s="170"/>
      <c r="CP221" s="168"/>
      <c r="CQ221" s="169"/>
      <c r="CR221" s="169"/>
      <c r="CS221" s="169"/>
      <c r="CT221" s="170"/>
      <c r="CU221" s="171"/>
      <c r="CV221" s="172"/>
      <c r="CW221" s="172"/>
      <c r="CX221" s="172"/>
      <c r="CY221" s="173"/>
    </row>
    <row r="222" spans="1:103" ht="16.5" x14ac:dyDescent="0.15">
      <c r="A222" s="175"/>
      <c r="B222" s="144"/>
      <c r="C222" s="176" t="str">
        <f t="shared" ca="1" si="4"/>
        <v>●</v>
      </c>
      <c r="D222" s="177"/>
      <c r="E222" s="178"/>
      <c r="F222" s="178"/>
      <c r="G222" s="178"/>
      <c r="H222" s="178"/>
      <c r="I222" s="178"/>
      <c r="J222" s="178"/>
      <c r="K222" s="179"/>
      <c r="L222" s="180"/>
      <c r="M222" s="180"/>
      <c r="N222" s="180"/>
      <c r="O222" s="180"/>
      <c r="P222" s="180"/>
      <c r="Q222" s="180"/>
      <c r="R222" s="181"/>
      <c r="S222" s="182"/>
      <c r="T222" s="181"/>
      <c r="U222" s="182"/>
      <c r="V222" s="179"/>
      <c r="W222" s="180"/>
      <c r="X222" s="180"/>
      <c r="Y222" s="180"/>
      <c r="Z222" s="180"/>
      <c r="AA222" s="180"/>
      <c r="AB222" s="180"/>
      <c r="AC222" s="180"/>
      <c r="AD222" s="179"/>
      <c r="AE222" s="180"/>
      <c r="AF222" s="180"/>
      <c r="AG222" s="180"/>
      <c r="AH222" s="180"/>
      <c r="AI222" s="180"/>
      <c r="AJ222" s="180"/>
      <c r="AK222" s="183"/>
      <c r="AL222" s="179"/>
      <c r="AM222" s="180"/>
      <c r="AN222" s="180"/>
      <c r="AO222" s="180"/>
      <c r="AP222" s="180"/>
      <c r="AQ222" s="180"/>
      <c r="AR222" s="183"/>
      <c r="AS222" s="184"/>
      <c r="AT222" s="185"/>
      <c r="AU222" s="185"/>
      <c r="AV222" s="185"/>
      <c r="AW222" s="185"/>
      <c r="AX222" s="185"/>
      <c r="AY222" s="186"/>
      <c r="AZ222" s="187"/>
      <c r="BA222" s="188"/>
      <c r="BB222" s="189">
        <v>2</v>
      </c>
      <c r="BC222" s="190"/>
      <c r="BD222" s="191"/>
      <c r="BE222" s="191"/>
      <c r="BF222" s="192"/>
      <c r="BG222" s="193"/>
      <c r="BH222" s="194"/>
      <c r="BI222" s="195"/>
      <c r="BJ222" s="196"/>
      <c r="BK222" s="197"/>
      <c r="BL222" s="197"/>
      <c r="BM222" s="197"/>
      <c r="BN222" s="197"/>
      <c r="BO222" s="198"/>
      <c r="BP222" s="196"/>
      <c r="BQ222" s="197"/>
      <c r="BR222" s="197"/>
      <c r="BS222" s="197"/>
      <c r="BT222" s="197"/>
      <c r="BU222" s="198"/>
      <c r="BV222" s="196"/>
      <c r="BW222" s="197"/>
      <c r="BX222" s="197"/>
      <c r="BY222" s="197"/>
      <c r="BZ222" s="197"/>
      <c r="CA222" s="198"/>
      <c r="CB222" s="190"/>
      <c r="CC222" s="191"/>
      <c r="CD222" s="191"/>
      <c r="CE222" s="192"/>
      <c r="CF222" s="199"/>
      <c r="CG222" s="200"/>
      <c r="CH222" s="200"/>
      <c r="CI222" s="200"/>
      <c r="CJ222" s="201"/>
      <c r="CK222" s="199"/>
      <c r="CL222" s="200"/>
      <c r="CM222" s="200"/>
      <c r="CN222" s="200"/>
      <c r="CO222" s="201"/>
      <c r="CP222" s="199"/>
      <c r="CQ222" s="200"/>
      <c r="CR222" s="200"/>
      <c r="CS222" s="200"/>
      <c r="CT222" s="201"/>
      <c r="CU222" s="171"/>
      <c r="CV222" s="172"/>
      <c r="CW222" s="172"/>
      <c r="CX222" s="172"/>
      <c r="CY222" s="173"/>
    </row>
    <row r="223" spans="1:103" ht="16.5" x14ac:dyDescent="0.15">
      <c r="A223" s="175"/>
      <c r="B223" s="144"/>
      <c r="C223" s="176" t="str">
        <f t="shared" ca="1" si="4"/>
        <v>●</v>
      </c>
      <c r="D223" s="177"/>
      <c r="E223" s="178"/>
      <c r="F223" s="178"/>
      <c r="G223" s="178"/>
      <c r="H223" s="178"/>
      <c r="I223" s="178"/>
      <c r="J223" s="178"/>
      <c r="K223" s="179"/>
      <c r="L223" s="180"/>
      <c r="M223" s="180"/>
      <c r="N223" s="180"/>
      <c r="O223" s="180"/>
      <c r="P223" s="180"/>
      <c r="Q223" s="180"/>
      <c r="R223" s="181"/>
      <c r="S223" s="182"/>
      <c r="T223" s="181"/>
      <c r="U223" s="182"/>
      <c r="V223" s="179"/>
      <c r="W223" s="180"/>
      <c r="X223" s="180"/>
      <c r="Y223" s="180"/>
      <c r="Z223" s="180"/>
      <c r="AA223" s="180"/>
      <c r="AB223" s="180"/>
      <c r="AC223" s="180"/>
      <c r="AD223" s="179"/>
      <c r="AE223" s="180"/>
      <c r="AF223" s="180"/>
      <c r="AG223" s="180"/>
      <c r="AH223" s="180"/>
      <c r="AI223" s="180"/>
      <c r="AJ223" s="180"/>
      <c r="AK223" s="183"/>
      <c r="AL223" s="179"/>
      <c r="AM223" s="180"/>
      <c r="AN223" s="180"/>
      <c r="AO223" s="180"/>
      <c r="AP223" s="180"/>
      <c r="AQ223" s="180"/>
      <c r="AR223" s="183"/>
      <c r="AS223" s="184"/>
      <c r="AT223" s="185"/>
      <c r="AU223" s="185"/>
      <c r="AV223" s="185"/>
      <c r="AW223" s="185"/>
      <c r="AX223" s="185"/>
      <c r="AY223" s="186"/>
      <c r="AZ223" s="187"/>
      <c r="BA223" s="188"/>
      <c r="BB223" s="189">
        <v>3</v>
      </c>
      <c r="BC223" s="190"/>
      <c r="BD223" s="191"/>
      <c r="BE223" s="191"/>
      <c r="BF223" s="192"/>
      <c r="BG223" s="193"/>
      <c r="BH223" s="194"/>
      <c r="BI223" s="195"/>
      <c r="BJ223" s="196"/>
      <c r="BK223" s="197"/>
      <c r="BL223" s="197"/>
      <c r="BM223" s="197"/>
      <c r="BN223" s="197"/>
      <c r="BO223" s="198"/>
      <c r="BP223" s="196"/>
      <c r="BQ223" s="197"/>
      <c r="BR223" s="197"/>
      <c r="BS223" s="197"/>
      <c r="BT223" s="197"/>
      <c r="BU223" s="198"/>
      <c r="BV223" s="196"/>
      <c r="BW223" s="197"/>
      <c r="BX223" s="197"/>
      <c r="BY223" s="197"/>
      <c r="BZ223" s="197"/>
      <c r="CA223" s="198"/>
      <c r="CB223" s="190"/>
      <c r="CC223" s="191"/>
      <c r="CD223" s="191"/>
      <c r="CE223" s="192"/>
      <c r="CF223" s="199"/>
      <c r="CG223" s="200"/>
      <c r="CH223" s="200"/>
      <c r="CI223" s="200"/>
      <c r="CJ223" s="201"/>
      <c r="CK223" s="199"/>
      <c r="CL223" s="200"/>
      <c r="CM223" s="200"/>
      <c r="CN223" s="200"/>
      <c r="CO223" s="201"/>
      <c r="CP223" s="199"/>
      <c r="CQ223" s="200"/>
      <c r="CR223" s="200"/>
      <c r="CS223" s="200"/>
      <c r="CT223" s="201"/>
      <c r="CU223" s="171"/>
      <c r="CV223" s="172"/>
      <c r="CW223" s="172"/>
      <c r="CX223" s="172"/>
      <c r="CY223" s="173"/>
    </row>
    <row r="224" spans="1:103" ht="16.5" x14ac:dyDescent="0.15">
      <c r="A224" s="175"/>
      <c r="B224" s="144"/>
      <c r="C224" s="176" t="str">
        <f t="shared" ca="1" si="4"/>
        <v>●</v>
      </c>
      <c r="D224" s="177"/>
      <c r="E224" s="178"/>
      <c r="F224" s="178"/>
      <c r="G224" s="178"/>
      <c r="H224" s="178"/>
      <c r="I224" s="178"/>
      <c r="J224" s="178"/>
      <c r="K224" s="179"/>
      <c r="L224" s="180"/>
      <c r="M224" s="180"/>
      <c r="N224" s="180"/>
      <c r="O224" s="180"/>
      <c r="P224" s="180"/>
      <c r="Q224" s="180"/>
      <c r="R224" s="181"/>
      <c r="S224" s="182"/>
      <c r="T224" s="181"/>
      <c r="U224" s="182"/>
      <c r="V224" s="179"/>
      <c r="W224" s="180"/>
      <c r="X224" s="180"/>
      <c r="Y224" s="180"/>
      <c r="Z224" s="180"/>
      <c r="AA224" s="180"/>
      <c r="AB224" s="180"/>
      <c r="AC224" s="180"/>
      <c r="AD224" s="179"/>
      <c r="AE224" s="180"/>
      <c r="AF224" s="180"/>
      <c r="AG224" s="180"/>
      <c r="AH224" s="180"/>
      <c r="AI224" s="180"/>
      <c r="AJ224" s="180"/>
      <c r="AK224" s="183"/>
      <c r="AL224" s="179"/>
      <c r="AM224" s="180"/>
      <c r="AN224" s="180"/>
      <c r="AO224" s="180"/>
      <c r="AP224" s="180"/>
      <c r="AQ224" s="180"/>
      <c r="AR224" s="183"/>
      <c r="AS224" s="184"/>
      <c r="AT224" s="185"/>
      <c r="AU224" s="185"/>
      <c r="AV224" s="185"/>
      <c r="AW224" s="185"/>
      <c r="AX224" s="185"/>
      <c r="AY224" s="186"/>
      <c r="AZ224" s="187"/>
      <c r="BA224" s="188"/>
      <c r="BB224" s="189">
        <v>4</v>
      </c>
      <c r="BC224" s="190"/>
      <c r="BD224" s="191"/>
      <c r="BE224" s="191"/>
      <c r="BF224" s="192"/>
      <c r="BG224" s="193"/>
      <c r="BH224" s="194"/>
      <c r="BI224" s="195"/>
      <c r="BJ224" s="196"/>
      <c r="BK224" s="197"/>
      <c r="BL224" s="197"/>
      <c r="BM224" s="197"/>
      <c r="BN224" s="197"/>
      <c r="BO224" s="198"/>
      <c r="BP224" s="196"/>
      <c r="BQ224" s="197"/>
      <c r="BR224" s="197"/>
      <c r="BS224" s="197"/>
      <c r="BT224" s="197"/>
      <c r="BU224" s="198"/>
      <c r="BV224" s="196"/>
      <c r="BW224" s="197"/>
      <c r="BX224" s="197"/>
      <c r="BY224" s="197"/>
      <c r="BZ224" s="197"/>
      <c r="CA224" s="198"/>
      <c r="CB224" s="190"/>
      <c r="CC224" s="191"/>
      <c r="CD224" s="191"/>
      <c r="CE224" s="192"/>
      <c r="CF224" s="199"/>
      <c r="CG224" s="200"/>
      <c r="CH224" s="200"/>
      <c r="CI224" s="200"/>
      <c r="CJ224" s="201"/>
      <c r="CK224" s="199"/>
      <c r="CL224" s="200"/>
      <c r="CM224" s="200"/>
      <c r="CN224" s="200"/>
      <c r="CO224" s="201"/>
      <c r="CP224" s="199"/>
      <c r="CQ224" s="200"/>
      <c r="CR224" s="200"/>
      <c r="CS224" s="200"/>
      <c r="CT224" s="201"/>
      <c r="CU224" s="171"/>
      <c r="CV224" s="172"/>
      <c r="CW224" s="172"/>
      <c r="CX224" s="172"/>
      <c r="CY224" s="173"/>
    </row>
    <row r="225" spans="1:103" ht="16.5" x14ac:dyDescent="0.15">
      <c r="A225" s="175"/>
      <c r="B225" s="144"/>
      <c r="C225" s="176" t="str">
        <f t="shared" ca="1" si="4"/>
        <v>●</v>
      </c>
      <c r="D225" s="177"/>
      <c r="E225" s="178"/>
      <c r="F225" s="178"/>
      <c r="G225" s="178"/>
      <c r="H225" s="178"/>
      <c r="I225" s="178"/>
      <c r="J225" s="178"/>
      <c r="K225" s="179"/>
      <c r="L225" s="180"/>
      <c r="M225" s="180"/>
      <c r="N225" s="180"/>
      <c r="O225" s="180"/>
      <c r="P225" s="180"/>
      <c r="Q225" s="180"/>
      <c r="R225" s="181"/>
      <c r="S225" s="182"/>
      <c r="T225" s="181"/>
      <c r="U225" s="182"/>
      <c r="V225" s="179"/>
      <c r="W225" s="180"/>
      <c r="X225" s="180"/>
      <c r="Y225" s="180"/>
      <c r="Z225" s="180"/>
      <c r="AA225" s="180"/>
      <c r="AB225" s="180"/>
      <c r="AC225" s="180"/>
      <c r="AD225" s="179"/>
      <c r="AE225" s="180"/>
      <c r="AF225" s="180"/>
      <c r="AG225" s="180"/>
      <c r="AH225" s="180"/>
      <c r="AI225" s="180"/>
      <c r="AJ225" s="180"/>
      <c r="AK225" s="183"/>
      <c r="AL225" s="179"/>
      <c r="AM225" s="180"/>
      <c r="AN225" s="180"/>
      <c r="AO225" s="180"/>
      <c r="AP225" s="180"/>
      <c r="AQ225" s="180"/>
      <c r="AR225" s="183"/>
      <c r="AS225" s="184"/>
      <c r="AT225" s="185"/>
      <c r="AU225" s="185"/>
      <c r="AV225" s="185"/>
      <c r="AW225" s="185"/>
      <c r="AX225" s="185"/>
      <c r="AY225" s="186"/>
      <c r="AZ225" s="187"/>
      <c r="BA225" s="188"/>
      <c r="BB225" s="189">
        <v>5</v>
      </c>
      <c r="BC225" s="190"/>
      <c r="BD225" s="191"/>
      <c r="BE225" s="191"/>
      <c r="BF225" s="192"/>
      <c r="BG225" s="193"/>
      <c r="BH225" s="194"/>
      <c r="BI225" s="195"/>
      <c r="BJ225" s="196"/>
      <c r="BK225" s="197"/>
      <c r="BL225" s="197"/>
      <c r="BM225" s="197"/>
      <c r="BN225" s="197"/>
      <c r="BO225" s="198"/>
      <c r="BP225" s="196"/>
      <c r="BQ225" s="197"/>
      <c r="BR225" s="197"/>
      <c r="BS225" s="197"/>
      <c r="BT225" s="197"/>
      <c r="BU225" s="198"/>
      <c r="BV225" s="196"/>
      <c r="BW225" s="197"/>
      <c r="BX225" s="197"/>
      <c r="BY225" s="197"/>
      <c r="BZ225" s="197"/>
      <c r="CA225" s="198"/>
      <c r="CB225" s="190"/>
      <c r="CC225" s="191"/>
      <c r="CD225" s="191"/>
      <c r="CE225" s="192"/>
      <c r="CF225" s="199"/>
      <c r="CG225" s="200"/>
      <c r="CH225" s="200"/>
      <c r="CI225" s="200"/>
      <c r="CJ225" s="201"/>
      <c r="CK225" s="199"/>
      <c r="CL225" s="200"/>
      <c r="CM225" s="200"/>
      <c r="CN225" s="200"/>
      <c r="CO225" s="201"/>
      <c r="CP225" s="199"/>
      <c r="CQ225" s="200"/>
      <c r="CR225" s="200"/>
      <c r="CS225" s="200"/>
      <c r="CT225" s="201"/>
      <c r="CU225" s="171"/>
      <c r="CV225" s="172"/>
      <c r="CW225" s="172"/>
      <c r="CX225" s="172"/>
      <c r="CY225" s="173"/>
    </row>
    <row r="226" spans="1:103" ht="16.5" x14ac:dyDescent="0.15">
      <c r="A226" s="202"/>
      <c r="B226" s="203"/>
      <c r="C226" s="204" t="str">
        <f t="shared" ca="1" si="4"/>
        <v>●</v>
      </c>
      <c r="D226" s="205"/>
      <c r="E226" s="206"/>
      <c r="F226" s="206"/>
      <c r="G226" s="206"/>
      <c r="H226" s="206"/>
      <c r="I226" s="206"/>
      <c r="J226" s="206"/>
      <c r="K226" s="168"/>
      <c r="L226" s="169"/>
      <c r="M226" s="169"/>
      <c r="N226" s="169"/>
      <c r="O226" s="169"/>
      <c r="P226" s="169"/>
      <c r="Q226" s="169"/>
      <c r="R226" s="207"/>
      <c r="S226" s="208"/>
      <c r="T226" s="207"/>
      <c r="U226" s="208"/>
      <c r="V226" s="168"/>
      <c r="W226" s="169"/>
      <c r="X226" s="169"/>
      <c r="Y226" s="169"/>
      <c r="Z226" s="169"/>
      <c r="AA226" s="169"/>
      <c r="AB226" s="169"/>
      <c r="AC226" s="169"/>
      <c r="AD226" s="168"/>
      <c r="AE226" s="169"/>
      <c r="AF226" s="169"/>
      <c r="AG226" s="169"/>
      <c r="AH226" s="169"/>
      <c r="AI226" s="169"/>
      <c r="AJ226" s="169"/>
      <c r="AK226" s="170"/>
      <c r="AL226" s="168"/>
      <c r="AM226" s="169"/>
      <c r="AN226" s="169"/>
      <c r="AO226" s="169"/>
      <c r="AP226" s="169"/>
      <c r="AQ226" s="169"/>
      <c r="AR226" s="170"/>
      <c r="AS226" s="209"/>
      <c r="AT226" s="210"/>
      <c r="AU226" s="210"/>
      <c r="AV226" s="210"/>
      <c r="AW226" s="210"/>
      <c r="AX226" s="210"/>
      <c r="AY226" s="211"/>
      <c r="AZ226" s="212"/>
      <c r="BA226" s="213"/>
      <c r="BB226" s="214">
        <v>6</v>
      </c>
      <c r="BC226" s="215"/>
      <c r="BD226" s="216"/>
      <c r="BE226" s="216"/>
      <c r="BF226" s="217"/>
      <c r="BG226" s="218"/>
      <c r="BH226" s="219"/>
      <c r="BI226" s="220"/>
      <c r="BJ226" s="221"/>
      <c r="BK226" s="222"/>
      <c r="BL226" s="222"/>
      <c r="BM226" s="222"/>
      <c r="BN226" s="222"/>
      <c r="BO226" s="223"/>
      <c r="BP226" s="221"/>
      <c r="BQ226" s="222"/>
      <c r="BR226" s="222"/>
      <c r="BS226" s="222"/>
      <c r="BT226" s="222"/>
      <c r="BU226" s="223"/>
      <c r="BV226" s="221"/>
      <c r="BW226" s="222"/>
      <c r="BX226" s="222"/>
      <c r="BY226" s="222"/>
      <c r="BZ226" s="222"/>
      <c r="CA226" s="223"/>
      <c r="CB226" s="215"/>
      <c r="CC226" s="216"/>
      <c r="CD226" s="216"/>
      <c r="CE226" s="217"/>
      <c r="CF226" s="199"/>
      <c r="CG226" s="200"/>
      <c r="CH226" s="200"/>
      <c r="CI226" s="200"/>
      <c r="CJ226" s="201"/>
      <c r="CK226" s="199"/>
      <c r="CL226" s="200"/>
      <c r="CM226" s="200"/>
      <c r="CN226" s="200"/>
      <c r="CO226" s="201"/>
      <c r="CP226" s="199"/>
      <c r="CQ226" s="200"/>
      <c r="CR226" s="200"/>
      <c r="CS226" s="200"/>
      <c r="CT226" s="201"/>
      <c r="CU226" s="171"/>
      <c r="CV226" s="172"/>
      <c r="CW226" s="172"/>
      <c r="CX226" s="172"/>
      <c r="CY226" s="173"/>
    </row>
    <row r="227" spans="1:103" ht="16.5" x14ac:dyDescent="0.15">
      <c r="A227" s="143">
        <v>37</v>
      </c>
      <c r="B227" s="144"/>
      <c r="C227" s="145" t="str">
        <f t="shared" ca="1" si="4"/>
        <v>●</v>
      </c>
      <c r="D227" s="146" t="s">
        <v>603</v>
      </c>
      <c r="E227" s="147"/>
      <c r="F227" s="147"/>
      <c r="G227" s="147"/>
      <c r="H227" s="147"/>
      <c r="I227" s="147"/>
      <c r="J227" s="147"/>
      <c r="K227" s="148" t="s">
        <v>604</v>
      </c>
      <c r="L227" s="149"/>
      <c r="M227" s="149"/>
      <c r="N227" s="149"/>
      <c r="O227" s="149"/>
      <c r="P227" s="149"/>
      <c r="Q227" s="149"/>
      <c r="R227" s="150"/>
      <c r="S227" s="151"/>
      <c r="T227" s="150"/>
      <c r="U227" s="151"/>
      <c r="V227" s="148"/>
      <c r="W227" s="149"/>
      <c r="X227" s="149"/>
      <c r="Y227" s="149"/>
      <c r="Z227" s="149"/>
      <c r="AA227" s="149"/>
      <c r="AB227" s="149"/>
      <c r="AC227" s="149"/>
      <c r="AD227" s="148"/>
      <c r="AE227" s="149"/>
      <c r="AF227" s="149"/>
      <c r="AG227" s="149"/>
      <c r="AH227" s="149"/>
      <c r="AI227" s="149"/>
      <c r="AJ227" s="149"/>
      <c r="AK227" s="152"/>
      <c r="AL227" s="148"/>
      <c r="AM227" s="149"/>
      <c r="AN227" s="149"/>
      <c r="AO227" s="149"/>
      <c r="AP227" s="149"/>
      <c r="AQ227" s="149"/>
      <c r="AR227" s="152"/>
      <c r="AS227" s="153"/>
      <c r="AT227" s="154"/>
      <c r="AU227" s="154"/>
      <c r="AV227" s="154"/>
      <c r="AW227" s="154"/>
      <c r="AX227" s="154"/>
      <c r="AY227" s="155"/>
      <c r="AZ227" s="156"/>
      <c r="BA227" s="157"/>
      <c r="BB227" s="158">
        <v>1</v>
      </c>
      <c r="BC227" s="159"/>
      <c r="BD227" s="160"/>
      <c r="BE227" s="160"/>
      <c r="BF227" s="161"/>
      <c r="BG227" s="162"/>
      <c r="BH227" s="163"/>
      <c r="BI227" s="164"/>
      <c r="BJ227" s="165"/>
      <c r="BK227" s="166"/>
      <c r="BL227" s="166"/>
      <c r="BM227" s="166"/>
      <c r="BN227" s="166"/>
      <c r="BO227" s="167"/>
      <c r="BP227" s="165"/>
      <c r="BQ227" s="166"/>
      <c r="BR227" s="166"/>
      <c r="BS227" s="166"/>
      <c r="BT227" s="166"/>
      <c r="BU227" s="167"/>
      <c r="BV227" s="165"/>
      <c r="BW227" s="166"/>
      <c r="BX227" s="166"/>
      <c r="BY227" s="166"/>
      <c r="BZ227" s="166"/>
      <c r="CA227" s="167"/>
      <c r="CB227" s="159"/>
      <c r="CC227" s="160"/>
      <c r="CD227" s="160"/>
      <c r="CE227" s="161"/>
      <c r="CF227" s="168"/>
      <c r="CG227" s="169"/>
      <c r="CH227" s="169"/>
      <c r="CI227" s="169"/>
      <c r="CJ227" s="170"/>
      <c r="CK227" s="168"/>
      <c r="CL227" s="169"/>
      <c r="CM227" s="169"/>
      <c r="CN227" s="169"/>
      <c r="CO227" s="170"/>
      <c r="CP227" s="168"/>
      <c r="CQ227" s="169"/>
      <c r="CR227" s="169"/>
      <c r="CS227" s="169"/>
      <c r="CT227" s="170"/>
      <c r="CU227" s="171"/>
      <c r="CV227" s="172"/>
      <c r="CW227" s="172"/>
      <c r="CX227" s="172"/>
      <c r="CY227" s="173"/>
    </row>
    <row r="228" spans="1:103" ht="16.5" x14ac:dyDescent="0.15">
      <c r="A228" s="175"/>
      <c r="B228" s="144"/>
      <c r="C228" s="176" t="str">
        <f t="shared" ref="C228:C250" ca="1" si="5">IF(AND(OFFSET($K228,-($BB228-1),0)&lt;&gt;"",OFFSET($R228,-($BB228-1),0)&lt;&gt;"x"),"●","")</f>
        <v>●</v>
      </c>
      <c r="D228" s="177"/>
      <c r="E228" s="178"/>
      <c r="F228" s="178"/>
      <c r="G228" s="178"/>
      <c r="H228" s="178"/>
      <c r="I228" s="178"/>
      <c r="J228" s="178"/>
      <c r="K228" s="179"/>
      <c r="L228" s="180"/>
      <c r="M228" s="180"/>
      <c r="N228" s="180"/>
      <c r="O228" s="180"/>
      <c r="P228" s="180"/>
      <c r="Q228" s="180"/>
      <c r="R228" s="181"/>
      <c r="S228" s="182"/>
      <c r="T228" s="181"/>
      <c r="U228" s="182"/>
      <c r="V228" s="179"/>
      <c r="W228" s="180"/>
      <c r="X228" s="180"/>
      <c r="Y228" s="180"/>
      <c r="Z228" s="180"/>
      <c r="AA228" s="180"/>
      <c r="AB228" s="180"/>
      <c r="AC228" s="180"/>
      <c r="AD228" s="179"/>
      <c r="AE228" s="180"/>
      <c r="AF228" s="180"/>
      <c r="AG228" s="180"/>
      <c r="AH228" s="180"/>
      <c r="AI228" s="180"/>
      <c r="AJ228" s="180"/>
      <c r="AK228" s="183"/>
      <c r="AL228" s="179"/>
      <c r="AM228" s="180"/>
      <c r="AN228" s="180"/>
      <c r="AO228" s="180"/>
      <c r="AP228" s="180"/>
      <c r="AQ228" s="180"/>
      <c r="AR228" s="183"/>
      <c r="AS228" s="184"/>
      <c r="AT228" s="185"/>
      <c r="AU228" s="185"/>
      <c r="AV228" s="185"/>
      <c r="AW228" s="185"/>
      <c r="AX228" s="185"/>
      <c r="AY228" s="186"/>
      <c r="AZ228" s="187"/>
      <c r="BA228" s="188"/>
      <c r="BB228" s="189">
        <v>2</v>
      </c>
      <c r="BC228" s="190"/>
      <c r="BD228" s="191"/>
      <c r="BE228" s="191"/>
      <c r="BF228" s="192"/>
      <c r="BG228" s="193"/>
      <c r="BH228" s="194"/>
      <c r="BI228" s="195"/>
      <c r="BJ228" s="196"/>
      <c r="BK228" s="197"/>
      <c r="BL228" s="197"/>
      <c r="BM228" s="197"/>
      <c r="BN228" s="197"/>
      <c r="BO228" s="198"/>
      <c r="BP228" s="196"/>
      <c r="BQ228" s="197"/>
      <c r="BR228" s="197"/>
      <c r="BS228" s="197"/>
      <c r="BT228" s="197"/>
      <c r="BU228" s="198"/>
      <c r="BV228" s="196"/>
      <c r="BW228" s="197"/>
      <c r="BX228" s="197"/>
      <c r="BY228" s="197"/>
      <c r="BZ228" s="197"/>
      <c r="CA228" s="198"/>
      <c r="CB228" s="190"/>
      <c r="CC228" s="191"/>
      <c r="CD228" s="191"/>
      <c r="CE228" s="192"/>
      <c r="CF228" s="199"/>
      <c r="CG228" s="200"/>
      <c r="CH228" s="200"/>
      <c r="CI228" s="200"/>
      <c r="CJ228" s="201"/>
      <c r="CK228" s="199"/>
      <c r="CL228" s="200"/>
      <c r="CM228" s="200"/>
      <c r="CN228" s="200"/>
      <c r="CO228" s="201"/>
      <c r="CP228" s="199"/>
      <c r="CQ228" s="200"/>
      <c r="CR228" s="200"/>
      <c r="CS228" s="200"/>
      <c r="CT228" s="201"/>
      <c r="CU228" s="171"/>
      <c r="CV228" s="172"/>
      <c r="CW228" s="172"/>
      <c r="CX228" s="172"/>
      <c r="CY228" s="173"/>
    </row>
    <row r="229" spans="1:103" ht="16.5" x14ac:dyDescent="0.15">
      <c r="A229" s="175"/>
      <c r="B229" s="144"/>
      <c r="C229" s="176" t="str">
        <f t="shared" ca="1" si="5"/>
        <v>●</v>
      </c>
      <c r="D229" s="177"/>
      <c r="E229" s="178"/>
      <c r="F229" s="178"/>
      <c r="G229" s="178"/>
      <c r="H229" s="178"/>
      <c r="I229" s="178"/>
      <c r="J229" s="178"/>
      <c r="K229" s="179"/>
      <c r="L229" s="180"/>
      <c r="M229" s="180"/>
      <c r="N229" s="180"/>
      <c r="O229" s="180"/>
      <c r="P229" s="180"/>
      <c r="Q229" s="180"/>
      <c r="R229" s="181"/>
      <c r="S229" s="182"/>
      <c r="T229" s="181"/>
      <c r="U229" s="182"/>
      <c r="V229" s="179"/>
      <c r="W229" s="180"/>
      <c r="X229" s="180"/>
      <c r="Y229" s="180"/>
      <c r="Z229" s="180"/>
      <c r="AA229" s="180"/>
      <c r="AB229" s="180"/>
      <c r="AC229" s="180"/>
      <c r="AD229" s="179"/>
      <c r="AE229" s="180"/>
      <c r="AF229" s="180"/>
      <c r="AG229" s="180"/>
      <c r="AH229" s="180"/>
      <c r="AI229" s="180"/>
      <c r="AJ229" s="180"/>
      <c r="AK229" s="183"/>
      <c r="AL229" s="179"/>
      <c r="AM229" s="180"/>
      <c r="AN229" s="180"/>
      <c r="AO229" s="180"/>
      <c r="AP229" s="180"/>
      <c r="AQ229" s="180"/>
      <c r="AR229" s="183"/>
      <c r="AS229" s="184"/>
      <c r="AT229" s="185"/>
      <c r="AU229" s="185"/>
      <c r="AV229" s="185"/>
      <c r="AW229" s="185"/>
      <c r="AX229" s="185"/>
      <c r="AY229" s="186"/>
      <c r="AZ229" s="187"/>
      <c r="BA229" s="188"/>
      <c r="BB229" s="189">
        <v>3</v>
      </c>
      <c r="BC229" s="190"/>
      <c r="BD229" s="191"/>
      <c r="BE229" s="191"/>
      <c r="BF229" s="192"/>
      <c r="BG229" s="193"/>
      <c r="BH229" s="194"/>
      <c r="BI229" s="195"/>
      <c r="BJ229" s="196"/>
      <c r="BK229" s="197"/>
      <c r="BL229" s="197"/>
      <c r="BM229" s="197"/>
      <c r="BN229" s="197"/>
      <c r="BO229" s="198"/>
      <c r="BP229" s="196"/>
      <c r="BQ229" s="197"/>
      <c r="BR229" s="197"/>
      <c r="BS229" s="197"/>
      <c r="BT229" s="197"/>
      <c r="BU229" s="198"/>
      <c r="BV229" s="196"/>
      <c r="BW229" s="197"/>
      <c r="BX229" s="197"/>
      <c r="BY229" s="197"/>
      <c r="BZ229" s="197"/>
      <c r="CA229" s="198"/>
      <c r="CB229" s="190"/>
      <c r="CC229" s="191"/>
      <c r="CD229" s="191"/>
      <c r="CE229" s="192"/>
      <c r="CF229" s="199"/>
      <c r="CG229" s="200"/>
      <c r="CH229" s="200"/>
      <c r="CI229" s="200"/>
      <c r="CJ229" s="201"/>
      <c r="CK229" s="199"/>
      <c r="CL229" s="200"/>
      <c r="CM229" s="200"/>
      <c r="CN229" s="200"/>
      <c r="CO229" s="201"/>
      <c r="CP229" s="199"/>
      <c r="CQ229" s="200"/>
      <c r="CR229" s="200"/>
      <c r="CS229" s="200"/>
      <c r="CT229" s="201"/>
      <c r="CU229" s="171"/>
      <c r="CV229" s="172"/>
      <c r="CW229" s="172"/>
      <c r="CX229" s="172"/>
      <c r="CY229" s="173"/>
    </row>
    <row r="230" spans="1:103" ht="16.5" x14ac:dyDescent="0.15">
      <c r="A230" s="175"/>
      <c r="B230" s="144"/>
      <c r="C230" s="176" t="str">
        <f t="shared" ca="1" si="5"/>
        <v>●</v>
      </c>
      <c r="D230" s="177"/>
      <c r="E230" s="178"/>
      <c r="F230" s="178"/>
      <c r="G230" s="178"/>
      <c r="H230" s="178"/>
      <c r="I230" s="178"/>
      <c r="J230" s="178"/>
      <c r="K230" s="179"/>
      <c r="L230" s="180"/>
      <c r="M230" s="180"/>
      <c r="N230" s="180"/>
      <c r="O230" s="180"/>
      <c r="P230" s="180"/>
      <c r="Q230" s="180"/>
      <c r="R230" s="181"/>
      <c r="S230" s="182"/>
      <c r="T230" s="181"/>
      <c r="U230" s="182"/>
      <c r="V230" s="179"/>
      <c r="W230" s="180"/>
      <c r="X230" s="180"/>
      <c r="Y230" s="180"/>
      <c r="Z230" s="180"/>
      <c r="AA230" s="180"/>
      <c r="AB230" s="180"/>
      <c r="AC230" s="180"/>
      <c r="AD230" s="179"/>
      <c r="AE230" s="180"/>
      <c r="AF230" s="180"/>
      <c r="AG230" s="180"/>
      <c r="AH230" s="180"/>
      <c r="AI230" s="180"/>
      <c r="AJ230" s="180"/>
      <c r="AK230" s="183"/>
      <c r="AL230" s="179"/>
      <c r="AM230" s="180"/>
      <c r="AN230" s="180"/>
      <c r="AO230" s="180"/>
      <c r="AP230" s="180"/>
      <c r="AQ230" s="180"/>
      <c r="AR230" s="183"/>
      <c r="AS230" s="184"/>
      <c r="AT230" s="185"/>
      <c r="AU230" s="185"/>
      <c r="AV230" s="185"/>
      <c r="AW230" s="185"/>
      <c r="AX230" s="185"/>
      <c r="AY230" s="186"/>
      <c r="AZ230" s="187"/>
      <c r="BA230" s="188"/>
      <c r="BB230" s="189">
        <v>4</v>
      </c>
      <c r="BC230" s="190"/>
      <c r="BD230" s="191"/>
      <c r="BE230" s="191"/>
      <c r="BF230" s="192"/>
      <c r="BG230" s="193"/>
      <c r="BH230" s="194"/>
      <c r="BI230" s="195"/>
      <c r="BJ230" s="196"/>
      <c r="BK230" s="197"/>
      <c r="BL230" s="197"/>
      <c r="BM230" s="197"/>
      <c r="BN230" s="197"/>
      <c r="BO230" s="198"/>
      <c r="BP230" s="196"/>
      <c r="BQ230" s="197"/>
      <c r="BR230" s="197"/>
      <c r="BS230" s="197"/>
      <c r="BT230" s="197"/>
      <c r="BU230" s="198"/>
      <c r="BV230" s="196"/>
      <c r="BW230" s="197"/>
      <c r="BX230" s="197"/>
      <c r="BY230" s="197"/>
      <c r="BZ230" s="197"/>
      <c r="CA230" s="198"/>
      <c r="CB230" s="190"/>
      <c r="CC230" s="191"/>
      <c r="CD230" s="191"/>
      <c r="CE230" s="192"/>
      <c r="CF230" s="199"/>
      <c r="CG230" s="200"/>
      <c r="CH230" s="200"/>
      <c r="CI230" s="200"/>
      <c r="CJ230" s="201"/>
      <c r="CK230" s="199"/>
      <c r="CL230" s="200"/>
      <c r="CM230" s="200"/>
      <c r="CN230" s="200"/>
      <c r="CO230" s="201"/>
      <c r="CP230" s="199"/>
      <c r="CQ230" s="200"/>
      <c r="CR230" s="200"/>
      <c r="CS230" s="200"/>
      <c r="CT230" s="201"/>
      <c r="CU230" s="171"/>
      <c r="CV230" s="172"/>
      <c r="CW230" s="172"/>
      <c r="CX230" s="172"/>
      <c r="CY230" s="173"/>
    </row>
    <row r="231" spans="1:103" ht="16.5" x14ac:dyDescent="0.15">
      <c r="A231" s="175"/>
      <c r="B231" s="144"/>
      <c r="C231" s="176" t="str">
        <f t="shared" ca="1" si="5"/>
        <v>●</v>
      </c>
      <c r="D231" s="177"/>
      <c r="E231" s="178"/>
      <c r="F231" s="178"/>
      <c r="G231" s="178"/>
      <c r="H231" s="178"/>
      <c r="I231" s="178"/>
      <c r="J231" s="178"/>
      <c r="K231" s="179"/>
      <c r="L231" s="180"/>
      <c r="M231" s="180"/>
      <c r="N231" s="180"/>
      <c r="O231" s="180"/>
      <c r="P231" s="180"/>
      <c r="Q231" s="180"/>
      <c r="R231" s="181"/>
      <c r="S231" s="182"/>
      <c r="T231" s="181"/>
      <c r="U231" s="182"/>
      <c r="V231" s="179"/>
      <c r="W231" s="180"/>
      <c r="X231" s="180"/>
      <c r="Y231" s="180"/>
      <c r="Z231" s="180"/>
      <c r="AA231" s="180"/>
      <c r="AB231" s="180"/>
      <c r="AC231" s="180"/>
      <c r="AD231" s="179"/>
      <c r="AE231" s="180"/>
      <c r="AF231" s="180"/>
      <c r="AG231" s="180"/>
      <c r="AH231" s="180"/>
      <c r="AI231" s="180"/>
      <c r="AJ231" s="180"/>
      <c r="AK231" s="183"/>
      <c r="AL231" s="179"/>
      <c r="AM231" s="180"/>
      <c r="AN231" s="180"/>
      <c r="AO231" s="180"/>
      <c r="AP231" s="180"/>
      <c r="AQ231" s="180"/>
      <c r="AR231" s="183"/>
      <c r="AS231" s="184"/>
      <c r="AT231" s="185"/>
      <c r="AU231" s="185"/>
      <c r="AV231" s="185"/>
      <c r="AW231" s="185"/>
      <c r="AX231" s="185"/>
      <c r="AY231" s="186"/>
      <c r="AZ231" s="187"/>
      <c r="BA231" s="188"/>
      <c r="BB231" s="189">
        <v>5</v>
      </c>
      <c r="BC231" s="190"/>
      <c r="BD231" s="191"/>
      <c r="BE231" s="191"/>
      <c r="BF231" s="192"/>
      <c r="BG231" s="193"/>
      <c r="BH231" s="194"/>
      <c r="BI231" s="195"/>
      <c r="BJ231" s="196"/>
      <c r="BK231" s="197"/>
      <c r="BL231" s="197"/>
      <c r="BM231" s="197"/>
      <c r="BN231" s="197"/>
      <c r="BO231" s="198"/>
      <c r="BP231" s="196"/>
      <c r="BQ231" s="197"/>
      <c r="BR231" s="197"/>
      <c r="BS231" s="197"/>
      <c r="BT231" s="197"/>
      <c r="BU231" s="198"/>
      <c r="BV231" s="196"/>
      <c r="BW231" s="197"/>
      <c r="BX231" s="197"/>
      <c r="BY231" s="197"/>
      <c r="BZ231" s="197"/>
      <c r="CA231" s="198"/>
      <c r="CB231" s="190"/>
      <c r="CC231" s="191"/>
      <c r="CD231" s="191"/>
      <c r="CE231" s="192"/>
      <c r="CF231" s="199"/>
      <c r="CG231" s="200"/>
      <c r="CH231" s="200"/>
      <c r="CI231" s="200"/>
      <c r="CJ231" s="201"/>
      <c r="CK231" s="199"/>
      <c r="CL231" s="200"/>
      <c r="CM231" s="200"/>
      <c r="CN231" s="200"/>
      <c r="CO231" s="201"/>
      <c r="CP231" s="199"/>
      <c r="CQ231" s="200"/>
      <c r="CR231" s="200"/>
      <c r="CS231" s="200"/>
      <c r="CT231" s="201"/>
      <c r="CU231" s="171"/>
      <c r="CV231" s="172"/>
      <c r="CW231" s="172"/>
      <c r="CX231" s="172"/>
      <c r="CY231" s="173"/>
    </row>
    <row r="232" spans="1:103" ht="16.5" x14ac:dyDescent="0.15">
      <c r="A232" s="202"/>
      <c r="B232" s="203"/>
      <c r="C232" s="204" t="str">
        <f t="shared" ca="1" si="5"/>
        <v>●</v>
      </c>
      <c r="D232" s="205"/>
      <c r="E232" s="206"/>
      <c r="F232" s="206"/>
      <c r="G232" s="206"/>
      <c r="H232" s="206"/>
      <c r="I232" s="206"/>
      <c r="J232" s="206"/>
      <c r="K232" s="168"/>
      <c r="L232" s="169"/>
      <c r="M232" s="169"/>
      <c r="N232" s="169"/>
      <c r="O232" s="169"/>
      <c r="P232" s="169"/>
      <c r="Q232" s="169"/>
      <c r="R232" s="207"/>
      <c r="S232" s="208"/>
      <c r="T232" s="207"/>
      <c r="U232" s="208"/>
      <c r="V232" s="168"/>
      <c r="W232" s="169"/>
      <c r="X232" s="169"/>
      <c r="Y232" s="169"/>
      <c r="Z232" s="169"/>
      <c r="AA232" s="169"/>
      <c r="AB232" s="169"/>
      <c r="AC232" s="169"/>
      <c r="AD232" s="168"/>
      <c r="AE232" s="169"/>
      <c r="AF232" s="169"/>
      <c r="AG232" s="169"/>
      <c r="AH232" s="169"/>
      <c r="AI232" s="169"/>
      <c r="AJ232" s="169"/>
      <c r="AK232" s="170"/>
      <c r="AL232" s="168"/>
      <c r="AM232" s="169"/>
      <c r="AN232" s="169"/>
      <c r="AO232" s="169"/>
      <c r="AP232" s="169"/>
      <c r="AQ232" s="169"/>
      <c r="AR232" s="170"/>
      <c r="AS232" s="209"/>
      <c r="AT232" s="210"/>
      <c r="AU232" s="210"/>
      <c r="AV232" s="210"/>
      <c r="AW232" s="210"/>
      <c r="AX232" s="210"/>
      <c r="AY232" s="211"/>
      <c r="AZ232" s="212"/>
      <c r="BA232" s="213"/>
      <c r="BB232" s="214">
        <v>6</v>
      </c>
      <c r="BC232" s="215"/>
      <c r="BD232" s="216"/>
      <c r="BE232" s="216"/>
      <c r="BF232" s="217"/>
      <c r="BG232" s="218"/>
      <c r="BH232" s="219"/>
      <c r="BI232" s="220"/>
      <c r="BJ232" s="221"/>
      <c r="BK232" s="222"/>
      <c r="BL232" s="222"/>
      <c r="BM232" s="222"/>
      <c r="BN232" s="222"/>
      <c r="BO232" s="223"/>
      <c r="BP232" s="221"/>
      <c r="BQ232" s="222"/>
      <c r="BR232" s="222"/>
      <c r="BS232" s="222"/>
      <c r="BT232" s="222"/>
      <c r="BU232" s="223"/>
      <c r="BV232" s="221"/>
      <c r="BW232" s="222"/>
      <c r="BX232" s="222"/>
      <c r="BY232" s="222"/>
      <c r="BZ232" s="222"/>
      <c r="CA232" s="223"/>
      <c r="CB232" s="215"/>
      <c r="CC232" s="216"/>
      <c r="CD232" s="216"/>
      <c r="CE232" s="217"/>
      <c r="CF232" s="199"/>
      <c r="CG232" s="200"/>
      <c r="CH232" s="200"/>
      <c r="CI232" s="200"/>
      <c r="CJ232" s="201"/>
      <c r="CK232" s="199"/>
      <c r="CL232" s="200"/>
      <c r="CM232" s="200"/>
      <c r="CN232" s="200"/>
      <c r="CO232" s="201"/>
      <c r="CP232" s="199"/>
      <c r="CQ232" s="200"/>
      <c r="CR232" s="200"/>
      <c r="CS232" s="200"/>
      <c r="CT232" s="201"/>
      <c r="CU232" s="171"/>
      <c r="CV232" s="172"/>
      <c r="CW232" s="172"/>
      <c r="CX232" s="172"/>
      <c r="CY232" s="173"/>
    </row>
    <row r="233" spans="1:103" ht="16.5" x14ac:dyDescent="0.15">
      <c r="A233" s="143">
        <v>38</v>
      </c>
      <c r="B233" s="144"/>
      <c r="C233" s="145" t="str">
        <f t="shared" ca="1" si="5"/>
        <v>●</v>
      </c>
      <c r="D233" s="146"/>
      <c r="E233" s="147"/>
      <c r="F233" s="147"/>
      <c r="G233" s="147"/>
      <c r="H233" s="147"/>
      <c r="I233" s="147"/>
      <c r="J233" s="147"/>
      <c r="K233" s="148" t="s">
        <v>605</v>
      </c>
      <c r="L233" s="149"/>
      <c r="M233" s="149"/>
      <c r="N233" s="149"/>
      <c r="O233" s="149"/>
      <c r="P233" s="149"/>
      <c r="Q233" s="149"/>
      <c r="R233" s="150"/>
      <c r="S233" s="151"/>
      <c r="T233" s="150"/>
      <c r="U233" s="151"/>
      <c r="V233" s="148"/>
      <c r="W233" s="149"/>
      <c r="X233" s="149"/>
      <c r="Y233" s="149"/>
      <c r="Z233" s="149"/>
      <c r="AA233" s="149"/>
      <c r="AB233" s="149"/>
      <c r="AC233" s="149"/>
      <c r="AD233" s="148"/>
      <c r="AE233" s="149"/>
      <c r="AF233" s="149"/>
      <c r="AG233" s="149"/>
      <c r="AH233" s="149"/>
      <c r="AI233" s="149"/>
      <c r="AJ233" s="149"/>
      <c r="AK233" s="152"/>
      <c r="AL233" s="148"/>
      <c r="AM233" s="149"/>
      <c r="AN233" s="149"/>
      <c r="AO233" s="149"/>
      <c r="AP233" s="149"/>
      <c r="AQ233" s="149"/>
      <c r="AR233" s="152"/>
      <c r="AS233" s="153"/>
      <c r="AT233" s="154"/>
      <c r="AU233" s="154"/>
      <c r="AV233" s="154"/>
      <c r="AW233" s="154"/>
      <c r="AX233" s="154"/>
      <c r="AY233" s="155"/>
      <c r="AZ233" s="156"/>
      <c r="BA233" s="157"/>
      <c r="BB233" s="158">
        <v>1</v>
      </c>
      <c r="BC233" s="159"/>
      <c r="BD233" s="160"/>
      <c r="BE233" s="160"/>
      <c r="BF233" s="161"/>
      <c r="BG233" s="162"/>
      <c r="BH233" s="163"/>
      <c r="BI233" s="164"/>
      <c r="BJ233" s="165"/>
      <c r="BK233" s="166"/>
      <c r="BL233" s="166"/>
      <c r="BM233" s="166"/>
      <c r="BN233" s="166"/>
      <c r="BO233" s="167"/>
      <c r="BP233" s="165"/>
      <c r="BQ233" s="166"/>
      <c r="BR233" s="166"/>
      <c r="BS233" s="166"/>
      <c r="BT233" s="166"/>
      <c r="BU233" s="167"/>
      <c r="BV233" s="165"/>
      <c r="BW233" s="166"/>
      <c r="BX233" s="166"/>
      <c r="BY233" s="166"/>
      <c r="BZ233" s="166"/>
      <c r="CA233" s="167"/>
      <c r="CB233" s="159"/>
      <c r="CC233" s="160"/>
      <c r="CD233" s="160"/>
      <c r="CE233" s="161"/>
      <c r="CF233" s="168"/>
      <c r="CG233" s="169"/>
      <c r="CH233" s="169"/>
      <c r="CI233" s="169"/>
      <c r="CJ233" s="170"/>
      <c r="CK233" s="168"/>
      <c r="CL233" s="169"/>
      <c r="CM233" s="169"/>
      <c r="CN233" s="169"/>
      <c r="CO233" s="170"/>
      <c r="CP233" s="168"/>
      <c r="CQ233" s="169"/>
      <c r="CR233" s="169"/>
      <c r="CS233" s="169"/>
      <c r="CT233" s="170"/>
      <c r="CU233" s="171"/>
      <c r="CV233" s="172"/>
      <c r="CW233" s="172"/>
      <c r="CX233" s="172"/>
      <c r="CY233" s="173"/>
    </row>
    <row r="234" spans="1:103" ht="16.5" x14ac:dyDescent="0.15">
      <c r="A234" s="175"/>
      <c r="B234" s="144"/>
      <c r="C234" s="176" t="str">
        <f t="shared" ca="1" si="5"/>
        <v>●</v>
      </c>
      <c r="D234" s="177"/>
      <c r="E234" s="178"/>
      <c r="F234" s="178"/>
      <c r="G234" s="178"/>
      <c r="H234" s="178"/>
      <c r="I234" s="178"/>
      <c r="J234" s="178"/>
      <c r="K234" s="179"/>
      <c r="L234" s="180"/>
      <c r="M234" s="180"/>
      <c r="N234" s="180"/>
      <c r="O234" s="180"/>
      <c r="P234" s="180"/>
      <c r="Q234" s="180"/>
      <c r="R234" s="181"/>
      <c r="S234" s="182"/>
      <c r="T234" s="181"/>
      <c r="U234" s="182"/>
      <c r="V234" s="179"/>
      <c r="W234" s="180"/>
      <c r="X234" s="180"/>
      <c r="Y234" s="180"/>
      <c r="Z234" s="180"/>
      <c r="AA234" s="180"/>
      <c r="AB234" s="180"/>
      <c r="AC234" s="180"/>
      <c r="AD234" s="179"/>
      <c r="AE234" s="180"/>
      <c r="AF234" s="180"/>
      <c r="AG234" s="180"/>
      <c r="AH234" s="180"/>
      <c r="AI234" s="180"/>
      <c r="AJ234" s="180"/>
      <c r="AK234" s="183"/>
      <c r="AL234" s="179"/>
      <c r="AM234" s="180"/>
      <c r="AN234" s="180"/>
      <c r="AO234" s="180"/>
      <c r="AP234" s="180"/>
      <c r="AQ234" s="180"/>
      <c r="AR234" s="183"/>
      <c r="AS234" s="184"/>
      <c r="AT234" s="185"/>
      <c r="AU234" s="185"/>
      <c r="AV234" s="185"/>
      <c r="AW234" s="185"/>
      <c r="AX234" s="185"/>
      <c r="AY234" s="186"/>
      <c r="AZ234" s="187"/>
      <c r="BA234" s="188"/>
      <c r="BB234" s="189">
        <v>2</v>
      </c>
      <c r="BC234" s="190"/>
      <c r="BD234" s="191"/>
      <c r="BE234" s="191"/>
      <c r="BF234" s="192"/>
      <c r="BG234" s="193"/>
      <c r="BH234" s="194"/>
      <c r="BI234" s="195"/>
      <c r="BJ234" s="196"/>
      <c r="BK234" s="197"/>
      <c r="BL234" s="197"/>
      <c r="BM234" s="197"/>
      <c r="BN234" s="197"/>
      <c r="BO234" s="198"/>
      <c r="BP234" s="196"/>
      <c r="BQ234" s="197"/>
      <c r="BR234" s="197"/>
      <c r="BS234" s="197"/>
      <c r="BT234" s="197"/>
      <c r="BU234" s="198"/>
      <c r="BV234" s="196"/>
      <c r="BW234" s="197"/>
      <c r="BX234" s="197"/>
      <c r="BY234" s="197"/>
      <c r="BZ234" s="197"/>
      <c r="CA234" s="198"/>
      <c r="CB234" s="190"/>
      <c r="CC234" s="191"/>
      <c r="CD234" s="191"/>
      <c r="CE234" s="192"/>
      <c r="CF234" s="199"/>
      <c r="CG234" s="200"/>
      <c r="CH234" s="200"/>
      <c r="CI234" s="200"/>
      <c r="CJ234" s="201"/>
      <c r="CK234" s="199"/>
      <c r="CL234" s="200"/>
      <c r="CM234" s="200"/>
      <c r="CN234" s="200"/>
      <c r="CO234" s="201"/>
      <c r="CP234" s="199"/>
      <c r="CQ234" s="200"/>
      <c r="CR234" s="200"/>
      <c r="CS234" s="200"/>
      <c r="CT234" s="201"/>
      <c r="CU234" s="171"/>
      <c r="CV234" s="172"/>
      <c r="CW234" s="172"/>
      <c r="CX234" s="172"/>
      <c r="CY234" s="173"/>
    </row>
    <row r="235" spans="1:103" ht="16.5" x14ac:dyDescent="0.15">
      <c r="A235" s="175"/>
      <c r="B235" s="144"/>
      <c r="C235" s="176" t="str">
        <f t="shared" ca="1" si="5"/>
        <v>●</v>
      </c>
      <c r="D235" s="177"/>
      <c r="E235" s="178"/>
      <c r="F235" s="178"/>
      <c r="G235" s="178"/>
      <c r="H235" s="178"/>
      <c r="I235" s="178"/>
      <c r="J235" s="178"/>
      <c r="K235" s="179"/>
      <c r="L235" s="180"/>
      <c r="M235" s="180"/>
      <c r="N235" s="180"/>
      <c r="O235" s="180"/>
      <c r="P235" s="180"/>
      <c r="Q235" s="180"/>
      <c r="R235" s="181"/>
      <c r="S235" s="182"/>
      <c r="T235" s="181"/>
      <c r="U235" s="182"/>
      <c r="V235" s="179"/>
      <c r="W235" s="180"/>
      <c r="X235" s="180"/>
      <c r="Y235" s="180"/>
      <c r="Z235" s="180"/>
      <c r="AA235" s="180"/>
      <c r="AB235" s="180"/>
      <c r="AC235" s="180"/>
      <c r="AD235" s="179"/>
      <c r="AE235" s="180"/>
      <c r="AF235" s="180"/>
      <c r="AG235" s="180"/>
      <c r="AH235" s="180"/>
      <c r="AI235" s="180"/>
      <c r="AJ235" s="180"/>
      <c r="AK235" s="183"/>
      <c r="AL235" s="179"/>
      <c r="AM235" s="180"/>
      <c r="AN235" s="180"/>
      <c r="AO235" s="180"/>
      <c r="AP235" s="180"/>
      <c r="AQ235" s="180"/>
      <c r="AR235" s="183"/>
      <c r="AS235" s="184"/>
      <c r="AT235" s="185"/>
      <c r="AU235" s="185"/>
      <c r="AV235" s="185"/>
      <c r="AW235" s="185"/>
      <c r="AX235" s="185"/>
      <c r="AY235" s="186"/>
      <c r="AZ235" s="187"/>
      <c r="BA235" s="188"/>
      <c r="BB235" s="189">
        <v>3</v>
      </c>
      <c r="BC235" s="190"/>
      <c r="BD235" s="191"/>
      <c r="BE235" s="191"/>
      <c r="BF235" s="192"/>
      <c r="BG235" s="193"/>
      <c r="BH235" s="194"/>
      <c r="BI235" s="195"/>
      <c r="BJ235" s="196"/>
      <c r="BK235" s="197"/>
      <c r="BL235" s="197"/>
      <c r="BM235" s="197"/>
      <c r="BN235" s="197"/>
      <c r="BO235" s="198"/>
      <c r="BP235" s="196"/>
      <c r="BQ235" s="197"/>
      <c r="BR235" s="197"/>
      <c r="BS235" s="197"/>
      <c r="BT235" s="197"/>
      <c r="BU235" s="198"/>
      <c r="BV235" s="196"/>
      <c r="BW235" s="197"/>
      <c r="BX235" s="197"/>
      <c r="BY235" s="197"/>
      <c r="BZ235" s="197"/>
      <c r="CA235" s="198"/>
      <c r="CB235" s="190"/>
      <c r="CC235" s="191"/>
      <c r="CD235" s="191"/>
      <c r="CE235" s="192"/>
      <c r="CF235" s="199"/>
      <c r="CG235" s="200"/>
      <c r="CH235" s="200"/>
      <c r="CI235" s="200"/>
      <c r="CJ235" s="201"/>
      <c r="CK235" s="199"/>
      <c r="CL235" s="200"/>
      <c r="CM235" s="200"/>
      <c r="CN235" s="200"/>
      <c r="CO235" s="201"/>
      <c r="CP235" s="199"/>
      <c r="CQ235" s="200"/>
      <c r="CR235" s="200"/>
      <c r="CS235" s="200"/>
      <c r="CT235" s="201"/>
      <c r="CU235" s="171"/>
      <c r="CV235" s="172"/>
      <c r="CW235" s="172"/>
      <c r="CX235" s="172"/>
      <c r="CY235" s="173"/>
    </row>
    <row r="236" spans="1:103" ht="16.5" x14ac:dyDescent="0.15">
      <c r="A236" s="175"/>
      <c r="B236" s="144"/>
      <c r="C236" s="176" t="str">
        <f t="shared" ca="1" si="5"/>
        <v>●</v>
      </c>
      <c r="D236" s="177"/>
      <c r="E236" s="178"/>
      <c r="F236" s="178"/>
      <c r="G236" s="178"/>
      <c r="H236" s="178"/>
      <c r="I236" s="178"/>
      <c r="J236" s="178"/>
      <c r="K236" s="179"/>
      <c r="L236" s="180"/>
      <c r="M236" s="180"/>
      <c r="N236" s="180"/>
      <c r="O236" s="180"/>
      <c r="P236" s="180"/>
      <c r="Q236" s="180"/>
      <c r="R236" s="181"/>
      <c r="S236" s="182"/>
      <c r="T236" s="181"/>
      <c r="U236" s="182"/>
      <c r="V236" s="179"/>
      <c r="W236" s="180"/>
      <c r="X236" s="180"/>
      <c r="Y236" s="180"/>
      <c r="Z236" s="180"/>
      <c r="AA236" s="180"/>
      <c r="AB236" s="180"/>
      <c r="AC236" s="180"/>
      <c r="AD236" s="179"/>
      <c r="AE236" s="180"/>
      <c r="AF236" s="180"/>
      <c r="AG236" s="180"/>
      <c r="AH236" s="180"/>
      <c r="AI236" s="180"/>
      <c r="AJ236" s="180"/>
      <c r="AK236" s="183"/>
      <c r="AL236" s="179"/>
      <c r="AM236" s="180"/>
      <c r="AN236" s="180"/>
      <c r="AO236" s="180"/>
      <c r="AP236" s="180"/>
      <c r="AQ236" s="180"/>
      <c r="AR236" s="183"/>
      <c r="AS236" s="184"/>
      <c r="AT236" s="185"/>
      <c r="AU236" s="185"/>
      <c r="AV236" s="185"/>
      <c r="AW236" s="185"/>
      <c r="AX236" s="185"/>
      <c r="AY236" s="186"/>
      <c r="AZ236" s="187"/>
      <c r="BA236" s="188"/>
      <c r="BB236" s="189">
        <v>4</v>
      </c>
      <c r="BC236" s="190"/>
      <c r="BD236" s="191"/>
      <c r="BE236" s="191"/>
      <c r="BF236" s="192"/>
      <c r="BG236" s="193"/>
      <c r="BH236" s="194"/>
      <c r="BI236" s="195"/>
      <c r="BJ236" s="196"/>
      <c r="BK236" s="197"/>
      <c r="BL236" s="197"/>
      <c r="BM236" s="197"/>
      <c r="BN236" s="197"/>
      <c r="BO236" s="198"/>
      <c r="BP236" s="196"/>
      <c r="BQ236" s="197"/>
      <c r="BR236" s="197"/>
      <c r="BS236" s="197"/>
      <c r="BT236" s="197"/>
      <c r="BU236" s="198"/>
      <c r="BV236" s="196"/>
      <c r="BW236" s="197"/>
      <c r="BX236" s="197"/>
      <c r="BY236" s="197"/>
      <c r="BZ236" s="197"/>
      <c r="CA236" s="198"/>
      <c r="CB236" s="190"/>
      <c r="CC236" s="191"/>
      <c r="CD236" s="191"/>
      <c r="CE236" s="192"/>
      <c r="CF236" s="199"/>
      <c r="CG236" s="200"/>
      <c r="CH236" s="200"/>
      <c r="CI236" s="200"/>
      <c r="CJ236" s="201"/>
      <c r="CK236" s="199"/>
      <c r="CL236" s="200"/>
      <c r="CM236" s="200"/>
      <c r="CN236" s="200"/>
      <c r="CO236" s="201"/>
      <c r="CP236" s="199"/>
      <c r="CQ236" s="200"/>
      <c r="CR236" s="200"/>
      <c r="CS236" s="200"/>
      <c r="CT236" s="201"/>
      <c r="CU236" s="171"/>
      <c r="CV236" s="172"/>
      <c r="CW236" s="172"/>
      <c r="CX236" s="172"/>
      <c r="CY236" s="173"/>
    </row>
    <row r="237" spans="1:103" ht="16.5" x14ac:dyDescent="0.15">
      <c r="A237" s="175"/>
      <c r="B237" s="144"/>
      <c r="C237" s="176" t="str">
        <f t="shared" ca="1" si="5"/>
        <v>●</v>
      </c>
      <c r="D237" s="177"/>
      <c r="E237" s="178"/>
      <c r="F237" s="178"/>
      <c r="G237" s="178"/>
      <c r="H237" s="178"/>
      <c r="I237" s="178"/>
      <c r="J237" s="178"/>
      <c r="K237" s="179"/>
      <c r="L237" s="180"/>
      <c r="M237" s="180"/>
      <c r="N237" s="180"/>
      <c r="O237" s="180"/>
      <c r="P237" s="180"/>
      <c r="Q237" s="180"/>
      <c r="R237" s="181"/>
      <c r="S237" s="182"/>
      <c r="T237" s="181"/>
      <c r="U237" s="182"/>
      <c r="V237" s="179"/>
      <c r="W237" s="180"/>
      <c r="X237" s="180"/>
      <c r="Y237" s="180"/>
      <c r="Z237" s="180"/>
      <c r="AA237" s="180"/>
      <c r="AB237" s="180"/>
      <c r="AC237" s="180"/>
      <c r="AD237" s="179"/>
      <c r="AE237" s="180"/>
      <c r="AF237" s="180"/>
      <c r="AG237" s="180"/>
      <c r="AH237" s="180"/>
      <c r="AI237" s="180"/>
      <c r="AJ237" s="180"/>
      <c r="AK237" s="183"/>
      <c r="AL237" s="179"/>
      <c r="AM237" s="180"/>
      <c r="AN237" s="180"/>
      <c r="AO237" s="180"/>
      <c r="AP237" s="180"/>
      <c r="AQ237" s="180"/>
      <c r="AR237" s="183"/>
      <c r="AS237" s="184"/>
      <c r="AT237" s="185"/>
      <c r="AU237" s="185"/>
      <c r="AV237" s="185"/>
      <c r="AW237" s="185"/>
      <c r="AX237" s="185"/>
      <c r="AY237" s="186"/>
      <c r="AZ237" s="187"/>
      <c r="BA237" s="188"/>
      <c r="BB237" s="189">
        <v>5</v>
      </c>
      <c r="BC237" s="190"/>
      <c r="BD237" s="191"/>
      <c r="BE237" s="191"/>
      <c r="BF237" s="192"/>
      <c r="BG237" s="193"/>
      <c r="BH237" s="194"/>
      <c r="BI237" s="195"/>
      <c r="BJ237" s="196"/>
      <c r="BK237" s="197"/>
      <c r="BL237" s="197"/>
      <c r="BM237" s="197"/>
      <c r="BN237" s="197"/>
      <c r="BO237" s="198"/>
      <c r="BP237" s="196"/>
      <c r="BQ237" s="197"/>
      <c r="BR237" s="197"/>
      <c r="BS237" s="197"/>
      <c r="BT237" s="197"/>
      <c r="BU237" s="198"/>
      <c r="BV237" s="196"/>
      <c r="BW237" s="197"/>
      <c r="BX237" s="197"/>
      <c r="BY237" s="197"/>
      <c r="BZ237" s="197"/>
      <c r="CA237" s="198"/>
      <c r="CB237" s="190"/>
      <c r="CC237" s="191"/>
      <c r="CD237" s="191"/>
      <c r="CE237" s="192"/>
      <c r="CF237" s="199"/>
      <c r="CG237" s="200"/>
      <c r="CH237" s="200"/>
      <c r="CI237" s="200"/>
      <c r="CJ237" s="201"/>
      <c r="CK237" s="199"/>
      <c r="CL237" s="200"/>
      <c r="CM237" s="200"/>
      <c r="CN237" s="200"/>
      <c r="CO237" s="201"/>
      <c r="CP237" s="199"/>
      <c r="CQ237" s="200"/>
      <c r="CR237" s="200"/>
      <c r="CS237" s="200"/>
      <c r="CT237" s="201"/>
      <c r="CU237" s="171"/>
      <c r="CV237" s="172"/>
      <c r="CW237" s="172"/>
      <c r="CX237" s="172"/>
      <c r="CY237" s="173"/>
    </row>
    <row r="238" spans="1:103" ht="16.5" x14ac:dyDescent="0.15">
      <c r="A238" s="202"/>
      <c r="B238" s="203"/>
      <c r="C238" s="204" t="str">
        <f t="shared" ca="1" si="5"/>
        <v>●</v>
      </c>
      <c r="D238" s="205"/>
      <c r="E238" s="206"/>
      <c r="F238" s="206"/>
      <c r="G238" s="206"/>
      <c r="H238" s="206"/>
      <c r="I238" s="206"/>
      <c r="J238" s="206"/>
      <c r="K238" s="168"/>
      <c r="L238" s="169"/>
      <c r="M238" s="169"/>
      <c r="N238" s="169"/>
      <c r="O238" s="169"/>
      <c r="P238" s="169"/>
      <c r="Q238" s="169"/>
      <c r="R238" s="207"/>
      <c r="S238" s="208"/>
      <c r="T238" s="207"/>
      <c r="U238" s="208"/>
      <c r="V238" s="168"/>
      <c r="W238" s="169"/>
      <c r="X238" s="169"/>
      <c r="Y238" s="169"/>
      <c r="Z238" s="169"/>
      <c r="AA238" s="169"/>
      <c r="AB238" s="169"/>
      <c r="AC238" s="169"/>
      <c r="AD238" s="168"/>
      <c r="AE238" s="169"/>
      <c r="AF238" s="169"/>
      <c r="AG238" s="169"/>
      <c r="AH238" s="169"/>
      <c r="AI238" s="169"/>
      <c r="AJ238" s="169"/>
      <c r="AK238" s="170"/>
      <c r="AL238" s="168"/>
      <c r="AM238" s="169"/>
      <c r="AN238" s="169"/>
      <c r="AO238" s="169"/>
      <c r="AP238" s="169"/>
      <c r="AQ238" s="169"/>
      <c r="AR238" s="170"/>
      <c r="AS238" s="209"/>
      <c r="AT238" s="210"/>
      <c r="AU238" s="210"/>
      <c r="AV238" s="210"/>
      <c r="AW238" s="210"/>
      <c r="AX238" s="210"/>
      <c r="AY238" s="211"/>
      <c r="AZ238" s="212"/>
      <c r="BA238" s="213"/>
      <c r="BB238" s="214">
        <v>6</v>
      </c>
      <c r="BC238" s="215"/>
      <c r="BD238" s="216"/>
      <c r="BE238" s="216"/>
      <c r="BF238" s="217"/>
      <c r="BG238" s="218"/>
      <c r="BH238" s="219"/>
      <c r="BI238" s="220"/>
      <c r="BJ238" s="221"/>
      <c r="BK238" s="222"/>
      <c r="BL238" s="222"/>
      <c r="BM238" s="222"/>
      <c r="BN238" s="222"/>
      <c r="BO238" s="223"/>
      <c r="BP238" s="221"/>
      <c r="BQ238" s="222"/>
      <c r="BR238" s="222"/>
      <c r="BS238" s="222"/>
      <c r="BT238" s="222"/>
      <c r="BU238" s="223"/>
      <c r="BV238" s="221"/>
      <c r="BW238" s="222"/>
      <c r="BX238" s="222"/>
      <c r="BY238" s="222"/>
      <c r="BZ238" s="222"/>
      <c r="CA238" s="223"/>
      <c r="CB238" s="215"/>
      <c r="CC238" s="216"/>
      <c r="CD238" s="216"/>
      <c r="CE238" s="217"/>
      <c r="CF238" s="199"/>
      <c r="CG238" s="200"/>
      <c r="CH238" s="200"/>
      <c r="CI238" s="200"/>
      <c r="CJ238" s="201"/>
      <c r="CK238" s="199"/>
      <c r="CL238" s="200"/>
      <c r="CM238" s="200"/>
      <c r="CN238" s="200"/>
      <c r="CO238" s="201"/>
      <c r="CP238" s="199"/>
      <c r="CQ238" s="200"/>
      <c r="CR238" s="200"/>
      <c r="CS238" s="200"/>
      <c r="CT238" s="201"/>
      <c r="CU238" s="171"/>
      <c r="CV238" s="172"/>
      <c r="CW238" s="172"/>
      <c r="CX238" s="172"/>
      <c r="CY238" s="173"/>
    </row>
    <row r="239" spans="1:103" ht="16.5" x14ac:dyDescent="0.15">
      <c r="A239" s="143">
        <v>39</v>
      </c>
      <c r="B239" s="144"/>
      <c r="C239" s="145" t="str">
        <f t="shared" ca="1" si="5"/>
        <v>●</v>
      </c>
      <c r="D239" s="146" t="s">
        <v>606</v>
      </c>
      <c r="E239" s="147"/>
      <c r="F239" s="147"/>
      <c r="G239" s="147"/>
      <c r="H239" s="147"/>
      <c r="I239" s="147"/>
      <c r="J239" s="147"/>
      <c r="K239" s="148" t="s">
        <v>607</v>
      </c>
      <c r="L239" s="149"/>
      <c r="M239" s="149"/>
      <c r="N239" s="149"/>
      <c r="O239" s="149"/>
      <c r="P239" s="149"/>
      <c r="Q239" s="149"/>
      <c r="R239" s="150"/>
      <c r="S239" s="151"/>
      <c r="T239" s="150"/>
      <c r="U239" s="151"/>
      <c r="V239" s="148"/>
      <c r="W239" s="149"/>
      <c r="X239" s="149"/>
      <c r="Y239" s="149"/>
      <c r="Z239" s="149"/>
      <c r="AA239" s="149"/>
      <c r="AB239" s="149"/>
      <c r="AC239" s="149"/>
      <c r="AD239" s="148"/>
      <c r="AE239" s="149"/>
      <c r="AF239" s="149"/>
      <c r="AG239" s="149"/>
      <c r="AH239" s="149"/>
      <c r="AI239" s="149"/>
      <c r="AJ239" s="149"/>
      <c r="AK239" s="152"/>
      <c r="AL239" s="148"/>
      <c r="AM239" s="149"/>
      <c r="AN239" s="149"/>
      <c r="AO239" s="149"/>
      <c r="AP239" s="149"/>
      <c r="AQ239" s="149"/>
      <c r="AR239" s="152"/>
      <c r="AS239" s="153"/>
      <c r="AT239" s="154"/>
      <c r="AU239" s="154"/>
      <c r="AV239" s="154"/>
      <c r="AW239" s="154"/>
      <c r="AX239" s="154"/>
      <c r="AY239" s="155"/>
      <c r="AZ239" s="156"/>
      <c r="BA239" s="157"/>
      <c r="BB239" s="158">
        <v>1</v>
      </c>
      <c r="BC239" s="159"/>
      <c r="BD239" s="160"/>
      <c r="BE239" s="160"/>
      <c r="BF239" s="161"/>
      <c r="BG239" s="162"/>
      <c r="BH239" s="163"/>
      <c r="BI239" s="164"/>
      <c r="BJ239" s="165"/>
      <c r="BK239" s="166"/>
      <c r="BL239" s="166"/>
      <c r="BM239" s="166"/>
      <c r="BN239" s="166"/>
      <c r="BO239" s="167"/>
      <c r="BP239" s="165"/>
      <c r="BQ239" s="166"/>
      <c r="BR239" s="166"/>
      <c r="BS239" s="166"/>
      <c r="BT239" s="166"/>
      <c r="BU239" s="167"/>
      <c r="BV239" s="165"/>
      <c r="BW239" s="166"/>
      <c r="BX239" s="166"/>
      <c r="BY239" s="166"/>
      <c r="BZ239" s="166"/>
      <c r="CA239" s="167"/>
      <c r="CB239" s="159"/>
      <c r="CC239" s="160"/>
      <c r="CD239" s="160"/>
      <c r="CE239" s="161"/>
      <c r="CF239" s="168"/>
      <c r="CG239" s="169"/>
      <c r="CH239" s="169"/>
      <c r="CI239" s="169"/>
      <c r="CJ239" s="170"/>
      <c r="CK239" s="168"/>
      <c r="CL239" s="169"/>
      <c r="CM239" s="169"/>
      <c r="CN239" s="169"/>
      <c r="CO239" s="170"/>
      <c r="CP239" s="168"/>
      <c r="CQ239" s="169"/>
      <c r="CR239" s="169"/>
      <c r="CS239" s="169"/>
      <c r="CT239" s="170"/>
      <c r="CU239" s="171"/>
      <c r="CV239" s="172"/>
      <c r="CW239" s="172"/>
      <c r="CX239" s="172"/>
      <c r="CY239" s="173"/>
    </row>
    <row r="240" spans="1:103" ht="16.5" x14ac:dyDescent="0.15">
      <c r="A240" s="175"/>
      <c r="B240" s="144"/>
      <c r="C240" s="176" t="str">
        <f t="shared" ca="1" si="5"/>
        <v>●</v>
      </c>
      <c r="D240" s="177"/>
      <c r="E240" s="178"/>
      <c r="F240" s="178"/>
      <c r="G240" s="178"/>
      <c r="H240" s="178"/>
      <c r="I240" s="178"/>
      <c r="J240" s="178"/>
      <c r="K240" s="179"/>
      <c r="L240" s="180"/>
      <c r="M240" s="180"/>
      <c r="N240" s="180"/>
      <c r="O240" s="180"/>
      <c r="P240" s="180"/>
      <c r="Q240" s="180"/>
      <c r="R240" s="181"/>
      <c r="S240" s="182"/>
      <c r="T240" s="181"/>
      <c r="U240" s="182"/>
      <c r="V240" s="179"/>
      <c r="W240" s="180"/>
      <c r="X240" s="180"/>
      <c r="Y240" s="180"/>
      <c r="Z240" s="180"/>
      <c r="AA240" s="180"/>
      <c r="AB240" s="180"/>
      <c r="AC240" s="180"/>
      <c r="AD240" s="179"/>
      <c r="AE240" s="180"/>
      <c r="AF240" s="180"/>
      <c r="AG240" s="180"/>
      <c r="AH240" s="180"/>
      <c r="AI240" s="180"/>
      <c r="AJ240" s="180"/>
      <c r="AK240" s="183"/>
      <c r="AL240" s="179"/>
      <c r="AM240" s="180"/>
      <c r="AN240" s="180"/>
      <c r="AO240" s="180"/>
      <c r="AP240" s="180"/>
      <c r="AQ240" s="180"/>
      <c r="AR240" s="183"/>
      <c r="AS240" s="184"/>
      <c r="AT240" s="185"/>
      <c r="AU240" s="185"/>
      <c r="AV240" s="185"/>
      <c r="AW240" s="185"/>
      <c r="AX240" s="185"/>
      <c r="AY240" s="186"/>
      <c r="AZ240" s="187"/>
      <c r="BA240" s="188"/>
      <c r="BB240" s="189">
        <v>2</v>
      </c>
      <c r="BC240" s="190"/>
      <c r="BD240" s="191"/>
      <c r="BE240" s="191"/>
      <c r="BF240" s="192"/>
      <c r="BG240" s="193"/>
      <c r="BH240" s="194"/>
      <c r="BI240" s="195"/>
      <c r="BJ240" s="196"/>
      <c r="BK240" s="197"/>
      <c r="BL240" s="197"/>
      <c r="BM240" s="197"/>
      <c r="BN240" s="197"/>
      <c r="BO240" s="198"/>
      <c r="BP240" s="196"/>
      <c r="BQ240" s="197"/>
      <c r="BR240" s="197"/>
      <c r="BS240" s="197"/>
      <c r="BT240" s="197"/>
      <c r="BU240" s="198"/>
      <c r="BV240" s="196"/>
      <c r="BW240" s="197"/>
      <c r="BX240" s="197"/>
      <c r="BY240" s="197"/>
      <c r="BZ240" s="197"/>
      <c r="CA240" s="198"/>
      <c r="CB240" s="190"/>
      <c r="CC240" s="191"/>
      <c r="CD240" s="191"/>
      <c r="CE240" s="192"/>
      <c r="CF240" s="199"/>
      <c r="CG240" s="200"/>
      <c r="CH240" s="200"/>
      <c r="CI240" s="200"/>
      <c r="CJ240" s="201"/>
      <c r="CK240" s="199"/>
      <c r="CL240" s="200"/>
      <c r="CM240" s="200"/>
      <c r="CN240" s="200"/>
      <c r="CO240" s="201"/>
      <c r="CP240" s="199"/>
      <c r="CQ240" s="200"/>
      <c r="CR240" s="200"/>
      <c r="CS240" s="200"/>
      <c r="CT240" s="201"/>
      <c r="CU240" s="171"/>
      <c r="CV240" s="172"/>
      <c r="CW240" s="172"/>
      <c r="CX240" s="172"/>
      <c r="CY240" s="173"/>
    </row>
    <row r="241" spans="1:103" ht="16.5" x14ac:dyDescent="0.15">
      <c r="A241" s="175"/>
      <c r="B241" s="144"/>
      <c r="C241" s="176" t="str">
        <f t="shared" ca="1" si="5"/>
        <v>●</v>
      </c>
      <c r="D241" s="177"/>
      <c r="E241" s="178"/>
      <c r="F241" s="178"/>
      <c r="G241" s="178"/>
      <c r="H241" s="178"/>
      <c r="I241" s="178"/>
      <c r="J241" s="178"/>
      <c r="K241" s="179"/>
      <c r="L241" s="180"/>
      <c r="M241" s="180"/>
      <c r="N241" s="180"/>
      <c r="O241" s="180"/>
      <c r="P241" s="180"/>
      <c r="Q241" s="180"/>
      <c r="R241" s="181"/>
      <c r="S241" s="182"/>
      <c r="T241" s="181"/>
      <c r="U241" s="182"/>
      <c r="V241" s="179"/>
      <c r="W241" s="180"/>
      <c r="X241" s="180"/>
      <c r="Y241" s="180"/>
      <c r="Z241" s="180"/>
      <c r="AA241" s="180"/>
      <c r="AB241" s="180"/>
      <c r="AC241" s="180"/>
      <c r="AD241" s="179"/>
      <c r="AE241" s="180"/>
      <c r="AF241" s="180"/>
      <c r="AG241" s="180"/>
      <c r="AH241" s="180"/>
      <c r="AI241" s="180"/>
      <c r="AJ241" s="180"/>
      <c r="AK241" s="183"/>
      <c r="AL241" s="179"/>
      <c r="AM241" s="180"/>
      <c r="AN241" s="180"/>
      <c r="AO241" s="180"/>
      <c r="AP241" s="180"/>
      <c r="AQ241" s="180"/>
      <c r="AR241" s="183"/>
      <c r="AS241" s="184"/>
      <c r="AT241" s="185"/>
      <c r="AU241" s="185"/>
      <c r="AV241" s="185"/>
      <c r="AW241" s="185"/>
      <c r="AX241" s="185"/>
      <c r="AY241" s="186"/>
      <c r="AZ241" s="187"/>
      <c r="BA241" s="188"/>
      <c r="BB241" s="189">
        <v>3</v>
      </c>
      <c r="BC241" s="190"/>
      <c r="BD241" s="191"/>
      <c r="BE241" s="191"/>
      <c r="BF241" s="192"/>
      <c r="BG241" s="193"/>
      <c r="BH241" s="194"/>
      <c r="BI241" s="195"/>
      <c r="BJ241" s="196"/>
      <c r="BK241" s="197"/>
      <c r="BL241" s="197"/>
      <c r="BM241" s="197"/>
      <c r="BN241" s="197"/>
      <c r="BO241" s="198"/>
      <c r="BP241" s="196"/>
      <c r="BQ241" s="197"/>
      <c r="BR241" s="197"/>
      <c r="BS241" s="197"/>
      <c r="BT241" s="197"/>
      <c r="BU241" s="198"/>
      <c r="BV241" s="196"/>
      <c r="BW241" s="197"/>
      <c r="BX241" s="197"/>
      <c r="BY241" s="197"/>
      <c r="BZ241" s="197"/>
      <c r="CA241" s="198"/>
      <c r="CB241" s="190"/>
      <c r="CC241" s="191"/>
      <c r="CD241" s="191"/>
      <c r="CE241" s="192"/>
      <c r="CF241" s="199"/>
      <c r="CG241" s="200"/>
      <c r="CH241" s="200"/>
      <c r="CI241" s="200"/>
      <c r="CJ241" s="201"/>
      <c r="CK241" s="199"/>
      <c r="CL241" s="200"/>
      <c r="CM241" s="200"/>
      <c r="CN241" s="200"/>
      <c r="CO241" s="201"/>
      <c r="CP241" s="199"/>
      <c r="CQ241" s="200"/>
      <c r="CR241" s="200"/>
      <c r="CS241" s="200"/>
      <c r="CT241" s="201"/>
      <c r="CU241" s="171"/>
      <c r="CV241" s="172"/>
      <c r="CW241" s="172"/>
      <c r="CX241" s="172"/>
      <c r="CY241" s="173"/>
    </row>
    <row r="242" spans="1:103" ht="16.5" x14ac:dyDescent="0.15">
      <c r="A242" s="175"/>
      <c r="B242" s="144"/>
      <c r="C242" s="176" t="str">
        <f t="shared" ca="1" si="5"/>
        <v>●</v>
      </c>
      <c r="D242" s="177"/>
      <c r="E242" s="178"/>
      <c r="F242" s="178"/>
      <c r="G242" s="178"/>
      <c r="H242" s="178"/>
      <c r="I242" s="178"/>
      <c r="J242" s="178"/>
      <c r="K242" s="179"/>
      <c r="L242" s="180"/>
      <c r="M242" s="180"/>
      <c r="N242" s="180"/>
      <c r="O242" s="180"/>
      <c r="P242" s="180"/>
      <c r="Q242" s="180"/>
      <c r="R242" s="181"/>
      <c r="S242" s="182"/>
      <c r="T242" s="181"/>
      <c r="U242" s="182"/>
      <c r="V242" s="179"/>
      <c r="W242" s="180"/>
      <c r="X242" s="180"/>
      <c r="Y242" s="180"/>
      <c r="Z242" s="180"/>
      <c r="AA242" s="180"/>
      <c r="AB242" s="180"/>
      <c r="AC242" s="180"/>
      <c r="AD242" s="179"/>
      <c r="AE242" s="180"/>
      <c r="AF242" s="180"/>
      <c r="AG242" s="180"/>
      <c r="AH242" s="180"/>
      <c r="AI242" s="180"/>
      <c r="AJ242" s="180"/>
      <c r="AK242" s="183"/>
      <c r="AL242" s="179"/>
      <c r="AM242" s="180"/>
      <c r="AN242" s="180"/>
      <c r="AO242" s="180"/>
      <c r="AP242" s="180"/>
      <c r="AQ242" s="180"/>
      <c r="AR242" s="183"/>
      <c r="AS242" s="184"/>
      <c r="AT242" s="185"/>
      <c r="AU242" s="185"/>
      <c r="AV242" s="185"/>
      <c r="AW242" s="185"/>
      <c r="AX242" s="185"/>
      <c r="AY242" s="186"/>
      <c r="AZ242" s="187"/>
      <c r="BA242" s="188"/>
      <c r="BB242" s="189">
        <v>4</v>
      </c>
      <c r="BC242" s="190"/>
      <c r="BD242" s="191"/>
      <c r="BE242" s="191"/>
      <c r="BF242" s="192"/>
      <c r="BG242" s="193"/>
      <c r="BH242" s="194"/>
      <c r="BI242" s="195"/>
      <c r="BJ242" s="196"/>
      <c r="BK242" s="197"/>
      <c r="BL242" s="197"/>
      <c r="BM242" s="197"/>
      <c r="BN242" s="197"/>
      <c r="BO242" s="198"/>
      <c r="BP242" s="196"/>
      <c r="BQ242" s="197"/>
      <c r="BR242" s="197"/>
      <c r="BS242" s="197"/>
      <c r="BT242" s="197"/>
      <c r="BU242" s="198"/>
      <c r="BV242" s="196"/>
      <c r="BW242" s="197"/>
      <c r="BX242" s="197"/>
      <c r="BY242" s="197"/>
      <c r="BZ242" s="197"/>
      <c r="CA242" s="198"/>
      <c r="CB242" s="190"/>
      <c r="CC242" s="191"/>
      <c r="CD242" s="191"/>
      <c r="CE242" s="192"/>
      <c r="CF242" s="199"/>
      <c r="CG242" s="200"/>
      <c r="CH242" s="200"/>
      <c r="CI242" s="200"/>
      <c r="CJ242" s="201"/>
      <c r="CK242" s="199"/>
      <c r="CL242" s="200"/>
      <c r="CM242" s="200"/>
      <c r="CN242" s="200"/>
      <c r="CO242" s="201"/>
      <c r="CP242" s="199"/>
      <c r="CQ242" s="200"/>
      <c r="CR242" s="200"/>
      <c r="CS242" s="200"/>
      <c r="CT242" s="201"/>
      <c r="CU242" s="171"/>
      <c r="CV242" s="172"/>
      <c r="CW242" s="172"/>
      <c r="CX242" s="172"/>
      <c r="CY242" s="173"/>
    </row>
    <row r="243" spans="1:103" ht="16.5" x14ac:dyDescent="0.15">
      <c r="A243" s="175"/>
      <c r="B243" s="144"/>
      <c r="C243" s="176" t="str">
        <f t="shared" ca="1" si="5"/>
        <v>●</v>
      </c>
      <c r="D243" s="177"/>
      <c r="E243" s="178"/>
      <c r="F243" s="178"/>
      <c r="G243" s="178"/>
      <c r="H243" s="178"/>
      <c r="I243" s="178"/>
      <c r="J243" s="178"/>
      <c r="K243" s="179"/>
      <c r="L243" s="180"/>
      <c r="M243" s="180"/>
      <c r="N243" s="180"/>
      <c r="O243" s="180"/>
      <c r="P243" s="180"/>
      <c r="Q243" s="180"/>
      <c r="R243" s="181"/>
      <c r="S243" s="182"/>
      <c r="T243" s="181"/>
      <c r="U243" s="182"/>
      <c r="V243" s="179"/>
      <c r="W243" s="180"/>
      <c r="X243" s="180"/>
      <c r="Y243" s="180"/>
      <c r="Z243" s="180"/>
      <c r="AA243" s="180"/>
      <c r="AB243" s="180"/>
      <c r="AC243" s="180"/>
      <c r="AD243" s="179"/>
      <c r="AE243" s="180"/>
      <c r="AF243" s="180"/>
      <c r="AG243" s="180"/>
      <c r="AH243" s="180"/>
      <c r="AI243" s="180"/>
      <c r="AJ243" s="180"/>
      <c r="AK243" s="183"/>
      <c r="AL243" s="179"/>
      <c r="AM243" s="180"/>
      <c r="AN243" s="180"/>
      <c r="AO243" s="180"/>
      <c r="AP243" s="180"/>
      <c r="AQ243" s="180"/>
      <c r="AR243" s="183"/>
      <c r="AS243" s="184"/>
      <c r="AT243" s="185"/>
      <c r="AU243" s="185"/>
      <c r="AV243" s="185"/>
      <c r="AW243" s="185"/>
      <c r="AX243" s="185"/>
      <c r="AY243" s="186"/>
      <c r="AZ243" s="187"/>
      <c r="BA243" s="188"/>
      <c r="BB243" s="189">
        <v>5</v>
      </c>
      <c r="BC243" s="190"/>
      <c r="BD243" s="191"/>
      <c r="BE243" s="191"/>
      <c r="BF243" s="192"/>
      <c r="BG243" s="193"/>
      <c r="BH243" s="194"/>
      <c r="BI243" s="195"/>
      <c r="BJ243" s="196"/>
      <c r="BK243" s="197"/>
      <c r="BL243" s="197"/>
      <c r="BM243" s="197"/>
      <c r="BN243" s="197"/>
      <c r="BO243" s="198"/>
      <c r="BP243" s="196"/>
      <c r="BQ243" s="197"/>
      <c r="BR243" s="197"/>
      <c r="BS243" s="197"/>
      <c r="BT243" s="197"/>
      <c r="BU243" s="198"/>
      <c r="BV243" s="196"/>
      <c r="BW243" s="197"/>
      <c r="BX243" s="197"/>
      <c r="BY243" s="197"/>
      <c r="BZ243" s="197"/>
      <c r="CA243" s="198"/>
      <c r="CB243" s="190"/>
      <c r="CC243" s="191"/>
      <c r="CD243" s="191"/>
      <c r="CE243" s="192"/>
      <c r="CF243" s="199"/>
      <c r="CG243" s="200"/>
      <c r="CH243" s="200"/>
      <c r="CI243" s="200"/>
      <c r="CJ243" s="201"/>
      <c r="CK243" s="199"/>
      <c r="CL243" s="200"/>
      <c r="CM243" s="200"/>
      <c r="CN243" s="200"/>
      <c r="CO243" s="201"/>
      <c r="CP243" s="199"/>
      <c r="CQ243" s="200"/>
      <c r="CR243" s="200"/>
      <c r="CS243" s="200"/>
      <c r="CT243" s="201"/>
      <c r="CU243" s="171"/>
      <c r="CV243" s="172"/>
      <c r="CW243" s="172"/>
      <c r="CX243" s="172"/>
      <c r="CY243" s="173"/>
    </row>
    <row r="244" spans="1:103" ht="16.5" x14ac:dyDescent="0.15">
      <c r="A244" s="202"/>
      <c r="B244" s="203"/>
      <c r="C244" s="204" t="str">
        <f t="shared" ca="1" si="5"/>
        <v>●</v>
      </c>
      <c r="D244" s="205"/>
      <c r="E244" s="206"/>
      <c r="F244" s="206"/>
      <c r="G244" s="206"/>
      <c r="H244" s="206"/>
      <c r="I244" s="206"/>
      <c r="J244" s="206"/>
      <c r="K244" s="168"/>
      <c r="L244" s="169"/>
      <c r="M244" s="169"/>
      <c r="N244" s="169"/>
      <c r="O244" s="169"/>
      <c r="P244" s="169"/>
      <c r="Q244" s="169"/>
      <c r="R244" s="207"/>
      <c r="S244" s="208"/>
      <c r="T244" s="207"/>
      <c r="U244" s="208"/>
      <c r="V244" s="168"/>
      <c r="W244" s="169"/>
      <c r="X244" s="169"/>
      <c r="Y244" s="169"/>
      <c r="Z244" s="169"/>
      <c r="AA244" s="169"/>
      <c r="AB244" s="169"/>
      <c r="AC244" s="169"/>
      <c r="AD244" s="168"/>
      <c r="AE244" s="169"/>
      <c r="AF244" s="169"/>
      <c r="AG244" s="169"/>
      <c r="AH244" s="169"/>
      <c r="AI244" s="169"/>
      <c r="AJ244" s="169"/>
      <c r="AK244" s="170"/>
      <c r="AL244" s="168"/>
      <c r="AM244" s="169"/>
      <c r="AN244" s="169"/>
      <c r="AO244" s="169"/>
      <c r="AP244" s="169"/>
      <c r="AQ244" s="169"/>
      <c r="AR244" s="170"/>
      <c r="AS244" s="209"/>
      <c r="AT244" s="210"/>
      <c r="AU244" s="210"/>
      <c r="AV244" s="210"/>
      <c r="AW244" s="210"/>
      <c r="AX244" s="210"/>
      <c r="AY244" s="211"/>
      <c r="AZ244" s="212"/>
      <c r="BA244" s="213"/>
      <c r="BB244" s="214">
        <v>6</v>
      </c>
      <c r="BC244" s="215"/>
      <c r="BD244" s="216"/>
      <c r="BE244" s="216"/>
      <c r="BF244" s="217"/>
      <c r="BG244" s="218"/>
      <c r="BH244" s="219"/>
      <c r="BI244" s="220"/>
      <c r="BJ244" s="221"/>
      <c r="BK244" s="222"/>
      <c r="BL244" s="222"/>
      <c r="BM244" s="222"/>
      <c r="BN244" s="222"/>
      <c r="BO244" s="223"/>
      <c r="BP244" s="221"/>
      <c r="BQ244" s="222"/>
      <c r="BR244" s="222"/>
      <c r="BS244" s="222"/>
      <c r="BT244" s="222"/>
      <c r="BU244" s="223"/>
      <c r="BV244" s="221"/>
      <c r="BW244" s="222"/>
      <c r="BX244" s="222"/>
      <c r="BY244" s="222"/>
      <c r="BZ244" s="222"/>
      <c r="CA244" s="223"/>
      <c r="CB244" s="215"/>
      <c r="CC244" s="216"/>
      <c r="CD244" s="216"/>
      <c r="CE244" s="217"/>
      <c r="CF244" s="199"/>
      <c r="CG244" s="200"/>
      <c r="CH244" s="200"/>
      <c r="CI244" s="200"/>
      <c r="CJ244" s="201"/>
      <c r="CK244" s="199"/>
      <c r="CL244" s="200"/>
      <c r="CM244" s="200"/>
      <c r="CN244" s="200"/>
      <c r="CO244" s="201"/>
      <c r="CP244" s="199"/>
      <c r="CQ244" s="200"/>
      <c r="CR244" s="200"/>
      <c r="CS244" s="200"/>
      <c r="CT244" s="201"/>
      <c r="CU244" s="171"/>
      <c r="CV244" s="172"/>
      <c r="CW244" s="172"/>
      <c r="CX244" s="172"/>
      <c r="CY244" s="173"/>
    </row>
    <row r="245" spans="1:103" ht="16.5" x14ac:dyDescent="0.15">
      <c r="A245" s="143">
        <v>40</v>
      </c>
      <c r="B245" s="144"/>
      <c r="C245" s="145" t="str">
        <f t="shared" ca="1" si="5"/>
        <v>●</v>
      </c>
      <c r="D245" s="146" t="s">
        <v>608</v>
      </c>
      <c r="E245" s="147"/>
      <c r="F245" s="147"/>
      <c r="G245" s="147"/>
      <c r="H245" s="147"/>
      <c r="I245" s="147"/>
      <c r="J245" s="147"/>
      <c r="K245" s="148" t="s">
        <v>609</v>
      </c>
      <c r="L245" s="149"/>
      <c r="M245" s="149"/>
      <c r="N245" s="149"/>
      <c r="O245" s="149"/>
      <c r="P245" s="149"/>
      <c r="Q245" s="149"/>
      <c r="R245" s="150"/>
      <c r="S245" s="151"/>
      <c r="T245" s="150"/>
      <c r="U245" s="151"/>
      <c r="V245" s="148"/>
      <c r="W245" s="149"/>
      <c r="X245" s="149"/>
      <c r="Y245" s="149"/>
      <c r="Z245" s="149"/>
      <c r="AA245" s="149"/>
      <c r="AB245" s="149"/>
      <c r="AC245" s="149"/>
      <c r="AD245" s="148"/>
      <c r="AE245" s="149"/>
      <c r="AF245" s="149"/>
      <c r="AG245" s="149"/>
      <c r="AH245" s="149"/>
      <c r="AI245" s="149"/>
      <c r="AJ245" s="149"/>
      <c r="AK245" s="152"/>
      <c r="AL245" s="148"/>
      <c r="AM245" s="149"/>
      <c r="AN245" s="149"/>
      <c r="AO245" s="149"/>
      <c r="AP245" s="149"/>
      <c r="AQ245" s="149"/>
      <c r="AR245" s="152"/>
      <c r="AS245" s="153"/>
      <c r="AT245" s="154"/>
      <c r="AU245" s="154"/>
      <c r="AV245" s="154"/>
      <c r="AW245" s="154"/>
      <c r="AX245" s="154"/>
      <c r="AY245" s="155"/>
      <c r="AZ245" s="156"/>
      <c r="BA245" s="157"/>
      <c r="BB245" s="158">
        <v>1</v>
      </c>
      <c r="BC245" s="159"/>
      <c r="BD245" s="160"/>
      <c r="BE245" s="160"/>
      <c r="BF245" s="161"/>
      <c r="BG245" s="162"/>
      <c r="BH245" s="163"/>
      <c r="BI245" s="164"/>
      <c r="BJ245" s="165"/>
      <c r="BK245" s="166"/>
      <c r="BL245" s="166"/>
      <c r="BM245" s="166"/>
      <c r="BN245" s="166"/>
      <c r="BO245" s="167"/>
      <c r="BP245" s="165"/>
      <c r="BQ245" s="166"/>
      <c r="BR245" s="166"/>
      <c r="BS245" s="166"/>
      <c r="BT245" s="166"/>
      <c r="BU245" s="167"/>
      <c r="BV245" s="165"/>
      <c r="BW245" s="166"/>
      <c r="BX245" s="166"/>
      <c r="BY245" s="166"/>
      <c r="BZ245" s="166"/>
      <c r="CA245" s="167"/>
      <c r="CB245" s="159"/>
      <c r="CC245" s="160"/>
      <c r="CD245" s="160"/>
      <c r="CE245" s="161"/>
      <c r="CF245" s="168"/>
      <c r="CG245" s="169"/>
      <c r="CH245" s="169"/>
      <c r="CI245" s="169"/>
      <c r="CJ245" s="170"/>
      <c r="CK245" s="168"/>
      <c r="CL245" s="169"/>
      <c r="CM245" s="169"/>
      <c r="CN245" s="169"/>
      <c r="CO245" s="170"/>
      <c r="CP245" s="168"/>
      <c r="CQ245" s="169"/>
      <c r="CR245" s="169"/>
      <c r="CS245" s="169"/>
      <c r="CT245" s="170"/>
      <c r="CU245" s="171"/>
      <c r="CV245" s="172"/>
      <c r="CW245" s="172"/>
      <c r="CX245" s="172"/>
      <c r="CY245" s="173"/>
    </row>
    <row r="246" spans="1:103" ht="16.5" x14ac:dyDescent="0.15">
      <c r="A246" s="175"/>
      <c r="B246" s="144"/>
      <c r="C246" s="176" t="str">
        <f t="shared" ca="1" si="5"/>
        <v>●</v>
      </c>
      <c r="D246" s="177"/>
      <c r="E246" s="178"/>
      <c r="F246" s="178"/>
      <c r="G246" s="178"/>
      <c r="H246" s="178"/>
      <c r="I246" s="178"/>
      <c r="J246" s="178"/>
      <c r="K246" s="179"/>
      <c r="L246" s="180"/>
      <c r="M246" s="180"/>
      <c r="N246" s="180"/>
      <c r="O246" s="180"/>
      <c r="P246" s="180"/>
      <c r="Q246" s="180"/>
      <c r="R246" s="181"/>
      <c r="S246" s="182"/>
      <c r="T246" s="181"/>
      <c r="U246" s="182"/>
      <c r="V246" s="179"/>
      <c r="W246" s="180"/>
      <c r="X246" s="180"/>
      <c r="Y246" s="180"/>
      <c r="Z246" s="180"/>
      <c r="AA246" s="180"/>
      <c r="AB246" s="180"/>
      <c r="AC246" s="180"/>
      <c r="AD246" s="179"/>
      <c r="AE246" s="180"/>
      <c r="AF246" s="180"/>
      <c r="AG246" s="180"/>
      <c r="AH246" s="180"/>
      <c r="AI246" s="180"/>
      <c r="AJ246" s="180"/>
      <c r="AK246" s="183"/>
      <c r="AL246" s="179"/>
      <c r="AM246" s="180"/>
      <c r="AN246" s="180"/>
      <c r="AO246" s="180"/>
      <c r="AP246" s="180"/>
      <c r="AQ246" s="180"/>
      <c r="AR246" s="183"/>
      <c r="AS246" s="184"/>
      <c r="AT246" s="185"/>
      <c r="AU246" s="185"/>
      <c r="AV246" s="185"/>
      <c r="AW246" s="185"/>
      <c r="AX246" s="185"/>
      <c r="AY246" s="186"/>
      <c r="AZ246" s="187"/>
      <c r="BA246" s="188"/>
      <c r="BB246" s="189">
        <v>2</v>
      </c>
      <c r="BC246" s="190"/>
      <c r="BD246" s="191"/>
      <c r="BE246" s="191"/>
      <c r="BF246" s="192"/>
      <c r="BG246" s="193"/>
      <c r="BH246" s="194"/>
      <c r="BI246" s="195"/>
      <c r="BJ246" s="196"/>
      <c r="BK246" s="197"/>
      <c r="BL246" s="197"/>
      <c r="BM246" s="197"/>
      <c r="BN246" s="197"/>
      <c r="BO246" s="198"/>
      <c r="BP246" s="196"/>
      <c r="BQ246" s="197"/>
      <c r="BR246" s="197"/>
      <c r="BS246" s="197"/>
      <c r="BT246" s="197"/>
      <c r="BU246" s="198"/>
      <c r="BV246" s="196"/>
      <c r="BW246" s="197"/>
      <c r="BX246" s="197"/>
      <c r="BY246" s="197"/>
      <c r="BZ246" s="197"/>
      <c r="CA246" s="198"/>
      <c r="CB246" s="190"/>
      <c r="CC246" s="191"/>
      <c r="CD246" s="191"/>
      <c r="CE246" s="192"/>
      <c r="CF246" s="199"/>
      <c r="CG246" s="200"/>
      <c r="CH246" s="200"/>
      <c r="CI246" s="200"/>
      <c r="CJ246" s="201"/>
      <c r="CK246" s="199"/>
      <c r="CL246" s="200"/>
      <c r="CM246" s="200"/>
      <c r="CN246" s="200"/>
      <c r="CO246" s="201"/>
      <c r="CP246" s="199"/>
      <c r="CQ246" s="200"/>
      <c r="CR246" s="200"/>
      <c r="CS246" s="200"/>
      <c r="CT246" s="201"/>
      <c r="CU246" s="171"/>
      <c r="CV246" s="172"/>
      <c r="CW246" s="172"/>
      <c r="CX246" s="172"/>
      <c r="CY246" s="173"/>
    </row>
    <row r="247" spans="1:103" ht="16.5" x14ac:dyDescent="0.15">
      <c r="A247" s="175"/>
      <c r="B247" s="144"/>
      <c r="C247" s="176" t="str">
        <f t="shared" ca="1" si="5"/>
        <v>●</v>
      </c>
      <c r="D247" s="177"/>
      <c r="E247" s="178"/>
      <c r="F247" s="178"/>
      <c r="G247" s="178"/>
      <c r="H247" s="178"/>
      <c r="I247" s="178"/>
      <c r="J247" s="178"/>
      <c r="K247" s="179"/>
      <c r="L247" s="180"/>
      <c r="M247" s="180"/>
      <c r="N247" s="180"/>
      <c r="O247" s="180"/>
      <c r="P247" s="180"/>
      <c r="Q247" s="180"/>
      <c r="R247" s="181"/>
      <c r="S247" s="182"/>
      <c r="T247" s="181"/>
      <c r="U247" s="182"/>
      <c r="V247" s="179"/>
      <c r="W247" s="180"/>
      <c r="X247" s="180"/>
      <c r="Y247" s="180"/>
      <c r="Z247" s="180"/>
      <c r="AA247" s="180"/>
      <c r="AB247" s="180"/>
      <c r="AC247" s="180"/>
      <c r="AD247" s="179"/>
      <c r="AE247" s="180"/>
      <c r="AF247" s="180"/>
      <c r="AG247" s="180"/>
      <c r="AH247" s="180"/>
      <c r="AI247" s="180"/>
      <c r="AJ247" s="180"/>
      <c r="AK247" s="183"/>
      <c r="AL247" s="179"/>
      <c r="AM247" s="180"/>
      <c r="AN247" s="180"/>
      <c r="AO247" s="180"/>
      <c r="AP247" s="180"/>
      <c r="AQ247" s="180"/>
      <c r="AR247" s="183"/>
      <c r="AS247" s="184"/>
      <c r="AT247" s="185"/>
      <c r="AU247" s="185"/>
      <c r="AV247" s="185"/>
      <c r="AW247" s="185"/>
      <c r="AX247" s="185"/>
      <c r="AY247" s="186"/>
      <c r="AZ247" s="187"/>
      <c r="BA247" s="188"/>
      <c r="BB247" s="189">
        <v>3</v>
      </c>
      <c r="BC247" s="190"/>
      <c r="BD247" s="191"/>
      <c r="BE247" s="191"/>
      <c r="BF247" s="192"/>
      <c r="BG247" s="193"/>
      <c r="BH247" s="194"/>
      <c r="BI247" s="195"/>
      <c r="BJ247" s="196"/>
      <c r="BK247" s="197"/>
      <c r="BL247" s="197"/>
      <c r="BM247" s="197"/>
      <c r="BN247" s="197"/>
      <c r="BO247" s="198"/>
      <c r="BP247" s="196"/>
      <c r="BQ247" s="197"/>
      <c r="BR247" s="197"/>
      <c r="BS247" s="197"/>
      <c r="BT247" s="197"/>
      <c r="BU247" s="198"/>
      <c r="BV247" s="196"/>
      <c r="BW247" s="197"/>
      <c r="BX247" s="197"/>
      <c r="BY247" s="197"/>
      <c r="BZ247" s="197"/>
      <c r="CA247" s="198"/>
      <c r="CB247" s="190"/>
      <c r="CC247" s="191"/>
      <c r="CD247" s="191"/>
      <c r="CE247" s="192"/>
      <c r="CF247" s="199"/>
      <c r="CG247" s="200"/>
      <c r="CH247" s="200"/>
      <c r="CI247" s="200"/>
      <c r="CJ247" s="201"/>
      <c r="CK247" s="199"/>
      <c r="CL247" s="200"/>
      <c r="CM247" s="200"/>
      <c r="CN247" s="200"/>
      <c r="CO247" s="201"/>
      <c r="CP247" s="199"/>
      <c r="CQ247" s="200"/>
      <c r="CR247" s="200"/>
      <c r="CS247" s="200"/>
      <c r="CT247" s="201"/>
      <c r="CU247" s="171"/>
      <c r="CV247" s="172"/>
      <c r="CW247" s="172"/>
      <c r="CX247" s="172"/>
      <c r="CY247" s="173"/>
    </row>
    <row r="248" spans="1:103" ht="16.5" x14ac:dyDescent="0.15">
      <c r="A248" s="175"/>
      <c r="B248" s="144"/>
      <c r="C248" s="176" t="str">
        <f t="shared" ca="1" si="5"/>
        <v>●</v>
      </c>
      <c r="D248" s="177"/>
      <c r="E248" s="178"/>
      <c r="F248" s="178"/>
      <c r="G248" s="178"/>
      <c r="H248" s="178"/>
      <c r="I248" s="178"/>
      <c r="J248" s="178"/>
      <c r="K248" s="179"/>
      <c r="L248" s="180"/>
      <c r="M248" s="180"/>
      <c r="N248" s="180"/>
      <c r="O248" s="180"/>
      <c r="P248" s="180"/>
      <c r="Q248" s="180"/>
      <c r="R248" s="181"/>
      <c r="S248" s="182"/>
      <c r="T248" s="181"/>
      <c r="U248" s="182"/>
      <c r="V248" s="179"/>
      <c r="W248" s="180"/>
      <c r="X248" s="180"/>
      <c r="Y248" s="180"/>
      <c r="Z248" s="180"/>
      <c r="AA248" s="180"/>
      <c r="AB248" s="180"/>
      <c r="AC248" s="180"/>
      <c r="AD248" s="179"/>
      <c r="AE248" s="180"/>
      <c r="AF248" s="180"/>
      <c r="AG248" s="180"/>
      <c r="AH248" s="180"/>
      <c r="AI248" s="180"/>
      <c r="AJ248" s="180"/>
      <c r="AK248" s="183"/>
      <c r="AL248" s="179"/>
      <c r="AM248" s="180"/>
      <c r="AN248" s="180"/>
      <c r="AO248" s="180"/>
      <c r="AP248" s="180"/>
      <c r="AQ248" s="180"/>
      <c r="AR248" s="183"/>
      <c r="AS248" s="184"/>
      <c r="AT248" s="185"/>
      <c r="AU248" s="185"/>
      <c r="AV248" s="185"/>
      <c r="AW248" s="185"/>
      <c r="AX248" s="185"/>
      <c r="AY248" s="186"/>
      <c r="AZ248" s="187"/>
      <c r="BA248" s="188"/>
      <c r="BB248" s="189">
        <v>4</v>
      </c>
      <c r="BC248" s="190"/>
      <c r="BD248" s="191"/>
      <c r="BE248" s="191"/>
      <c r="BF248" s="192"/>
      <c r="BG248" s="193"/>
      <c r="BH248" s="194"/>
      <c r="BI248" s="195"/>
      <c r="BJ248" s="196"/>
      <c r="BK248" s="197"/>
      <c r="BL248" s="197"/>
      <c r="BM248" s="197"/>
      <c r="BN248" s="197"/>
      <c r="BO248" s="198"/>
      <c r="BP248" s="196"/>
      <c r="BQ248" s="197"/>
      <c r="BR248" s="197"/>
      <c r="BS248" s="197"/>
      <c r="BT248" s="197"/>
      <c r="BU248" s="198"/>
      <c r="BV248" s="196"/>
      <c r="BW248" s="197"/>
      <c r="BX248" s="197"/>
      <c r="BY248" s="197"/>
      <c r="BZ248" s="197"/>
      <c r="CA248" s="198"/>
      <c r="CB248" s="190"/>
      <c r="CC248" s="191"/>
      <c r="CD248" s="191"/>
      <c r="CE248" s="192"/>
      <c r="CF248" s="199"/>
      <c r="CG248" s="200"/>
      <c r="CH248" s="200"/>
      <c r="CI248" s="200"/>
      <c r="CJ248" s="201"/>
      <c r="CK248" s="199"/>
      <c r="CL248" s="200"/>
      <c r="CM248" s="200"/>
      <c r="CN248" s="200"/>
      <c r="CO248" s="201"/>
      <c r="CP248" s="199"/>
      <c r="CQ248" s="200"/>
      <c r="CR248" s="200"/>
      <c r="CS248" s="200"/>
      <c r="CT248" s="201"/>
      <c r="CU248" s="171"/>
      <c r="CV248" s="172"/>
      <c r="CW248" s="172"/>
      <c r="CX248" s="172"/>
      <c r="CY248" s="173"/>
    </row>
    <row r="249" spans="1:103" ht="16.5" x14ac:dyDescent="0.15">
      <c r="A249" s="175"/>
      <c r="B249" s="144"/>
      <c r="C249" s="176" t="str">
        <f t="shared" ca="1" si="5"/>
        <v>●</v>
      </c>
      <c r="D249" s="177"/>
      <c r="E249" s="178"/>
      <c r="F249" s="178"/>
      <c r="G249" s="178"/>
      <c r="H249" s="178"/>
      <c r="I249" s="178"/>
      <c r="J249" s="178"/>
      <c r="K249" s="179"/>
      <c r="L249" s="180"/>
      <c r="M249" s="180"/>
      <c r="N249" s="180"/>
      <c r="O249" s="180"/>
      <c r="P249" s="180"/>
      <c r="Q249" s="180"/>
      <c r="R249" s="181"/>
      <c r="S249" s="182"/>
      <c r="T249" s="181"/>
      <c r="U249" s="182"/>
      <c r="V249" s="179"/>
      <c r="W249" s="180"/>
      <c r="X249" s="180"/>
      <c r="Y249" s="180"/>
      <c r="Z249" s="180"/>
      <c r="AA249" s="180"/>
      <c r="AB249" s="180"/>
      <c r="AC249" s="180"/>
      <c r="AD249" s="179"/>
      <c r="AE249" s="180"/>
      <c r="AF249" s="180"/>
      <c r="AG249" s="180"/>
      <c r="AH249" s="180"/>
      <c r="AI249" s="180"/>
      <c r="AJ249" s="180"/>
      <c r="AK249" s="183"/>
      <c r="AL249" s="179"/>
      <c r="AM249" s="180"/>
      <c r="AN249" s="180"/>
      <c r="AO249" s="180"/>
      <c r="AP249" s="180"/>
      <c r="AQ249" s="180"/>
      <c r="AR249" s="183"/>
      <c r="AS249" s="184"/>
      <c r="AT249" s="185"/>
      <c r="AU249" s="185"/>
      <c r="AV249" s="185"/>
      <c r="AW249" s="185"/>
      <c r="AX249" s="185"/>
      <c r="AY249" s="186"/>
      <c r="AZ249" s="187"/>
      <c r="BA249" s="188"/>
      <c r="BB249" s="189">
        <v>5</v>
      </c>
      <c r="BC249" s="190"/>
      <c r="BD249" s="191"/>
      <c r="BE249" s="191"/>
      <c r="BF249" s="192"/>
      <c r="BG249" s="193"/>
      <c r="BH249" s="194"/>
      <c r="BI249" s="195"/>
      <c r="BJ249" s="196"/>
      <c r="BK249" s="197"/>
      <c r="BL249" s="197"/>
      <c r="BM249" s="197"/>
      <c r="BN249" s="197"/>
      <c r="BO249" s="198"/>
      <c r="BP249" s="196"/>
      <c r="BQ249" s="197"/>
      <c r="BR249" s="197"/>
      <c r="BS249" s="197"/>
      <c r="BT249" s="197"/>
      <c r="BU249" s="198"/>
      <c r="BV249" s="196"/>
      <c r="BW249" s="197"/>
      <c r="BX249" s="197"/>
      <c r="BY249" s="197"/>
      <c r="BZ249" s="197"/>
      <c r="CA249" s="198"/>
      <c r="CB249" s="190"/>
      <c r="CC249" s="191"/>
      <c r="CD249" s="191"/>
      <c r="CE249" s="192"/>
      <c r="CF249" s="199"/>
      <c r="CG249" s="200"/>
      <c r="CH249" s="200"/>
      <c r="CI249" s="200"/>
      <c r="CJ249" s="201"/>
      <c r="CK249" s="199"/>
      <c r="CL249" s="200"/>
      <c r="CM249" s="200"/>
      <c r="CN249" s="200"/>
      <c r="CO249" s="201"/>
      <c r="CP249" s="199"/>
      <c r="CQ249" s="200"/>
      <c r="CR249" s="200"/>
      <c r="CS249" s="200"/>
      <c r="CT249" s="201"/>
      <c r="CU249" s="171"/>
      <c r="CV249" s="172"/>
      <c r="CW249" s="172"/>
      <c r="CX249" s="172"/>
      <c r="CY249" s="173"/>
    </row>
    <row r="250" spans="1:103" ht="16.5" x14ac:dyDescent="0.15">
      <c r="A250" s="202"/>
      <c r="B250" s="203"/>
      <c r="C250" s="204" t="str">
        <f t="shared" ca="1" si="5"/>
        <v>●</v>
      </c>
      <c r="D250" s="205"/>
      <c r="E250" s="206"/>
      <c r="F250" s="206"/>
      <c r="G250" s="206"/>
      <c r="H250" s="206"/>
      <c r="I250" s="206"/>
      <c r="J250" s="206"/>
      <c r="K250" s="168"/>
      <c r="L250" s="169"/>
      <c r="M250" s="169"/>
      <c r="N250" s="169"/>
      <c r="O250" s="169"/>
      <c r="P250" s="169"/>
      <c r="Q250" s="169"/>
      <c r="R250" s="207"/>
      <c r="S250" s="208"/>
      <c r="T250" s="207"/>
      <c r="U250" s="208"/>
      <c r="V250" s="168"/>
      <c r="W250" s="169"/>
      <c r="X250" s="169"/>
      <c r="Y250" s="169"/>
      <c r="Z250" s="169"/>
      <c r="AA250" s="169"/>
      <c r="AB250" s="169"/>
      <c r="AC250" s="169"/>
      <c r="AD250" s="168"/>
      <c r="AE250" s="169"/>
      <c r="AF250" s="169"/>
      <c r="AG250" s="169"/>
      <c r="AH250" s="169"/>
      <c r="AI250" s="169"/>
      <c r="AJ250" s="169"/>
      <c r="AK250" s="170"/>
      <c r="AL250" s="168"/>
      <c r="AM250" s="169"/>
      <c r="AN250" s="169"/>
      <c r="AO250" s="169"/>
      <c r="AP250" s="169"/>
      <c r="AQ250" s="169"/>
      <c r="AR250" s="170"/>
      <c r="AS250" s="209"/>
      <c r="AT250" s="210"/>
      <c r="AU250" s="210"/>
      <c r="AV250" s="210"/>
      <c r="AW250" s="210"/>
      <c r="AX250" s="210"/>
      <c r="AY250" s="211"/>
      <c r="AZ250" s="212"/>
      <c r="BA250" s="213"/>
      <c r="BB250" s="214">
        <v>6</v>
      </c>
      <c r="BC250" s="215"/>
      <c r="BD250" s="216"/>
      <c r="BE250" s="216"/>
      <c r="BF250" s="217"/>
      <c r="BG250" s="218"/>
      <c r="BH250" s="219"/>
      <c r="BI250" s="220"/>
      <c r="BJ250" s="221"/>
      <c r="BK250" s="222"/>
      <c r="BL250" s="222"/>
      <c r="BM250" s="222"/>
      <c r="BN250" s="222"/>
      <c r="BO250" s="223"/>
      <c r="BP250" s="221"/>
      <c r="BQ250" s="222"/>
      <c r="BR250" s="222"/>
      <c r="BS250" s="222"/>
      <c r="BT250" s="222"/>
      <c r="BU250" s="223"/>
      <c r="BV250" s="221"/>
      <c r="BW250" s="222"/>
      <c r="BX250" s="222"/>
      <c r="BY250" s="222"/>
      <c r="BZ250" s="222"/>
      <c r="CA250" s="223"/>
      <c r="CB250" s="215"/>
      <c r="CC250" s="216"/>
      <c r="CD250" s="216"/>
      <c r="CE250" s="217"/>
      <c r="CF250" s="199"/>
      <c r="CG250" s="200"/>
      <c r="CH250" s="200"/>
      <c r="CI250" s="200"/>
      <c r="CJ250" s="201"/>
      <c r="CK250" s="199"/>
      <c r="CL250" s="200"/>
      <c r="CM250" s="200"/>
      <c r="CN250" s="200"/>
      <c r="CO250" s="201"/>
      <c r="CP250" s="199"/>
      <c r="CQ250" s="200"/>
      <c r="CR250" s="200"/>
      <c r="CS250" s="200"/>
      <c r="CT250" s="201"/>
      <c r="CU250" s="171"/>
      <c r="CV250" s="172"/>
      <c r="CW250" s="172"/>
      <c r="CX250" s="172"/>
      <c r="CY250" s="173"/>
    </row>
    <row r="251" spans="1:103" ht="29.25" customHeight="1" x14ac:dyDescent="0.15">
      <c r="A251" s="230" t="s">
        <v>610</v>
      </c>
      <c r="B251" s="231"/>
      <c r="C251" s="231"/>
      <c r="D251" s="232"/>
      <c r="E251" s="232"/>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c r="AB251" s="232"/>
      <c r="AC251" s="232"/>
      <c r="AD251" s="232"/>
      <c r="AE251" s="232"/>
      <c r="AF251" s="232"/>
      <c r="AG251" s="232"/>
      <c r="AH251" s="232"/>
      <c r="AI251" s="232"/>
      <c r="AJ251" s="232"/>
      <c r="AK251" s="232"/>
      <c r="AL251" s="232"/>
      <c r="AM251" s="232"/>
      <c r="AN251" s="232"/>
      <c r="AO251" s="232"/>
      <c r="AP251" s="232"/>
      <c r="AQ251" s="232"/>
      <c r="AR251" s="232"/>
      <c r="AS251" s="232"/>
      <c r="AT251" s="232"/>
      <c r="AU251" s="232"/>
      <c r="AV251" s="232"/>
      <c r="AW251" s="232"/>
      <c r="AX251" s="232"/>
      <c r="AY251" s="232"/>
      <c r="AZ251" s="232"/>
      <c r="BA251" s="232"/>
      <c r="BB251" s="232"/>
      <c r="BC251" s="232"/>
      <c r="BD251" s="232"/>
      <c r="BE251" s="232"/>
      <c r="BF251" s="232"/>
      <c r="BG251" s="232"/>
      <c r="BH251" s="232"/>
      <c r="BI251" s="232"/>
      <c r="BJ251" s="232"/>
      <c r="BK251" s="232"/>
      <c r="BL251" s="232"/>
      <c r="BM251" s="232"/>
      <c r="BN251" s="232"/>
      <c r="BO251" s="232"/>
      <c r="BP251" s="232"/>
      <c r="BQ251" s="232"/>
      <c r="BR251" s="232"/>
      <c r="BS251" s="232"/>
      <c r="BT251" s="232"/>
      <c r="BU251" s="232"/>
      <c r="BV251" s="232"/>
      <c r="BW251" s="232"/>
      <c r="BX251" s="232"/>
      <c r="BY251" s="232"/>
      <c r="BZ251" s="232"/>
      <c r="CA251" s="232"/>
      <c r="CB251" s="232"/>
      <c r="CC251" s="232"/>
      <c r="CD251" s="232"/>
      <c r="CE251" s="232"/>
      <c r="CF251" s="232"/>
      <c r="CG251" s="232"/>
      <c r="CH251" s="232"/>
      <c r="CI251" s="232"/>
      <c r="CJ251" s="232"/>
      <c r="CK251" s="232"/>
      <c r="CL251" s="232"/>
      <c r="CM251" s="232"/>
      <c r="CN251" s="232"/>
      <c r="CO251" s="232"/>
      <c r="CP251" s="232"/>
      <c r="CQ251" s="232"/>
      <c r="CR251" s="232"/>
      <c r="CS251" s="232"/>
      <c r="CT251" s="232"/>
      <c r="CU251" s="232"/>
      <c r="CV251" s="232"/>
      <c r="CW251" s="232"/>
      <c r="CX251" s="232"/>
      <c r="CY251" s="233"/>
    </row>
  </sheetData>
  <dataConsolidate/>
  <mergeCells count="2049">
    <mergeCell ref="BJ250:BO250"/>
    <mergeCell ref="BP250:BU250"/>
    <mergeCell ref="BV250:CA250"/>
    <mergeCell ref="CB250:CE250"/>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166 BP227:BU250">
    <cfRule type="expression" dxfId="17" priority="18">
      <formula>AND($BP11="",OR($BJ11&lt;&gt;"",$BV11&lt;&gt;""))</formula>
    </cfRule>
  </conditionalFormatting>
  <conditionalFormatting sqref="BJ11:BO166 BJ227:BO250">
    <cfRule type="expression" dxfId="16" priority="17">
      <formula>AND($BJ11="",OR($BP11&lt;&gt;"",$BV11&lt;&gt;""))</formula>
    </cfRule>
  </conditionalFormatting>
  <conditionalFormatting sqref="BG11:BH166 BG227:BH250">
    <cfRule type="expression" dxfId="15" priority="16">
      <formula>AND($BG11="○", OR($BI11&lt;&gt;"", $BJ11&lt;&gt;"", $BP11&lt;&gt;"", $BV11&lt;&gt;""))</formula>
    </cfRule>
  </conditionalFormatting>
  <conditionalFormatting sqref="B11:C166 BB11:CE166 BB227:CE250 B227:B250">
    <cfRule type="expression" dxfId="14" priority="15" stopIfTrue="1">
      <formula>OFFSET($R11,-($BB11-1),0)="x"</formula>
    </cfRule>
  </conditionalFormatting>
  <conditionalFormatting sqref="A11:CY22 B23:CY166 A23:A250 B227:B250 D227:CY250">
    <cfRule type="expression" dxfId="13" priority="14" stopIfTrue="1">
      <formula>$R11="x"</formula>
    </cfRule>
  </conditionalFormatting>
  <conditionalFormatting sqref="BP167:BU226">
    <cfRule type="expression" dxfId="12" priority="13">
      <formula>AND($BP167="",OR($BJ167&lt;&gt;"",$BV167&lt;&gt;""))</formula>
    </cfRule>
  </conditionalFormatting>
  <conditionalFormatting sqref="BJ167:BO226">
    <cfRule type="expression" dxfId="11" priority="12">
      <formula>AND($BJ167="",OR($BP167&lt;&gt;"",$BV167&lt;&gt;""))</formula>
    </cfRule>
  </conditionalFormatting>
  <conditionalFormatting sqref="BG167:BH226">
    <cfRule type="expression" dxfId="10" priority="11">
      <formula>AND($BG167="○", OR($BI167&lt;&gt;"", $BJ167&lt;&gt;"", $BP167&lt;&gt;"", $BV167&lt;&gt;""))</formula>
    </cfRule>
  </conditionalFormatting>
  <conditionalFormatting sqref="BB167:CE226 B167:C226">
    <cfRule type="expression" dxfId="9" priority="10" stopIfTrue="1">
      <formula>OFFSET($R167,-($BB167-1),0)="x"</formula>
    </cfRule>
  </conditionalFormatting>
  <conditionalFormatting sqref="B167:CY226">
    <cfRule type="expression" dxfId="8" priority="9" stopIfTrue="1">
      <formula>$R167="x"</formula>
    </cfRule>
  </conditionalFormatting>
  <conditionalFormatting sqref="C227:C232">
    <cfRule type="expression" dxfId="7" priority="8" stopIfTrue="1">
      <formula>OFFSET($R227,-($BB227-1),0)="x"</formula>
    </cfRule>
  </conditionalFormatting>
  <conditionalFormatting sqref="C227:C232">
    <cfRule type="expression" dxfId="6" priority="7" stopIfTrue="1">
      <formula>$R227="x"</formula>
    </cfRule>
  </conditionalFormatting>
  <conditionalFormatting sqref="C233:C238">
    <cfRule type="expression" dxfId="5" priority="6" stopIfTrue="1">
      <formula>OFFSET($R233,-($BB233-1),0)="x"</formula>
    </cfRule>
  </conditionalFormatting>
  <conditionalFormatting sqref="C233:C238">
    <cfRule type="expression" dxfId="4" priority="5" stopIfTrue="1">
      <formula>$R233="x"</formula>
    </cfRule>
  </conditionalFormatting>
  <conditionalFormatting sqref="C239:C244">
    <cfRule type="expression" dxfId="3" priority="4" stopIfTrue="1">
      <formula>OFFSET($R239,-($BB239-1),0)="x"</formula>
    </cfRule>
  </conditionalFormatting>
  <conditionalFormatting sqref="C239:C244">
    <cfRule type="expression" dxfId="2" priority="3" stopIfTrue="1">
      <formula>$R239="x"</formula>
    </cfRule>
  </conditionalFormatting>
  <conditionalFormatting sqref="C245:C250">
    <cfRule type="expression" dxfId="1" priority="2" stopIfTrue="1">
      <formula>OFFSET($R245,-($BB245-1),0)="x"</formula>
    </cfRule>
  </conditionalFormatting>
  <conditionalFormatting sqref="C245:C250">
    <cfRule type="expression" dxfId="0" priority="1" stopIfTrue="1">
      <formula>$R245="x"</formula>
    </cfRule>
  </conditionalFormatting>
  <dataValidations count="7">
    <dataValidation type="list" allowBlank="1" showInputMessage="1" showErrorMessage="1" sqref="R11:S250" xr:uid="{314B0072-B10F-4D74-9552-D3A037C6B678}">
      <formula1>"x"</formula1>
    </dataValidation>
    <dataValidation type="date" allowBlank="1" showInputMessage="1" showErrorMessage="1" sqref="CB11:CE250 BC11:BF250" xr:uid="{B13A5723-4BA6-40FC-ABDF-97C7CE903EB1}">
      <formula1>36526</formula1>
      <formula2>2958465</formula2>
    </dataValidation>
    <dataValidation type="whole" operator="greaterThanOrEqual" allowBlank="1" showInputMessage="1" showErrorMessage="1" sqref="BB11:BB250 A11:A250" xr:uid="{67511962-C824-41C8-890D-64D38984D2C3}">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250" xr:uid="{BC623EDB-DE85-4C58-B081-6BA3D21AAF14}">
      <formula1>40</formula1>
    </dataValidation>
    <dataValidation type="list" allowBlank="1" showInputMessage="1" showErrorMessage="1" sqref="BI11:BI250" xr:uid="{95A5D556-45C9-45F1-83FE-AD77FC807895}">
      <formula1>INDIRECT(工程リスト範囲)</formula1>
    </dataValidation>
    <dataValidation type="list" allowBlank="1" showInputMessage="1" showErrorMessage="1" sqref="T11:U250" xr:uid="{C0E1B525-923C-45B9-8A97-D70E6425FD82}">
      <formula1>"正常,異常"</formula1>
    </dataValidation>
    <dataValidation type="list" allowBlank="1" showInputMessage="1" showErrorMessage="1" sqref="BG11:BG250" xr:uid="{02C53A71-EFCE-4FBA-9139-65D4ED9FAA19}">
      <formula1>"○,×"</formula1>
    </dataValidation>
  </dataValidations>
  <pageMargins left="0.43307086614173229" right="0.35433070866141736" top="0.39370078740157483" bottom="0.55118110236220474" header="0.43307086614173229" footer="0.39370078740157483"/>
  <pageSetup paperSize="9" scale="38" orientation="landscape" r:id="rId1"/>
  <headerFooter>
    <oddFooter>&amp;L&amp;"Meiryo UI,標準"FUJITSU CONFIDENTIAL&amp;R&amp;"Meiryo UI,標準"All Rights Reserved, Copyright (C) 富士通株式会社 2017</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実行sql</vt:lpstr>
      <vt:lpstr>詳細</vt:lpstr>
      <vt:lpstr>基本_バッチ_1</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2019-11-22T06:45:54Z</dcterms:modified>
</cp:coreProperties>
</file>