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7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9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10.xml" ContentType="application/vnd.openxmlformats-officedocument.drawing+xml"/>
  <Override PartName="/xl/charts/chart7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B772598B-2A93-480F-8A4C-68C46AC33868}" xr6:coauthVersionLast="47" xr6:coauthVersionMax="47" xr10:uidLastSave="{00000000-0000-0000-0000-000000000000}"/>
  <bookViews>
    <workbookView xWindow="-120" yWindow="-120" windowWidth="29040" windowHeight="15720" firstSheet="1" activeTab="15" xr2:uid="{00000000-000D-0000-FFFF-FFFF00000000}"/>
  </bookViews>
  <sheets>
    <sheet name="readme" sheetId="12" r:id="rId1"/>
    <sheet name="F037" sheetId="1" r:id="rId2"/>
    <sheet name="F037IR" sheetId="13" r:id="rId3"/>
    <sheet name="F044" sheetId="4" r:id="rId4"/>
    <sheet name="F044IR" sheetId="14" r:id="rId5"/>
    <sheet name="F048" sheetId="5" r:id="rId6"/>
    <sheet name="F048IR" sheetId="15" r:id="rId7"/>
    <sheet name="F061" sheetId="6" r:id="rId8"/>
    <sheet name="F061IR" sheetId="16" r:id="rId9"/>
    <sheet name="F066" sheetId="7" r:id="rId10"/>
    <sheet name="F066IR" sheetId="17" r:id="rId11"/>
    <sheet name="F007" sheetId="8" r:id="rId12"/>
    <sheet name="F007IR" sheetId="18" r:id="rId13"/>
    <sheet name="F009" sheetId="9" r:id="rId14"/>
    <sheet name="F009IR" sheetId="19" r:id="rId15"/>
    <sheet name="F018" sheetId="10" r:id="rId16"/>
    <sheet name="F018IR" sheetId="20" r:id="rId17"/>
    <sheet name="F072" sheetId="11" r:id="rId18"/>
    <sheet name="F072IR" sheetId="21" r:id="rId19"/>
    <sheet name="fullIRtable" sheetId="22" r:id="rId20"/>
    <sheet name="NormIRtable" sheetId="24" r:id="rId21"/>
    <sheet name="PCA results" sheetId="26" r:id="rId22"/>
    <sheet name="FullCtable" sheetId="28" r:id="rId23"/>
    <sheet name="Z9full" sheetId="38" r:id="rId24"/>
    <sheet name="Z9table" sheetId="35" r:id="rId25"/>
    <sheet name="Z1table" sheetId="36" r:id="rId26"/>
    <sheet name="Z2table" sheetId="37" r:id="rId27"/>
    <sheet name="Sheet1" sheetId="39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14" i="28" l="1"/>
  <c r="AA4" i="28"/>
  <c r="AB4" i="28"/>
  <c r="AC4" i="28"/>
  <c r="AD4" i="28"/>
  <c r="AE4" i="28"/>
  <c r="AF4" i="28"/>
  <c r="AG4" i="28"/>
  <c r="AA5" i="28"/>
  <c r="AB5" i="28"/>
  <c r="AC5" i="28"/>
  <c r="AD5" i="28"/>
  <c r="AE5" i="28"/>
  <c r="AF5" i="28"/>
  <c r="AG5" i="28"/>
  <c r="AA6" i="28"/>
  <c r="AB6" i="28"/>
  <c r="AC6" i="28"/>
  <c r="AD6" i="28"/>
  <c r="AE6" i="28"/>
  <c r="AF6" i="28"/>
  <c r="AG6" i="28"/>
  <c r="AA7" i="28"/>
  <c r="AB7" i="28"/>
  <c r="AC7" i="28"/>
  <c r="AD7" i="28"/>
  <c r="AE7" i="28"/>
  <c r="AF7" i="28"/>
  <c r="AG7" i="28"/>
  <c r="AA8" i="28"/>
  <c r="AB8" i="28"/>
  <c r="AC8" i="28"/>
  <c r="AD8" i="28"/>
  <c r="AE8" i="28"/>
  <c r="AF8" i="28"/>
  <c r="AG8" i="28"/>
  <c r="AA9" i="28"/>
  <c r="AB9" i="28"/>
  <c r="AC9" i="28"/>
  <c r="AD9" i="28"/>
  <c r="AE9" i="28"/>
  <c r="AF9" i="28"/>
  <c r="AG9" i="28"/>
  <c r="AA10" i="28"/>
  <c r="AB10" i="28"/>
  <c r="AC10" i="28"/>
  <c r="AD10" i="28"/>
  <c r="AE10" i="28"/>
  <c r="AF10" i="28"/>
  <c r="AG10" i="28"/>
  <c r="AA11" i="28"/>
  <c r="AB11" i="28"/>
  <c r="AC11" i="28"/>
  <c r="AD11" i="28"/>
  <c r="AE11" i="28"/>
  <c r="AF11" i="28"/>
  <c r="AG11" i="28"/>
  <c r="AA12" i="28"/>
  <c r="AB12" i="28"/>
  <c r="AC12" i="28"/>
  <c r="AD12" i="28"/>
  <c r="AE12" i="28"/>
  <c r="AF12" i="28"/>
  <c r="AG12" i="28"/>
  <c r="AA13" i="28"/>
  <c r="AB13" i="28"/>
  <c r="AC13" i="28"/>
  <c r="AD13" i="28"/>
  <c r="AE13" i="28"/>
  <c r="AF13" i="28"/>
  <c r="AG13" i="28"/>
  <c r="AA14" i="28"/>
  <c r="AB14" i="28"/>
  <c r="AC14" i="28"/>
  <c r="AD14" i="28"/>
  <c r="AE14" i="28"/>
  <c r="AF14" i="28"/>
  <c r="AG14" i="28"/>
  <c r="AA15" i="28"/>
  <c r="AB15" i="28"/>
  <c r="AC15" i="28"/>
  <c r="AD15" i="28"/>
  <c r="AE15" i="28"/>
  <c r="AF15" i="28"/>
  <c r="AG15" i="28"/>
  <c r="AA16" i="28"/>
  <c r="AB16" i="28"/>
  <c r="AC16" i="28"/>
  <c r="AD16" i="28"/>
  <c r="AE16" i="28"/>
  <c r="AF16" i="28"/>
  <c r="AG16" i="28"/>
  <c r="AA17" i="28"/>
  <c r="AB17" i="28"/>
  <c r="AC17" i="28"/>
  <c r="AD17" i="28"/>
  <c r="AE17" i="28"/>
  <c r="AF17" i="28"/>
  <c r="AG17" i="28"/>
  <c r="AA18" i="28"/>
  <c r="AB18" i="28"/>
  <c r="AC18" i="28"/>
  <c r="AD18" i="28"/>
  <c r="AE18" i="28"/>
  <c r="AF18" i="28"/>
  <c r="AG18" i="28"/>
  <c r="AA19" i="28"/>
  <c r="AB19" i="28"/>
  <c r="AC19" i="28"/>
  <c r="AD19" i="28"/>
  <c r="AE19" i="28"/>
  <c r="AF19" i="28"/>
  <c r="AG19" i="28"/>
  <c r="AA20" i="28"/>
  <c r="AB20" i="28"/>
  <c r="AC20" i="28"/>
  <c r="AD20" i="28"/>
  <c r="AE20" i="28"/>
  <c r="AF20" i="28"/>
  <c r="AG20" i="28"/>
  <c r="AA21" i="28"/>
  <c r="AB21" i="28"/>
  <c r="AC21" i="28"/>
  <c r="AD21" i="28"/>
  <c r="AE21" i="28"/>
  <c r="AF21" i="28"/>
  <c r="AG21" i="28"/>
  <c r="AA22" i="28"/>
  <c r="AB22" i="28"/>
  <c r="AC22" i="28"/>
  <c r="AD22" i="28"/>
  <c r="AE22" i="28"/>
  <c r="AF22" i="28"/>
  <c r="AG22" i="28"/>
  <c r="AA23" i="28"/>
  <c r="AB23" i="28"/>
  <c r="AC23" i="28"/>
  <c r="AD23" i="28"/>
  <c r="AE23" i="28"/>
  <c r="AF23" i="28"/>
  <c r="AG23" i="28"/>
  <c r="AA24" i="28"/>
  <c r="AB24" i="28"/>
  <c r="AC24" i="28"/>
  <c r="AD24" i="28"/>
  <c r="AE24" i="28"/>
  <c r="AF24" i="28"/>
  <c r="AG24" i="28"/>
  <c r="AA25" i="28"/>
  <c r="AB25" i="28"/>
  <c r="AC25" i="28"/>
  <c r="AD25" i="28"/>
  <c r="AE25" i="28"/>
  <c r="AF25" i="28"/>
  <c r="AG25" i="28"/>
  <c r="AA26" i="28"/>
  <c r="AB26" i="28"/>
  <c r="AC26" i="28"/>
  <c r="AD26" i="28"/>
  <c r="AE26" i="28"/>
  <c r="AF26" i="28"/>
  <c r="AG26" i="28"/>
  <c r="AA27" i="28"/>
  <c r="AB27" i="28"/>
  <c r="AC27" i="28"/>
  <c r="AD27" i="28"/>
  <c r="AE27" i="28"/>
  <c r="AF27" i="28"/>
  <c r="AG27" i="28"/>
  <c r="AA28" i="28"/>
  <c r="AB28" i="28"/>
  <c r="AC28" i="28"/>
  <c r="AD28" i="28"/>
  <c r="AE28" i="28"/>
  <c r="AF28" i="28"/>
  <c r="AG28" i="28"/>
  <c r="AA29" i="28"/>
  <c r="AB29" i="28"/>
  <c r="AC29" i="28"/>
  <c r="AD29" i="28"/>
  <c r="AE29" i="28"/>
  <c r="AF29" i="28"/>
  <c r="AG29" i="28"/>
  <c r="AA30" i="28"/>
  <c r="AB30" i="28"/>
  <c r="AC30" i="28"/>
  <c r="AD30" i="28"/>
  <c r="AE30" i="28"/>
  <c r="AF30" i="28"/>
  <c r="AG30" i="28"/>
  <c r="AA31" i="28"/>
  <c r="AB31" i="28"/>
  <c r="AC31" i="28"/>
  <c r="AD31" i="28"/>
  <c r="AE31" i="28"/>
  <c r="AF31" i="28"/>
  <c r="AG31" i="28"/>
  <c r="AA32" i="28"/>
  <c r="AB32" i="28"/>
  <c r="AC32" i="28"/>
  <c r="AD32" i="28"/>
  <c r="AE32" i="28"/>
  <c r="AF32" i="28"/>
  <c r="AG32" i="28"/>
  <c r="AA33" i="28"/>
  <c r="AB33" i="28"/>
  <c r="AC33" i="28"/>
  <c r="AD33" i="28"/>
  <c r="AE33" i="28"/>
  <c r="AF33" i="28"/>
  <c r="AG33" i="28"/>
  <c r="AA34" i="28"/>
  <c r="AB34" i="28"/>
  <c r="AC34" i="28"/>
  <c r="AD34" i="28"/>
  <c r="AE34" i="28"/>
  <c r="AF34" i="28"/>
  <c r="AG34" i="28"/>
  <c r="AA35" i="28"/>
  <c r="AB35" i="28"/>
  <c r="AC35" i="28"/>
  <c r="AD35" i="28"/>
  <c r="AE35" i="28"/>
  <c r="AF35" i="28"/>
  <c r="AG35" i="28"/>
  <c r="AA36" i="28"/>
  <c r="AB36" i="28"/>
  <c r="AC36" i="28"/>
  <c r="AD36" i="28"/>
  <c r="AE36" i="28"/>
  <c r="AF36" i="28"/>
  <c r="AG36" i="28"/>
  <c r="AA37" i="28"/>
  <c r="AB37" i="28"/>
  <c r="AC37" i="28"/>
  <c r="AD37" i="28"/>
  <c r="AE37" i="28"/>
  <c r="AF37" i="28"/>
  <c r="AG37" i="28"/>
  <c r="AA38" i="28"/>
  <c r="AB38" i="28"/>
  <c r="AC38" i="28"/>
  <c r="AD38" i="28"/>
  <c r="AE38" i="28"/>
  <c r="AF38" i="28"/>
  <c r="AG38" i="28"/>
  <c r="AA39" i="28"/>
  <c r="AB39" i="28"/>
  <c r="AC39" i="28"/>
  <c r="AD39" i="28"/>
  <c r="AE39" i="28"/>
  <c r="AF39" i="28"/>
  <c r="AG39" i="28"/>
  <c r="AA40" i="28"/>
  <c r="AB40" i="28"/>
  <c r="AC40" i="28"/>
  <c r="AD40" i="28"/>
  <c r="AE40" i="28"/>
  <c r="AF40" i="28"/>
  <c r="AG40" i="28"/>
  <c r="AA41" i="28"/>
  <c r="AB41" i="28"/>
  <c r="AC41" i="28"/>
  <c r="AD41" i="28"/>
  <c r="AE41" i="28"/>
  <c r="AF41" i="28"/>
  <c r="AG41" i="28"/>
  <c r="AA42" i="28"/>
  <c r="AB42" i="28"/>
  <c r="AC42" i="28"/>
  <c r="AD42" i="28"/>
  <c r="AE42" i="28"/>
  <c r="AF42" i="28"/>
  <c r="AG42" i="28"/>
  <c r="AA43" i="28"/>
  <c r="AB43" i="28"/>
  <c r="AC43" i="28"/>
  <c r="AD43" i="28"/>
  <c r="AE43" i="28"/>
  <c r="AF43" i="28"/>
  <c r="AG43" i="28"/>
  <c r="AA44" i="28"/>
  <c r="AB44" i="28"/>
  <c r="AC44" i="28"/>
  <c r="AD44" i="28"/>
  <c r="AE44" i="28"/>
  <c r="AF44" i="28"/>
  <c r="AG44" i="28"/>
  <c r="AA45" i="28"/>
  <c r="AB45" i="28"/>
  <c r="AC45" i="28"/>
  <c r="AD45" i="28"/>
  <c r="AE45" i="28"/>
  <c r="AF45" i="28"/>
  <c r="AG45" i="28"/>
  <c r="AA46" i="28"/>
  <c r="AB46" i="28"/>
  <c r="AC46" i="28"/>
  <c r="AD46" i="28"/>
  <c r="AE46" i="28"/>
  <c r="AF46" i="28"/>
  <c r="AG46" i="28"/>
  <c r="AA47" i="28"/>
  <c r="AB47" i="28"/>
  <c r="AC47" i="28"/>
  <c r="AD47" i="28"/>
  <c r="AE47" i="28"/>
  <c r="AF47" i="28"/>
  <c r="AG47" i="28"/>
  <c r="AA48" i="28"/>
  <c r="AB48" i="28"/>
  <c r="AC48" i="28"/>
  <c r="AD48" i="28"/>
  <c r="AE48" i="28"/>
  <c r="AF48" i="28"/>
  <c r="AG48" i="28"/>
  <c r="AA49" i="28"/>
  <c r="AB49" i="28"/>
  <c r="AC49" i="28"/>
  <c r="AD49" i="28"/>
  <c r="AE49" i="28"/>
  <c r="AF49" i="28"/>
  <c r="AG49" i="28"/>
  <c r="AA50" i="28"/>
  <c r="AB50" i="28"/>
  <c r="AC50" i="28"/>
  <c r="AD50" i="28"/>
  <c r="AE50" i="28"/>
  <c r="AF50" i="28"/>
  <c r="AG50" i="28"/>
  <c r="AA51" i="28"/>
  <c r="AB51" i="28"/>
  <c r="AC51" i="28"/>
  <c r="AD51" i="28"/>
  <c r="AE51" i="28"/>
  <c r="AF51" i="28"/>
  <c r="AG51" i="28"/>
  <c r="AA52" i="28"/>
  <c r="AB52" i="28"/>
  <c r="AC52" i="28"/>
  <c r="AD52" i="28"/>
  <c r="AE52" i="28"/>
  <c r="AF52" i="28"/>
  <c r="AG52" i="28"/>
  <c r="AA53" i="28"/>
  <c r="AB53" i="28"/>
  <c r="AC53" i="28"/>
  <c r="AD53" i="28"/>
  <c r="AE53" i="28"/>
  <c r="AF53" i="28"/>
  <c r="AG53" i="28"/>
  <c r="AA54" i="28"/>
  <c r="AB54" i="28"/>
  <c r="AC54" i="28"/>
  <c r="AD54" i="28"/>
  <c r="AE54" i="28"/>
  <c r="AF54" i="28"/>
  <c r="AG54" i="28"/>
  <c r="AA55" i="28"/>
  <c r="AB55" i="28"/>
  <c r="AC55" i="28"/>
  <c r="AD55" i="28"/>
  <c r="AE55" i="28"/>
  <c r="AF55" i="28"/>
  <c r="AG55" i="28"/>
  <c r="AA56" i="28"/>
  <c r="AB56" i="28"/>
  <c r="AC56" i="28"/>
  <c r="AD56" i="28"/>
  <c r="AE56" i="28"/>
  <c r="AF56" i="28"/>
  <c r="AG56" i="28"/>
  <c r="AA57" i="28"/>
  <c r="AB57" i="28"/>
  <c r="AC57" i="28"/>
  <c r="AD57" i="28"/>
  <c r="AE57" i="28"/>
  <c r="AF57" i="28"/>
  <c r="AG57" i="28"/>
  <c r="AA58" i="28"/>
  <c r="AB58" i="28"/>
  <c r="AC58" i="28"/>
  <c r="AD58" i="28"/>
  <c r="AE58" i="28"/>
  <c r="AF58" i="28"/>
  <c r="AG58" i="28"/>
  <c r="AA59" i="28"/>
  <c r="AB59" i="28"/>
  <c r="AC59" i="28"/>
  <c r="AD59" i="28"/>
  <c r="AE59" i="28"/>
  <c r="AF59" i="28"/>
  <c r="AG59" i="28"/>
  <c r="AA60" i="28"/>
  <c r="AB60" i="28"/>
  <c r="AC60" i="28"/>
  <c r="AD60" i="28"/>
  <c r="AE60" i="28"/>
  <c r="AF60" i="28"/>
  <c r="AG60" i="28"/>
  <c r="AA61" i="28"/>
  <c r="AB61" i="28"/>
  <c r="AC61" i="28"/>
  <c r="AD61" i="28"/>
  <c r="AE61" i="28"/>
  <c r="AF61" i="28"/>
  <c r="AG61" i="28"/>
  <c r="AA62" i="28"/>
  <c r="AB62" i="28"/>
  <c r="AC62" i="28"/>
  <c r="AD62" i="28"/>
  <c r="AE62" i="28"/>
  <c r="AF62" i="28"/>
  <c r="AG62" i="28"/>
  <c r="AA63" i="28"/>
  <c r="AB63" i="28"/>
  <c r="AC63" i="28"/>
  <c r="AD63" i="28"/>
  <c r="AE63" i="28"/>
  <c r="AF63" i="28"/>
  <c r="AG63" i="28"/>
  <c r="AA64" i="28"/>
  <c r="AB64" i="28"/>
  <c r="AC64" i="28"/>
  <c r="AD64" i="28"/>
  <c r="AE64" i="28"/>
  <c r="AF64" i="28"/>
  <c r="AG64" i="28"/>
  <c r="AA65" i="28"/>
  <c r="AB65" i="28"/>
  <c r="AC65" i="28"/>
  <c r="AD65" i="28"/>
  <c r="AE65" i="28"/>
  <c r="AF65" i="28"/>
  <c r="AG65" i="28"/>
  <c r="AA66" i="28"/>
  <c r="AB66" i="28"/>
  <c r="AC66" i="28"/>
  <c r="AD66" i="28"/>
  <c r="AE66" i="28"/>
  <c r="AF66" i="28"/>
  <c r="AG66" i="28"/>
  <c r="AA67" i="28"/>
  <c r="AB67" i="28"/>
  <c r="AC67" i="28"/>
  <c r="AD67" i="28"/>
  <c r="AE67" i="28"/>
  <c r="AF67" i="28"/>
  <c r="AG67" i="28"/>
  <c r="AA68" i="28"/>
  <c r="AB68" i="28"/>
  <c r="AC68" i="28"/>
  <c r="AD68" i="28"/>
  <c r="AE68" i="28"/>
  <c r="AF68" i="28"/>
  <c r="AG68" i="28"/>
  <c r="AA69" i="28"/>
  <c r="AB69" i="28"/>
  <c r="AC69" i="28"/>
  <c r="AD69" i="28"/>
  <c r="AE69" i="28"/>
  <c r="AF69" i="28"/>
  <c r="AG69" i="28"/>
  <c r="AA70" i="28"/>
  <c r="AB70" i="28"/>
  <c r="AC70" i="28"/>
  <c r="AD70" i="28"/>
  <c r="AE70" i="28"/>
  <c r="AF70" i="28"/>
  <c r="AG70" i="28"/>
  <c r="AA71" i="28"/>
  <c r="AB71" i="28"/>
  <c r="AC71" i="28"/>
  <c r="AD71" i="28"/>
  <c r="AE71" i="28"/>
  <c r="AF71" i="28"/>
  <c r="AG71" i="28"/>
  <c r="AA72" i="28"/>
  <c r="AB72" i="28"/>
  <c r="AC72" i="28"/>
  <c r="AD72" i="28"/>
  <c r="AE72" i="28"/>
  <c r="AF72" i="28"/>
  <c r="AG72" i="28"/>
  <c r="AA73" i="28"/>
  <c r="AB73" i="28"/>
  <c r="AC73" i="28"/>
  <c r="AD73" i="28"/>
  <c r="AE73" i="28"/>
  <c r="AF73" i="28"/>
  <c r="AG73" i="28"/>
  <c r="AA74" i="28"/>
  <c r="AB74" i="28"/>
  <c r="AC74" i="28"/>
  <c r="AD74" i="28"/>
  <c r="AE74" i="28"/>
  <c r="AF74" i="28"/>
  <c r="AG74" i="28"/>
  <c r="AA75" i="28"/>
  <c r="AB75" i="28"/>
  <c r="AC75" i="28"/>
  <c r="AD75" i="28"/>
  <c r="AE75" i="28"/>
  <c r="AF75" i="28"/>
  <c r="AG75" i="28"/>
  <c r="AA76" i="28"/>
  <c r="AB76" i="28"/>
  <c r="AC76" i="28"/>
  <c r="AD76" i="28"/>
  <c r="AE76" i="28"/>
  <c r="AF76" i="28"/>
  <c r="AG76" i="28"/>
  <c r="AA77" i="28"/>
  <c r="AB77" i="28"/>
  <c r="AC77" i="28"/>
  <c r="AD77" i="28"/>
  <c r="AE77" i="28"/>
  <c r="AF77" i="28"/>
  <c r="AG77" i="28"/>
  <c r="AA78" i="28"/>
  <c r="AB78" i="28"/>
  <c r="AC78" i="28"/>
  <c r="AD78" i="28"/>
  <c r="AE78" i="28"/>
  <c r="AF78" i="28"/>
  <c r="AG78" i="28"/>
  <c r="AA79" i="28"/>
  <c r="AB79" i="28"/>
  <c r="AC79" i="28"/>
  <c r="AD79" i="28"/>
  <c r="AE79" i="28"/>
  <c r="AF79" i="28"/>
  <c r="AG79" i="28"/>
  <c r="AA80" i="28"/>
  <c r="AB80" i="28"/>
  <c r="AC80" i="28"/>
  <c r="AD80" i="28"/>
  <c r="AE80" i="28"/>
  <c r="AF80" i="28"/>
  <c r="AG80" i="28"/>
  <c r="AA81" i="28"/>
  <c r="AB81" i="28"/>
  <c r="AC81" i="28"/>
  <c r="AD81" i="28"/>
  <c r="AE81" i="28"/>
  <c r="AF81" i="28"/>
  <c r="AG81" i="28"/>
  <c r="AA82" i="28"/>
  <c r="AB82" i="28"/>
  <c r="AC82" i="28"/>
  <c r="AD82" i="28"/>
  <c r="AE82" i="28"/>
  <c r="AF82" i="28"/>
  <c r="AG82" i="28"/>
  <c r="AA83" i="28"/>
  <c r="AB83" i="28"/>
  <c r="AC83" i="28"/>
  <c r="AD83" i="28"/>
  <c r="AE83" i="28"/>
  <c r="AF83" i="28"/>
  <c r="AG83" i="28"/>
  <c r="AA84" i="28"/>
  <c r="AB84" i="28"/>
  <c r="AC84" i="28"/>
  <c r="AD84" i="28"/>
  <c r="AE84" i="28"/>
  <c r="AF84" i="28"/>
  <c r="AG84" i="28"/>
  <c r="AA85" i="28"/>
  <c r="AB85" i="28"/>
  <c r="AC85" i="28"/>
  <c r="AD85" i="28"/>
  <c r="AE85" i="28"/>
  <c r="AF85" i="28"/>
  <c r="AG85" i="28"/>
  <c r="AA86" i="28"/>
  <c r="AB86" i="28"/>
  <c r="AC86" i="28"/>
  <c r="AD86" i="28"/>
  <c r="AE86" i="28"/>
  <c r="AF86" i="28"/>
  <c r="AG86" i="28"/>
  <c r="AA87" i="28"/>
  <c r="AB87" i="28"/>
  <c r="AC87" i="28"/>
  <c r="AD87" i="28"/>
  <c r="AE87" i="28"/>
  <c r="AF87" i="28"/>
  <c r="AG87" i="28"/>
  <c r="AA88" i="28"/>
  <c r="AB88" i="28"/>
  <c r="AC88" i="28"/>
  <c r="AD88" i="28"/>
  <c r="AE88" i="28"/>
  <c r="AF88" i="28"/>
  <c r="AG88" i="28"/>
  <c r="AA89" i="28"/>
  <c r="AB89" i="28"/>
  <c r="AC89" i="28"/>
  <c r="AD89" i="28"/>
  <c r="AE89" i="28"/>
  <c r="AF89" i="28"/>
  <c r="AG89" i="28"/>
  <c r="AA90" i="28"/>
  <c r="AB90" i="28"/>
  <c r="AC90" i="28"/>
  <c r="AD90" i="28"/>
  <c r="AE90" i="28"/>
  <c r="AF90" i="28"/>
  <c r="AG90" i="28"/>
  <c r="AA91" i="28"/>
  <c r="AB91" i="28"/>
  <c r="AC91" i="28"/>
  <c r="AD91" i="28"/>
  <c r="AE91" i="28"/>
  <c r="AF91" i="28"/>
  <c r="AG91" i="28"/>
  <c r="AA92" i="28"/>
  <c r="AB92" i="28"/>
  <c r="AC92" i="28"/>
  <c r="AD92" i="28"/>
  <c r="AE92" i="28"/>
  <c r="AF92" i="28"/>
  <c r="AG92" i="28"/>
  <c r="AA93" i="28"/>
  <c r="AB93" i="28"/>
  <c r="AC93" i="28"/>
  <c r="AD93" i="28"/>
  <c r="AE93" i="28"/>
  <c r="AF93" i="28"/>
  <c r="AG93" i="28"/>
  <c r="AA94" i="28"/>
  <c r="AB94" i="28"/>
  <c r="AC94" i="28"/>
  <c r="AD94" i="28"/>
  <c r="AE94" i="28"/>
  <c r="AF94" i="28"/>
  <c r="AG94" i="28"/>
  <c r="AA95" i="28"/>
  <c r="AB95" i="28"/>
  <c r="AC95" i="28"/>
  <c r="AD95" i="28"/>
  <c r="AE95" i="28"/>
  <c r="AF95" i="28"/>
  <c r="AG95" i="28"/>
  <c r="AA96" i="28"/>
  <c r="AB96" i="28"/>
  <c r="AC96" i="28"/>
  <c r="AD96" i="28"/>
  <c r="AE96" i="28"/>
  <c r="AF96" i="28"/>
  <c r="AG96" i="28"/>
  <c r="AA97" i="28"/>
  <c r="AB97" i="28"/>
  <c r="AC97" i="28"/>
  <c r="AD97" i="28"/>
  <c r="AE97" i="28"/>
  <c r="AF97" i="28"/>
  <c r="AG97" i="28"/>
  <c r="AA98" i="28"/>
  <c r="AB98" i="28"/>
  <c r="AC98" i="28"/>
  <c r="AD98" i="28"/>
  <c r="AE98" i="28"/>
  <c r="AF98" i="28"/>
  <c r="AG98" i="28"/>
  <c r="AA99" i="28"/>
  <c r="AB99" i="28"/>
  <c r="AC99" i="28"/>
  <c r="AD99" i="28"/>
  <c r="AE99" i="28"/>
  <c r="AF99" i="28"/>
  <c r="AG99" i="28"/>
  <c r="AA100" i="28"/>
  <c r="AB100" i="28"/>
  <c r="AC100" i="28"/>
  <c r="AD100" i="28"/>
  <c r="AE100" i="28"/>
  <c r="AF100" i="28"/>
  <c r="AG100" i="28"/>
  <c r="AA101" i="28"/>
  <c r="AB101" i="28"/>
  <c r="AC101" i="28"/>
  <c r="AD101" i="28"/>
  <c r="AE101" i="28"/>
  <c r="AF101" i="28"/>
  <c r="AG101" i="28"/>
  <c r="AA102" i="28"/>
  <c r="AB102" i="28"/>
  <c r="AC102" i="28"/>
  <c r="AD102" i="28"/>
  <c r="AE102" i="28"/>
  <c r="AF102" i="28"/>
  <c r="AG102" i="28"/>
  <c r="AA103" i="28"/>
  <c r="AB103" i="28"/>
  <c r="AC103" i="28"/>
  <c r="AD103" i="28"/>
  <c r="AE103" i="28"/>
  <c r="AF103" i="28"/>
  <c r="AG103" i="28"/>
  <c r="AA104" i="28"/>
  <c r="AB104" i="28"/>
  <c r="AC104" i="28"/>
  <c r="AD104" i="28"/>
  <c r="AE104" i="28"/>
  <c r="AF104" i="28"/>
  <c r="AG104" i="28"/>
  <c r="AA105" i="28"/>
  <c r="AB105" i="28"/>
  <c r="AC105" i="28"/>
  <c r="AD105" i="28"/>
  <c r="AE105" i="28"/>
  <c r="AF105" i="28"/>
  <c r="AG105" i="28"/>
  <c r="AA106" i="28"/>
  <c r="AB106" i="28"/>
  <c r="AC106" i="28"/>
  <c r="AD106" i="28"/>
  <c r="AE106" i="28"/>
  <c r="AF106" i="28"/>
  <c r="AG106" i="28"/>
  <c r="AA107" i="28"/>
  <c r="AB107" i="28"/>
  <c r="AC107" i="28"/>
  <c r="AD107" i="28"/>
  <c r="AE107" i="28"/>
  <c r="AF107" i="28"/>
  <c r="AG107" i="28"/>
  <c r="AA108" i="28"/>
  <c r="AB108" i="28"/>
  <c r="AC108" i="28"/>
  <c r="AD108" i="28"/>
  <c r="AE108" i="28"/>
  <c r="AF108" i="28"/>
  <c r="AG108" i="28"/>
  <c r="AA109" i="28"/>
  <c r="AB109" i="28"/>
  <c r="AC109" i="28"/>
  <c r="AD109" i="28"/>
  <c r="AE109" i="28"/>
  <c r="AF109" i="28"/>
  <c r="AG109" i="28"/>
  <c r="AA110" i="28"/>
  <c r="AB110" i="28"/>
  <c r="AC110" i="28"/>
  <c r="AD110" i="28"/>
  <c r="AE110" i="28"/>
  <c r="AF110" i="28"/>
  <c r="AG110" i="28"/>
  <c r="AA111" i="28"/>
  <c r="AB111" i="28"/>
  <c r="AC111" i="28"/>
  <c r="AD111" i="28"/>
  <c r="AE111" i="28"/>
  <c r="AF111" i="28"/>
  <c r="AG111" i="28"/>
  <c r="AA112" i="28"/>
  <c r="AB112" i="28"/>
  <c r="AC112" i="28"/>
  <c r="AD112" i="28"/>
  <c r="AE112" i="28"/>
  <c r="AF112" i="28"/>
  <c r="AG112" i="28"/>
  <c r="AA113" i="28"/>
  <c r="AB113" i="28"/>
  <c r="AC113" i="28"/>
  <c r="AD113" i="28"/>
  <c r="AE113" i="28"/>
  <c r="AF113" i="28"/>
  <c r="AG113" i="28"/>
  <c r="AA114" i="28"/>
  <c r="AB114" i="28"/>
  <c r="AC114" i="28"/>
  <c r="AD114" i="28"/>
  <c r="AE114" i="28"/>
  <c r="AF114" i="28"/>
  <c r="AG114" i="28"/>
  <c r="AA115" i="28"/>
  <c r="AB115" i="28"/>
  <c r="AC115" i="28"/>
  <c r="AD115" i="28"/>
  <c r="AE115" i="28"/>
  <c r="AF115" i="28"/>
  <c r="AG115" i="28"/>
  <c r="AA116" i="28"/>
  <c r="AB116" i="28"/>
  <c r="AC116" i="28"/>
  <c r="AD116" i="28"/>
  <c r="AE116" i="28"/>
  <c r="AF116" i="28"/>
  <c r="AG116" i="28"/>
  <c r="AA117" i="28"/>
  <c r="AB117" i="28"/>
  <c r="AC117" i="28"/>
  <c r="AD117" i="28"/>
  <c r="AE117" i="28"/>
  <c r="AF117" i="28"/>
  <c r="AG117" i="28"/>
  <c r="AA118" i="28"/>
  <c r="AB118" i="28"/>
  <c r="AC118" i="28"/>
  <c r="AD118" i="28"/>
  <c r="AE118" i="28"/>
  <c r="AF118" i="28"/>
  <c r="AG118" i="28"/>
  <c r="AA119" i="28"/>
  <c r="AB119" i="28"/>
  <c r="AC119" i="28"/>
  <c r="AD119" i="28"/>
  <c r="AE119" i="28"/>
  <c r="AF119" i="28"/>
  <c r="AG119" i="28"/>
  <c r="AA120" i="28"/>
  <c r="AB120" i="28"/>
  <c r="AC120" i="28"/>
  <c r="AD120" i="28"/>
  <c r="AE120" i="28"/>
  <c r="AF120" i="28"/>
  <c r="AG120" i="28"/>
  <c r="AA121" i="28"/>
  <c r="AB121" i="28"/>
  <c r="AC121" i="28"/>
  <c r="AD121" i="28"/>
  <c r="AE121" i="28"/>
  <c r="AF121" i="28"/>
  <c r="AG121" i="28"/>
  <c r="AA122" i="28"/>
  <c r="AB122" i="28"/>
  <c r="AC122" i="28"/>
  <c r="AD122" i="28"/>
  <c r="AE122" i="28"/>
  <c r="AF122" i="28"/>
  <c r="AG122" i="28"/>
  <c r="AA123" i="28"/>
  <c r="AB123" i="28"/>
  <c r="AC123" i="28"/>
  <c r="AD123" i="28"/>
  <c r="AE123" i="28"/>
  <c r="AF123" i="28"/>
  <c r="AG123" i="28"/>
  <c r="AA124" i="28"/>
  <c r="AB124" i="28"/>
  <c r="AC124" i="28"/>
  <c r="AD124" i="28"/>
  <c r="AE124" i="28"/>
  <c r="AF124" i="28"/>
  <c r="AG124" i="28"/>
  <c r="AA125" i="28"/>
  <c r="AB125" i="28"/>
  <c r="AC125" i="28"/>
  <c r="AD125" i="28"/>
  <c r="AE125" i="28"/>
  <c r="AF125" i="28"/>
  <c r="AG125" i="28"/>
  <c r="AA126" i="28"/>
  <c r="AB126" i="28"/>
  <c r="AC126" i="28"/>
  <c r="AD126" i="28"/>
  <c r="AE126" i="28"/>
  <c r="AF126" i="28"/>
  <c r="AG126" i="28"/>
  <c r="AA127" i="28"/>
  <c r="AB127" i="28"/>
  <c r="AC127" i="28"/>
  <c r="AD127" i="28"/>
  <c r="AE127" i="28"/>
  <c r="AF127" i="28"/>
  <c r="AG127" i="28"/>
  <c r="AA128" i="28"/>
  <c r="AB128" i="28"/>
  <c r="AC128" i="28"/>
  <c r="AD128" i="28"/>
  <c r="AE128" i="28"/>
  <c r="AF128" i="28"/>
  <c r="AG128" i="28"/>
  <c r="AA129" i="28"/>
  <c r="AB129" i="28"/>
  <c r="AC129" i="28"/>
  <c r="AD129" i="28"/>
  <c r="AE129" i="28"/>
  <c r="AF129" i="28"/>
  <c r="AG129" i="28"/>
  <c r="AA130" i="28"/>
  <c r="AB130" i="28"/>
  <c r="AC130" i="28"/>
  <c r="AD130" i="28"/>
  <c r="AE130" i="28"/>
  <c r="AF130" i="28"/>
  <c r="AG130" i="28"/>
  <c r="AA131" i="28"/>
  <c r="AB131" i="28"/>
  <c r="AC131" i="28"/>
  <c r="AD131" i="28"/>
  <c r="AE131" i="28"/>
  <c r="AF131" i="28"/>
  <c r="AG131" i="28"/>
  <c r="AA132" i="28"/>
  <c r="AB132" i="28"/>
  <c r="AC132" i="28"/>
  <c r="AD132" i="28"/>
  <c r="AE132" i="28"/>
  <c r="AF132" i="28"/>
  <c r="AG132" i="28"/>
  <c r="AA133" i="28"/>
  <c r="AB133" i="28"/>
  <c r="AC133" i="28"/>
  <c r="AD133" i="28"/>
  <c r="AE133" i="28"/>
  <c r="AF133" i="28"/>
  <c r="AG133" i="28"/>
  <c r="AA134" i="28"/>
  <c r="AB134" i="28"/>
  <c r="AC134" i="28"/>
  <c r="AD134" i="28"/>
  <c r="AE134" i="28"/>
  <c r="AF134" i="28"/>
  <c r="AG134" i="28"/>
  <c r="AA135" i="28"/>
  <c r="AB135" i="28"/>
  <c r="AC135" i="28"/>
  <c r="AD135" i="28"/>
  <c r="AE135" i="28"/>
  <c r="AF135" i="28"/>
  <c r="AG135" i="28"/>
  <c r="AA136" i="28"/>
  <c r="AB136" i="28"/>
  <c r="AC136" i="28"/>
  <c r="AD136" i="28"/>
  <c r="AE136" i="28"/>
  <c r="AF136" i="28"/>
  <c r="AG136" i="28"/>
  <c r="AA137" i="28"/>
  <c r="AB137" i="28"/>
  <c r="AC137" i="28"/>
  <c r="AD137" i="28"/>
  <c r="AE137" i="28"/>
  <c r="AF137" i="28"/>
  <c r="AG137" i="28"/>
  <c r="AA138" i="28"/>
  <c r="AB138" i="28"/>
  <c r="AC138" i="28"/>
  <c r="AD138" i="28"/>
  <c r="AE138" i="28"/>
  <c r="AF138" i="28"/>
  <c r="AG138" i="28"/>
  <c r="AA139" i="28"/>
  <c r="AB139" i="28"/>
  <c r="AC139" i="28"/>
  <c r="AD139" i="28"/>
  <c r="AE139" i="28"/>
  <c r="AF139" i="28"/>
  <c r="AG139" i="28"/>
  <c r="AA140" i="28"/>
  <c r="AB140" i="28"/>
  <c r="AC140" i="28"/>
  <c r="AD140" i="28"/>
  <c r="AE140" i="28"/>
  <c r="AF140" i="28"/>
  <c r="AG140" i="28"/>
  <c r="AA141" i="28"/>
  <c r="AB141" i="28"/>
  <c r="AC141" i="28"/>
  <c r="AD141" i="28"/>
  <c r="AE141" i="28"/>
  <c r="AF141" i="28"/>
  <c r="AG141" i="28"/>
  <c r="AA142" i="28"/>
  <c r="AB142" i="28"/>
  <c r="AC142" i="28"/>
  <c r="AD142" i="28"/>
  <c r="AE142" i="28"/>
  <c r="AF142" i="28"/>
  <c r="AG142" i="28"/>
  <c r="AA143" i="28"/>
  <c r="AB143" i="28"/>
  <c r="AC143" i="28"/>
  <c r="AD143" i="28"/>
  <c r="AE143" i="28"/>
  <c r="AF143" i="28"/>
  <c r="AG143" i="28"/>
  <c r="AA144" i="28"/>
  <c r="AB144" i="28"/>
  <c r="AC144" i="28"/>
  <c r="AD144" i="28"/>
  <c r="AE144" i="28"/>
  <c r="AF144" i="28"/>
  <c r="AG144" i="28"/>
  <c r="AA145" i="28"/>
  <c r="AB145" i="28"/>
  <c r="AC145" i="28"/>
  <c r="AD145" i="28"/>
  <c r="AE145" i="28"/>
  <c r="AF145" i="28"/>
  <c r="AG145" i="28"/>
  <c r="AA146" i="28"/>
  <c r="AB146" i="28"/>
  <c r="AC146" i="28"/>
  <c r="AD146" i="28"/>
  <c r="AE146" i="28"/>
  <c r="AF146" i="28"/>
  <c r="AG146" i="28"/>
  <c r="AA147" i="28"/>
  <c r="AB147" i="28"/>
  <c r="AC147" i="28"/>
  <c r="AD147" i="28"/>
  <c r="AE147" i="28"/>
  <c r="AF147" i="28"/>
  <c r="AG147" i="28"/>
  <c r="AA148" i="28"/>
  <c r="AB148" i="28"/>
  <c r="AC148" i="28"/>
  <c r="AD148" i="28"/>
  <c r="AE148" i="28"/>
  <c r="AF148" i="28"/>
  <c r="AG148" i="28"/>
  <c r="AA149" i="28"/>
  <c r="AB149" i="28"/>
  <c r="AC149" i="28"/>
  <c r="AD149" i="28"/>
  <c r="AE149" i="28"/>
  <c r="AF149" i="28"/>
  <c r="AG149" i="28"/>
  <c r="AA150" i="28"/>
  <c r="AB150" i="28"/>
  <c r="AC150" i="28"/>
  <c r="AD150" i="28"/>
  <c r="AE150" i="28"/>
  <c r="AF150" i="28"/>
  <c r="AG150" i="28"/>
  <c r="AA151" i="28"/>
  <c r="AB151" i="28"/>
  <c r="AC151" i="28"/>
  <c r="AD151" i="28"/>
  <c r="AE151" i="28"/>
  <c r="AF151" i="28"/>
  <c r="AG151" i="28"/>
  <c r="AA152" i="28"/>
  <c r="AB152" i="28"/>
  <c r="AC152" i="28"/>
  <c r="AD152" i="28"/>
  <c r="AE152" i="28"/>
  <c r="AF152" i="28"/>
  <c r="AG152" i="28"/>
  <c r="AA153" i="28"/>
  <c r="AB153" i="28"/>
  <c r="AC153" i="28"/>
  <c r="AD153" i="28"/>
  <c r="AE153" i="28"/>
  <c r="AF153" i="28"/>
  <c r="AG153" i="28"/>
  <c r="AA154" i="28"/>
  <c r="AB154" i="28"/>
  <c r="AC154" i="28"/>
  <c r="AD154" i="28"/>
  <c r="AE154" i="28"/>
  <c r="AF154" i="28"/>
  <c r="AG154" i="28"/>
  <c r="AA155" i="28"/>
  <c r="AB155" i="28"/>
  <c r="AC155" i="28"/>
  <c r="AD155" i="28"/>
  <c r="AE155" i="28"/>
  <c r="AF155" i="28"/>
  <c r="AG155" i="28"/>
  <c r="AA156" i="28"/>
  <c r="AB156" i="28"/>
  <c r="AC156" i="28"/>
  <c r="AD156" i="28"/>
  <c r="AE156" i="28"/>
  <c r="AF156" i="28"/>
  <c r="AG156" i="28"/>
  <c r="AA157" i="28"/>
  <c r="AB157" i="28"/>
  <c r="AC157" i="28"/>
  <c r="AD157" i="28"/>
  <c r="AE157" i="28"/>
  <c r="AF157" i="28"/>
  <c r="AG157" i="28"/>
  <c r="AA158" i="28"/>
  <c r="AB158" i="28"/>
  <c r="AC158" i="28"/>
  <c r="AD158" i="28"/>
  <c r="AE158" i="28"/>
  <c r="AF158" i="28"/>
  <c r="AG158" i="28"/>
  <c r="AA159" i="28"/>
  <c r="AB159" i="28"/>
  <c r="AC159" i="28"/>
  <c r="AD159" i="28"/>
  <c r="AE159" i="28"/>
  <c r="AF159" i="28"/>
  <c r="AG159" i="28"/>
  <c r="AA160" i="28"/>
  <c r="AB160" i="28"/>
  <c r="AC160" i="28"/>
  <c r="AD160" i="28"/>
  <c r="AE160" i="28"/>
  <c r="AF160" i="28"/>
  <c r="AG160" i="28"/>
  <c r="AA161" i="28"/>
  <c r="AB161" i="28"/>
  <c r="AC161" i="28"/>
  <c r="AD161" i="28"/>
  <c r="AE161" i="28"/>
  <c r="AF161" i="28"/>
  <c r="AG161" i="28"/>
  <c r="AA162" i="28"/>
  <c r="AB162" i="28"/>
  <c r="AC162" i="28"/>
  <c r="AD162" i="28"/>
  <c r="AE162" i="28"/>
  <c r="AF162" i="28"/>
  <c r="AG162" i="28"/>
  <c r="AA163" i="28"/>
  <c r="AB163" i="28"/>
  <c r="AC163" i="28"/>
  <c r="AD163" i="28"/>
  <c r="AE163" i="28"/>
  <c r="AF163" i="28"/>
  <c r="AG163" i="28"/>
  <c r="AA164" i="28"/>
  <c r="AB164" i="28"/>
  <c r="AC164" i="28"/>
  <c r="AD164" i="28"/>
  <c r="AE164" i="28"/>
  <c r="AF164" i="28"/>
  <c r="AG164" i="28"/>
  <c r="AA165" i="28"/>
  <c r="AB165" i="28"/>
  <c r="AC165" i="28"/>
  <c r="AD165" i="28"/>
  <c r="AE165" i="28"/>
  <c r="AF165" i="28"/>
  <c r="AG165" i="28"/>
  <c r="AA166" i="28"/>
  <c r="AB166" i="28"/>
  <c r="AC166" i="28"/>
  <c r="AD166" i="28"/>
  <c r="AE166" i="28"/>
  <c r="AF166" i="28"/>
  <c r="AG166" i="28"/>
  <c r="AA167" i="28"/>
  <c r="AB167" i="28"/>
  <c r="AC167" i="28"/>
  <c r="AD167" i="28"/>
  <c r="AE167" i="28"/>
  <c r="AF167" i="28"/>
  <c r="AG167" i="28"/>
  <c r="AA168" i="28"/>
  <c r="AB168" i="28"/>
  <c r="AC168" i="28"/>
  <c r="AD168" i="28"/>
  <c r="AE168" i="28"/>
  <c r="AF168" i="28"/>
  <c r="AG168" i="28"/>
  <c r="AA169" i="28"/>
  <c r="AB169" i="28"/>
  <c r="AC169" i="28"/>
  <c r="AD169" i="28"/>
  <c r="AE169" i="28"/>
  <c r="AF169" i="28"/>
  <c r="AG169" i="28"/>
  <c r="AA170" i="28"/>
  <c r="AB170" i="28"/>
  <c r="AC170" i="28"/>
  <c r="AD170" i="28"/>
  <c r="AE170" i="28"/>
  <c r="AF170" i="28"/>
  <c r="AG170" i="28"/>
  <c r="AA171" i="28"/>
  <c r="AB171" i="28"/>
  <c r="AC171" i="28"/>
  <c r="AD171" i="28"/>
  <c r="AE171" i="28"/>
  <c r="AF171" i="28"/>
  <c r="AG171" i="28"/>
  <c r="AA172" i="28"/>
  <c r="AB172" i="28"/>
  <c r="AC172" i="28"/>
  <c r="AD172" i="28"/>
  <c r="AE172" i="28"/>
  <c r="AF172" i="28"/>
  <c r="AG172" i="28"/>
  <c r="AA173" i="28"/>
  <c r="AB173" i="28"/>
  <c r="AC173" i="28"/>
  <c r="AD173" i="28"/>
  <c r="AE173" i="28"/>
  <c r="AF173" i="28"/>
  <c r="AG173" i="28"/>
  <c r="AA174" i="28"/>
  <c r="AB174" i="28"/>
  <c r="AC174" i="28"/>
  <c r="AD174" i="28"/>
  <c r="AE174" i="28"/>
  <c r="AF174" i="28"/>
  <c r="AG174" i="28"/>
  <c r="AA175" i="28"/>
  <c r="AB175" i="28"/>
  <c r="AC175" i="28"/>
  <c r="AD175" i="28"/>
  <c r="AE175" i="28"/>
  <c r="AF175" i="28"/>
  <c r="AG175" i="28"/>
  <c r="AA176" i="28"/>
  <c r="AB176" i="28"/>
  <c r="AC176" i="28"/>
  <c r="AD176" i="28"/>
  <c r="AE176" i="28"/>
  <c r="AF176" i="28"/>
  <c r="AG176" i="28"/>
  <c r="AA177" i="28"/>
  <c r="AB177" i="28"/>
  <c r="AC177" i="28"/>
  <c r="AD177" i="28"/>
  <c r="AE177" i="28"/>
  <c r="AF177" i="28"/>
  <c r="AG177" i="28"/>
  <c r="AA178" i="28"/>
  <c r="AB178" i="28"/>
  <c r="AC178" i="28"/>
  <c r="AD178" i="28"/>
  <c r="AE178" i="28"/>
  <c r="AF178" i="28"/>
  <c r="AG178" i="28"/>
  <c r="AA179" i="28"/>
  <c r="AB179" i="28"/>
  <c r="AC179" i="28"/>
  <c r="AD179" i="28"/>
  <c r="AE179" i="28"/>
  <c r="AF179" i="28"/>
  <c r="AG179" i="28"/>
  <c r="AA180" i="28"/>
  <c r="AB180" i="28"/>
  <c r="AC180" i="28"/>
  <c r="AD180" i="28"/>
  <c r="AE180" i="28"/>
  <c r="AF180" i="28"/>
  <c r="AG180" i="28"/>
  <c r="AA181" i="28"/>
  <c r="AB181" i="28"/>
  <c r="AC181" i="28"/>
  <c r="AD181" i="28"/>
  <c r="AE181" i="28"/>
  <c r="AF181" i="28"/>
  <c r="AG181" i="28"/>
  <c r="AA182" i="28"/>
  <c r="AB182" i="28"/>
  <c r="AC182" i="28"/>
  <c r="AD182" i="28"/>
  <c r="AE182" i="28"/>
  <c r="AF182" i="28"/>
  <c r="AG182" i="28"/>
  <c r="AA183" i="28"/>
  <c r="AB183" i="28"/>
  <c r="AC183" i="28"/>
  <c r="AD183" i="28"/>
  <c r="AE183" i="28"/>
  <c r="AF183" i="28"/>
  <c r="AG183" i="28"/>
  <c r="AA184" i="28"/>
  <c r="AB184" i="28"/>
  <c r="AC184" i="28"/>
  <c r="AD184" i="28"/>
  <c r="AE184" i="28"/>
  <c r="AF184" i="28"/>
  <c r="AG184" i="28"/>
  <c r="AA185" i="28"/>
  <c r="AB185" i="28"/>
  <c r="AC185" i="28"/>
  <c r="AD185" i="28"/>
  <c r="AE185" i="28"/>
  <c r="AF185" i="28"/>
  <c r="AG185" i="28"/>
  <c r="AA186" i="28"/>
  <c r="AB186" i="28"/>
  <c r="AC186" i="28"/>
  <c r="AD186" i="28"/>
  <c r="AE186" i="28"/>
  <c r="AF186" i="28"/>
  <c r="AG186" i="28"/>
  <c r="AA187" i="28"/>
  <c r="AB187" i="28"/>
  <c r="AC187" i="28"/>
  <c r="AD187" i="28"/>
  <c r="AE187" i="28"/>
  <c r="AF187" i="28"/>
  <c r="AG187" i="28"/>
  <c r="AA188" i="28"/>
  <c r="AB188" i="28"/>
  <c r="AC188" i="28"/>
  <c r="AD188" i="28"/>
  <c r="AE188" i="28"/>
  <c r="AF188" i="28"/>
  <c r="AG188" i="28"/>
  <c r="AA189" i="28"/>
  <c r="AB189" i="28"/>
  <c r="AC189" i="28"/>
  <c r="AD189" i="28"/>
  <c r="AE189" i="28"/>
  <c r="AF189" i="28"/>
  <c r="AG189" i="28"/>
  <c r="AA190" i="28"/>
  <c r="AB190" i="28"/>
  <c r="AC190" i="28"/>
  <c r="AD190" i="28"/>
  <c r="AE190" i="28"/>
  <c r="AF190" i="28"/>
  <c r="AG190" i="28"/>
  <c r="AA191" i="28"/>
  <c r="AB191" i="28"/>
  <c r="AC191" i="28"/>
  <c r="AD191" i="28"/>
  <c r="AE191" i="28"/>
  <c r="AF191" i="28"/>
  <c r="AG191" i="28"/>
  <c r="AA192" i="28"/>
  <c r="AB192" i="28"/>
  <c r="AC192" i="28"/>
  <c r="AD192" i="28"/>
  <c r="AE192" i="28"/>
  <c r="AF192" i="28"/>
  <c r="AG192" i="28"/>
  <c r="AA193" i="28"/>
  <c r="AB193" i="28"/>
  <c r="AC193" i="28"/>
  <c r="AD193" i="28"/>
  <c r="AE193" i="28"/>
  <c r="AF193" i="28"/>
  <c r="AG193" i="28"/>
  <c r="AA194" i="28"/>
  <c r="AB194" i="28"/>
  <c r="AC194" i="28"/>
  <c r="AD194" i="28"/>
  <c r="AE194" i="28"/>
  <c r="AF194" i="28"/>
  <c r="AG194" i="28"/>
  <c r="AA195" i="28"/>
  <c r="AB195" i="28"/>
  <c r="AC195" i="28"/>
  <c r="AD195" i="28"/>
  <c r="AE195" i="28"/>
  <c r="AF195" i="28"/>
  <c r="AG195" i="28"/>
  <c r="AA196" i="28"/>
  <c r="AB196" i="28"/>
  <c r="AC196" i="28"/>
  <c r="AD196" i="28"/>
  <c r="AE196" i="28"/>
  <c r="AF196" i="28"/>
  <c r="AG196" i="28"/>
  <c r="AA197" i="28"/>
  <c r="AB197" i="28"/>
  <c r="AC197" i="28"/>
  <c r="AD197" i="28"/>
  <c r="AE197" i="28"/>
  <c r="AF197" i="28"/>
  <c r="AG197" i="28"/>
  <c r="AA198" i="28"/>
  <c r="AB198" i="28"/>
  <c r="AC198" i="28"/>
  <c r="AD198" i="28"/>
  <c r="AE198" i="28"/>
  <c r="AF198" i="28"/>
  <c r="AG198" i="28"/>
  <c r="AA199" i="28"/>
  <c r="AB199" i="28"/>
  <c r="AC199" i="28"/>
  <c r="AD199" i="28"/>
  <c r="AE199" i="28"/>
  <c r="AF199" i="28"/>
  <c r="AG199" i="28"/>
  <c r="AA200" i="28"/>
  <c r="AB200" i="28"/>
  <c r="AC200" i="28"/>
  <c r="AD200" i="28"/>
  <c r="AE200" i="28"/>
  <c r="AF200" i="28"/>
  <c r="AG200" i="28"/>
  <c r="AA201" i="28"/>
  <c r="AB201" i="28"/>
  <c r="AC201" i="28"/>
  <c r="AD201" i="28"/>
  <c r="AE201" i="28"/>
  <c r="AF201" i="28"/>
  <c r="AG201" i="28"/>
  <c r="AA202" i="28"/>
  <c r="AB202" i="28"/>
  <c r="AC202" i="28"/>
  <c r="AD202" i="28"/>
  <c r="AE202" i="28"/>
  <c r="AF202" i="28"/>
  <c r="AG202" i="28"/>
  <c r="AA203" i="28"/>
  <c r="AB203" i="28"/>
  <c r="AC203" i="28"/>
  <c r="AD203" i="28"/>
  <c r="AE203" i="28"/>
  <c r="AF203" i="28"/>
  <c r="AG203" i="28"/>
  <c r="AA204" i="28"/>
  <c r="AB204" i="28"/>
  <c r="AC204" i="28"/>
  <c r="AD204" i="28"/>
  <c r="AE204" i="28"/>
  <c r="AF204" i="28"/>
  <c r="AG204" i="28"/>
  <c r="AA205" i="28"/>
  <c r="AB205" i="28"/>
  <c r="AC205" i="28"/>
  <c r="AD205" i="28"/>
  <c r="AE205" i="28"/>
  <c r="AF205" i="28"/>
  <c r="AG205" i="28"/>
  <c r="AA206" i="28"/>
  <c r="AB206" i="28"/>
  <c r="AC206" i="28"/>
  <c r="AD206" i="28"/>
  <c r="AE206" i="28"/>
  <c r="AF206" i="28"/>
  <c r="AG206" i="28"/>
  <c r="AA207" i="28"/>
  <c r="AB207" i="28"/>
  <c r="AC207" i="28"/>
  <c r="AD207" i="28"/>
  <c r="AE207" i="28"/>
  <c r="AF207" i="28"/>
  <c r="AG207" i="28"/>
  <c r="AA208" i="28"/>
  <c r="AB208" i="28"/>
  <c r="AC208" i="28"/>
  <c r="AD208" i="28"/>
  <c r="AE208" i="28"/>
  <c r="AF208" i="28"/>
  <c r="AG208" i="28"/>
  <c r="AA209" i="28"/>
  <c r="AB209" i="28"/>
  <c r="AC209" i="28"/>
  <c r="AD209" i="28"/>
  <c r="AE209" i="28"/>
  <c r="AF209" i="28"/>
  <c r="AG209" i="28"/>
  <c r="AA3" i="28"/>
  <c r="AB3" i="28"/>
  <c r="AD3" i="28"/>
  <c r="AE3" i="28"/>
  <c r="AF3" i="28"/>
  <c r="AG3" i="28"/>
  <c r="AC3" i="28"/>
  <c r="P7" i="39"/>
  <c r="F3" i="28"/>
  <c r="G3" i="28"/>
  <c r="H3" i="28"/>
  <c r="I3" i="28"/>
  <c r="J3" i="28"/>
  <c r="K3" i="28"/>
  <c r="L3" i="28"/>
  <c r="F4" i="28"/>
  <c r="G4" i="28"/>
  <c r="H4" i="28"/>
  <c r="I4" i="28"/>
  <c r="J4" i="28"/>
  <c r="K4" i="28"/>
  <c r="L4" i="28"/>
  <c r="F5" i="28"/>
  <c r="G5" i="28"/>
  <c r="H5" i="28"/>
  <c r="I5" i="28"/>
  <c r="J5" i="28"/>
  <c r="K5" i="28"/>
  <c r="L5" i="28"/>
  <c r="F6" i="28"/>
  <c r="G6" i="28"/>
  <c r="H6" i="28"/>
  <c r="I6" i="28"/>
  <c r="J6" i="28"/>
  <c r="K6" i="28"/>
  <c r="L6" i="28"/>
  <c r="F7" i="28"/>
  <c r="G7" i="28"/>
  <c r="H7" i="28"/>
  <c r="I7" i="28"/>
  <c r="J7" i="28"/>
  <c r="K7" i="28"/>
  <c r="L7" i="28"/>
  <c r="F8" i="28"/>
  <c r="G8" i="28"/>
  <c r="H8" i="28"/>
  <c r="I8" i="28"/>
  <c r="J8" i="28"/>
  <c r="K8" i="28"/>
  <c r="L8" i="28"/>
  <c r="F9" i="28"/>
  <c r="G9" i="28"/>
  <c r="H9" i="28"/>
  <c r="I9" i="28"/>
  <c r="J9" i="28"/>
  <c r="K9" i="28"/>
  <c r="L9" i="28"/>
  <c r="F10" i="28"/>
  <c r="G10" i="28"/>
  <c r="H10" i="28"/>
  <c r="I10" i="28"/>
  <c r="J10" i="28"/>
  <c r="K10" i="28"/>
  <c r="L10" i="28"/>
  <c r="F11" i="28"/>
  <c r="G11" i="28"/>
  <c r="H11" i="28"/>
  <c r="I11" i="28"/>
  <c r="J11" i="28"/>
  <c r="K11" i="28"/>
  <c r="L11" i="28"/>
  <c r="F12" i="28"/>
  <c r="G12" i="28"/>
  <c r="H12" i="28"/>
  <c r="I12" i="28"/>
  <c r="J12" i="28"/>
  <c r="K12" i="28"/>
  <c r="L12" i="28"/>
  <c r="F13" i="28"/>
  <c r="G13" i="28"/>
  <c r="H13" i="28"/>
  <c r="I13" i="28"/>
  <c r="J13" i="28"/>
  <c r="K13" i="28"/>
  <c r="L13" i="28"/>
  <c r="F14" i="28"/>
  <c r="G14" i="28"/>
  <c r="H14" i="28"/>
  <c r="I14" i="28"/>
  <c r="J14" i="28"/>
  <c r="K14" i="28"/>
  <c r="L14" i="28"/>
  <c r="F15" i="28"/>
  <c r="G15" i="28"/>
  <c r="H15" i="28"/>
  <c r="I15" i="28"/>
  <c r="J15" i="28"/>
  <c r="K15" i="28"/>
  <c r="L15" i="28"/>
  <c r="F16" i="28"/>
  <c r="G16" i="28"/>
  <c r="H16" i="28"/>
  <c r="I16" i="28"/>
  <c r="J16" i="28"/>
  <c r="K16" i="28"/>
  <c r="L16" i="28"/>
  <c r="F17" i="28"/>
  <c r="G17" i="28"/>
  <c r="H17" i="28"/>
  <c r="I17" i="28"/>
  <c r="J17" i="28"/>
  <c r="K17" i="28"/>
  <c r="L17" i="28"/>
  <c r="F18" i="28"/>
  <c r="G18" i="28"/>
  <c r="H18" i="28"/>
  <c r="I18" i="28"/>
  <c r="J18" i="28"/>
  <c r="K18" i="28"/>
  <c r="L18" i="28"/>
  <c r="F19" i="28"/>
  <c r="G19" i="28"/>
  <c r="H19" i="28"/>
  <c r="I19" i="28"/>
  <c r="J19" i="28"/>
  <c r="K19" i="28"/>
  <c r="L19" i="28"/>
  <c r="F20" i="28"/>
  <c r="G20" i="28"/>
  <c r="H20" i="28"/>
  <c r="I20" i="28"/>
  <c r="J20" i="28"/>
  <c r="K20" i="28"/>
  <c r="L20" i="28"/>
  <c r="F21" i="28"/>
  <c r="G21" i="28"/>
  <c r="H21" i="28"/>
  <c r="I21" i="28"/>
  <c r="J21" i="28"/>
  <c r="K21" i="28"/>
  <c r="L21" i="28"/>
  <c r="F22" i="28"/>
  <c r="G22" i="28"/>
  <c r="F23" i="28"/>
  <c r="G23" i="28"/>
  <c r="F24" i="28"/>
  <c r="G24" i="28"/>
  <c r="F25" i="28"/>
  <c r="G25" i="28"/>
  <c r="F26" i="28"/>
  <c r="G26" i="28"/>
  <c r="H26" i="28"/>
  <c r="I26" i="28"/>
  <c r="J26" i="28"/>
  <c r="K26" i="28"/>
  <c r="L26" i="28"/>
  <c r="F27" i="28"/>
  <c r="G27" i="28"/>
  <c r="H27" i="28"/>
  <c r="I27" i="28"/>
  <c r="J27" i="28"/>
  <c r="K27" i="28"/>
  <c r="L27" i="28"/>
  <c r="F28" i="28"/>
  <c r="G28" i="28"/>
  <c r="H28" i="28"/>
  <c r="I28" i="28"/>
  <c r="J28" i="28"/>
  <c r="K28" i="28"/>
  <c r="L28" i="28"/>
  <c r="F29" i="28"/>
  <c r="G29" i="28"/>
  <c r="F30" i="28"/>
  <c r="G30" i="28"/>
  <c r="H30" i="28"/>
  <c r="I30" i="28"/>
  <c r="J30" i="28"/>
  <c r="K30" i="28"/>
  <c r="L30" i="28"/>
  <c r="F31" i="28"/>
  <c r="G31" i="28"/>
  <c r="H31" i="28"/>
  <c r="I31" i="28"/>
  <c r="J31" i="28"/>
  <c r="K31" i="28"/>
  <c r="L31" i="28"/>
  <c r="F32" i="28"/>
  <c r="G32" i="28"/>
  <c r="H32" i="28"/>
  <c r="I32" i="28"/>
  <c r="J32" i="28"/>
  <c r="K32" i="28"/>
  <c r="L32" i="28"/>
  <c r="F33" i="28"/>
  <c r="G33" i="28"/>
  <c r="H33" i="28"/>
  <c r="I33" i="28"/>
  <c r="J33" i="28"/>
  <c r="K33" i="28"/>
  <c r="L33" i="28"/>
  <c r="F34" i="28"/>
  <c r="G34" i="28"/>
  <c r="H34" i="28"/>
  <c r="I34" i="28"/>
  <c r="J34" i="28"/>
  <c r="K34" i="28"/>
  <c r="L34" i="28"/>
  <c r="F35" i="28"/>
  <c r="G35" i="28"/>
  <c r="H35" i="28"/>
  <c r="I35" i="28"/>
  <c r="J35" i="28"/>
  <c r="K35" i="28"/>
  <c r="L35" i="28"/>
  <c r="F36" i="28"/>
  <c r="G36" i="28"/>
  <c r="H36" i="28"/>
  <c r="I36" i="28"/>
  <c r="J36" i="28"/>
  <c r="K36" i="28"/>
  <c r="L36" i="28"/>
  <c r="F37" i="28"/>
  <c r="G37" i="28"/>
  <c r="H37" i="28"/>
  <c r="I37" i="28"/>
  <c r="J37" i="28"/>
  <c r="K37" i="28"/>
  <c r="L37" i="28"/>
  <c r="F38" i="28"/>
  <c r="G38" i="28"/>
  <c r="F39" i="28"/>
  <c r="G39" i="28"/>
  <c r="F40" i="28"/>
  <c r="G40" i="28"/>
  <c r="F41" i="28"/>
  <c r="G41" i="28"/>
  <c r="F42" i="28"/>
  <c r="G42" i="28"/>
  <c r="F43" i="28"/>
  <c r="G43" i="28"/>
  <c r="F44" i="28"/>
  <c r="G44" i="28"/>
  <c r="F45" i="28"/>
  <c r="G45" i="28"/>
  <c r="F46" i="28"/>
  <c r="G46" i="28"/>
  <c r="F47" i="28"/>
  <c r="G47" i="28"/>
  <c r="F48" i="28"/>
  <c r="G48" i="28"/>
  <c r="H48" i="28"/>
  <c r="I48" i="28"/>
  <c r="J48" i="28"/>
  <c r="K48" i="28"/>
  <c r="L48" i="28"/>
  <c r="F49" i="28"/>
  <c r="G49" i="28"/>
  <c r="H49" i="28"/>
  <c r="I49" i="28"/>
  <c r="J49" i="28"/>
  <c r="K49" i="28"/>
  <c r="L49" i="28"/>
  <c r="F50" i="28"/>
  <c r="G50" i="28"/>
  <c r="H50" i="28"/>
  <c r="I50" i="28"/>
  <c r="J50" i="28"/>
  <c r="K50" i="28"/>
  <c r="L50" i="28"/>
  <c r="F51" i="28"/>
  <c r="G51" i="28"/>
  <c r="H51" i="28"/>
  <c r="I51" i="28"/>
  <c r="J51" i="28"/>
  <c r="K51" i="28"/>
  <c r="L51" i="28"/>
  <c r="F52" i="28"/>
  <c r="G52" i="28"/>
  <c r="H52" i="28"/>
  <c r="I52" i="28"/>
  <c r="J52" i="28"/>
  <c r="K52" i="28"/>
  <c r="L52" i="28"/>
  <c r="F53" i="28"/>
  <c r="G53" i="28"/>
  <c r="H53" i="28"/>
  <c r="I53" i="28"/>
  <c r="J53" i="28"/>
  <c r="K53" i="28"/>
  <c r="L53" i="28"/>
  <c r="F54" i="28"/>
  <c r="G54" i="28"/>
  <c r="H54" i="28"/>
  <c r="I54" i="28"/>
  <c r="J54" i="28"/>
  <c r="K54" i="28"/>
  <c r="L54" i="28"/>
  <c r="F55" i="28"/>
  <c r="G55" i="28"/>
  <c r="H55" i="28"/>
  <c r="I55" i="28"/>
  <c r="J55" i="28"/>
  <c r="K55" i="28"/>
  <c r="L55" i="28"/>
  <c r="F56" i="28"/>
  <c r="G56" i="28"/>
  <c r="H56" i="28"/>
  <c r="I56" i="28"/>
  <c r="J56" i="28"/>
  <c r="K56" i="28"/>
  <c r="L56" i="28"/>
  <c r="F57" i="28"/>
  <c r="G57" i="28"/>
  <c r="H57" i="28"/>
  <c r="I57" i="28"/>
  <c r="J57" i="28"/>
  <c r="K57" i="28"/>
  <c r="L57" i="28"/>
  <c r="F58" i="28"/>
  <c r="G58" i="28"/>
  <c r="H58" i="28"/>
  <c r="I58" i="28"/>
  <c r="J58" i="28"/>
  <c r="K58" i="28"/>
  <c r="L58" i="28"/>
  <c r="F59" i="28"/>
  <c r="G59" i="28"/>
  <c r="H59" i="28"/>
  <c r="I59" i="28"/>
  <c r="J59" i="28"/>
  <c r="K59" i="28"/>
  <c r="L59" i="28"/>
  <c r="F60" i="28"/>
  <c r="G60" i="28"/>
  <c r="H60" i="28"/>
  <c r="I60" i="28"/>
  <c r="J60" i="28"/>
  <c r="K60" i="28"/>
  <c r="L60" i="28"/>
  <c r="F61" i="28"/>
  <c r="G61" i="28"/>
  <c r="H61" i="28"/>
  <c r="I61" i="28"/>
  <c r="J61" i="28"/>
  <c r="K61" i="28"/>
  <c r="L61" i="28"/>
  <c r="F62" i="28"/>
  <c r="G62" i="28"/>
  <c r="H62" i="28"/>
  <c r="I62" i="28"/>
  <c r="J62" i="28"/>
  <c r="K62" i="28"/>
  <c r="L62" i="28"/>
  <c r="F63" i="28"/>
  <c r="G63" i="28"/>
  <c r="H63" i="28"/>
  <c r="I63" i="28"/>
  <c r="J63" i="28"/>
  <c r="K63" i="28"/>
  <c r="L63" i="28"/>
  <c r="F64" i="28"/>
  <c r="G64" i="28"/>
  <c r="H64" i="28"/>
  <c r="I64" i="28"/>
  <c r="J64" i="28"/>
  <c r="K64" i="28"/>
  <c r="L64" i="28"/>
  <c r="F65" i="28"/>
  <c r="G65" i="28"/>
  <c r="H65" i="28"/>
  <c r="I65" i="28"/>
  <c r="J65" i="28"/>
  <c r="K65" i="28"/>
  <c r="L65" i="28"/>
  <c r="F66" i="28"/>
  <c r="G66" i="28"/>
  <c r="H66" i="28"/>
  <c r="I66" i="28"/>
  <c r="J66" i="28"/>
  <c r="K66" i="28"/>
  <c r="L66" i="28"/>
  <c r="F67" i="28"/>
  <c r="G67" i="28"/>
  <c r="H67" i="28"/>
  <c r="I67" i="28"/>
  <c r="J67" i="28"/>
  <c r="K67" i="28"/>
  <c r="L67" i="28"/>
  <c r="F68" i="28"/>
  <c r="G68" i="28"/>
  <c r="H68" i="28"/>
  <c r="I68" i="28"/>
  <c r="J68" i="28"/>
  <c r="K68" i="28"/>
  <c r="L68" i="28"/>
  <c r="F69" i="28"/>
  <c r="G69" i="28"/>
  <c r="F70" i="28"/>
  <c r="G70" i="28"/>
  <c r="H70" i="28"/>
  <c r="I70" i="28"/>
  <c r="J70" i="28"/>
  <c r="K70" i="28"/>
  <c r="L70" i="28"/>
  <c r="F71" i="28"/>
  <c r="G71" i="28"/>
  <c r="H71" i="28"/>
  <c r="I71" i="28"/>
  <c r="J71" i="28"/>
  <c r="K71" i="28"/>
  <c r="L71" i="28"/>
  <c r="F72" i="28"/>
  <c r="G72" i="28"/>
  <c r="H72" i="28"/>
  <c r="I72" i="28"/>
  <c r="J72" i="28"/>
  <c r="K72" i="28"/>
  <c r="L72" i="28"/>
  <c r="F73" i="28"/>
  <c r="G73" i="28"/>
  <c r="F74" i="28"/>
  <c r="G74" i="28"/>
  <c r="H74" i="28"/>
  <c r="I74" i="28"/>
  <c r="J74" i="28"/>
  <c r="K74" i="28"/>
  <c r="L74" i="28"/>
  <c r="F75" i="28"/>
  <c r="G75" i="28"/>
  <c r="H75" i="28"/>
  <c r="I75" i="28"/>
  <c r="J75" i="28"/>
  <c r="K75" i="28"/>
  <c r="L75" i="28"/>
  <c r="F76" i="28"/>
  <c r="G76" i="28"/>
  <c r="H76" i="28"/>
  <c r="I76" i="28"/>
  <c r="J76" i="28"/>
  <c r="K76" i="28"/>
  <c r="L76" i="28"/>
  <c r="F77" i="28"/>
  <c r="G77" i="28"/>
  <c r="H77" i="28"/>
  <c r="I77" i="28"/>
  <c r="J77" i="28"/>
  <c r="K77" i="28"/>
  <c r="L77" i="28"/>
  <c r="F78" i="28"/>
  <c r="G78" i="28"/>
  <c r="H78" i="28"/>
  <c r="I78" i="28"/>
  <c r="J78" i="28"/>
  <c r="K78" i="28"/>
  <c r="L78" i="28"/>
  <c r="F79" i="28"/>
  <c r="G79" i="28"/>
  <c r="H79" i="28"/>
  <c r="I79" i="28"/>
  <c r="J79" i="28"/>
  <c r="K79" i="28"/>
  <c r="L79" i="28"/>
  <c r="F80" i="28"/>
  <c r="G80" i="28"/>
  <c r="F81" i="28"/>
  <c r="G81" i="28"/>
  <c r="F82" i="28"/>
  <c r="G82" i="28"/>
  <c r="H82" i="28"/>
  <c r="I82" i="28"/>
  <c r="J82" i="28"/>
  <c r="K82" i="28"/>
  <c r="L82" i="28"/>
  <c r="F83" i="28"/>
  <c r="G83" i="28"/>
  <c r="H83" i="28"/>
  <c r="I83" i="28"/>
  <c r="J83" i="28"/>
  <c r="K83" i="28"/>
  <c r="L83" i="28"/>
  <c r="F84" i="28"/>
  <c r="G84" i="28"/>
  <c r="H84" i="28"/>
  <c r="I84" i="28"/>
  <c r="J84" i="28"/>
  <c r="K84" i="28"/>
  <c r="L84" i="28"/>
  <c r="F85" i="28"/>
  <c r="G85" i="28"/>
  <c r="H85" i="28"/>
  <c r="I85" i="28"/>
  <c r="J85" i="28"/>
  <c r="K85" i="28"/>
  <c r="L85" i="28"/>
  <c r="F86" i="28"/>
  <c r="G86" i="28"/>
  <c r="H86" i="28"/>
  <c r="I86" i="28"/>
  <c r="J86" i="28"/>
  <c r="K86" i="28"/>
  <c r="L86" i="28"/>
  <c r="F87" i="28"/>
  <c r="G87" i="28"/>
  <c r="H87" i="28"/>
  <c r="I87" i="28"/>
  <c r="J87" i="28"/>
  <c r="K87" i="28"/>
  <c r="L87" i="28"/>
  <c r="F88" i="28"/>
  <c r="G88" i="28"/>
  <c r="H88" i="28"/>
  <c r="I88" i="28"/>
  <c r="J88" i="28"/>
  <c r="K88" i="28"/>
  <c r="L88" i="28"/>
  <c r="F89" i="28"/>
  <c r="G89" i="28"/>
  <c r="H89" i="28"/>
  <c r="I89" i="28"/>
  <c r="J89" i="28"/>
  <c r="K89" i="28"/>
  <c r="L89" i="28"/>
  <c r="F90" i="28"/>
  <c r="G90" i="28"/>
  <c r="H90" i="28"/>
  <c r="I90" i="28"/>
  <c r="J90" i="28"/>
  <c r="K90" i="28"/>
  <c r="L90" i="28"/>
  <c r="F91" i="28"/>
  <c r="G91" i="28"/>
  <c r="H91" i="28"/>
  <c r="I91" i="28"/>
  <c r="J91" i="28"/>
  <c r="K91" i="28"/>
  <c r="L91" i="28"/>
  <c r="F92" i="28"/>
  <c r="G92" i="28"/>
  <c r="H92" i="28"/>
  <c r="I92" i="28"/>
  <c r="J92" i="28"/>
  <c r="K92" i="28"/>
  <c r="L92" i="28"/>
  <c r="F93" i="28"/>
  <c r="G93" i="28"/>
  <c r="F94" i="28"/>
  <c r="G94" i="28"/>
  <c r="H94" i="28"/>
  <c r="I94" i="28"/>
  <c r="J94" i="28"/>
  <c r="K94" i="28"/>
  <c r="L94" i="28"/>
  <c r="F95" i="28"/>
  <c r="G95" i="28"/>
  <c r="H95" i="28"/>
  <c r="I95" i="28"/>
  <c r="J95" i="28"/>
  <c r="K95" i="28"/>
  <c r="L95" i="28"/>
  <c r="F96" i="28"/>
  <c r="G96" i="28"/>
  <c r="F97" i="28"/>
  <c r="G97" i="28"/>
  <c r="H97" i="28"/>
  <c r="I97" i="28"/>
  <c r="J97" i="28"/>
  <c r="K97" i="28"/>
  <c r="L97" i="28"/>
  <c r="F98" i="28"/>
  <c r="G98" i="28"/>
  <c r="H98" i="28"/>
  <c r="I98" i="28"/>
  <c r="J98" i="28"/>
  <c r="K98" i="28"/>
  <c r="L98" i="28"/>
  <c r="F99" i="28"/>
  <c r="G99" i="28"/>
  <c r="H99" i="28"/>
  <c r="I99" i="28"/>
  <c r="J99" i="28"/>
  <c r="K99" i="28"/>
  <c r="L99" i="28"/>
  <c r="F100" i="28"/>
  <c r="G100" i="28"/>
  <c r="H100" i="28"/>
  <c r="I100" i="28"/>
  <c r="J100" i="28"/>
  <c r="K100" i="28"/>
  <c r="L100" i="28"/>
  <c r="F101" i="28"/>
  <c r="G101" i="28"/>
  <c r="H101" i="28"/>
  <c r="I101" i="28"/>
  <c r="J101" i="28"/>
  <c r="K101" i="28"/>
  <c r="L101" i="28"/>
  <c r="F102" i="28"/>
  <c r="G102" i="28"/>
  <c r="H102" i="28"/>
  <c r="I102" i="28"/>
  <c r="J102" i="28"/>
  <c r="K102" i="28"/>
  <c r="L102" i="28"/>
  <c r="F103" i="28"/>
  <c r="G103" i="28"/>
  <c r="H103" i="28"/>
  <c r="I103" i="28"/>
  <c r="J103" i="28"/>
  <c r="K103" i="28"/>
  <c r="L103" i="28"/>
  <c r="F104" i="28"/>
  <c r="G104" i="28"/>
  <c r="H104" i="28"/>
  <c r="I104" i="28"/>
  <c r="J104" i="28"/>
  <c r="K104" i="28"/>
  <c r="L104" i="28"/>
  <c r="F105" i="28"/>
  <c r="G105" i="28"/>
  <c r="H105" i="28"/>
  <c r="I105" i="28"/>
  <c r="J105" i="28"/>
  <c r="K105" i="28"/>
  <c r="L105" i="28"/>
  <c r="F106" i="28"/>
  <c r="G106" i="28"/>
  <c r="H106" i="28"/>
  <c r="I106" i="28"/>
  <c r="J106" i="28"/>
  <c r="K106" i="28"/>
  <c r="L106" i="28"/>
  <c r="F107" i="28"/>
  <c r="G107" i="28"/>
  <c r="H107" i="28"/>
  <c r="I107" i="28"/>
  <c r="J107" i="28"/>
  <c r="K107" i="28"/>
  <c r="L107" i="28"/>
  <c r="F108" i="28"/>
  <c r="G108" i="28"/>
  <c r="H108" i="28"/>
  <c r="I108" i="28"/>
  <c r="J108" i="28"/>
  <c r="K108" i="28"/>
  <c r="L108" i="28"/>
  <c r="F109" i="28"/>
  <c r="G109" i="28"/>
  <c r="H109" i="28"/>
  <c r="I109" i="28"/>
  <c r="J109" i="28"/>
  <c r="K109" i="28"/>
  <c r="L109" i="28"/>
  <c r="F110" i="28"/>
  <c r="G110" i="28"/>
  <c r="H110" i="28"/>
  <c r="I110" i="28"/>
  <c r="J110" i="28"/>
  <c r="K110" i="28"/>
  <c r="L110" i="28"/>
  <c r="F111" i="28"/>
  <c r="G111" i="28"/>
  <c r="H111" i="28"/>
  <c r="I111" i="28"/>
  <c r="J111" i="28"/>
  <c r="K111" i="28"/>
  <c r="L111" i="28"/>
  <c r="F112" i="28"/>
  <c r="G112" i="28"/>
  <c r="H112" i="28"/>
  <c r="I112" i="28"/>
  <c r="J112" i="28"/>
  <c r="K112" i="28"/>
  <c r="L112" i="28"/>
  <c r="F113" i="28"/>
  <c r="G113" i="28"/>
  <c r="H113" i="28"/>
  <c r="I113" i="28"/>
  <c r="J113" i="28"/>
  <c r="K113" i="28"/>
  <c r="L113" i="28"/>
  <c r="F114" i="28"/>
  <c r="G114" i="28"/>
  <c r="H114" i="28"/>
  <c r="I114" i="28"/>
  <c r="J114" i="28"/>
  <c r="K114" i="28"/>
  <c r="L114" i="28"/>
  <c r="F115" i="28"/>
  <c r="G115" i="28"/>
  <c r="H115" i="28"/>
  <c r="I115" i="28"/>
  <c r="J115" i="28"/>
  <c r="K115" i="28"/>
  <c r="L115" i="28"/>
  <c r="F116" i="28"/>
  <c r="G116" i="28"/>
  <c r="H116" i="28"/>
  <c r="I116" i="28"/>
  <c r="J116" i="28"/>
  <c r="K116" i="28"/>
  <c r="L116" i="28"/>
  <c r="F117" i="28"/>
  <c r="G117" i="28"/>
  <c r="H117" i="28"/>
  <c r="I117" i="28"/>
  <c r="J117" i="28"/>
  <c r="K117" i="28"/>
  <c r="L117" i="28"/>
  <c r="F118" i="28"/>
  <c r="G118" i="28"/>
  <c r="H118" i="28"/>
  <c r="I118" i="28"/>
  <c r="J118" i="28"/>
  <c r="K118" i="28"/>
  <c r="L118" i="28"/>
  <c r="F119" i="28"/>
  <c r="G119" i="28"/>
  <c r="H119" i="28"/>
  <c r="I119" i="28"/>
  <c r="J119" i="28"/>
  <c r="K119" i="28"/>
  <c r="L119" i="28"/>
  <c r="F120" i="28"/>
  <c r="G120" i="28"/>
  <c r="H120" i="28"/>
  <c r="I120" i="28"/>
  <c r="J120" i="28"/>
  <c r="K120" i="28"/>
  <c r="L120" i="28"/>
  <c r="F121" i="28"/>
  <c r="G121" i="28"/>
  <c r="H121" i="28"/>
  <c r="I121" i="28"/>
  <c r="J121" i="28"/>
  <c r="K121" i="28"/>
  <c r="L121" i="28"/>
  <c r="F122" i="28"/>
  <c r="G122" i="28"/>
  <c r="H122" i="28"/>
  <c r="I122" i="28"/>
  <c r="J122" i="28"/>
  <c r="K122" i="28"/>
  <c r="L122" i="28"/>
  <c r="F123" i="28"/>
  <c r="G123" i="28"/>
  <c r="H123" i="28"/>
  <c r="I123" i="28"/>
  <c r="J123" i="28"/>
  <c r="K123" i="28"/>
  <c r="L123" i="28"/>
  <c r="F124" i="28"/>
  <c r="G124" i="28"/>
  <c r="H124" i="28"/>
  <c r="I124" i="28"/>
  <c r="J124" i="28"/>
  <c r="K124" i="28"/>
  <c r="L124" i="28"/>
  <c r="F125" i="28"/>
  <c r="G125" i="28"/>
  <c r="H125" i="28"/>
  <c r="I125" i="28"/>
  <c r="J125" i="28"/>
  <c r="K125" i="28"/>
  <c r="L125" i="28"/>
  <c r="F126" i="28"/>
  <c r="G126" i="28"/>
  <c r="H126" i="28"/>
  <c r="I126" i="28"/>
  <c r="J126" i="28"/>
  <c r="K126" i="28"/>
  <c r="L126" i="28"/>
  <c r="F127" i="28"/>
  <c r="G127" i="28"/>
  <c r="H127" i="28"/>
  <c r="I127" i="28"/>
  <c r="J127" i="28"/>
  <c r="K127" i="28"/>
  <c r="L127" i="28"/>
  <c r="F128" i="28"/>
  <c r="G128" i="28"/>
  <c r="H128" i="28"/>
  <c r="I128" i="28"/>
  <c r="J128" i="28"/>
  <c r="K128" i="28"/>
  <c r="L128" i="28"/>
  <c r="F129" i="28"/>
  <c r="G129" i="28"/>
  <c r="H129" i="28"/>
  <c r="I129" i="28"/>
  <c r="J129" i="28"/>
  <c r="K129" i="28"/>
  <c r="L129" i="28"/>
  <c r="F130" i="28"/>
  <c r="G130" i="28"/>
  <c r="H130" i="28"/>
  <c r="I130" i="28"/>
  <c r="J130" i="28"/>
  <c r="K130" i="28"/>
  <c r="L130" i="28"/>
  <c r="F131" i="28"/>
  <c r="G131" i="28"/>
  <c r="H131" i="28"/>
  <c r="I131" i="28"/>
  <c r="J131" i="28"/>
  <c r="K131" i="28"/>
  <c r="L131" i="28"/>
  <c r="F132" i="28"/>
  <c r="G132" i="28"/>
  <c r="H132" i="28"/>
  <c r="I132" i="28"/>
  <c r="J132" i="28"/>
  <c r="K132" i="28"/>
  <c r="L132" i="28"/>
  <c r="F133" i="28"/>
  <c r="G133" i="28"/>
  <c r="H133" i="28"/>
  <c r="I133" i="28"/>
  <c r="J133" i="28"/>
  <c r="K133" i="28"/>
  <c r="L133" i="28"/>
  <c r="F134" i="28"/>
  <c r="G134" i="28"/>
  <c r="H134" i="28"/>
  <c r="I134" i="28"/>
  <c r="J134" i="28"/>
  <c r="K134" i="28"/>
  <c r="L134" i="28"/>
  <c r="F135" i="28"/>
  <c r="G135" i="28"/>
  <c r="H135" i="28"/>
  <c r="I135" i="28"/>
  <c r="J135" i="28"/>
  <c r="K135" i="28"/>
  <c r="L135" i="28"/>
  <c r="F136" i="28"/>
  <c r="G136" i="28"/>
  <c r="H136" i="28"/>
  <c r="I136" i="28"/>
  <c r="J136" i="28"/>
  <c r="K136" i="28"/>
  <c r="L136" i="28"/>
  <c r="F137" i="28"/>
  <c r="G137" i="28"/>
  <c r="H137" i="28"/>
  <c r="I137" i="28"/>
  <c r="J137" i="28"/>
  <c r="K137" i="28"/>
  <c r="L137" i="28"/>
  <c r="F138" i="28"/>
  <c r="G138" i="28"/>
  <c r="H138" i="28"/>
  <c r="I138" i="28"/>
  <c r="J138" i="28"/>
  <c r="K138" i="28"/>
  <c r="L138" i="28"/>
  <c r="F139" i="28"/>
  <c r="G139" i="28"/>
  <c r="H139" i="28"/>
  <c r="I139" i="28"/>
  <c r="J139" i="28"/>
  <c r="K139" i="28"/>
  <c r="L139" i="28"/>
  <c r="F140" i="28"/>
  <c r="G140" i="28"/>
  <c r="H140" i="28"/>
  <c r="I140" i="28"/>
  <c r="J140" i="28"/>
  <c r="K140" i="28"/>
  <c r="L140" i="28"/>
  <c r="F141" i="28"/>
  <c r="G141" i="28"/>
  <c r="H141" i="28"/>
  <c r="I141" i="28"/>
  <c r="J141" i="28"/>
  <c r="K141" i="28"/>
  <c r="L141" i="28"/>
  <c r="F142" i="28"/>
  <c r="G142" i="28"/>
  <c r="H142" i="28"/>
  <c r="I142" i="28"/>
  <c r="J142" i="28"/>
  <c r="K142" i="28"/>
  <c r="L142" i="28"/>
  <c r="F143" i="28"/>
  <c r="G143" i="28"/>
  <c r="H143" i="28"/>
  <c r="I143" i="28"/>
  <c r="J143" i="28"/>
  <c r="K143" i="28"/>
  <c r="L143" i="28"/>
  <c r="F144" i="28"/>
  <c r="G144" i="28"/>
  <c r="H144" i="28"/>
  <c r="I144" i="28"/>
  <c r="J144" i="28"/>
  <c r="K144" i="28"/>
  <c r="L144" i="28"/>
  <c r="F145" i="28"/>
  <c r="G145" i="28"/>
  <c r="H145" i="28"/>
  <c r="I145" i="28"/>
  <c r="J145" i="28"/>
  <c r="K145" i="28"/>
  <c r="L145" i="28"/>
  <c r="F146" i="28"/>
  <c r="G146" i="28"/>
  <c r="H146" i="28"/>
  <c r="I146" i="28"/>
  <c r="J146" i="28"/>
  <c r="K146" i="28"/>
  <c r="L146" i="28"/>
  <c r="F147" i="28"/>
  <c r="G147" i="28"/>
  <c r="H147" i="28"/>
  <c r="I147" i="28"/>
  <c r="J147" i="28"/>
  <c r="K147" i="28"/>
  <c r="L147" i="28"/>
  <c r="F148" i="28"/>
  <c r="G148" i="28"/>
  <c r="H148" i="28"/>
  <c r="I148" i="28"/>
  <c r="J148" i="28"/>
  <c r="K148" i="28"/>
  <c r="L148" i="28"/>
  <c r="F149" i="28"/>
  <c r="G149" i="28"/>
  <c r="H149" i="28"/>
  <c r="I149" i="28"/>
  <c r="J149" i="28"/>
  <c r="K149" i="28"/>
  <c r="L149" i="28"/>
  <c r="F150" i="28"/>
  <c r="G150" i="28"/>
  <c r="H150" i="28"/>
  <c r="I150" i="28"/>
  <c r="J150" i="28"/>
  <c r="K150" i="28"/>
  <c r="L150" i="28"/>
  <c r="F151" i="28"/>
  <c r="G151" i="28"/>
  <c r="H151" i="28"/>
  <c r="I151" i="28"/>
  <c r="J151" i="28"/>
  <c r="K151" i="28"/>
  <c r="L151" i="28"/>
  <c r="F152" i="28"/>
  <c r="G152" i="28"/>
  <c r="H152" i="28"/>
  <c r="I152" i="28"/>
  <c r="J152" i="28"/>
  <c r="K152" i="28"/>
  <c r="L152" i="28"/>
  <c r="F153" i="28"/>
  <c r="G153" i="28"/>
  <c r="H153" i="28"/>
  <c r="I153" i="28"/>
  <c r="J153" i="28"/>
  <c r="K153" i="28"/>
  <c r="L153" i="28"/>
  <c r="F154" i="28"/>
  <c r="G154" i="28"/>
  <c r="H154" i="28"/>
  <c r="I154" i="28"/>
  <c r="J154" i="28"/>
  <c r="K154" i="28"/>
  <c r="L154" i="28"/>
  <c r="F155" i="28"/>
  <c r="G155" i="28"/>
  <c r="H155" i="28"/>
  <c r="I155" i="28"/>
  <c r="J155" i="28"/>
  <c r="K155" i="28"/>
  <c r="L155" i="28"/>
  <c r="F156" i="28"/>
  <c r="G156" i="28"/>
  <c r="H156" i="28"/>
  <c r="I156" i="28"/>
  <c r="J156" i="28"/>
  <c r="K156" i="28"/>
  <c r="L156" i="28"/>
  <c r="F157" i="28"/>
  <c r="G157" i="28"/>
  <c r="H157" i="28"/>
  <c r="I157" i="28"/>
  <c r="J157" i="28"/>
  <c r="K157" i="28"/>
  <c r="L157" i="28"/>
  <c r="F158" i="28"/>
  <c r="G158" i="28"/>
  <c r="H158" i="28"/>
  <c r="I158" i="28"/>
  <c r="J158" i="28"/>
  <c r="K158" i="28"/>
  <c r="L158" i="28"/>
  <c r="F159" i="28"/>
  <c r="G159" i="28"/>
  <c r="H159" i="28"/>
  <c r="I159" i="28"/>
  <c r="J159" i="28"/>
  <c r="K159" i="28"/>
  <c r="L159" i="28"/>
  <c r="F160" i="28"/>
  <c r="G160" i="28"/>
  <c r="H160" i="28"/>
  <c r="I160" i="28"/>
  <c r="J160" i="28"/>
  <c r="K160" i="28"/>
  <c r="L160" i="28"/>
  <c r="F161" i="28"/>
  <c r="G161" i="28"/>
  <c r="H161" i="28"/>
  <c r="I161" i="28"/>
  <c r="J161" i="28"/>
  <c r="K161" i="28"/>
  <c r="L161" i="28"/>
  <c r="F162" i="28"/>
  <c r="G162" i="28"/>
  <c r="H162" i="28"/>
  <c r="I162" i="28"/>
  <c r="J162" i="28"/>
  <c r="K162" i="28"/>
  <c r="L162" i="28"/>
  <c r="F163" i="28"/>
  <c r="G163" i="28"/>
  <c r="H163" i="28"/>
  <c r="I163" i="28"/>
  <c r="J163" i="28"/>
  <c r="K163" i="28"/>
  <c r="L163" i="28"/>
  <c r="F164" i="28"/>
  <c r="G164" i="28"/>
  <c r="H164" i="28"/>
  <c r="I164" i="28"/>
  <c r="J164" i="28"/>
  <c r="K164" i="28"/>
  <c r="L164" i="28"/>
  <c r="F165" i="28"/>
  <c r="G165" i="28"/>
  <c r="H165" i="28"/>
  <c r="I165" i="28"/>
  <c r="J165" i="28"/>
  <c r="K165" i="28"/>
  <c r="L165" i="28"/>
  <c r="F166" i="28"/>
  <c r="G166" i="28"/>
  <c r="H166" i="28"/>
  <c r="I166" i="28"/>
  <c r="J166" i="28"/>
  <c r="K166" i="28"/>
  <c r="L166" i="28"/>
  <c r="F167" i="28"/>
  <c r="G167" i="28"/>
  <c r="H167" i="28"/>
  <c r="I167" i="28"/>
  <c r="J167" i="28"/>
  <c r="K167" i="28"/>
  <c r="L167" i="28"/>
  <c r="F168" i="28"/>
  <c r="G168" i="28"/>
  <c r="H168" i="28"/>
  <c r="I168" i="28"/>
  <c r="J168" i="28"/>
  <c r="K168" i="28"/>
  <c r="L168" i="28"/>
  <c r="F169" i="28"/>
  <c r="G169" i="28"/>
  <c r="H169" i="28"/>
  <c r="I169" i="28"/>
  <c r="J169" i="28"/>
  <c r="K169" i="28"/>
  <c r="L169" i="28"/>
  <c r="F170" i="28"/>
  <c r="G170" i="28"/>
  <c r="H170" i="28"/>
  <c r="I170" i="28"/>
  <c r="J170" i="28"/>
  <c r="K170" i="28"/>
  <c r="L170" i="28"/>
  <c r="F171" i="28"/>
  <c r="G171" i="28"/>
  <c r="H171" i="28"/>
  <c r="I171" i="28"/>
  <c r="J171" i="28"/>
  <c r="K171" i="28"/>
  <c r="L171" i="28"/>
  <c r="F172" i="28"/>
  <c r="G172" i="28"/>
  <c r="H172" i="28"/>
  <c r="I172" i="28"/>
  <c r="J172" i="28"/>
  <c r="K172" i="28"/>
  <c r="L172" i="28"/>
  <c r="F173" i="28"/>
  <c r="G173" i="28"/>
  <c r="H173" i="28"/>
  <c r="I173" i="28"/>
  <c r="J173" i="28"/>
  <c r="K173" i="28"/>
  <c r="L173" i="28"/>
  <c r="F174" i="28"/>
  <c r="G174" i="28"/>
  <c r="H174" i="28"/>
  <c r="I174" i="28"/>
  <c r="J174" i="28"/>
  <c r="K174" i="28"/>
  <c r="L174" i="28"/>
  <c r="F175" i="28"/>
  <c r="G175" i="28"/>
  <c r="H175" i="28"/>
  <c r="I175" i="28"/>
  <c r="J175" i="28"/>
  <c r="K175" i="28"/>
  <c r="L175" i="28"/>
  <c r="F176" i="28"/>
  <c r="G176" i="28"/>
  <c r="H176" i="28"/>
  <c r="I176" i="28"/>
  <c r="J176" i="28"/>
  <c r="K176" i="28"/>
  <c r="L176" i="28"/>
  <c r="F177" i="28"/>
  <c r="G177" i="28"/>
  <c r="H177" i="28"/>
  <c r="I177" i="28"/>
  <c r="J177" i="28"/>
  <c r="K177" i="28"/>
  <c r="L177" i="28"/>
  <c r="F178" i="28"/>
  <c r="G178" i="28"/>
  <c r="H178" i="28"/>
  <c r="I178" i="28"/>
  <c r="J178" i="28"/>
  <c r="K178" i="28"/>
  <c r="L178" i="28"/>
  <c r="F179" i="28"/>
  <c r="G179" i="28"/>
  <c r="H179" i="28"/>
  <c r="I179" i="28"/>
  <c r="J179" i="28"/>
  <c r="K179" i="28"/>
  <c r="L179" i="28"/>
  <c r="F180" i="28"/>
  <c r="G180" i="28"/>
  <c r="H180" i="28"/>
  <c r="I180" i="28"/>
  <c r="J180" i="28"/>
  <c r="K180" i="28"/>
  <c r="L180" i="28"/>
  <c r="F181" i="28"/>
  <c r="G181" i="28"/>
  <c r="F182" i="28"/>
  <c r="G182" i="28"/>
  <c r="H182" i="28"/>
  <c r="I182" i="28"/>
  <c r="J182" i="28"/>
  <c r="K182" i="28"/>
  <c r="L182" i="28"/>
  <c r="F183" i="28"/>
  <c r="G183" i="28"/>
  <c r="H183" i="28"/>
  <c r="I183" i="28"/>
  <c r="J183" i="28"/>
  <c r="K183" i="28"/>
  <c r="L183" i="28"/>
  <c r="F184" i="28"/>
  <c r="G184" i="28"/>
  <c r="H184" i="28"/>
  <c r="I184" i="28"/>
  <c r="J184" i="28"/>
  <c r="K184" i="28"/>
  <c r="L184" i="28"/>
  <c r="F185" i="28"/>
  <c r="G185" i="28"/>
  <c r="H185" i="28"/>
  <c r="I185" i="28"/>
  <c r="J185" i="28"/>
  <c r="K185" i="28"/>
  <c r="L185" i="28"/>
  <c r="F186" i="28"/>
  <c r="G186" i="28"/>
  <c r="H186" i="28"/>
  <c r="I186" i="28"/>
  <c r="J186" i="28"/>
  <c r="K186" i="28"/>
  <c r="L186" i="28"/>
  <c r="F187" i="28"/>
  <c r="G187" i="28"/>
  <c r="H187" i="28"/>
  <c r="I187" i="28"/>
  <c r="J187" i="28"/>
  <c r="K187" i="28"/>
  <c r="L187" i="28"/>
  <c r="F188" i="28"/>
  <c r="G188" i="28"/>
  <c r="H188" i="28"/>
  <c r="I188" i="28"/>
  <c r="J188" i="28"/>
  <c r="K188" i="28"/>
  <c r="L188" i="28"/>
  <c r="F189" i="28"/>
  <c r="G189" i="28"/>
  <c r="H189" i="28"/>
  <c r="I189" i="28"/>
  <c r="J189" i="28"/>
  <c r="K189" i="28"/>
  <c r="L189" i="28"/>
  <c r="F190" i="28"/>
  <c r="G190" i="28"/>
  <c r="H190" i="28"/>
  <c r="I190" i="28"/>
  <c r="J190" i="28"/>
  <c r="K190" i="28"/>
  <c r="L190" i="28"/>
  <c r="F191" i="28"/>
  <c r="G191" i="28"/>
  <c r="H191" i="28"/>
  <c r="I191" i="28"/>
  <c r="J191" i="28"/>
  <c r="K191" i="28"/>
  <c r="L191" i="28"/>
  <c r="F192" i="28"/>
  <c r="G192" i="28"/>
  <c r="H192" i="28"/>
  <c r="I192" i="28"/>
  <c r="J192" i="28"/>
  <c r="K192" i="28"/>
  <c r="L192" i="28"/>
  <c r="F193" i="28"/>
  <c r="G193" i="28"/>
  <c r="H193" i="28"/>
  <c r="I193" i="28"/>
  <c r="J193" i="28"/>
  <c r="K193" i="28"/>
  <c r="L193" i="28"/>
  <c r="F194" i="28"/>
  <c r="G194" i="28"/>
  <c r="H194" i="28"/>
  <c r="I194" i="28"/>
  <c r="J194" i="28"/>
  <c r="K194" i="28"/>
  <c r="L194" i="28"/>
  <c r="F195" i="28"/>
  <c r="G195" i="28"/>
  <c r="H195" i="28"/>
  <c r="I195" i="28"/>
  <c r="J195" i="28"/>
  <c r="K195" i="28"/>
  <c r="L195" i="28"/>
  <c r="F196" i="28"/>
  <c r="G196" i="28"/>
  <c r="H196" i="28"/>
  <c r="I196" i="28"/>
  <c r="J196" i="28"/>
  <c r="K196" i="28"/>
  <c r="L196" i="28"/>
  <c r="F197" i="28"/>
  <c r="G197" i="28"/>
  <c r="H197" i="28"/>
  <c r="I197" i="28"/>
  <c r="J197" i="28"/>
  <c r="K197" i="28"/>
  <c r="L197" i="28"/>
  <c r="F198" i="28"/>
  <c r="G198" i="28"/>
  <c r="H198" i="28"/>
  <c r="I198" i="28"/>
  <c r="J198" i="28"/>
  <c r="K198" i="28"/>
  <c r="L198" i="28"/>
  <c r="F199" i="28"/>
  <c r="G199" i="28"/>
  <c r="H199" i="28"/>
  <c r="I199" i="28"/>
  <c r="J199" i="28"/>
  <c r="K199" i="28"/>
  <c r="L199" i="28"/>
  <c r="F200" i="28"/>
  <c r="G200" i="28"/>
  <c r="H200" i="28"/>
  <c r="I200" i="28"/>
  <c r="J200" i="28"/>
  <c r="K200" i="28"/>
  <c r="L200" i="28"/>
  <c r="F201" i="28"/>
  <c r="G201" i="28"/>
  <c r="H201" i="28"/>
  <c r="I201" i="28"/>
  <c r="J201" i="28"/>
  <c r="K201" i="28"/>
  <c r="L201" i="28"/>
  <c r="F202" i="28"/>
  <c r="G202" i="28"/>
  <c r="H202" i="28"/>
  <c r="I202" i="28"/>
  <c r="J202" i="28"/>
  <c r="K202" i="28"/>
  <c r="L202" i="28"/>
  <c r="F203" i="28"/>
  <c r="G203" i="28"/>
  <c r="H203" i="28"/>
  <c r="I203" i="28"/>
  <c r="J203" i="28"/>
  <c r="K203" i="28"/>
  <c r="L203" i="28"/>
  <c r="F204" i="28"/>
  <c r="G204" i="28"/>
  <c r="H204" i="28"/>
  <c r="I204" i="28"/>
  <c r="J204" i="28"/>
  <c r="K204" i="28"/>
  <c r="L204" i="28"/>
  <c r="F205" i="28"/>
  <c r="G205" i="28"/>
  <c r="H205" i="28"/>
  <c r="I205" i="28"/>
  <c r="J205" i="28"/>
  <c r="K205" i="28"/>
  <c r="L205" i="28"/>
  <c r="F206" i="28"/>
  <c r="G206" i="28"/>
  <c r="H206" i="28"/>
  <c r="I206" i="28"/>
  <c r="J206" i="28"/>
  <c r="K206" i="28"/>
  <c r="L206" i="28"/>
  <c r="F207" i="28"/>
  <c r="G207" i="28"/>
  <c r="H207" i="28"/>
  <c r="I207" i="28"/>
  <c r="J207" i="28"/>
  <c r="K207" i="28"/>
  <c r="L207" i="28"/>
  <c r="F208" i="28"/>
  <c r="G208" i="28"/>
  <c r="H208" i="28"/>
  <c r="I208" i="28"/>
  <c r="J208" i="28"/>
  <c r="K208" i="28"/>
  <c r="L208" i="28"/>
  <c r="F209" i="28"/>
  <c r="G209" i="28"/>
  <c r="H209" i="28"/>
  <c r="I209" i="28"/>
  <c r="J209" i="28"/>
  <c r="K209" i="28"/>
  <c r="L209" i="28"/>
  <c r="X3" i="26"/>
  <c r="W4" i="28"/>
  <c r="W5" i="28"/>
  <c r="W6" i="28"/>
  <c r="W7" i="28"/>
  <c r="W8" i="28"/>
  <c r="W9" i="28"/>
  <c r="W10" i="28"/>
  <c r="W11" i="28"/>
  <c r="W12" i="28"/>
  <c r="W13" i="28"/>
  <c r="W14" i="28"/>
  <c r="W15" i="28"/>
  <c r="W16" i="28"/>
  <c r="W17" i="28"/>
  <c r="W18" i="28"/>
  <c r="W19" i="28"/>
  <c r="W20" i="28"/>
  <c r="W21" i="28"/>
  <c r="W22" i="28"/>
  <c r="W23" i="28"/>
  <c r="W24" i="28"/>
  <c r="W25" i="28"/>
  <c r="W26" i="28"/>
  <c r="W27" i="28"/>
  <c r="W28" i="28"/>
  <c r="W29" i="28"/>
  <c r="W30" i="28"/>
  <c r="W31" i="28"/>
  <c r="W32" i="28"/>
  <c r="W33" i="28"/>
  <c r="W34" i="28"/>
  <c r="W35" i="28"/>
  <c r="W36" i="28"/>
  <c r="W37" i="28"/>
  <c r="W38" i="28"/>
  <c r="W39" i="28"/>
  <c r="W40" i="28"/>
  <c r="W41" i="28"/>
  <c r="W42" i="28"/>
  <c r="W43" i="28"/>
  <c r="W44" i="28"/>
  <c r="W45" i="28"/>
  <c r="W46" i="28"/>
  <c r="W47" i="28"/>
  <c r="W48" i="28"/>
  <c r="W49" i="28"/>
  <c r="W50" i="28"/>
  <c r="W51" i="28"/>
  <c r="W52" i="28"/>
  <c r="W53" i="28"/>
  <c r="W54" i="28"/>
  <c r="W55" i="28"/>
  <c r="W56" i="28"/>
  <c r="W57" i="28"/>
  <c r="W58" i="28"/>
  <c r="W59" i="28"/>
  <c r="W60" i="28"/>
  <c r="W61" i="28"/>
  <c r="W62" i="28"/>
  <c r="W63" i="28"/>
  <c r="W64" i="28"/>
  <c r="W65" i="28"/>
  <c r="W66" i="28"/>
  <c r="W67" i="28"/>
  <c r="W68" i="28"/>
  <c r="W69" i="28"/>
  <c r="W70" i="28"/>
  <c r="W71" i="28"/>
  <c r="W72" i="28"/>
  <c r="W73" i="28"/>
  <c r="W74" i="28"/>
  <c r="W75" i="28"/>
  <c r="W76" i="28"/>
  <c r="W77" i="28"/>
  <c r="W78" i="28"/>
  <c r="W79" i="28"/>
  <c r="W80" i="28"/>
  <c r="W81" i="28"/>
  <c r="W82" i="28"/>
  <c r="W83" i="28"/>
  <c r="W84" i="28"/>
  <c r="W85" i="28"/>
  <c r="W86" i="28"/>
  <c r="W87" i="28"/>
  <c r="W88" i="28"/>
  <c r="W89" i="28"/>
  <c r="W90" i="28"/>
  <c r="W91" i="28"/>
  <c r="W92" i="28"/>
  <c r="W93" i="28"/>
  <c r="W94" i="28"/>
  <c r="W95" i="28"/>
  <c r="W96" i="28"/>
  <c r="W97" i="28"/>
  <c r="W98" i="28"/>
  <c r="W99" i="28"/>
  <c r="W100" i="28"/>
  <c r="W101" i="28"/>
  <c r="W102" i="28"/>
  <c r="W103" i="28"/>
  <c r="W104" i="28"/>
  <c r="W105" i="28"/>
  <c r="W106" i="28"/>
  <c r="W107" i="28"/>
  <c r="W108" i="28"/>
  <c r="W109" i="28"/>
  <c r="W110" i="28"/>
  <c r="W111" i="28"/>
  <c r="W112" i="28"/>
  <c r="W113" i="28"/>
  <c r="W114" i="28"/>
  <c r="W115" i="28"/>
  <c r="W116" i="28"/>
  <c r="W117" i="28"/>
  <c r="W118" i="28"/>
  <c r="W119" i="28"/>
  <c r="W120" i="28"/>
  <c r="W121" i="28"/>
  <c r="W122" i="28"/>
  <c r="W123" i="28"/>
  <c r="W124" i="28"/>
  <c r="W125" i="28"/>
  <c r="W126" i="28"/>
  <c r="W127" i="28"/>
  <c r="W128" i="28"/>
  <c r="W129" i="28"/>
  <c r="W130" i="28"/>
  <c r="W131" i="28"/>
  <c r="W132" i="28"/>
  <c r="W133" i="28"/>
  <c r="W134" i="28"/>
  <c r="W135" i="28"/>
  <c r="W136" i="28"/>
  <c r="W137" i="28"/>
  <c r="W138" i="28"/>
  <c r="W139" i="28"/>
  <c r="W140" i="28"/>
  <c r="W141" i="28"/>
  <c r="W142" i="28"/>
  <c r="W143" i="28"/>
  <c r="W144" i="28"/>
  <c r="W145" i="28"/>
  <c r="W146" i="28"/>
  <c r="W147" i="28"/>
  <c r="W148" i="28"/>
  <c r="W149" i="28"/>
  <c r="W150" i="28"/>
  <c r="W151" i="28"/>
  <c r="W152" i="28"/>
  <c r="W153" i="28"/>
  <c r="W154" i="28"/>
  <c r="W155" i="28"/>
  <c r="W156" i="28"/>
  <c r="W157" i="28"/>
  <c r="W158" i="28"/>
  <c r="W159" i="28"/>
  <c r="W160" i="28"/>
  <c r="W161" i="28"/>
  <c r="W162" i="28"/>
  <c r="W163" i="28"/>
  <c r="W164" i="28"/>
  <c r="W165" i="28"/>
  <c r="W166" i="28"/>
  <c r="W167" i="28"/>
  <c r="W168" i="28"/>
  <c r="W169" i="28"/>
  <c r="W170" i="28"/>
  <c r="W171" i="28"/>
  <c r="W172" i="28"/>
  <c r="W173" i="28"/>
  <c r="W174" i="28"/>
  <c r="W175" i="28"/>
  <c r="W176" i="28"/>
  <c r="W177" i="28"/>
  <c r="W178" i="28"/>
  <c r="W179" i="28"/>
  <c r="W180" i="28"/>
  <c r="W181" i="28"/>
  <c r="W182" i="28"/>
  <c r="W183" i="28"/>
  <c r="W184" i="28"/>
  <c r="W185" i="28"/>
  <c r="W186" i="28"/>
  <c r="W187" i="28"/>
  <c r="W188" i="28"/>
  <c r="W189" i="28"/>
  <c r="W190" i="28"/>
  <c r="W191" i="28"/>
  <c r="W192" i="28"/>
  <c r="W193" i="28"/>
  <c r="W194" i="28"/>
  <c r="W195" i="28"/>
  <c r="W196" i="28"/>
  <c r="W197" i="28"/>
  <c r="W198" i="28"/>
  <c r="W199" i="28"/>
  <c r="W200" i="28"/>
  <c r="W201" i="28"/>
  <c r="W202" i="28"/>
  <c r="W203" i="28"/>
  <c r="W204" i="28"/>
  <c r="W205" i="28"/>
  <c r="W206" i="28"/>
  <c r="W207" i="28"/>
  <c r="W208" i="28"/>
  <c r="W209" i="28"/>
  <c r="W3" i="28"/>
  <c r="V3" i="28"/>
  <c r="V4" i="28"/>
  <c r="V5" i="28"/>
  <c r="V6" i="28"/>
  <c r="V7" i="28"/>
  <c r="V8" i="28"/>
  <c r="V9" i="28"/>
  <c r="V10" i="28"/>
  <c r="V11" i="28"/>
  <c r="V12" i="28"/>
  <c r="V13" i="28"/>
  <c r="V14" i="28"/>
  <c r="V15" i="28"/>
  <c r="V16" i="28"/>
  <c r="V17" i="28"/>
  <c r="V18" i="28"/>
  <c r="V19" i="28"/>
  <c r="V20" i="28"/>
  <c r="V21" i="28"/>
  <c r="V22" i="28"/>
  <c r="V23" i="28"/>
  <c r="V24" i="28"/>
  <c r="V25" i="28"/>
  <c r="V26" i="28"/>
  <c r="V27" i="28"/>
  <c r="V28" i="28"/>
  <c r="V29" i="28"/>
  <c r="V30" i="28"/>
  <c r="V31" i="28"/>
  <c r="V32" i="28"/>
  <c r="V33" i="28"/>
  <c r="V34" i="28"/>
  <c r="V35" i="28"/>
  <c r="V36" i="28"/>
  <c r="V37" i="28"/>
  <c r="V38" i="28"/>
  <c r="V39" i="28"/>
  <c r="V40" i="28"/>
  <c r="V41" i="28"/>
  <c r="V42" i="28"/>
  <c r="V43" i="28"/>
  <c r="V44" i="28"/>
  <c r="V45" i="28"/>
  <c r="V46" i="28"/>
  <c r="V47" i="28"/>
  <c r="V48" i="28"/>
  <c r="V49" i="28"/>
  <c r="V50" i="28"/>
  <c r="V51" i="28"/>
  <c r="V52" i="28"/>
  <c r="V53" i="28"/>
  <c r="V54" i="28"/>
  <c r="V55" i="28"/>
  <c r="V56" i="28"/>
  <c r="V57" i="28"/>
  <c r="V58" i="28"/>
  <c r="V59" i="28"/>
  <c r="V60" i="28"/>
  <c r="V61" i="28"/>
  <c r="V62" i="28"/>
  <c r="V63" i="28"/>
  <c r="V64" i="28"/>
  <c r="V65" i="28"/>
  <c r="V66" i="28"/>
  <c r="V67" i="28"/>
  <c r="V68" i="28"/>
  <c r="V69" i="28"/>
  <c r="V70" i="28"/>
  <c r="V71" i="28"/>
  <c r="V72" i="28"/>
  <c r="V73" i="28"/>
  <c r="V74" i="28"/>
  <c r="V75" i="28"/>
  <c r="V76" i="28"/>
  <c r="V77" i="28"/>
  <c r="V78" i="28"/>
  <c r="V79" i="28"/>
  <c r="V80" i="28"/>
  <c r="V81" i="28"/>
  <c r="V82" i="28"/>
  <c r="V83" i="28"/>
  <c r="V84" i="28"/>
  <c r="V85" i="28"/>
  <c r="V86" i="28"/>
  <c r="V87" i="28"/>
  <c r="V88" i="28"/>
  <c r="V89" i="28"/>
  <c r="V90" i="28"/>
  <c r="V91" i="28"/>
  <c r="V92" i="28"/>
  <c r="V93" i="28"/>
  <c r="V94" i="28"/>
  <c r="V95" i="28"/>
  <c r="V96" i="28"/>
  <c r="V97" i="28"/>
  <c r="V98" i="28"/>
  <c r="V99" i="28"/>
  <c r="V100" i="28"/>
  <c r="V101" i="28"/>
  <c r="V102" i="28"/>
  <c r="V103" i="28"/>
  <c r="V104" i="28"/>
  <c r="V105" i="28"/>
  <c r="V106" i="28"/>
  <c r="V107" i="28"/>
  <c r="V108" i="28"/>
  <c r="V109" i="28"/>
  <c r="V110" i="28"/>
  <c r="V111" i="28"/>
  <c r="V112" i="28"/>
  <c r="V113" i="28"/>
  <c r="V114" i="28"/>
  <c r="V115" i="28"/>
  <c r="V116" i="28"/>
  <c r="V117" i="28"/>
  <c r="V118" i="28"/>
  <c r="V119" i="28"/>
  <c r="V120" i="28"/>
  <c r="V121" i="28"/>
  <c r="V122" i="28"/>
  <c r="V123" i="28"/>
  <c r="V124" i="28"/>
  <c r="V125" i="28"/>
  <c r="V126" i="28"/>
  <c r="V127" i="28"/>
  <c r="V128" i="28"/>
  <c r="V129" i="28"/>
  <c r="V130" i="28"/>
  <c r="V131" i="28"/>
  <c r="V132" i="28"/>
  <c r="V133" i="28"/>
  <c r="V134" i="28"/>
  <c r="V135" i="28"/>
  <c r="V136" i="28"/>
  <c r="V137" i="28"/>
  <c r="V138" i="28"/>
  <c r="V139" i="28"/>
  <c r="V140" i="28"/>
  <c r="V141" i="28"/>
  <c r="V142" i="28"/>
  <c r="V143" i="28"/>
  <c r="V144" i="28"/>
  <c r="V145" i="28"/>
  <c r="V146" i="28"/>
  <c r="V147" i="28"/>
  <c r="V148" i="28"/>
  <c r="V149" i="28"/>
  <c r="V150" i="28"/>
  <c r="V151" i="28"/>
  <c r="V152" i="28"/>
  <c r="V153" i="28"/>
  <c r="V154" i="28"/>
  <c r="V155" i="28"/>
  <c r="V156" i="28"/>
  <c r="V157" i="28"/>
  <c r="V158" i="28"/>
  <c r="V159" i="28"/>
  <c r="V160" i="28"/>
  <c r="V161" i="28"/>
  <c r="V162" i="28"/>
  <c r="V163" i="28"/>
  <c r="V164" i="28"/>
  <c r="V165" i="28"/>
  <c r="V166" i="28"/>
  <c r="V167" i="28"/>
  <c r="V168" i="28"/>
  <c r="V169" i="28"/>
  <c r="V170" i="28"/>
  <c r="V171" i="28"/>
  <c r="V172" i="28"/>
  <c r="V173" i="28"/>
  <c r="V174" i="28"/>
  <c r="V175" i="28"/>
  <c r="V176" i="28"/>
  <c r="V177" i="28"/>
  <c r="V178" i="28"/>
  <c r="V179" i="28"/>
  <c r="V180" i="28"/>
  <c r="V181" i="28"/>
  <c r="V182" i="28"/>
  <c r="V183" i="28"/>
  <c r="V184" i="28"/>
  <c r="V185" i="28"/>
  <c r="V186" i="28"/>
  <c r="V187" i="28"/>
  <c r="V188" i="28"/>
  <c r="V189" i="28"/>
  <c r="V190" i="28"/>
  <c r="V191" i="28"/>
  <c r="V192" i="28"/>
  <c r="V193" i="28"/>
  <c r="V194" i="28"/>
  <c r="V195" i="28"/>
  <c r="V196" i="28"/>
  <c r="V197" i="28"/>
  <c r="V198" i="28"/>
  <c r="V199" i="28"/>
  <c r="V200" i="28"/>
  <c r="V201" i="28"/>
  <c r="V202" i="28"/>
  <c r="V203" i="28"/>
  <c r="V204" i="28"/>
  <c r="V205" i="28"/>
  <c r="V206" i="28"/>
  <c r="V207" i="28"/>
  <c r="V208" i="28"/>
  <c r="V209" i="28"/>
  <c r="M9" i="21"/>
  <c r="Q4" i="35"/>
  <c r="R4" i="35"/>
  <c r="S4" i="35"/>
  <c r="T4" i="35"/>
  <c r="U4" i="35"/>
  <c r="V4" i="35"/>
  <c r="W4" i="35"/>
  <c r="X4" i="35"/>
  <c r="Y4" i="35"/>
  <c r="Q5" i="35"/>
  <c r="R5" i="35"/>
  <c r="S5" i="35"/>
  <c r="T5" i="35"/>
  <c r="U5" i="35"/>
  <c r="V5" i="35"/>
  <c r="W5" i="35"/>
  <c r="X5" i="35"/>
  <c r="Y5" i="35"/>
  <c r="Q6" i="35"/>
  <c r="R6" i="35"/>
  <c r="S6" i="35"/>
  <c r="T6" i="35"/>
  <c r="U6" i="35"/>
  <c r="V6" i="35"/>
  <c r="W6" i="35"/>
  <c r="X6" i="35"/>
  <c r="Y6" i="35"/>
  <c r="Q7" i="35"/>
  <c r="R7" i="35"/>
  <c r="S7" i="35"/>
  <c r="T7" i="35"/>
  <c r="U7" i="35"/>
  <c r="V7" i="35"/>
  <c r="W7" i="35"/>
  <c r="X7" i="35"/>
  <c r="Y7" i="35"/>
  <c r="Q8" i="35"/>
  <c r="R8" i="35"/>
  <c r="S8" i="35"/>
  <c r="T8" i="35"/>
  <c r="U8" i="35"/>
  <c r="V8" i="35"/>
  <c r="W8" i="35"/>
  <c r="X8" i="35"/>
  <c r="Y8" i="35"/>
  <c r="Q9" i="35"/>
  <c r="R9" i="35"/>
  <c r="S9" i="35"/>
  <c r="T9" i="35"/>
  <c r="U9" i="35"/>
  <c r="V9" i="35"/>
  <c r="W9" i="35"/>
  <c r="X9" i="35"/>
  <c r="Y9" i="35"/>
  <c r="Q10" i="35"/>
  <c r="R10" i="35"/>
  <c r="S10" i="35"/>
  <c r="T10" i="35"/>
  <c r="U10" i="35"/>
  <c r="V10" i="35"/>
  <c r="W10" i="35"/>
  <c r="X10" i="35"/>
  <c r="Y10" i="35"/>
  <c r="Q11" i="35"/>
  <c r="R11" i="35"/>
  <c r="S11" i="35"/>
  <c r="T11" i="35"/>
  <c r="U11" i="35"/>
  <c r="V11" i="35"/>
  <c r="W11" i="35"/>
  <c r="X11" i="35"/>
  <c r="Y11" i="35"/>
  <c r="Q12" i="35"/>
  <c r="R12" i="35"/>
  <c r="S12" i="35"/>
  <c r="T12" i="35"/>
  <c r="U12" i="35"/>
  <c r="V12" i="35"/>
  <c r="W12" i="35"/>
  <c r="X12" i="35"/>
  <c r="Y12" i="35"/>
  <c r="Q13" i="35"/>
  <c r="R13" i="35"/>
  <c r="S13" i="35"/>
  <c r="T13" i="35"/>
  <c r="U13" i="35"/>
  <c r="V13" i="35"/>
  <c r="W13" i="35"/>
  <c r="X13" i="35"/>
  <c r="Y13" i="35"/>
  <c r="Q14" i="35"/>
  <c r="R14" i="35"/>
  <c r="S14" i="35"/>
  <c r="T14" i="35"/>
  <c r="U14" i="35"/>
  <c r="V14" i="35"/>
  <c r="W14" i="35"/>
  <c r="X14" i="35"/>
  <c r="Y14" i="35"/>
  <c r="Q15" i="35"/>
  <c r="R15" i="35"/>
  <c r="S15" i="35"/>
  <c r="T15" i="35"/>
  <c r="U15" i="35"/>
  <c r="V15" i="35"/>
  <c r="W15" i="35"/>
  <c r="X15" i="35"/>
  <c r="Y15" i="35"/>
  <c r="Q16" i="35"/>
  <c r="R16" i="35"/>
  <c r="S16" i="35"/>
  <c r="T16" i="35"/>
  <c r="U16" i="35"/>
  <c r="V16" i="35"/>
  <c r="W16" i="35"/>
  <c r="X16" i="35"/>
  <c r="Y16" i="35"/>
  <c r="Q17" i="35"/>
  <c r="R17" i="35"/>
  <c r="S17" i="35"/>
  <c r="T17" i="35"/>
  <c r="U17" i="35"/>
  <c r="V17" i="35"/>
  <c r="W17" i="35"/>
  <c r="X17" i="35"/>
  <c r="Y17" i="35"/>
  <c r="Q18" i="35"/>
  <c r="R18" i="35"/>
  <c r="S18" i="35"/>
  <c r="T18" i="35"/>
  <c r="U18" i="35"/>
  <c r="V18" i="35"/>
  <c r="W18" i="35"/>
  <c r="X18" i="35"/>
  <c r="Y18" i="35"/>
  <c r="Q19" i="35"/>
  <c r="R19" i="35"/>
  <c r="S19" i="35"/>
  <c r="T19" i="35"/>
  <c r="U19" i="35"/>
  <c r="V19" i="35"/>
  <c r="W19" i="35"/>
  <c r="X19" i="35"/>
  <c r="Y19" i="35"/>
  <c r="Q20" i="35"/>
  <c r="R20" i="35"/>
  <c r="S20" i="35"/>
  <c r="T20" i="35"/>
  <c r="U20" i="35"/>
  <c r="V20" i="35"/>
  <c r="W20" i="35"/>
  <c r="X20" i="35"/>
  <c r="Y20" i="35"/>
  <c r="Q21" i="35"/>
  <c r="R21" i="35"/>
  <c r="S21" i="35"/>
  <c r="T21" i="35"/>
  <c r="U21" i="35"/>
  <c r="V21" i="35"/>
  <c r="W21" i="35"/>
  <c r="X21" i="35"/>
  <c r="Y21" i="35"/>
  <c r="Q22" i="35"/>
  <c r="R22" i="35"/>
  <c r="S22" i="35"/>
  <c r="T22" i="35"/>
  <c r="U22" i="35"/>
  <c r="V22" i="35"/>
  <c r="W22" i="35"/>
  <c r="X22" i="35"/>
  <c r="Y22" i="35"/>
  <c r="Q23" i="35"/>
  <c r="R23" i="35"/>
  <c r="S23" i="35"/>
  <c r="T23" i="35"/>
  <c r="U23" i="35"/>
  <c r="V23" i="35"/>
  <c r="W23" i="35"/>
  <c r="X23" i="35"/>
  <c r="Y23" i="35"/>
  <c r="Q24" i="35"/>
  <c r="R24" i="35"/>
  <c r="S24" i="35"/>
  <c r="T24" i="35"/>
  <c r="U24" i="35"/>
  <c r="V24" i="35"/>
  <c r="W24" i="35"/>
  <c r="X24" i="35"/>
  <c r="Y24" i="35"/>
  <c r="Q25" i="35"/>
  <c r="R25" i="35"/>
  <c r="S25" i="35"/>
  <c r="T25" i="35"/>
  <c r="U25" i="35"/>
  <c r="V25" i="35"/>
  <c r="W25" i="35"/>
  <c r="X25" i="35"/>
  <c r="Y25" i="35"/>
  <c r="Q26" i="35"/>
  <c r="R26" i="35"/>
  <c r="S26" i="35"/>
  <c r="T26" i="35"/>
  <c r="U26" i="35"/>
  <c r="V26" i="35"/>
  <c r="W26" i="35"/>
  <c r="X26" i="35"/>
  <c r="Y26" i="35"/>
  <c r="Q27" i="35"/>
  <c r="R27" i="35"/>
  <c r="S27" i="35"/>
  <c r="T27" i="35"/>
  <c r="U27" i="35"/>
  <c r="V27" i="35"/>
  <c r="W27" i="35"/>
  <c r="X27" i="35"/>
  <c r="Y27" i="35"/>
  <c r="Q28" i="35"/>
  <c r="R28" i="35"/>
  <c r="S28" i="35"/>
  <c r="T28" i="35"/>
  <c r="U28" i="35"/>
  <c r="V28" i="35"/>
  <c r="W28" i="35"/>
  <c r="X28" i="35"/>
  <c r="Y28" i="35"/>
  <c r="Q29" i="35"/>
  <c r="R29" i="35"/>
  <c r="S29" i="35"/>
  <c r="T29" i="35"/>
  <c r="U29" i="35"/>
  <c r="V29" i="35"/>
  <c r="W29" i="35"/>
  <c r="X29" i="35"/>
  <c r="Y29" i="35"/>
  <c r="Q30" i="35"/>
  <c r="R30" i="35"/>
  <c r="S30" i="35"/>
  <c r="T30" i="35"/>
  <c r="U30" i="35"/>
  <c r="V30" i="35"/>
  <c r="W30" i="35"/>
  <c r="X30" i="35"/>
  <c r="Y30" i="35"/>
  <c r="Q31" i="35"/>
  <c r="R31" i="35"/>
  <c r="S31" i="35"/>
  <c r="T31" i="35"/>
  <c r="U31" i="35"/>
  <c r="V31" i="35"/>
  <c r="W31" i="35"/>
  <c r="X31" i="35"/>
  <c r="Y31" i="35"/>
  <c r="Q32" i="35"/>
  <c r="R32" i="35"/>
  <c r="S32" i="35"/>
  <c r="T32" i="35"/>
  <c r="U32" i="35"/>
  <c r="V32" i="35"/>
  <c r="W32" i="35"/>
  <c r="X32" i="35"/>
  <c r="Y32" i="35"/>
  <c r="Q33" i="35"/>
  <c r="R33" i="35"/>
  <c r="S33" i="35"/>
  <c r="T33" i="35"/>
  <c r="U33" i="35"/>
  <c r="V33" i="35"/>
  <c r="W33" i="35"/>
  <c r="X33" i="35"/>
  <c r="Y33" i="35"/>
  <c r="Q34" i="35"/>
  <c r="R34" i="35"/>
  <c r="S34" i="35"/>
  <c r="T34" i="35"/>
  <c r="U34" i="35"/>
  <c r="V34" i="35"/>
  <c r="W34" i="35"/>
  <c r="X34" i="35"/>
  <c r="Y34" i="35"/>
  <c r="Q35" i="35"/>
  <c r="R35" i="35"/>
  <c r="S35" i="35"/>
  <c r="T35" i="35"/>
  <c r="U35" i="35"/>
  <c r="V35" i="35"/>
  <c r="W35" i="35"/>
  <c r="X35" i="35"/>
  <c r="Y35" i="35"/>
  <c r="Q36" i="35"/>
  <c r="R36" i="35"/>
  <c r="S36" i="35"/>
  <c r="T36" i="35"/>
  <c r="U36" i="35"/>
  <c r="V36" i="35"/>
  <c r="W36" i="35"/>
  <c r="X36" i="35"/>
  <c r="Y36" i="35"/>
  <c r="Q37" i="35"/>
  <c r="R37" i="35"/>
  <c r="S37" i="35"/>
  <c r="T37" i="35"/>
  <c r="U37" i="35"/>
  <c r="V37" i="35"/>
  <c r="W37" i="35"/>
  <c r="X37" i="35"/>
  <c r="Y37" i="35"/>
  <c r="Q38" i="35"/>
  <c r="R38" i="35"/>
  <c r="S38" i="35"/>
  <c r="T38" i="35"/>
  <c r="U38" i="35"/>
  <c r="V38" i="35"/>
  <c r="W38" i="35"/>
  <c r="X38" i="35"/>
  <c r="Y38" i="35"/>
  <c r="Q39" i="35"/>
  <c r="R39" i="35"/>
  <c r="S39" i="35"/>
  <c r="T39" i="35"/>
  <c r="U39" i="35"/>
  <c r="V39" i="35"/>
  <c r="W39" i="35"/>
  <c r="X39" i="35"/>
  <c r="Y39" i="35"/>
  <c r="Q40" i="35"/>
  <c r="R40" i="35"/>
  <c r="S40" i="35"/>
  <c r="T40" i="35"/>
  <c r="U40" i="35"/>
  <c r="V40" i="35"/>
  <c r="W40" i="35"/>
  <c r="X40" i="35"/>
  <c r="Y40" i="35"/>
  <c r="Q41" i="35"/>
  <c r="R41" i="35"/>
  <c r="S41" i="35"/>
  <c r="T41" i="35"/>
  <c r="U41" i="35"/>
  <c r="V41" i="35"/>
  <c r="W41" i="35"/>
  <c r="X41" i="35"/>
  <c r="Y41" i="35"/>
  <c r="Q42" i="35"/>
  <c r="R42" i="35"/>
  <c r="S42" i="35"/>
  <c r="T42" i="35"/>
  <c r="U42" i="35"/>
  <c r="V42" i="35"/>
  <c r="W42" i="35"/>
  <c r="X42" i="35"/>
  <c r="Y42" i="35"/>
  <c r="Q43" i="35"/>
  <c r="R43" i="35"/>
  <c r="S43" i="35"/>
  <c r="T43" i="35"/>
  <c r="U43" i="35"/>
  <c r="V43" i="35"/>
  <c r="W43" i="35"/>
  <c r="X43" i="35"/>
  <c r="Y43" i="35"/>
  <c r="Q44" i="35"/>
  <c r="R44" i="35"/>
  <c r="S44" i="35"/>
  <c r="T44" i="35"/>
  <c r="U44" i="35"/>
  <c r="V44" i="35"/>
  <c r="W44" i="35"/>
  <c r="X44" i="35"/>
  <c r="Y44" i="35"/>
  <c r="Q45" i="35"/>
  <c r="R45" i="35"/>
  <c r="S45" i="35"/>
  <c r="T45" i="35"/>
  <c r="U45" i="35"/>
  <c r="V45" i="35"/>
  <c r="W45" i="35"/>
  <c r="X45" i="35"/>
  <c r="Y45" i="35"/>
  <c r="Q46" i="35"/>
  <c r="R46" i="35"/>
  <c r="S46" i="35"/>
  <c r="T46" i="35"/>
  <c r="U46" i="35"/>
  <c r="V46" i="35"/>
  <c r="W46" i="35"/>
  <c r="X46" i="35"/>
  <c r="Y46" i="35"/>
  <c r="Q47" i="35"/>
  <c r="R47" i="35"/>
  <c r="S47" i="35"/>
  <c r="T47" i="35"/>
  <c r="U47" i="35"/>
  <c r="V47" i="35"/>
  <c r="W47" i="35"/>
  <c r="X47" i="35"/>
  <c r="Y47" i="35"/>
  <c r="Q48" i="35"/>
  <c r="R48" i="35"/>
  <c r="S48" i="35"/>
  <c r="T48" i="35"/>
  <c r="U48" i="35"/>
  <c r="V48" i="35"/>
  <c r="W48" i="35"/>
  <c r="X48" i="35"/>
  <c r="Y48" i="35"/>
  <c r="Q49" i="35"/>
  <c r="R49" i="35"/>
  <c r="S49" i="35"/>
  <c r="T49" i="35"/>
  <c r="U49" i="35"/>
  <c r="V49" i="35"/>
  <c r="W49" i="35"/>
  <c r="X49" i="35"/>
  <c r="Y49" i="35"/>
  <c r="Q50" i="35"/>
  <c r="R50" i="35"/>
  <c r="S50" i="35"/>
  <c r="T50" i="35"/>
  <c r="U50" i="35"/>
  <c r="V50" i="35"/>
  <c r="W50" i="35"/>
  <c r="X50" i="35"/>
  <c r="Y50" i="35"/>
  <c r="Q51" i="35"/>
  <c r="R51" i="35"/>
  <c r="S51" i="35"/>
  <c r="T51" i="35"/>
  <c r="U51" i="35"/>
  <c r="V51" i="35"/>
  <c r="W51" i="35"/>
  <c r="X51" i="35"/>
  <c r="Y51" i="35"/>
  <c r="Q52" i="35"/>
  <c r="R52" i="35"/>
  <c r="S52" i="35"/>
  <c r="T52" i="35"/>
  <c r="U52" i="35"/>
  <c r="V52" i="35"/>
  <c r="W52" i="35"/>
  <c r="X52" i="35"/>
  <c r="Y52" i="35"/>
  <c r="Q53" i="35"/>
  <c r="R53" i="35"/>
  <c r="S53" i="35"/>
  <c r="T53" i="35"/>
  <c r="U53" i="35"/>
  <c r="V53" i="35"/>
  <c r="W53" i="35"/>
  <c r="X53" i="35"/>
  <c r="Y53" i="35"/>
  <c r="Q54" i="35"/>
  <c r="R54" i="35"/>
  <c r="S54" i="35"/>
  <c r="T54" i="35"/>
  <c r="U54" i="35"/>
  <c r="V54" i="35"/>
  <c r="W54" i="35"/>
  <c r="X54" i="35"/>
  <c r="Y54" i="35"/>
  <c r="Q55" i="35"/>
  <c r="R55" i="35"/>
  <c r="S55" i="35"/>
  <c r="T55" i="35"/>
  <c r="U55" i="35"/>
  <c r="V55" i="35"/>
  <c r="W55" i="35"/>
  <c r="X55" i="35"/>
  <c r="Y55" i="35"/>
  <c r="Q56" i="35"/>
  <c r="R56" i="35"/>
  <c r="S56" i="35"/>
  <c r="T56" i="35"/>
  <c r="U56" i="35"/>
  <c r="V56" i="35"/>
  <c r="W56" i="35"/>
  <c r="X56" i="35"/>
  <c r="Y56" i="35"/>
  <c r="Q57" i="35"/>
  <c r="R57" i="35"/>
  <c r="S57" i="35"/>
  <c r="T57" i="35"/>
  <c r="U57" i="35"/>
  <c r="V57" i="35"/>
  <c r="W57" i="35"/>
  <c r="X57" i="35"/>
  <c r="Y57" i="35"/>
  <c r="Q58" i="35"/>
  <c r="R58" i="35"/>
  <c r="S58" i="35"/>
  <c r="T58" i="35"/>
  <c r="U58" i="35"/>
  <c r="V58" i="35"/>
  <c r="W58" i="35"/>
  <c r="X58" i="35"/>
  <c r="Y58" i="35"/>
  <c r="Q59" i="35"/>
  <c r="R59" i="35"/>
  <c r="S59" i="35"/>
  <c r="T59" i="35"/>
  <c r="U59" i="35"/>
  <c r="V59" i="35"/>
  <c r="W59" i="35"/>
  <c r="X59" i="35"/>
  <c r="Y59" i="35"/>
  <c r="Q60" i="35"/>
  <c r="R60" i="35"/>
  <c r="S60" i="35"/>
  <c r="T60" i="35"/>
  <c r="U60" i="35"/>
  <c r="V60" i="35"/>
  <c r="W60" i="35"/>
  <c r="X60" i="35"/>
  <c r="Y60" i="35"/>
  <c r="Q61" i="35"/>
  <c r="R61" i="35"/>
  <c r="S61" i="35"/>
  <c r="T61" i="35"/>
  <c r="U61" i="35"/>
  <c r="V61" i="35"/>
  <c r="W61" i="35"/>
  <c r="X61" i="35"/>
  <c r="Y61" i="35"/>
  <c r="Q62" i="35"/>
  <c r="R62" i="35"/>
  <c r="S62" i="35"/>
  <c r="T62" i="35"/>
  <c r="U62" i="35"/>
  <c r="V62" i="35"/>
  <c r="W62" i="35"/>
  <c r="X62" i="35"/>
  <c r="Y62" i="35"/>
  <c r="Q63" i="35"/>
  <c r="R63" i="35"/>
  <c r="S63" i="35"/>
  <c r="T63" i="35"/>
  <c r="U63" i="35"/>
  <c r="V63" i="35"/>
  <c r="W63" i="35"/>
  <c r="X63" i="35"/>
  <c r="Y63" i="35"/>
  <c r="Q64" i="35"/>
  <c r="R64" i="35"/>
  <c r="S64" i="35"/>
  <c r="T64" i="35"/>
  <c r="U64" i="35"/>
  <c r="V64" i="35"/>
  <c r="W64" i="35"/>
  <c r="X64" i="35"/>
  <c r="Y64" i="35"/>
  <c r="Q65" i="35"/>
  <c r="R65" i="35"/>
  <c r="S65" i="35"/>
  <c r="T65" i="35"/>
  <c r="U65" i="35"/>
  <c r="V65" i="35"/>
  <c r="W65" i="35"/>
  <c r="X65" i="35"/>
  <c r="Y65" i="35"/>
  <c r="Q66" i="35"/>
  <c r="R66" i="35"/>
  <c r="S66" i="35"/>
  <c r="T66" i="35"/>
  <c r="U66" i="35"/>
  <c r="V66" i="35"/>
  <c r="W66" i="35"/>
  <c r="X66" i="35"/>
  <c r="Y66" i="35"/>
  <c r="Q67" i="35"/>
  <c r="R67" i="35"/>
  <c r="S67" i="35"/>
  <c r="T67" i="35"/>
  <c r="U67" i="35"/>
  <c r="V67" i="35"/>
  <c r="W67" i="35"/>
  <c r="X67" i="35"/>
  <c r="Y67" i="35"/>
  <c r="Q68" i="35"/>
  <c r="R68" i="35"/>
  <c r="S68" i="35"/>
  <c r="T68" i="35"/>
  <c r="U68" i="35"/>
  <c r="V68" i="35"/>
  <c r="W68" i="35"/>
  <c r="X68" i="35"/>
  <c r="Y68" i="35"/>
  <c r="Q69" i="35"/>
  <c r="R69" i="35"/>
  <c r="S69" i="35"/>
  <c r="T69" i="35"/>
  <c r="U69" i="35"/>
  <c r="V69" i="35"/>
  <c r="W69" i="35"/>
  <c r="X69" i="35"/>
  <c r="Y69" i="35"/>
  <c r="Q70" i="35"/>
  <c r="R70" i="35"/>
  <c r="S70" i="35"/>
  <c r="T70" i="35"/>
  <c r="U70" i="35"/>
  <c r="V70" i="35"/>
  <c r="W70" i="35"/>
  <c r="X70" i="35"/>
  <c r="Y70" i="35"/>
  <c r="Q71" i="35"/>
  <c r="R71" i="35"/>
  <c r="S71" i="35"/>
  <c r="T71" i="35"/>
  <c r="U71" i="35"/>
  <c r="V71" i="35"/>
  <c r="W71" i="35"/>
  <c r="X71" i="35"/>
  <c r="Y71" i="35"/>
  <c r="Q72" i="35"/>
  <c r="R72" i="35"/>
  <c r="S72" i="35"/>
  <c r="T72" i="35"/>
  <c r="U72" i="35"/>
  <c r="V72" i="35"/>
  <c r="W72" i="35"/>
  <c r="X72" i="35"/>
  <c r="Y72" i="35"/>
  <c r="Q73" i="35"/>
  <c r="R73" i="35"/>
  <c r="S73" i="35"/>
  <c r="T73" i="35"/>
  <c r="U73" i="35"/>
  <c r="V73" i="35"/>
  <c r="W73" i="35"/>
  <c r="X73" i="35"/>
  <c r="Y73" i="35"/>
  <c r="Q74" i="35"/>
  <c r="R74" i="35"/>
  <c r="S74" i="35"/>
  <c r="T74" i="35"/>
  <c r="U74" i="35"/>
  <c r="V74" i="35"/>
  <c r="W74" i="35"/>
  <c r="X74" i="35"/>
  <c r="Y74" i="35"/>
  <c r="Q75" i="35"/>
  <c r="R75" i="35"/>
  <c r="S75" i="35"/>
  <c r="T75" i="35"/>
  <c r="U75" i="35"/>
  <c r="V75" i="35"/>
  <c r="W75" i="35"/>
  <c r="X75" i="35"/>
  <c r="Y75" i="35"/>
  <c r="Q76" i="35"/>
  <c r="R76" i="35"/>
  <c r="S76" i="35"/>
  <c r="T76" i="35"/>
  <c r="U76" i="35"/>
  <c r="V76" i="35"/>
  <c r="W76" i="35"/>
  <c r="X76" i="35"/>
  <c r="Y76" i="35"/>
  <c r="Q77" i="35"/>
  <c r="R77" i="35"/>
  <c r="S77" i="35"/>
  <c r="T77" i="35"/>
  <c r="U77" i="35"/>
  <c r="V77" i="35"/>
  <c r="W77" i="35"/>
  <c r="X77" i="35"/>
  <c r="Y77" i="35"/>
  <c r="Q78" i="35"/>
  <c r="R78" i="35"/>
  <c r="S78" i="35"/>
  <c r="T78" i="35"/>
  <c r="U78" i="35"/>
  <c r="V78" i="35"/>
  <c r="W78" i="35"/>
  <c r="X78" i="35"/>
  <c r="Y78" i="35"/>
  <c r="Q79" i="35"/>
  <c r="R79" i="35"/>
  <c r="S79" i="35"/>
  <c r="T79" i="35"/>
  <c r="U79" i="35"/>
  <c r="V79" i="35"/>
  <c r="W79" i="35"/>
  <c r="X79" i="35"/>
  <c r="Y79" i="35"/>
  <c r="Q80" i="35"/>
  <c r="R80" i="35"/>
  <c r="S80" i="35"/>
  <c r="T80" i="35"/>
  <c r="U80" i="35"/>
  <c r="V80" i="35"/>
  <c r="W80" i="35"/>
  <c r="X80" i="35"/>
  <c r="Y80" i="35"/>
  <c r="Q81" i="35"/>
  <c r="R81" i="35"/>
  <c r="S81" i="35"/>
  <c r="T81" i="35"/>
  <c r="U81" i="35"/>
  <c r="V81" i="35"/>
  <c r="W81" i="35"/>
  <c r="X81" i="35"/>
  <c r="Y81" i="35"/>
  <c r="Q82" i="35"/>
  <c r="R82" i="35"/>
  <c r="S82" i="35"/>
  <c r="T82" i="35"/>
  <c r="U82" i="35"/>
  <c r="V82" i="35"/>
  <c r="W82" i="35"/>
  <c r="X82" i="35"/>
  <c r="Y82" i="35"/>
  <c r="Q83" i="35"/>
  <c r="R83" i="35"/>
  <c r="S83" i="35"/>
  <c r="T83" i="35"/>
  <c r="U83" i="35"/>
  <c r="V83" i="35"/>
  <c r="W83" i="35"/>
  <c r="X83" i="35"/>
  <c r="Y83" i="35"/>
  <c r="Q84" i="35"/>
  <c r="R84" i="35"/>
  <c r="S84" i="35"/>
  <c r="T84" i="35"/>
  <c r="U84" i="35"/>
  <c r="V84" i="35"/>
  <c r="W84" i="35"/>
  <c r="X84" i="35"/>
  <c r="Y84" i="35"/>
  <c r="Q85" i="35"/>
  <c r="R85" i="35"/>
  <c r="S85" i="35"/>
  <c r="T85" i="35"/>
  <c r="U85" i="35"/>
  <c r="V85" i="35"/>
  <c r="W85" i="35"/>
  <c r="X85" i="35"/>
  <c r="Y85" i="35"/>
  <c r="Q86" i="35"/>
  <c r="R86" i="35"/>
  <c r="S86" i="35"/>
  <c r="T86" i="35"/>
  <c r="U86" i="35"/>
  <c r="V86" i="35"/>
  <c r="W86" i="35"/>
  <c r="X86" i="35"/>
  <c r="Y86" i="35"/>
  <c r="Q87" i="35"/>
  <c r="R87" i="35"/>
  <c r="S87" i="35"/>
  <c r="T87" i="35"/>
  <c r="U87" i="35"/>
  <c r="V87" i="35"/>
  <c r="W87" i="35"/>
  <c r="X87" i="35"/>
  <c r="Y87" i="35"/>
  <c r="Q88" i="35"/>
  <c r="R88" i="35"/>
  <c r="S88" i="35"/>
  <c r="T88" i="35"/>
  <c r="U88" i="35"/>
  <c r="V88" i="35"/>
  <c r="W88" i="35"/>
  <c r="X88" i="35"/>
  <c r="Y88" i="35"/>
  <c r="Q89" i="35"/>
  <c r="R89" i="35"/>
  <c r="S89" i="35"/>
  <c r="T89" i="35"/>
  <c r="U89" i="35"/>
  <c r="V89" i="35"/>
  <c r="W89" i="35"/>
  <c r="X89" i="35"/>
  <c r="Y89" i="35"/>
  <c r="Q90" i="35"/>
  <c r="R90" i="35"/>
  <c r="S90" i="35"/>
  <c r="T90" i="35"/>
  <c r="U90" i="35"/>
  <c r="V90" i="35"/>
  <c r="W90" i="35"/>
  <c r="X90" i="35"/>
  <c r="Y90" i="35"/>
  <c r="Q91" i="35"/>
  <c r="R91" i="35"/>
  <c r="S91" i="35"/>
  <c r="T91" i="35"/>
  <c r="U91" i="35"/>
  <c r="V91" i="35"/>
  <c r="W91" i="35"/>
  <c r="X91" i="35"/>
  <c r="Y91" i="35"/>
  <c r="Q92" i="35"/>
  <c r="R92" i="35"/>
  <c r="S92" i="35"/>
  <c r="T92" i="35"/>
  <c r="U92" i="35"/>
  <c r="V92" i="35"/>
  <c r="W92" i="35"/>
  <c r="X92" i="35"/>
  <c r="Y92" i="35"/>
  <c r="Q93" i="35"/>
  <c r="R93" i="35"/>
  <c r="S93" i="35"/>
  <c r="T93" i="35"/>
  <c r="U93" i="35"/>
  <c r="V93" i="35"/>
  <c r="W93" i="35"/>
  <c r="X93" i="35"/>
  <c r="Y93" i="35"/>
  <c r="Q94" i="35"/>
  <c r="R94" i="35"/>
  <c r="S94" i="35"/>
  <c r="T94" i="35"/>
  <c r="U94" i="35"/>
  <c r="V94" i="35"/>
  <c r="W94" i="35"/>
  <c r="X94" i="35"/>
  <c r="Y94" i="35"/>
  <c r="Q95" i="35"/>
  <c r="R95" i="35"/>
  <c r="S95" i="35"/>
  <c r="T95" i="35"/>
  <c r="U95" i="35"/>
  <c r="V95" i="35"/>
  <c r="W95" i="35"/>
  <c r="X95" i="35"/>
  <c r="Y95" i="35"/>
  <c r="Q96" i="35"/>
  <c r="R96" i="35"/>
  <c r="S96" i="35"/>
  <c r="T96" i="35"/>
  <c r="U96" i="35"/>
  <c r="V96" i="35"/>
  <c r="W96" i="35"/>
  <c r="X96" i="35"/>
  <c r="Y96" i="35"/>
  <c r="Q97" i="35"/>
  <c r="R97" i="35"/>
  <c r="S97" i="35"/>
  <c r="T97" i="35"/>
  <c r="U97" i="35"/>
  <c r="V97" i="35"/>
  <c r="W97" i="35"/>
  <c r="X97" i="35"/>
  <c r="Y97" i="35"/>
  <c r="Q98" i="35"/>
  <c r="R98" i="35"/>
  <c r="S98" i="35"/>
  <c r="T98" i="35"/>
  <c r="U98" i="35"/>
  <c r="V98" i="35"/>
  <c r="W98" i="35"/>
  <c r="X98" i="35"/>
  <c r="Y98" i="35"/>
  <c r="Q99" i="35"/>
  <c r="R99" i="35"/>
  <c r="S99" i="35"/>
  <c r="T99" i="35"/>
  <c r="U99" i="35"/>
  <c r="V99" i="35"/>
  <c r="W99" i="35"/>
  <c r="X99" i="35"/>
  <c r="Y99" i="35"/>
  <c r="Q100" i="35"/>
  <c r="R100" i="35"/>
  <c r="S100" i="35"/>
  <c r="T100" i="35"/>
  <c r="U100" i="35"/>
  <c r="V100" i="35"/>
  <c r="W100" i="35"/>
  <c r="X100" i="35"/>
  <c r="Y100" i="35"/>
  <c r="Q101" i="35"/>
  <c r="R101" i="35"/>
  <c r="S101" i="35"/>
  <c r="T101" i="35"/>
  <c r="U101" i="35"/>
  <c r="V101" i="35"/>
  <c r="W101" i="35"/>
  <c r="X101" i="35"/>
  <c r="Y101" i="35"/>
  <c r="Q102" i="35"/>
  <c r="R102" i="35"/>
  <c r="S102" i="35"/>
  <c r="T102" i="35"/>
  <c r="U102" i="35"/>
  <c r="V102" i="35"/>
  <c r="W102" i="35"/>
  <c r="X102" i="35"/>
  <c r="Y102" i="35"/>
  <c r="Q103" i="35"/>
  <c r="R103" i="35"/>
  <c r="S103" i="35"/>
  <c r="T103" i="35"/>
  <c r="U103" i="35"/>
  <c r="V103" i="35"/>
  <c r="W103" i="35"/>
  <c r="X103" i="35"/>
  <c r="Y103" i="35"/>
  <c r="Q104" i="35"/>
  <c r="R104" i="35"/>
  <c r="S104" i="35"/>
  <c r="T104" i="35"/>
  <c r="U104" i="35"/>
  <c r="V104" i="35"/>
  <c r="W104" i="35"/>
  <c r="X104" i="35"/>
  <c r="Y104" i="35"/>
  <c r="Q105" i="35"/>
  <c r="R105" i="35"/>
  <c r="S105" i="35"/>
  <c r="T105" i="35"/>
  <c r="U105" i="35"/>
  <c r="V105" i="35"/>
  <c r="W105" i="35"/>
  <c r="X105" i="35"/>
  <c r="Y105" i="35"/>
  <c r="Q106" i="35"/>
  <c r="R106" i="35"/>
  <c r="S106" i="35"/>
  <c r="T106" i="35"/>
  <c r="U106" i="35"/>
  <c r="V106" i="35"/>
  <c r="W106" i="35"/>
  <c r="X106" i="35"/>
  <c r="Y106" i="35"/>
  <c r="Q107" i="35"/>
  <c r="R107" i="35"/>
  <c r="S107" i="35"/>
  <c r="T107" i="35"/>
  <c r="U107" i="35"/>
  <c r="V107" i="35"/>
  <c r="W107" i="35"/>
  <c r="X107" i="35"/>
  <c r="Y107" i="35"/>
  <c r="Q108" i="35"/>
  <c r="R108" i="35"/>
  <c r="S108" i="35"/>
  <c r="T108" i="35"/>
  <c r="U108" i="35"/>
  <c r="V108" i="35"/>
  <c r="W108" i="35"/>
  <c r="X108" i="35"/>
  <c r="Y108" i="35"/>
  <c r="Q109" i="35"/>
  <c r="R109" i="35"/>
  <c r="S109" i="35"/>
  <c r="T109" i="35"/>
  <c r="U109" i="35"/>
  <c r="V109" i="35"/>
  <c r="W109" i="35"/>
  <c r="X109" i="35"/>
  <c r="Y109" i="35"/>
  <c r="Q110" i="35"/>
  <c r="R110" i="35"/>
  <c r="S110" i="35"/>
  <c r="T110" i="35"/>
  <c r="U110" i="35"/>
  <c r="V110" i="35"/>
  <c r="W110" i="35"/>
  <c r="X110" i="35"/>
  <c r="Y110" i="35"/>
  <c r="Q111" i="35"/>
  <c r="R111" i="35"/>
  <c r="S111" i="35"/>
  <c r="T111" i="35"/>
  <c r="U111" i="35"/>
  <c r="V111" i="35"/>
  <c r="W111" i="35"/>
  <c r="X111" i="35"/>
  <c r="Y111" i="35"/>
  <c r="Q112" i="35"/>
  <c r="R112" i="35"/>
  <c r="S112" i="35"/>
  <c r="T112" i="35"/>
  <c r="U112" i="35"/>
  <c r="V112" i="35"/>
  <c r="W112" i="35"/>
  <c r="X112" i="35"/>
  <c r="Y112" i="35"/>
  <c r="Q113" i="35"/>
  <c r="R113" i="35"/>
  <c r="S113" i="35"/>
  <c r="T113" i="35"/>
  <c r="U113" i="35"/>
  <c r="V113" i="35"/>
  <c r="W113" i="35"/>
  <c r="X113" i="35"/>
  <c r="Y113" i="35"/>
  <c r="Q114" i="35"/>
  <c r="R114" i="35"/>
  <c r="S114" i="35"/>
  <c r="T114" i="35"/>
  <c r="U114" i="35"/>
  <c r="V114" i="35"/>
  <c r="W114" i="35"/>
  <c r="X114" i="35"/>
  <c r="Y114" i="35"/>
  <c r="Q115" i="35"/>
  <c r="R115" i="35"/>
  <c r="S115" i="35"/>
  <c r="T115" i="35"/>
  <c r="U115" i="35"/>
  <c r="V115" i="35"/>
  <c r="W115" i="35"/>
  <c r="X115" i="35"/>
  <c r="Y115" i="35"/>
  <c r="Q116" i="35"/>
  <c r="R116" i="35"/>
  <c r="S116" i="35"/>
  <c r="T116" i="35"/>
  <c r="U116" i="35"/>
  <c r="V116" i="35"/>
  <c r="W116" i="35"/>
  <c r="X116" i="35"/>
  <c r="Y116" i="35"/>
  <c r="Q117" i="35"/>
  <c r="R117" i="35"/>
  <c r="S117" i="35"/>
  <c r="T117" i="35"/>
  <c r="U117" i="35"/>
  <c r="V117" i="35"/>
  <c r="W117" i="35"/>
  <c r="X117" i="35"/>
  <c r="Y117" i="35"/>
  <c r="Q118" i="35"/>
  <c r="R118" i="35"/>
  <c r="S118" i="35"/>
  <c r="T118" i="35"/>
  <c r="U118" i="35"/>
  <c r="V118" i="35"/>
  <c r="W118" i="35"/>
  <c r="X118" i="35"/>
  <c r="Y118" i="35"/>
  <c r="Q119" i="35"/>
  <c r="R119" i="35"/>
  <c r="S119" i="35"/>
  <c r="T119" i="35"/>
  <c r="U119" i="35"/>
  <c r="V119" i="35"/>
  <c r="W119" i="35"/>
  <c r="X119" i="35"/>
  <c r="Y119" i="35"/>
  <c r="Q120" i="35"/>
  <c r="R120" i="35"/>
  <c r="S120" i="35"/>
  <c r="T120" i="35"/>
  <c r="U120" i="35"/>
  <c r="V120" i="35"/>
  <c r="W120" i="35"/>
  <c r="X120" i="35"/>
  <c r="Y120" i="35"/>
  <c r="Q121" i="35"/>
  <c r="R121" i="35"/>
  <c r="S121" i="35"/>
  <c r="T121" i="35"/>
  <c r="U121" i="35"/>
  <c r="V121" i="35"/>
  <c r="W121" i="35"/>
  <c r="X121" i="35"/>
  <c r="Y121" i="35"/>
  <c r="Q122" i="35"/>
  <c r="R122" i="35"/>
  <c r="S122" i="35"/>
  <c r="T122" i="35"/>
  <c r="U122" i="35"/>
  <c r="V122" i="35"/>
  <c r="W122" i="35"/>
  <c r="X122" i="35"/>
  <c r="Y122" i="35"/>
  <c r="Q123" i="35"/>
  <c r="R123" i="35"/>
  <c r="S123" i="35"/>
  <c r="T123" i="35"/>
  <c r="U123" i="35"/>
  <c r="V123" i="35"/>
  <c r="W123" i="35"/>
  <c r="X123" i="35"/>
  <c r="Y123" i="35"/>
  <c r="Q124" i="35"/>
  <c r="R124" i="35"/>
  <c r="S124" i="35"/>
  <c r="T124" i="35"/>
  <c r="U124" i="35"/>
  <c r="V124" i="35"/>
  <c r="W124" i="35"/>
  <c r="X124" i="35"/>
  <c r="Y124" i="35"/>
  <c r="Q125" i="35"/>
  <c r="R125" i="35"/>
  <c r="S125" i="35"/>
  <c r="T125" i="35"/>
  <c r="U125" i="35"/>
  <c r="V125" i="35"/>
  <c r="W125" i="35"/>
  <c r="X125" i="35"/>
  <c r="Y125" i="35"/>
  <c r="Q126" i="35"/>
  <c r="R126" i="35"/>
  <c r="S126" i="35"/>
  <c r="T126" i="35"/>
  <c r="U126" i="35"/>
  <c r="V126" i="35"/>
  <c r="W126" i="35"/>
  <c r="X126" i="35"/>
  <c r="Y126" i="35"/>
  <c r="Q127" i="35"/>
  <c r="R127" i="35"/>
  <c r="S127" i="35"/>
  <c r="T127" i="35"/>
  <c r="U127" i="35"/>
  <c r="V127" i="35"/>
  <c r="W127" i="35"/>
  <c r="X127" i="35"/>
  <c r="Y127" i="35"/>
  <c r="Q128" i="35"/>
  <c r="R128" i="35"/>
  <c r="S128" i="35"/>
  <c r="T128" i="35"/>
  <c r="U128" i="35"/>
  <c r="V128" i="35"/>
  <c r="W128" i="35"/>
  <c r="X128" i="35"/>
  <c r="Y128" i="35"/>
  <c r="Q129" i="35"/>
  <c r="R129" i="35"/>
  <c r="S129" i="35"/>
  <c r="T129" i="35"/>
  <c r="U129" i="35"/>
  <c r="V129" i="35"/>
  <c r="W129" i="35"/>
  <c r="X129" i="35"/>
  <c r="Y129" i="35"/>
  <c r="Q130" i="35"/>
  <c r="R130" i="35"/>
  <c r="S130" i="35"/>
  <c r="T130" i="35"/>
  <c r="U130" i="35"/>
  <c r="V130" i="35"/>
  <c r="W130" i="35"/>
  <c r="X130" i="35"/>
  <c r="Y130" i="35"/>
  <c r="Q131" i="35"/>
  <c r="R131" i="35"/>
  <c r="S131" i="35"/>
  <c r="T131" i="35"/>
  <c r="U131" i="35"/>
  <c r="V131" i="35"/>
  <c r="W131" i="35"/>
  <c r="X131" i="35"/>
  <c r="Y131" i="35"/>
  <c r="Q132" i="35"/>
  <c r="R132" i="35"/>
  <c r="S132" i="35"/>
  <c r="T132" i="35"/>
  <c r="U132" i="35"/>
  <c r="V132" i="35"/>
  <c r="W132" i="35"/>
  <c r="X132" i="35"/>
  <c r="Y132" i="35"/>
  <c r="Q133" i="35"/>
  <c r="R133" i="35"/>
  <c r="S133" i="35"/>
  <c r="T133" i="35"/>
  <c r="U133" i="35"/>
  <c r="V133" i="35"/>
  <c r="W133" i="35"/>
  <c r="X133" i="35"/>
  <c r="Y133" i="35"/>
  <c r="Q134" i="35"/>
  <c r="R134" i="35"/>
  <c r="S134" i="35"/>
  <c r="T134" i="35"/>
  <c r="U134" i="35"/>
  <c r="V134" i="35"/>
  <c r="W134" i="35"/>
  <c r="X134" i="35"/>
  <c r="Y134" i="35"/>
  <c r="Q135" i="35"/>
  <c r="R135" i="35"/>
  <c r="S135" i="35"/>
  <c r="T135" i="35"/>
  <c r="U135" i="35"/>
  <c r="V135" i="35"/>
  <c r="W135" i="35"/>
  <c r="X135" i="35"/>
  <c r="Y135" i="35"/>
  <c r="Q136" i="35"/>
  <c r="R136" i="35"/>
  <c r="S136" i="35"/>
  <c r="T136" i="35"/>
  <c r="U136" i="35"/>
  <c r="V136" i="35"/>
  <c r="W136" i="35"/>
  <c r="X136" i="35"/>
  <c r="Y136" i="35"/>
  <c r="Q137" i="35"/>
  <c r="R137" i="35"/>
  <c r="S137" i="35"/>
  <c r="T137" i="35"/>
  <c r="U137" i="35"/>
  <c r="V137" i="35"/>
  <c r="W137" i="35"/>
  <c r="X137" i="35"/>
  <c r="Y137" i="35"/>
  <c r="Q138" i="35"/>
  <c r="R138" i="35"/>
  <c r="S138" i="35"/>
  <c r="T138" i="35"/>
  <c r="U138" i="35"/>
  <c r="V138" i="35"/>
  <c r="W138" i="35"/>
  <c r="X138" i="35"/>
  <c r="Y138" i="35"/>
  <c r="Q139" i="35"/>
  <c r="R139" i="35"/>
  <c r="S139" i="35"/>
  <c r="T139" i="35"/>
  <c r="U139" i="35"/>
  <c r="V139" i="35"/>
  <c r="W139" i="35"/>
  <c r="X139" i="35"/>
  <c r="Y139" i="35"/>
  <c r="Q140" i="35"/>
  <c r="R140" i="35"/>
  <c r="S140" i="35"/>
  <c r="T140" i="35"/>
  <c r="U140" i="35"/>
  <c r="V140" i="35"/>
  <c r="W140" i="35"/>
  <c r="X140" i="35"/>
  <c r="Y140" i="35"/>
  <c r="Q141" i="35"/>
  <c r="R141" i="35"/>
  <c r="S141" i="35"/>
  <c r="T141" i="35"/>
  <c r="U141" i="35"/>
  <c r="V141" i="35"/>
  <c r="W141" i="35"/>
  <c r="X141" i="35"/>
  <c r="Y141" i="35"/>
  <c r="Q142" i="35"/>
  <c r="R142" i="35"/>
  <c r="S142" i="35"/>
  <c r="T142" i="35"/>
  <c r="U142" i="35"/>
  <c r="V142" i="35"/>
  <c r="W142" i="35"/>
  <c r="X142" i="35"/>
  <c r="Y142" i="35"/>
  <c r="Q143" i="35"/>
  <c r="R143" i="35"/>
  <c r="S143" i="35"/>
  <c r="T143" i="35"/>
  <c r="U143" i="35"/>
  <c r="V143" i="35"/>
  <c r="W143" i="35"/>
  <c r="X143" i="35"/>
  <c r="Y143" i="35"/>
  <c r="Q144" i="35"/>
  <c r="R144" i="35"/>
  <c r="S144" i="35"/>
  <c r="T144" i="35"/>
  <c r="U144" i="35"/>
  <c r="V144" i="35"/>
  <c r="W144" i="35"/>
  <c r="X144" i="35"/>
  <c r="Y144" i="35"/>
  <c r="Q145" i="35"/>
  <c r="R145" i="35"/>
  <c r="S145" i="35"/>
  <c r="T145" i="35"/>
  <c r="U145" i="35"/>
  <c r="V145" i="35"/>
  <c r="W145" i="35"/>
  <c r="X145" i="35"/>
  <c r="Y145" i="35"/>
  <c r="Q146" i="35"/>
  <c r="R146" i="35"/>
  <c r="S146" i="35"/>
  <c r="T146" i="35"/>
  <c r="U146" i="35"/>
  <c r="V146" i="35"/>
  <c r="W146" i="35"/>
  <c r="X146" i="35"/>
  <c r="Y146" i="35"/>
  <c r="Q147" i="35"/>
  <c r="R147" i="35"/>
  <c r="S147" i="35"/>
  <c r="T147" i="35"/>
  <c r="U147" i="35"/>
  <c r="V147" i="35"/>
  <c r="W147" i="35"/>
  <c r="X147" i="35"/>
  <c r="Y147" i="35"/>
  <c r="Q148" i="35"/>
  <c r="R148" i="35"/>
  <c r="S148" i="35"/>
  <c r="T148" i="35"/>
  <c r="U148" i="35"/>
  <c r="V148" i="35"/>
  <c r="W148" i="35"/>
  <c r="X148" i="35"/>
  <c r="Y148" i="35"/>
  <c r="Q149" i="35"/>
  <c r="R149" i="35"/>
  <c r="S149" i="35"/>
  <c r="T149" i="35"/>
  <c r="U149" i="35"/>
  <c r="V149" i="35"/>
  <c r="W149" i="35"/>
  <c r="X149" i="35"/>
  <c r="Y149" i="35"/>
  <c r="Q150" i="35"/>
  <c r="R150" i="35"/>
  <c r="S150" i="35"/>
  <c r="T150" i="35"/>
  <c r="U150" i="35"/>
  <c r="V150" i="35"/>
  <c r="W150" i="35"/>
  <c r="X150" i="35"/>
  <c r="Y150" i="35"/>
  <c r="Q151" i="35"/>
  <c r="R151" i="35"/>
  <c r="S151" i="35"/>
  <c r="T151" i="35"/>
  <c r="U151" i="35"/>
  <c r="V151" i="35"/>
  <c r="W151" i="35"/>
  <c r="X151" i="35"/>
  <c r="Y151" i="35"/>
  <c r="Q152" i="35"/>
  <c r="R152" i="35"/>
  <c r="S152" i="35"/>
  <c r="T152" i="35"/>
  <c r="U152" i="35"/>
  <c r="V152" i="35"/>
  <c r="W152" i="35"/>
  <c r="X152" i="35"/>
  <c r="Y152" i="35"/>
  <c r="Q153" i="35"/>
  <c r="R153" i="35"/>
  <c r="S153" i="35"/>
  <c r="T153" i="35"/>
  <c r="U153" i="35"/>
  <c r="V153" i="35"/>
  <c r="W153" i="35"/>
  <c r="X153" i="35"/>
  <c r="Y153" i="35"/>
  <c r="Q154" i="35"/>
  <c r="R154" i="35"/>
  <c r="S154" i="35"/>
  <c r="T154" i="35"/>
  <c r="U154" i="35"/>
  <c r="V154" i="35"/>
  <c r="W154" i="35"/>
  <c r="X154" i="35"/>
  <c r="Y154" i="35"/>
  <c r="Q155" i="35"/>
  <c r="R155" i="35"/>
  <c r="S155" i="35"/>
  <c r="T155" i="35"/>
  <c r="U155" i="35"/>
  <c r="V155" i="35"/>
  <c r="W155" i="35"/>
  <c r="X155" i="35"/>
  <c r="Y155" i="35"/>
  <c r="Q156" i="35"/>
  <c r="R156" i="35"/>
  <c r="S156" i="35"/>
  <c r="T156" i="35"/>
  <c r="U156" i="35"/>
  <c r="V156" i="35"/>
  <c r="W156" i="35"/>
  <c r="X156" i="35"/>
  <c r="Y156" i="35"/>
  <c r="Q157" i="35"/>
  <c r="R157" i="35"/>
  <c r="S157" i="35"/>
  <c r="T157" i="35"/>
  <c r="U157" i="35"/>
  <c r="V157" i="35"/>
  <c r="W157" i="35"/>
  <c r="X157" i="35"/>
  <c r="Y157" i="35"/>
  <c r="Q158" i="35"/>
  <c r="R158" i="35"/>
  <c r="S158" i="35"/>
  <c r="T158" i="35"/>
  <c r="U158" i="35"/>
  <c r="V158" i="35"/>
  <c r="W158" i="35"/>
  <c r="X158" i="35"/>
  <c r="Y158" i="35"/>
  <c r="Q159" i="35"/>
  <c r="R159" i="35"/>
  <c r="S159" i="35"/>
  <c r="T159" i="35"/>
  <c r="U159" i="35"/>
  <c r="V159" i="35"/>
  <c r="W159" i="35"/>
  <c r="X159" i="35"/>
  <c r="Y159" i="35"/>
  <c r="Q160" i="35"/>
  <c r="R160" i="35"/>
  <c r="S160" i="35"/>
  <c r="T160" i="35"/>
  <c r="U160" i="35"/>
  <c r="V160" i="35"/>
  <c r="W160" i="35"/>
  <c r="X160" i="35"/>
  <c r="Y160" i="35"/>
  <c r="Q161" i="35"/>
  <c r="R161" i="35"/>
  <c r="S161" i="35"/>
  <c r="T161" i="35"/>
  <c r="U161" i="35"/>
  <c r="V161" i="35"/>
  <c r="W161" i="35"/>
  <c r="X161" i="35"/>
  <c r="Y161" i="35"/>
  <c r="Q162" i="35"/>
  <c r="R162" i="35"/>
  <c r="S162" i="35"/>
  <c r="T162" i="35"/>
  <c r="U162" i="35"/>
  <c r="V162" i="35"/>
  <c r="W162" i="35"/>
  <c r="X162" i="35"/>
  <c r="Y162" i="35"/>
  <c r="Q163" i="35"/>
  <c r="R163" i="35"/>
  <c r="S163" i="35"/>
  <c r="T163" i="35"/>
  <c r="U163" i="35"/>
  <c r="V163" i="35"/>
  <c r="W163" i="35"/>
  <c r="X163" i="35"/>
  <c r="Y163" i="35"/>
  <c r="Q164" i="35"/>
  <c r="R164" i="35"/>
  <c r="S164" i="35"/>
  <c r="T164" i="35"/>
  <c r="U164" i="35"/>
  <c r="V164" i="35"/>
  <c r="W164" i="35"/>
  <c r="X164" i="35"/>
  <c r="Y164" i="35"/>
  <c r="Q165" i="35"/>
  <c r="R165" i="35"/>
  <c r="S165" i="35"/>
  <c r="T165" i="35"/>
  <c r="U165" i="35"/>
  <c r="V165" i="35"/>
  <c r="W165" i="35"/>
  <c r="X165" i="35"/>
  <c r="Y165" i="35"/>
  <c r="Q166" i="35"/>
  <c r="R166" i="35"/>
  <c r="S166" i="35"/>
  <c r="T166" i="35"/>
  <c r="U166" i="35"/>
  <c r="V166" i="35"/>
  <c r="W166" i="35"/>
  <c r="X166" i="35"/>
  <c r="Y166" i="35"/>
  <c r="Q167" i="35"/>
  <c r="R167" i="35"/>
  <c r="S167" i="35"/>
  <c r="T167" i="35"/>
  <c r="U167" i="35"/>
  <c r="V167" i="35"/>
  <c r="W167" i="35"/>
  <c r="X167" i="35"/>
  <c r="Y167" i="35"/>
  <c r="Q168" i="35"/>
  <c r="R168" i="35"/>
  <c r="S168" i="35"/>
  <c r="T168" i="35"/>
  <c r="U168" i="35"/>
  <c r="V168" i="35"/>
  <c r="W168" i="35"/>
  <c r="X168" i="35"/>
  <c r="Y168" i="35"/>
  <c r="Q169" i="35"/>
  <c r="R169" i="35"/>
  <c r="S169" i="35"/>
  <c r="T169" i="35"/>
  <c r="U169" i="35"/>
  <c r="V169" i="35"/>
  <c r="W169" i="35"/>
  <c r="X169" i="35"/>
  <c r="Y169" i="35"/>
  <c r="Q170" i="35"/>
  <c r="R170" i="35"/>
  <c r="S170" i="35"/>
  <c r="T170" i="35"/>
  <c r="U170" i="35"/>
  <c r="V170" i="35"/>
  <c r="W170" i="35"/>
  <c r="X170" i="35"/>
  <c r="Y170" i="35"/>
  <c r="Q171" i="35"/>
  <c r="R171" i="35"/>
  <c r="S171" i="35"/>
  <c r="T171" i="35"/>
  <c r="U171" i="35"/>
  <c r="V171" i="35"/>
  <c r="W171" i="35"/>
  <c r="X171" i="35"/>
  <c r="Y171" i="35"/>
  <c r="Q172" i="35"/>
  <c r="R172" i="35"/>
  <c r="S172" i="35"/>
  <c r="T172" i="35"/>
  <c r="U172" i="35"/>
  <c r="V172" i="35"/>
  <c r="W172" i="35"/>
  <c r="X172" i="35"/>
  <c r="Y172" i="35"/>
  <c r="Q173" i="35"/>
  <c r="R173" i="35"/>
  <c r="S173" i="35"/>
  <c r="T173" i="35"/>
  <c r="U173" i="35"/>
  <c r="V173" i="35"/>
  <c r="W173" i="35"/>
  <c r="X173" i="35"/>
  <c r="Y173" i="35"/>
  <c r="Q174" i="35"/>
  <c r="R174" i="35"/>
  <c r="S174" i="35"/>
  <c r="T174" i="35"/>
  <c r="U174" i="35"/>
  <c r="V174" i="35"/>
  <c r="W174" i="35"/>
  <c r="X174" i="35"/>
  <c r="Y174" i="35"/>
  <c r="Q175" i="35"/>
  <c r="R175" i="35"/>
  <c r="S175" i="35"/>
  <c r="T175" i="35"/>
  <c r="U175" i="35"/>
  <c r="V175" i="35"/>
  <c r="W175" i="35"/>
  <c r="X175" i="35"/>
  <c r="Y175" i="35"/>
  <c r="Q176" i="35"/>
  <c r="R176" i="35"/>
  <c r="S176" i="35"/>
  <c r="T176" i="35"/>
  <c r="U176" i="35"/>
  <c r="V176" i="35"/>
  <c r="W176" i="35"/>
  <c r="X176" i="35"/>
  <c r="Y176" i="35"/>
  <c r="Q177" i="35"/>
  <c r="R177" i="35"/>
  <c r="S177" i="35"/>
  <c r="T177" i="35"/>
  <c r="U177" i="35"/>
  <c r="V177" i="35"/>
  <c r="W177" i="35"/>
  <c r="X177" i="35"/>
  <c r="Y177" i="35"/>
  <c r="Q178" i="35"/>
  <c r="R178" i="35"/>
  <c r="S178" i="35"/>
  <c r="T178" i="35"/>
  <c r="U178" i="35"/>
  <c r="V178" i="35"/>
  <c r="W178" i="35"/>
  <c r="X178" i="35"/>
  <c r="Y178" i="35"/>
  <c r="Q179" i="35"/>
  <c r="R179" i="35"/>
  <c r="S179" i="35"/>
  <c r="T179" i="35"/>
  <c r="U179" i="35"/>
  <c r="V179" i="35"/>
  <c r="W179" i="35"/>
  <c r="X179" i="35"/>
  <c r="Y179" i="35"/>
  <c r="Q180" i="35"/>
  <c r="R180" i="35"/>
  <c r="S180" i="35"/>
  <c r="T180" i="35"/>
  <c r="U180" i="35"/>
  <c r="V180" i="35"/>
  <c r="W180" i="35"/>
  <c r="X180" i="35"/>
  <c r="Y180" i="35"/>
  <c r="Q181" i="35"/>
  <c r="R181" i="35"/>
  <c r="S181" i="35"/>
  <c r="T181" i="35"/>
  <c r="U181" i="35"/>
  <c r="V181" i="35"/>
  <c r="W181" i="35"/>
  <c r="X181" i="35"/>
  <c r="Y181" i="35"/>
  <c r="Q182" i="35"/>
  <c r="R182" i="35"/>
  <c r="S182" i="35"/>
  <c r="T182" i="35"/>
  <c r="U182" i="35"/>
  <c r="V182" i="35"/>
  <c r="W182" i="35"/>
  <c r="X182" i="35"/>
  <c r="Y182" i="35"/>
  <c r="Q183" i="35"/>
  <c r="R183" i="35"/>
  <c r="S183" i="35"/>
  <c r="T183" i="35"/>
  <c r="U183" i="35"/>
  <c r="V183" i="35"/>
  <c r="W183" i="35"/>
  <c r="X183" i="35"/>
  <c r="Y183" i="35"/>
  <c r="Q184" i="35"/>
  <c r="R184" i="35"/>
  <c r="S184" i="35"/>
  <c r="T184" i="35"/>
  <c r="U184" i="35"/>
  <c r="V184" i="35"/>
  <c r="W184" i="35"/>
  <c r="X184" i="35"/>
  <c r="Y184" i="35"/>
  <c r="Q185" i="35"/>
  <c r="R185" i="35"/>
  <c r="S185" i="35"/>
  <c r="T185" i="35"/>
  <c r="U185" i="35"/>
  <c r="V185" i="35"/>
  <c r="W185" i="35"/>
  <c r="X185" i="35"/>
  <c r="Y185" i="35"/>
  <c r="Q186" i="35"/>
  <c r="R186" i="35"/>
  <c r="S186" i="35"/>
  <c r="T186" i="35"/>
  <c r="U186" i="35"/>
  <c r="V186" i="35"/>
  <c r="W186" i="35"/>
  <c r="X186" i="35"/>
  <c r="Y186" i="35"/>
  <c r="Q187" i="35"/>
  <c r="R187" i="35"/>
  <c r="S187" i="35"/>
  <c r="T187" i="35"/>
  <c r="U187" i="35"/>
  <c r="V187" i="35"/>
  <c r="W187" i="35"/>
  <c r="X187" i="35"/>
  <c r="Y187" i="35"/>
  <c r="Q188" i="35"/>
  <c r="R188" i="35"/>
  <c r="S188" i="35"/>
  <c r="T188" i="35"/>
  <c r="U188" i="35"/>
  <c r="V188" i="35"/>
  <c r="W188" i="35"/>
  <c r="X188" i="35"/>
  <c r="Y188" i="35"/>
  <c r="Q189" i="35"/>
  <c r="R189" i="35"/>
  <c r="S189" i="35"/>
  <c r="T189" i="35"/>
  <c r="U189" i="35"/>
  <c r="V189" i="35"/>
  <c r="W189" i="35"/>
  <c r="X189" i="35"/>
  <c r="Y189" i="35"/>
  <c r="Q190" i="35"/>
  <c r="R190" i="35"/>
  <c r="S190" i="35"/>
  <c r="T190" i="35"/>
  <c r="U190" i="35"/>
  <c r="V190" i="35"/>
  <c r="W190" i="35"/>
  <c r="X190" i="35"/>
  <c r="Y190" i="35"/>
  <c r="Q191" i="35"/>
  <c r="R191" i="35"/>
  <c r="S191" i="35"/>
  <c r="T191" i="35"/>
  <c r="U191" i="35"/>
  <c r="V191" i="35"/>
  <c r="W191" i="35"/>
  <c r="X191" i="35"/>
  <c r="Y191" i="35"/>
  <c r="Q192" i="35"/>
  <c r="R192" i="35"/>
  <c r="S192" i="35"/>
  <c r="T192" i="35"/>
  <c r="U192" i="35"/>
  <c r="V192" i="35"/>
  <c r="W192" i="35"/>
  <c r="X192" i="35"/>
  <c r="Y192" i="35"/>
  <c r="Q193" i="35"/>
  <c r="R193" i="35"/>
  <c r="S193" i="35"/>
  <c r="T193" i="35"/>
  <c r="U193" i="35"/>
  <c r="V193" i="35"/>
  <c r="W193" i="35"/>
  <c r="X193" i="35"/>
  <c r="Y193" i="35"/>
  <c r="Q194" i="35"/>
  <c r="R194" i="35"/>
  <c r="S194" i="35"/>
  <c r="T194" i="35"/>
  <c r="U194" i="35"/>
  <c r="V194" i="35"/>
  <c r="W194" i="35"/>
  <c r="X194" i="35"/>
  <c r="Y194" i="35"/>
  <c r="Q195" i="35"/>
  <c r="R195" i="35"/>
  <c r="S195" i="35"/>
  <c r="T195" i="35"/>
  <c r="U195" i="35"/>
  <c r="V195" i="35"/>
  <c r="W195" i="35"/>
  <c r="X195" i="35"/>
  <c r="Y195" i="35"/>
  <c r="Q196" i="35"/>
  <c r="R196" i="35"/>
  <c r="S196" i="35"/>
  <c r="T196" i="35"/>
  <c r="U196" i="35"/>
  <c r="V196" i="35"/>
  <c r="W196" i="35"/>
  <c r="X196" i="35"/>
  <c r="Y196" i="35"/>
  <c r="Q197" i="35"/>
  <c r="R197" i="35"/>
  <c r="S197" i="35"/>
  <c r="T197" i="35"/>
  <c r="U197" i="35"/>
  <c r="V197" i="35"/>
  <c r="W197" i="35"/>
  <c r="X197" i="35"/>
  <c r="Y197" i="35"/>
  <c r="Q198" i="35"/>
  <c r="R198" i="35"/>
  <c r="S198" i="35"/>
  <c r="T198" i="35"/>
  <c r="U198" i="35"/>
  <c r="V198" i="35"/>
  <c r="W198" i="35"/>
  <c r="X198" i="35"/>
  <c r="Y198" i="35"/>
  <c r="Q199" i="35"/>
  <c r="R199" i="35"/>
  <c r="S199" i="35"/>
  <c r="T199" i="35"/>
  <c r="U199" i="35"/>
  <c r="V199" i="35"/>
  <c r="W199" i="35"/>
  <c r="X199" i="35"/>
  <c r="Y199" i="35"/>
  <c r="Q200" i="35"/>
  <c r="R200" i="35"/>
  <c r="S200" i="35"/>
  <c r="T200" i="35"/>
  <c r="U200" i="35"/>
  <c r="V200" i="35"/>
  <c r="W200" i="35"/>
  <c r="X200" i="35"/>
  <c r="Y200" i="35"/>
  <c r="Q201" i="35"/>
  <c r="R201" i="35"/>
  <c r="S201" i="35"/>
  <c r="T201" i="35"/>
  <c r="U201" i="35"/>
  <c r="V201" i="35"/>
  <c r="W201" i="35"/>
  <c r="X201" i="35"/>
  <c r="Y201" i="35"/>
  <c r="Q202" i="35"/>
  <c r="R202" i="35"/>
  <c r="S202" i="35"/>
  <c r="T202" i="35"/>
  <c r="U202" i="35"/>
  <c r="V202" i="35"/>
  <c r="W202" i="35"/>
  <c r="X202" i="35"/>
  <c r="Y202" i="35"/>
  <c r="Q203" i="35"/>
  <c r="R203" i="35"/>
  <c r="S203" i="35"/>
  <c r="T203" i="35"/>
  <c r="U203" i="35"/>
  <c r="V203" i="35"/>
  <c r="W203" i="35"/>
  <c r="X203" i="35"/>
  <c r="Y203" i="35"/>
  <c r="Q204" i="35"/>
  <c r="R204" i="35"/>
  <c r="S204" i="35"/>
  <c r="T204" i="35"/>
  <c r="U204" i="35"/>
  <c r="V204" i="35"/>
  <c r="W204" i="35"/>
  <c r="X204" i="35"/>
  <c r="Y204" i="35"/>
  <c r="Q205" i="35"/>
  <c r="R205" i="35"/>
  <c r="S205" i="35"/>
  <c r="T205" i="35"/>
  <c r="U205" i="35"/>
  <c r="V205" i="35"/>
  <c r="W205" i="35"/>
  <c r="X205" i="35"/>
  <c r="Y205" i="35"/>
  <c r="Q206" i="35"/>
  <c r="R206" i="35"/>
  <c r="S206" i="35"/>
  <c r="T206" i="35"/>
  <c r="U206" i="35"/>
  <c r="V206" i="35"/>
  <c r="W206" i="35"/>
  <c r="X206" i="35"/>
  <c r="Y206" i="35"/>
  <c r="Q207" i="35"/>
  <c r="R207" i="35"/>
  <c r="S207" i="35"/>
  <c r="T207" i="35"/>
  <c r="U207" i="35"/>
  <c r="V207" i="35"/>
  <c r="W207" i="35"/>
  <c r="X207" i="35"/>
  <c r="Y207" i="35"/>
  <c r="Q208" i="35"/>
  <c r="R208" i="35"/>
  <c r="S208" i="35"/>
  <c r="T208" i="35"/>
  <c r="U208" i="35"/>
  <c r="V208" i="35"/>
  <c r="W208" i="35"/>
  <c r="X208" i="35"/>
  <c r="Y208" i="35"/>
  <c r="Q209" i="35"/>
  <c r="R209" i="35"/>
  <c r="S209" i="35"/>
  <c r="T209" i="35"/>
  <c r="U209" i="35"/>
  <c r="V209" i="35"/>
  <c r="W209" i="35"/>
  <c r="X209" i="35"/>
  <c r="Y209" i="35"/>
  <c r="Y3" i="35"/>
  <c r="X3" i="35"/>
  <c r="W3" i="35"/>
  <c r="V3" i="35"/>
  <c r="U3" i="35"/>
  <c r="T3" i="35"/>
  <c r="S3" i="35"/>
  <c r="R3" i="35"/>
  <c r="Q3" i="35"/>
  <c r="F4" i="35"/>
  <c r="G4" i="35"/>
  <c r="H4" i="35"/>
  <c r="I4" i="35"/>
  <c r="J4" i="35"/>
  <c r="K4" i="35"/>
  <c r="L4" i="35"/>
  <c r="M4" i="35"/>
  <c r="N4" i="35"/>
  <c r="F5" i="35"/>
  <c r="G5" i="35"/>
  <c r="H5" i="35"/>
  <c r="I5" i="35"/>
  <c r="J5" i="35"/>
  <c r="K5" i="35"/>
  <c r="L5" i="35"/>
  <c r="M5" i="35"/>
  <c r="N5" i="35"/>
  <c r="F6" i="35"/>
  <c r="G6" i="35"/>
  <c r="H6" i="35"/>
  <c r="I6" i="35"/>
  <c r="J6" i="35"/>
  <c r="K6" i="35"/>
  <c r="L6" i="35"/>
  <c r="M6" i="35"/>
  <c r="N6" i="35"/>
  <c r="F7" i="35"/>
  <c r="G7" i="35"/>
  <c r="H7" i="35"/>
  <c r="I7" i="35"/>
  <c r="J7" i="35"/>
  <c r="K7" i="35"/>
  <c r="L7" i="35"/>
  <c r="M7" i="35"/>
  <c r="N7" i="35"/>
  <c r="F8" i="35"/>
  <c r="G8" i="35"/>
  <c r="H8" i="35"/>
  <c r="I8" i="35"/>
  <c r="J8" i="35"/>
  <c r="K8" i="35"/>
  <c r="L8" i="35"/>
  <c r="M8" i="35"/>
  <c r="N8" i="35"/>
  <c r="F9" i="35"/>
  <c r="G9" i="35"/>
  <c r="H9" i="35"/>
  <c r="I9" i="35"/>
  <c r="J9" i="35"/>
  <c r="K9" i="35"/>
  <c r="L9" i="35"/>
  <c r="M9" i="35"/>
  <c r="N9" i="35"/>
  <c r="F10" i="35"/>
  <c r="G10" i="35"/>
  <c r="H10" i="35"/>
  <c r="I10" i="35"/>
  <c r="J10" i="35"/>
  <c r="K10" i="35"/>
  <c r="L10" i="35"/>
  <c r="M10" i="35"/>
  <c r="N10" i="35"/>
  <c r="F11" i="35"/>
  <c r="G11" i="35"/>
  <c r="H11" i="35"/>
  <c r="I11" i="35"/>
  <c r="J11" i="35"/>
  <c r="K11" i="35"/>
  <c r="L11" i="35"/>
  <c r="M11" i="35"/>
  <c r="N11" i="35"/>
  <c r="F12" i="35"/>
  <c r="G12" i="35"/>
  <c r="H12" i="35"/>
  <c r="I12" i="35"/>
  <c r="J12" i="35"/>
  <c r="K12" i="35"/>
  <c r="L12" i="35"/>
  <c r="M12" i="35"/>
  <c r="N12" i="35"/>
  <c r="F13" i="35"/>
  <c r="G13" i="35"/>
  <c r="H13" i="35"/>
  <c r="I13" i="35"/>
  <c r="J13" i="35"/>
  <c r="K13" i="35"/>
  <c r="L13" i="35"/>
  <c r="M13" i="35"/>
  <c r="N13" i="35"/>
  <c r="F14" i="35"/>
  <c r="G14" i="35"/>
  <c r="H14" i="35"/>
  <c r="I14" i="35"/>
  <c r="J14" i="35"/>
  <c r="K14" i="35"/>
  <c r="L14" i="35"/>
  <c r="M14" i="35"/>
  <c r="N14" i="35"/>
  <c r="F15" i="35"/>
  <c r="G15" i="35"/>
  <c r="H15" i="35"/>
  <c r="I15" i="35"/>
  <c r="J15" i="35"/>
  <c r="K15" i="35"/>
  <c r="L15" i="35"/>
  <c r="M15" i="35"/>
  <c r="N15" i="35"/>
  <c r="F16" i="35"/>
  <c r="G16" i="35"/>
  <c r="H16" i="35"/>
  <c r="I16" i="35"/>
  <c r="J16" i="35"/>
  <c r="K16" i="35"/>
  <c r="L16" i="35"/>
  <c r="M16" i="35"/>
  <c r="N16" i="35"/>
  <c r="F17" i="35"/>
  <c r="G17" i="35"/>
  <c r="H17" i="35"/>
  <c r="I17" i="35"/>
  <c r="J17" i="35"/>
  <c r="K17" i="35"/>
  <c r="L17" i="35"/>
  <c r="M17" i="35"/>
  <c r="N17" i="35"/>
  <c r="F18" i="35"/>
  <c r="G18" i="35"/>
  <c r="H18" i="35"/>
  <c r="I18" i="35"/>
  <c r="J18" i="35"/>
  <c r="K18" i="35"/>
  <c r="L18" i="35"/>
  <c r="M18" i="35"/>
  <c r="N18" i="35"/>
  <c r="F19" i="35"/>
  <c r="G19" i="35"/>
  <c r="H19" i="35"/>
  <c r="I19" i="35"/>
  <c r="J19" i="35"/>
  <c r="K19" i="35"/>
  <c r="L19" i="35"/>
  <c r="M19" i="35"/>
  <c r="N19" i="35"/>
  <c r="F20" i="35"/>
  <c r="G20" i="35"/>
  <c r="H20" i="35"/>
  <c r="I20" i="35"/>
  <c r="J20" i="35"/>
  <c r="K20" i="35"/>
  <c r="L20" i="35"/>
  <c r="M20" i="35"/>
  <c r="N20" i="35"/>
  <c r="F21" i="35"/>
  <c r="G21" i="35"/>
  <c r="H21" i="35"/>
  <c r="I21" i="35"/>
  <c r="J21" i="35"/>
  <c r="K21" i="35"/>
  <c r="L21" i="35"/>
  <c r="M21" i="35"/>
  <c r="N21" i="35"/>
  <c r="F22" i="35"/>
  <c r="G22" i="35"/>
  <c r="H22" i="35"/>
  <c r="I22" i="35"/>
  <c r="J22" i="35"/>
  <c r="K22" i="35"/>
  <c r="L22" i="35"/>
  <c r="M22" i="35"/>
  <c r="N22" i="35"/>
  <c r="F23" i="35"/>
  <c r="G23" i="35"/>
  <c r="H23" i="35"/>
  <c r="I23" i="35"/>
  <c r="J23" i="35"/>
  <c r="K23" i="35"/>
  <c r="L23" i="35"/>
  <c r="M23" i="35"/>
  <c r="N23" i="35"/>
  <c r="F24" i="35"/>
  <c r="G24" i="35"/>
  <c r="H24" i="35"/>
  <c r="I24" i="35"/>
  <c r="J24" i="35"/>
  <c r="K24" i="35"/>
  <c r="L24" i="35"/>
  <c r="M24" i="35"/>
  <c r="N24" i="35"/>
  <c r="F25" i="35"/>
  <c r="G25" i="35"/>
  <c r="H25" i="35"/>
  <c r="I25" i="35"/>
  <c r="J25" i="35"/>
  <c r="K25" i="35"/>
  <c r="L25" i="35"/>
  <c r="M25" i="35"/>
  <c r="N25" i="35"/>
  <c r="F26" i="35"/>
  <c r="G26" i="35"/>
  <c r="H26" i="35"/>
  <c r="I26" i="35"/>
  <c r="J26" i="35"/>
  <c r="K26" i="35"/>
  <c r="L26" i="35"/>
  <c r="M26" i="35"/>
  <c r="N26" i="35"/>
  <c r="F27" i="35"/>
  <c r="G27" i="35"/>
  <c r="H27" i="35"/>
  <c r="I27" i="35"/>
  <c r="J27" i="35"/>
  <c r="K27" i="35"/>
  <c r="L27" i="35"/>
  <c r="M27" i="35"/>
  <c r="N27" i="35"/>
  <c r="F28" i="35"/>
  <c r="G28" i="35"/>
  <c r="H28" i="35"/>
  <c r="I28" i="35"/>
  <c r="J28" i="35"/>
  <c r="K28" i="35"/>
  <c r="L28" i="35"/>
  <c r="M28" i="35"/>
  <c r="N28" i="35"/>
  <c r="F29" i="35"/>
  <c r="G29" i="35"/>
  <c r="H29" i="35"/>
  <c r="I29" i="35"/>
  <c r="J29" i="35"/>
  <c r="K29" i="35"/>
  <c r="L29" i="35"/>
  <c r="M29" i="35"/>
  <c r="N29" i="35"/>
  <c r="F30" i="35"/>
  <c r="G30" i="35"/>
  <c r="H30" i="35"/>
  <c r="I30" i="35"/>
  <c r="J30" i="35"/>
  <c r="K30" i="35"/>
  <c r="L30" i="35"/>
  <c r="M30" i="35"/>
  <c r="N30" i="35"/>
  <c r="F31" i="35"/>
  <c r="G31" i="35"/>
  <c r="H31" i="35"/>
  <c r="I31" i="35"/>
  <c r="J31" i="35"/>
  <c r="K31" i="35"/>
  <c r="L31" i="35"/>
  <c r="M31" i="35"/>
  <c r="N31" i="35"/>
  <c r="F32" i="35"/>
  <c r="G32" i="35"/>
  <c r="H32" i="35"/>
  <c r="I32" i="35"/>
  <c r="J32" i="35"/>
  <c r="K32" i="35"/>
  <c r="L32" i="35"/>
  <c r="M32" i="35"/>
  <c r="N32" i="35"/>
  <c r="F33" i="35"/>
  <c r="G33" i="35"/>
  <c r="H33" i="35"/>
  <c r="I33" i="35"/>
  <c r="J33" i="35"/>
  <c r="K33" i="35"/>
  <c r="L33" i="35"/>
  <c r="M33" i="35"/>
  <c r="N33" i="35"/>
  <c r="F34" i="35"/>
  <c r="G34" i="35"/>
  <c r="H34" i="35"/>
  <c r="I34" i="35"/>
  <c r="J34" i="35"/>
  <c r="K34" i="35"/>
  <c r="L34" i="35"/>
  <c r="M34" i="35"/>
  <c r="N34" i="35"/>
  <c r="F35" i="35"/>
  <c r="G35" i="35"/>
  <c r="H35" i="35"/>
  <c r="I35" i="35"/>
  <c r="J35" i="35"/>
  <c r="K35" i="35"/>
  <c r="L35" i="35"/>
  <c r="M35" i="35"/>
  <c r="N35" i="35"/>
  <c r="F36" i="35"/>
  <c r="G36" i="35"/>
  <c r="H36" i="35"/>
  <c r="I36" i="35"/>
  <c r="J36" i="35"/>
  <c r="K36" i="35"/>
  <c r="L36" i="35"/>
  <c r="M36" i="35"/>
  <c r="N36" i="35"/>
  <c r="F37" i="35"/>
  <c r="G37" i="35"/>
  <c r="H37" i="35"/>
  <c r="I37" i="35"/>
  <c r="J37" i="35"/>
  <c r="K37" i="35"/>
  <c r="L37" i="35"/>
  <c r="M37" i="35"/>
  <c r="N37" i="35"/>
  <c r="F38" i="35"/>
  <c r="G38" i="35"/>
  <c r="H38" i="35"/>
  <c r="I38" i="35"/>
  <c r="J38" i="35"/>
  <c r="K38" i="35"/>
  <c r="L38" i="35"/>
  <c r="M38" i="35"/>
  <c r="N38" i="35"/>
  <c r="F39" i="35"/>
  <c r="G39" i="35"/>
  <c r="H39" i="35"/>
  <c r="I39" i="35"/>
  <c r="J39" i="35"/>
  <c r="K39" i="35"/>
  <c r="L39" i="35"/>
  <c r="M39" i="35"/>
  <c r="N39" i="35"/>
  <c r="F40" i="35"/>
  <c r="G40" i="35"/>
  <c r="H40" i="35"/>
  <c r="I40" i="35"/>
  <c r="J40" i="35"/>
  <c r="K40" i="35"/>
  <c r="L40" i="35"/>
  <c r="M40" i="35"/>
  <c r="N40" i="35"/>
  <c r="F41" i="35"/>
  <c r="G41" i="35"/>
  <c r="H41" i="35"/>
  <c r="I41" i="35"/>
  <c r="J41" i="35"/>
  <c r="K41" i="35"/>
  <c r="L41" i="35"/>
  <c r="M41" i="35"/>
  <c r="N41" i="35"/>
  <c r="F42" i="35"/>
  <c r="G42" i="35"/>
  <c r="H42" i="35"/>
  <c r="I42" i="35"/>
  <c r="J42" i="35"/>
  <c r="K42" i="35"/>
  <c r="L42" i="35"/>
  <c r="M42" i="35"/>
  <c r="N42" i="35"/>
  <c r="F43" i="35"/>
  <c r="G43" i="35"/>
  <c r="H43" i="35"/>
  <c r="I43" i="35"/>
  <c r="J43" i="35"/>
  <c r="K43" i="35"/>
  <c r="L43" i="35"/>
  <c r="M43" i="35"/>
  <c r="N43" i="35"/>
  <c r="F44" i="35"/>
  <c r="G44" i="35"/>
  <c r="H44" i="35"/>
  <c r="I44" i="35"/>
  <c r="J44" i="35"/>
  <c r="K44" i="35"/>
  <c r="L44" i="35"/>
  <c r="M44" i="35"/>
  <c r="N44" i="35"/>
  <c r="F45" i="35"/>
  <c r="G45" i="35"/>
  <c r="H45" i="35"/>
  <c r="I45" i="35"/>
  <c r="J45" i="35"/>
  <c r="K45" i="35"/>
  <c r="L45" i="35"/>
  <c r="M45" i="35"/>
  <c r="N45" i="35"/>
  <c r="F46" i="35"/>
  <c r="G46" i="35"/>
  <c r="H46" i="35"/>
  <c r="I46" i="35"/>
  <c r="J46" i="35"/>
  <c r="K46" i="35"/>
  <c r="L46" i="35"/>
  <c r="M46" i="35"/>
  <c r="N46" i="35"/>
  <c r="F47" i="35"/>
  <c r="G47" i="35"/>
  <c r="H47" i="35"/>
  <c r="I47" i="35"/>
  <c r="J47" i="35"/>
  <c r="K47" i="35"/>
  <c r="L47" i="35"/>
  <c r="M47" i="35"/>
  <c r="N47" i="35"/>
  <c r="F48" i="35"/>
  <c r="G48" i="35"/>
  <c r="H48" i="35"/>
  <c r="I48" i="35"/>
  <c r="J48" i="35"/>
  <c r="K48" i="35"/>
  <c r="L48" i="35"/>
  <c r="M48" i="35"/>
  <c r="N48" i="35"/>
  <c r="F49" i="35"/>
  <c r="G49" i="35"/>
  <c r="H49" i="35"/>
  <c r="I49" i="35"/>
  <c r="J49" i="35"/>
  <c r="K49" i="35"/>
  <c r="L49" i="35"/>
  <c r="M49" i="35"/>
  <c r="N49" i="35"/>
  <c r="F50" i="35"/>
  <c r="G50" i="35"/>
  <c r="H50" i="35"/>
  <c r="I50" i="35"/>
  <c r="J50" i="35"/>
  <c r="K50" i="35"/>
  <c r="L50" i="35"/>
  <c r="M50" i="35"/>
  <c r="N50" i="35"/>
  <c r="F51" i="35"/>
  <c r="G51" i="35"/>
  <c r="H51" i="35"/>
  <c r="I51" i="35"/>
  <c r="J51" i="35"/>
  <c r="K51" i="35"/>
  <c r="L51" i="35"/>
  <c r="M51" i="35"/>
  <c r="N51" i="35"/>
  <c r="F52" i="35"/>
  <c r="G52" i="35"/>
  <c r="H52" i="35"/>
  <c r="I52" i="35"/>
  <c r="J52" i="35"/>
  <c r="K52" i="35"/>
  <c r="L52" i="35"/>
  <c r="M52" i="35"/>
  <c r="N52" i="35"/>
  <c r="F53" i="35"/>
  <c r="G53" i="35"/>
  <c r="H53" i="35"/>
  <c r="I53" i="35"/>
  <c r="J53" i="35"/>
  <c r="K53" i="35"/>
  <c r="L53" i="35"/>
  <c r="M53" i="35"/>
  <c r="N53" i="35"/>
  <c r="F54" i="35"/>
  <c r="G54" i="35"/>
  <c r="H54" i="35"/>
  <c r="I54" i="35"/>
  <c r="J54" i="35"/>
  <c r="K54" i="35"/>
  <c r="L54" i="35"/>
  <c r="M54" i="35"/>
  <c r="N54" i="35"/>
  <c r="F55" i="35"/>
  <c r="G55" i="35"/>
  <c r="H55" i="35"/>
  <c r="I55" i="35"/>
  <c r="J55" i="35"/>
  <c r="K55" i="35"/>
  <c r="L55" i="35"/>
  <c r="M55" i="35"/>
  <c r="N55" i="35"/>
  <c r="F56" i="35"/>
  <c r="G56" i="35"/>
  <c r="H56" i="35"/>
  <c r="I56" i="35"/>
  <c r="J56" i="35"/>
  <c r="K56" i="35"/>
  <c r="L56" i="35"/>
  <c r="M56" i="35"/>
  <c r="N56" i="35"/>
  <c r="F57" i="35"/>
  <c r="G57" i="35"/>
  <c r="H57" i="35"/>
  <c r="I57" i="35"/>
  <c r="J57" i="35"/>
  <c r="K57" i="35"/>
  <c r="L57" i="35"/>
  <c r="M57" i="35"/>
  <c r="N57" i="35"/>
  <c r="F58" i="35"/>
  <c r="G58" i="35"/>
  <c r="H58" i="35"/>
  <c r="I58" i="35"/>
  <c r="J58" i="35"/>
  <c r="K58" i="35"/>
  <c r="L58" i="35"/>
  <c r="M58" i="35"/>
  <c r="N58" i="35"/>
  <c r="F59" i="35"/>
  <c r="G59" i="35"/>
  <c r="H59" i="35"/>
  <c r="I59" i="35"/>
  <c r="J59" i="35"/>
  <c r="K59" i="35"/>
  <c r="L59" i="35"/>
  <c r="M59" i="35"/>
  <c r="N59" i="35"/>
  <c r="F60" i="35"/>
  <c r="G60" i="35"/>
  <c r="H60" i="35"/>
  <c r="I60" i="35"/>
  <c r="J60" i="35"/>
  <c r="K60" i="35"/>
  <c r="L60" i="35"/>
  <c r="M60" i="35"/>
  <c r="N60" i="35"/>
  <c r="F61" i="35"/>
  <c r="G61" i="35"/>
  <c r="H61" i="35"/>
  <c r="I61" i="35"/>
  <c r="J61" i="35"/>
  <c r="K61" i="35"/>
  <c r="L61" i="35"/>
  <c r="M61" i="35"/>
  <c r="N61" i="35"/>
  <c r="F62" i="35"/>
  <c r="G62" i="35"/>
  <c r="H62" i="35"/>
  <c r="I62" i="35"/>
  <c r="J62" i="35"/>
  <c r="K62" i="35"/>
  <c r="L62" i="35"/>
  <c r="M62" i="35"/>
  <c r="N62" i="35"/>
  <c r="F63" i="35"/>
  <c r="G63" i="35"/>
  <c r="H63" i="35"/>
  <c r="I63" i="35"/>
  <c r="J63" i="35"/>
  <c r="K63" i="35"/>
  <c r="L63" i="35"/>
  <c r="M63" i="35"/>
  <c r="N63" i="35"/>
  <c r="F64" i="35"/>
  <c r="G64" i="35"/>
  <c r="H64" i="35"/>
  <c r="I64" i="35"/>
  <c r="J64" i="35"/>
  <c r="K64" i="35"/>
  <c r="L64" i="35"/>
  <c r="M64" i="35"/>
  <c r="N64" i="35"/>
  <c r="F65" i="35"/>
  <c r="G65" i="35"/>
  <c r="H65" i="35"/>
  <c r="I65" i="35"/>
  <c r="J65" i="35"/>
  <c r="K65" i="35"/>
  <c r="L65" i="35"/>
  <c r="M65" i="35"/>
  <c r="N65" i="35"/>
  <c r="F66" i="35"/>
  <c r="G66" i="35"/>
  <c r="H66" i="35"/>
  <c r="I66" i="35"/>
  <c r="J66" i="35"/>
  <c r="K66" i="35"/>
  <c r="L66" i="35"/>
  <c r="M66" i="35"/>
  <c r="N66" i="35"/>
  <c r="F67" i="35"/>
  <c r="G67" i="35"/>
  <c r="H67" i="35"/>
  <c r="I67" i="35"/>
  <c r="J67" i="35"/>
  <c r="K67" i="35"/>
  <c r="L67" i="35"/>
  <c r="M67" i="35"/>
  <c r="N67" i="35"/>
  <c r="F68" i="35"/>
  <c r="G68" i="35"/>
  <c r="H68" i="35"/>
  <c r="I68" i="35"/>
  <c r="J68" i="35"/>
  <c r="K68" i="35"/>
  <c r="L68" i="35"/>
  <c r="M68" i="35"/>
  <c r="N68" i="35"/>
  <c r="F69" i="35"/>
  <c r="G69" i="35"/>
  <c r="H69" i="35"/>
  <c r="I69" i="35"/>
  <c r="J69" i="35"/>
  <c r="K69" i="35"/>
  <c r="L69" i="35"/>
  <c r="M69" i="35"/>
  <c r="N69" i="35"/>
  <c r="F70" i="35"/>
  <c r="G70" i="35"/>
  <c r="H70" i="35"/>
  <c r="I70" i="35"/>
  <c r="J70" i="35"/>
  <c r="K70" i="35"/>
  <c r="L70" i="35"/>
  <c r="M70" i="35"/>
  <c r="N70" i="35"/>
  <c r="F71" i="35"/>
  <c r="G71" i="35"/>
  <c r="H71" i="35"/>
  <c r="I71" i="35"/>
  <c r="J71" i="35"/>
  <c r="K71" i="35"/>
  <c r="L71" i="35"/>
  <c r="M71" i="35"/>
  <c r="N71" i="35"/>
  <c r="F72" i="35"/>
  <c r="G72" i="35"/>
  <c r="H72" i="35"/>
  <c r="I72" i="35"/>
  <c r="J72" i="35"/>
  <c r="K72" i="35"/>
  <c r="L72" i="35"/>
  <c r="M72" i="35"/>
  <c r="N72" i="35"/>
  <c r="F73" i="35"/>
  <c r="G73" i="35"/>
  <c r="H73" i="35"/>
  <c r="I73" i="35"/>
  <c r="J73" i="35"/>
  <c r="K73" i="35"/>
  <c r="L73" i="35"/>
  <c r="M73" i="35"/>
  <c r="N73" i="35"/>
  <c r="F74" i="35"/>
  <c r="G74" i="35"/>
  <c r="H74" i="35"/>
  <c r="I74" i="35"/>
  <c r="J74" i="35"/>
  <c r="K74" i="35"/>
  <c r="L74" i="35"/>
  <c r="M74" i="35"/>
  <c r="N74" i="35"/>
  <c r="F75" i="35"/>
  <c r="G75" i="35"/>
  <c r="H75" i="35"/>
  <c r="I75" i="35"/>
  <c r="J75" i="35"/>
  <c r="K75" i="35"/>
  <c r="L75" i="35"/>
  <c r="M75" i="35"/>
  <c r="N75" i="35"/>
  <c r="F76" i="35"/>
  <c r="G76" i="35"/>
  <c r="H76" i="35"/>
  <c r="I76" i="35"/>
  <c r="J76" i="35"/>
  <c r="K76" i="35"/>
  <c r="L76" i="35"/>
  <c r="M76" i="35"/>
  <c r="N76" i="35"/>
  <c r="F77" i="35"/>
  <c r="G77" i="35"/>
  <c r="H77" i="35"/>
  <c r="I77" i="35"/>
  <c r="J77" i="35"/>
  <c r="K77" i="35"/>
  <c r="L77" i="35"/>
  <c r="M77" i="35"/>
  <c r="N77" i="35"/>
  <c r="F78" i="35"/>
  <c r="G78" i="35"/>
  <c r="H78" i="35"/>
  <c r="I78" i="35"/>
  <c r="J78" i="35"/>
  <c r="K78" i="35"/>
  <c r="L78" i="35"/>
  <c r="M78" i="35"/>
  <c r="N78" i="35"/>
  <c r="F79" i="35"/>
  <c r="G79" i="35"/>
  <c r="H79" i="35"/>
  <c r="I79" i="35"/>
  <c r="J79" i="35"/>
  <c r="K79" i="35"/>
  <c r="L79" i="35"/>
  <c r="M79" i="35"/>
  <c r="N79" i="35"/>
  <c r="F80" i="35"/>
  <c r="G80" i="35"/>
  <c r="H80" i="35"/>
  <c r="I80" i="35"/>
  <c r="J80" i="35"/>
  <c r="K80" i="35"/>
  <c r="L80" i="35"/>
  <c r="M80" i="35"/>
  <c r="N80" i="35"/>
  <c r="F81" i="35"/>
  <c r="G81" i="35"/>
  <c r="H81" i="35"/>
  <c r="I81" i="35"/>
  <c r="J81" i="35"/>
  <c r="K81" i="35"/>
  <c r="L81" i="35"/>
  <c r="M81" i="35"/>
  <c r="N81" i="35"/>
  <c r="F82" i="35"/>
  <c r="G82" i="35"/>
  <c r="H82" i="35"/>
  <c r="I82" i="35"/>
  <c r="J82" i="35"/>
  <c r="K82" i="35"/>
  <c r="L82" i="35"/>
  <c r="M82" i="35"/>
  <c r="N82" i="35"/>
  <c r="F83" i="35"/>
  <c r="G83" i="35"/>
  <c r="H83" i="35"/>
  <c r="I83" i="35"/>
  <c r="J83" i="35"/>
  <c r="K83" i="35"/>
  <c r="L83" i="35"/>
  <c r="M83" i="35"/>
  <c r="N83" i="35"/>
  <c r="F84" i="35"/>
  <c r="G84" i="35"/>
  <c r="H84" i="35"/>
  <c r="I84" i="35"/>
  <c r="J84" i="35"/>
  <c r="K84" i="35"/>
  <c r="L84" i="35"/>
  <c r="M84" i="35"/>
  <c r="N84" i="35"/>
  <c r="F85" i="35"/>
  <c r="G85" i="35"/>
  <c r="H85" i="35"/>
  <c r="I85" i="35"/>
  <c r="J85" i="35"/>
  <c r="K85" i="35"/>
  <c r="L85" i="35"/>
  <c r="M85" i="35"/>
  <c r="N85" i="35"/>
  <c r="F86" i="35"/>
  <c r="G86" i="35"/>
  <c r="H86" i="35"/>
  <c r="I86" i="35"/>
  <c r="J86" i="35"/>
  <c r="K86" i="35"/>
  <c r="L86" i="35"/>
  <c r="M86" i="35"/>
  <c r="N86" i="35"/>
  <c r="F87" i="35"/>
  <c r="G87" i="35"/>
  <c r="H87" i="35"/>
  <c r="I87" i="35"/>
  <c r="J87" i="35"/>
  <c r="K87" i="35"/>
  <c r="L87" i="35"/>
  <c r="M87" i="35"/>
  <c r="N87" i="35"/>
  <c r="F88" i="35"/>
  <c r="G88" i="35"/>
  <c r="H88" i="35"/>
  <c r="I88" i="35"/>
  <c r="J88" i="35"/>
  <c r="K88" i="35"/>
  <c r="L88" i="35"/>
  <c r="M88" i="35"/>
  <c r="N88" i="35"/>
  <c r="F89" i="35"/>
  <c r="G89" i="35"/>
  <c r="H89" i="35"/>
  <c r="I89" i="35"/>
  <c r="J89" i="35"/>
  <c r="K89" i="35"/>
  <c r="L89" i="35"/>
  <c r="M89" i="35"/>
  <c r="N89" i="35"/>
  <c r="F90" i="35"/>
  <c r="G90" i="35"/>
  <c r="H90" i="35"/>
  <c r="I90" i="35"/>
  <c r="J90" i="35"/>
  <c r="K90" i="35"/>
  <c r="L90" i="35"/>
  <c r="M90" i="35"/>
  <c r="N90" i="35"/>
  <c r="F91" i="35"/>
  <c r="G91" i="35"/>
  <c r="H91" i="35"/>
  <c r="I91" i="35"/>
  <c r="J91" i="35"/>
  <c r="K91" i="35"/>
  <c r="L91" i="35"/>
  <c r="M91" i="35"/>
  <c r="N91" i="35"/>
  <c r="F92" i="35"/>
  <c r="G92" i="35"/>
  <c r="H92" i="35"/>
  <c r="I92" i="35"/>
  <c r="J92" i="35"/>
  <c r="K92" i="35"/>
  <c r="L92" i="35"/>
  <c r="M92" i="35"/>
  <c r="N92" i="35"/>
  <c r="F93" i="35"/>
  <c r="G93" i="35"/>
  <c r="H93" i="35"/>
  <c r="I93" i="35"/>
  <c r="J93" i="35"/>
  <c r="K93" i="35"/>
  <c r="L93" i="35"/>
  <c r="M93" i="35"/>
  <c r="N93" i="35"/>
  <c r="F94" i="35"/>
  <c r="G94" i="35"/>
  <c r="H94" i="35"/>
  <c r="I94" i="35"/>
  <c r="J94" i="35"/>
  <c r="K94" i="35"/>
  <c r="L94" i="35"/>
  <c r="M94" i="35"/>
  <c r="N94" i="35"/>
  <c r="F95" i="35"/>
  <c r="G95" i="35"/>
  <c r="H95" i="35"/>
  <c r="I95" i="35"/>
  <c r="J95" i="35"/>
  <c r="K95" i="35"/>
  <c r="L95" i="35"/>
  <c r="M95" i="35"/>
  <c r="N95" i="35"/>
  <c r="F96" i="35"/>
  <c r="G96" i="35"/>
  <c r="H96" i="35"/>
  <c r="I96" i="35"/>
  <c r="J96" i="35"/>
  <c r="K96" i="35"/>
  <c r="L96" i="35"/>
  <c r="M96" i="35"/>
  <c r="N96" i="35"/>
  <c r="F97" i="35"/>
  <c r="G97" i="35"/>
  <c r="H97" i="35"/>
  <c r="I97" i="35"/>
  <c r="J97" i="35"/>
  <c r="K97" i="35"/>
  <c r="L97" i="35"/>
  <c r="M97" i="35"/>
  <c r="N97" i="35"/>
  <c r="F98" i="35"/>
  <c r="G98" i="35"/>
  <c r="H98" i="35"/>
  <c r="I98" i="35"/>
  <c r="J98" i="35"/>
  <c r="K98" i="35"/>
  <c r="L98" i="35"/>
  <c r="M98" i="35"/>
  <c r="N98" i="35"/>
  <c r="F99" i="35"/>
  <c r="G99" i="35"/>
  <c r="H99" i="35"/>
  <c r="I99" i="35"/>
  <c r="J99" i="35"/>
  <c r="K99" i="35"/>
  <c r="L99" i="35"/>
  <c r="M99" i="35"/>
  <c r="N99" i="35"/>
  <c r="F100" i="35"/>
  <c r="G100" i="35"/>
  <c r="H100" i="35"/>
  <c r="I100" i="35"/>
  <c r="J100" i="35"/>
  <c r="K100" i="35"/>
  <c r="L100" i="35"/>
  <c r="M100" i="35"/>
  <c r="N100" i="35"/>
  <c r="F101" i="35"/>
  <c r="G101" i="35"/>
  <c r="H101" i="35"/>
  <c r="I101" i="35"/>
  <c r="J101" i="35"/>
  <c r="K101" i="35"/>
  <c r="L101" i="35"/>
  <c r="M101" i="35"/>
  <c r="N101" i="35"/>
  <c r="F102" i="35"/>
  <c r="G102" i="35"/>
  <c r="H102" i="35"/>
  <c r="I102" i="35"/>
  <c r="J102" i="35"/>
  <c r="K102" i="35"/>
  <c r="L102" i="35"/>
  <c r="M102" i="35"/>
  <c r="N102" i="35"/>
  <c r="F103" i="35"/>
  <c r="G103" i="35"/>
  <c r="H103" i="35"/>
  <c r="I103" i="35"/>
  <c r="J103" i="35"/>
  <c r="K103" i="35"/>
  <c r="L103" i="35"/>
  <c r="M103" i="35"/>
  <c r="N103" i="35"/>
  <c r="F104" i="35"/>
  <c r="G104" i="35"/>
  <c r="H104" i="35"/>
  <c r="I104" i="35"/>
  <c r="J104" i="35"/>
  <c r="K104" i="35"/>
  <c r="L104" i="35"/>
  <c r="M104" i="35"/>
  <c r="N104" i="35"/>
  <c r="F105" i="35"/>
  <c r="G105" i="35"/>
  <c r="H105" i="35"/>
  <c r="I105" i="35"/>
  <c r="J105" i="35"/>
  <c r="K105" i="35"/>
  <c r="L105" i="35"/>
  <c r="M105" i="35"/>
  <c r="N105" i="35"/>
  <c r="F106" i="35"/>
  <c r="G106" i="35"/>
  <c r="H106" i="35"/>
  <c r="I106" i="35"/>
  <c r="J106" i="35"/>
  <c r="K106" i="35"/>
  <c r="L106" i="35"/>
  <c r="M106" i="35"/>
  <c r="N106" i="35"/>
  <c r="F107" i="35"/>
  <c r="G107" i="35"/>
  <c r="H107" i="35"/>
  <c r="I107" i="35"/>
  <c r="J107" i="35"/>
  <c r="K107" i="35"/>
  <c r="L107" i="35"/>
  <c r="M107" i="35"/>
  <c r="N107" i="35"/>
  <c r="F108" i="35"/>
  <c r="G108" i="35"/>
  <c r="H108" i="35"/>
  <c r="I108" i="35"/>
  <c r="J108" i="35"/>
  <c r="K108" i="35"/>
  <c r="L108" i="35"/>
  <c r="M108" i="35"/>
  <c r="N108" i="35"/>
  <c r="F109" i="35"/>
  <c r="G109" i="35"/>
  <c r="H109" i="35"/>
  <c r="I109" i="35"/>
  <c r="J109" i="35"/>
  <c r="K109" i="35"/>
  <c r="L109" i="35"/>
  <c r="M109" i="35"/>
  <c r="N109" i="35"/>
  <c r="F110" i="35"/>
  <c r="G110" i="35"/>
  <c r="H110" i="35"/>
  <c r="I110" i="35"/>
  <c r="J110" i="35"/>
  <c r="K110" i="35"/>
  <c r="L110" i="35"/>
  <c r="M110" i="35"/>
  <c r="N110" i="35"/>
  <c r="F111" i="35"/>
  <c r="G111" i="35"/>
  <c r="H111" i="35"/>
  <c r="I111" i="35"/>
  <c r="J111" i="35"/>
  <c r="K111" i="35"/>
  <c r="L111" i="35"/>
  <c r="M111" i="35"/>
  <c r="N111" i="35"/>
  <c r="F112" i="35"/>
  <c r="G112" i="35"/>
  <c r="H112" i="35"/>
  <c r="I112" i="35"/>
  <c r="J112" i="35"/>
  <c r="K112" i="35"/>
  <c r="L112" i="35"/>
  <c r="M112" i="35"/>
  <c r="N112" i="35"/>
  <c r="F113" i="35"/>
  <c r="G113" i="35"/>
  <c r="H113" i="35"/>
  <c r="I113" i="35"/>
  <c r="J113" i="35"/>
  <c r="K113" i="35"/>
  <c r="L113" i="35"/>
  <c r="M113" i="35"/>
  <c r="N113" i="35"/>
  <c r="F114" i="35"/>
  <c r="G114" i="35"/>
  <c r="H114" i="35"/>
  <c r="I114" i="35"/>
  <c r="J114" i="35"/>
  <c r="K114" i="35"/>
  <c r="L114" i="35"/>
  <c r="M114" i="35"/>
  <c r="N114" i="35"/>
  <c r="F115" i="35"/>
  <c r="G115" i="35"/>
  <c r="H115" i="35"/>
  <c r="I115" i="35"/>
  <c r="J115" i="35"/>
  <c r="K115" i="35"/>
  <c r="L115" i="35"/>
  <c r="M115" i="35"/>
  <c r="N115" i="35"/>
  <c r="F116" i="35"/>
  <c r="G116" i="35"/>
  <c r="H116" i="35"/>
  <c r="I116" i="35"/>
  <c r="J116" i="35"/>
  <c r="K116" i="35"/>
  <c r="L116" i="35"/>
  <c r="M116" i="35"/>
  <c r="N116" i="35"/>
  <c r="F117" i="35"/>
  <c r="G117" i="35"/>
  <c r="H117" i="35"/>
  <c r="I117" i="35"/>
  <c r="J117" i="35"/>
  <c r="K117" i="35"/>
  <c r="L117" i="35"/>
  <c r="M117" i="35"/>
  <c r="N117" i="35"/>
  <c r="F118" i="35"/>
  <c r="G118" i="35"/>
  <c r="H118" i="35"/>
  <c r="I118" i="35"/>
  <c r="J118" i="35"/>
  <c r="K118" i="35"/>
  <c r="L118" i="35"/>
  <c r="M118" i="35"/>
  <c r="N118" i="35"/>
  <c r="F119" i="35"/>
  <c r="G119" i="35"/>
  <c r="H119" i="35"/>
  <c r="I119" i="35"/>
  <c r="J119" i="35"/>
  <c r="K119" i="35"/>
  <c r="L119" i="35"/>
  <c r="M119" i="35"/>
  <c r="N119" i="35"/>
  <c r="F120" i="35"/>
  <c r="G120" i="35"/>
  <c r="H120" i="35"/>
  <c r="I120" i="35"/>
  <c r="J120" i="35"/>
  <c r="K120" i="35"/>
  <c r="L120" i="35"/>
  <c r="M120" i="35"/>
  <c r="N120" i="35"/>
  <c r="F121" i="35"/>
  <c r="G121" i="35"/>
  <c r="H121" i="35"/>
  <c r="I121" i="35"/>
  <c r="J121" i="35"/>
  <c r="K121" i="35"/>
  <c r="L121" i="35"/>
  <c r="M121" i="35"/>
  <c r="N121" i="35"/>
  <c r="F122" i="35"/>
  <c r="G122" i="35"/>
  <c r="H122" i="35"/>
  <c r="I122" i="35"/>
  <c r="J122" i="35"/>
  <c r="K122" i="35"/>
  <c r="L122" i="35"/>
  <c r="M122" i="35"/>
  <c r="N122" i="35"/>
  <c r="F123" i="35"/>
  <c r="G123" i="35"/>
  <c r="H123" i="35"/>
  <c r="I123" i="35"/>
  <c r="J123" i="35"/>
  <c r="K123" i="35"/>
  <c r="L123" i="35"/>
  <c r="M123" i="35"/>
  <c r="N123" i="35"/>
  <c r="F124" i="35"/>
  <c r="G124" i="35"/>
  <c r="H124" i="35"/>
  <c r="I124" i="35"/>
  <c r="J124" i="35"/>
  <c r="K124" i="35"/>
  <c r="L124" i="35"/>
  <c r="M124" i="35"/>
  <c r="N124" i="35"/>
  <c r="F125" i="35"/>
  <c r="G125" i="35"/>
  <c r="H125" i="35"/>
  <c r="I125" i="35"/>
  <c r="J125" i="35"/>
  <c r="K125" i="35"/>
  <c r="L125" i="35"/>
  <c r="M125" i="35"/>
  <c r="N125" i="35"/>
  <c r="F126" i="35"/>
  <c r="G126" i="35"/>
  <c r="H126" i="35"/>
  <c r="I126" i="35"/>
  <c r="J126" i="35"/>
  <c r="K126" i="35"/>
  <c r="L126" i="35"/>
  <c r="M126" i="35"/>
  <c r="N126" i="35"/>
  <c r="F127" i="35"/>
  <c r="G127" i="35"/>
  <c r="H127" i="35"/>
  <c r="I127" i="35"/>
  <c r="J127" i="35"/>
  <c r="K127" i="35"/>
  <c r="L127" i="35"/>
  <c r="M127" i="35"/>
  <c r="N127" i="35"/>
  <c r="F128" i="35"/>
  <c r="G128" i="35"/>
  <c r="H128" i="35"/>
  <c r="I128" i="35"/>
  <c r="J128" i="35"/>
  <c r="K128" i="35"/>
  <c r="L128" i="35"/>
  <c r="M128" i="35"/>
  <c r="N128" i="35"/>
  <c r="F129" i="35"/>
  <c r="G129" i="35"/>
  <c r="H129" i="35"/>
  <c r="I129" i="35"/>
  <c r="J129" i="35"/>
  <c r="K129" i="35"/>
  <c r="L129" i="35"/>
  <c r="M129" i="35"/>
  <c r="N129" i="35"/>
  <c r="F130" i="35"/>
  <c r="G130" i="35"/>
  <c r="H130" i="35"/>
  <c r="I130" i="35"/>
  <c r="J130" i="35"/>
  <c r="K130" i="35"/>
  <c r="L130" i="35"/>
  <c r="M130" i="35"/>
  <c r="N130" i="35"/>
  <c r="F131" i="35"/>
  <c r="G131" i="35"/>
  <c r="H131" i="35"/>
  <c r="I131" i="35"/>
  <c r="J131" i="35"/>
  <c r="K131" i="35"/>
  <c r="L131" i="35"/>
  <c r="M131" i="35"/>
  <c r="N131" i="35"/>
  <c r="F132" i="35"/>
  <c r="G132" i="35"/>
  <c r="H132" i="35"/>
  <c r="I132" i="35"/>
  <c r="J132" i="35"/>
  <c r="K132" i="35"/>
  <c r="L132" i="35"/>
  <c r="M132" i="35"/>
  <c r="N132" i="35"/>
  <c r="F133" i="35"/>
  <c r="G133" i="35"/>
  <c r="H133" i="35"/>
  <c r="I133" i="35"/>
  <c r="J133" i="35"/>
  <c r="K133" i="35"/>
  <c r="L133" i="35"/>
  <c r="M133" i="35"/>
  <c r="N133" i="35"/>
  <c r="F134" i="35"/>
  <c r="G134" i="35"/>
  <c r="H134" i="35"/>
  <c r="I134" i="35"/>
  <c r="J134" i="35"/>
  <c r="K134" i="35"/>
  <c r="L134" i="35"/>
  <c r="M134" i="35"/>
  <c r="N134" i="35"/>
  <c r="F135" i="35"/>
  <c r="G135" i="35"/>
  <c r="H135" i="35"/>
  <c r="I135" i="35"/>
  <c r="J135" i="35"/>
  <c r="K135" i="35"/>
  <c r="L135" i="35"/>
  <c r="M135" i="35"/>
  <c r="N135" i="35"/>
  <c r="F136" i="35"/>
  <c r="G136" i="35"/>
  <c r="H136" i="35"/>
  <c r="I136" i="35"/>
  <c r="J136" i="35"/>
  <c r="K136" i="35"/>
  <c r="L136" i="35"/>
  <c r="M136" i="35"/>
  <c r="N136" i="35"/>
  <c r="F137" i="35"/>
  <c r="G137" i="35"/>
  <c r="H137" i="35"/>
  <c r="I137" i="35"/>
  <c r="J137" i="35"/>
  <c r="K137" i="35"/>
  <c r="L137" i="35"/>
  <c r="M137" i="35"/>
  <c r="N137" i="35"/>
  <c r="F138" i="35"/>
  <c r="G138" i="35"/>
  <c r="H138" i="35"/>
  <c r="I138" i="35"/>
  <c r="J138" i="35"/>
  <c r="K138" i="35"/>
  <c r="L138" i="35"/>
  <c r="M138" i="35"/>
  <c r="N138" i="35"/>
  <c r="F139" i="35"/>
  <c r="G139" i="35"/>
  <c r="H139" i="35"/>
  <c r="I139" i="35"/>
  <c r="J139" i="35"/>
  <c r="K139" i="35"/>
  <c r="L139" i="35"/>
  <c r="M139" i="35"/>
  <c r="N139" i="35"/>
  <c r="F140" i="35"/>
  <c r="G140" i="35"/>
  <c r="H140" i="35"/>
  <c r="I140" i="35"/>
  <c r="J140" i="35"/>
  <c r="K140" i="35"/>
  <c r="L140" i="35"/>
  <c r="M140" i="35"/>
  <c r="N140" i="35"/>
  <c r="F141" i="35"/>
  <c r="G141" i="35"/>
  <c r="H141" i="35"/>
  <c r="I141" i="35"/>
  <c r="J141" i="35"/>
  <c r="K141" i="35"/>
  <c r="L141" i="35"/>
  <c r="M141" i="35"/>
  <c r="N141" i="35"/>
  <c r="F142" i="35"/>
  <c r="G142" i="35"/>
  <c r="H142" i="35"/>
  <c r="I142" i="35"/>
  <c r="J142" i="35"/>
  <c r="K142" i="35"/>
  <c r="L142" i="35"/>
  <c r="M142" i="35"/>
  <c r="N142" i="35"/>
  <c r="F143" i="35"/>
  <c r="G143" i="35"/>
  <c r="H143" i="35"/>
  <c r="I143" i="35"/>
  <c r="J143" i="35"/>
  <c r="K143" i="35"/>
  <c r="L143" i="35"/>
  <c r="M143" i="35"/>
  <c r="N143" i="35"/>
  <c r="F144" i="35"/>
  <c r="G144" i="35"/>
  <c r="H144" i="35"/>
  <c r="I144" i="35"/>
  <c r="J144" i="35"/>
  <c r="K144" i="35"/>
  <c r="L144" i="35"/>
  <c r="M144" i="35"/>
  <c r="N144" i="35"/>
  <c r="F145" i="35"/>
  <c r="G145" i="35"/>
  <c r="H145" i="35"/>
  <c r="I145" i="35"/>
  <c r="J145" i="35"/>
  <c r="K145" i="35"/>
  <c r="L145" i="35"/>
  <c r="M145" i="35"/>
  <c r="N145" i="35"/>
  <c r="F146" i="35"/>
  <c r="G146" i="35"/>
  <c r="H146" i="35"/>
  <c r="I146" i="35"/>
  <c r="J146" i="35"/>
  <c r="K146" i="35"/>
  <c r="L146" i="35"/>
  <c r="M146" i="35"/>
  <c r="N146" i="35"/>
  <c r="F147" i="35"/>
  <c r="G147" i="35"/>
  <c r="H147" i="35"/>
  <c r="I147" i="35"/>
  <c r="J147" i="35"/>
  <c r="K147" i="35"/>
  <c r="L147" i="35"/>
  <c r="M147" i="35"/>
  <c r="N147" i="35"/>
  <c r="F148" i="35"/>
  <c r="G148" i="35"/>
  <c r="H148" i="35"/>
  <c r="I148" i="35"/>
  <c r="J148" i="35"/>
  <c r="K148" i="35"/>
  <c r="L148" i="35"/>
  <c r="M148" i="35"/>
  <c r="N148" i="35"/>
  <c r="F149" i="35"/>
  <c r="G149" i="35"/>
  <c r="H149" i="35"/>
  <c r="I149" i="35"/>
  <c r="J149" i="35"/>
  <c r="K149" i="35"/>
  <c r="L149" i="35"/>
  <c r="M149" i="35"/>
  <c r="N149" i="35"/>
  <c r="F150" i="35"/>
  <c r="G150" i="35"/>
  <c r="H150" i="35"/>
  <c r="I150" i="35"/>
  <c r="J150" i="35"/>
  <c r="K150" i="35"/>
  <c r="L150" i="35"/>
  <c r="M150" i="35"/>
  <c r="N150" i="35"/>
  <c r="F151" i="35"/>
  <c r="G151" i="35"/>
  <c r="H151" i="35"/>
  <c r="I151" i="35"/>
  <c r="J151" i="35"/>
  <c r="K151" i="35"/>
  <c r="L151" i="35"/>
  <c r="M151" i="35"/>
  <c r="N151" i="35"/>
  <c r="F152" i="35"/>
  <c r="G152" i="35"/>
  <c r="H152" i="35"/>
  <c r="I152" i="35"/>
  <c r="J152" i="35"/>
  <c r="K152" i="35"/>
  <c r="L152" i="35"/>
  <c r="M152" i="35"/>
  <c r="N152" i="35"/>
  <c r="F153" i="35"/>
  <c r="G153" i="35"/>
  <c r="H153" i="35"/>
  <c r="I153" i="35"/>
  <c r="J153" i="35"/>
  <c r="K153" i="35"/>
  <c r="L153" i="35"/>
  <c r="M153" i="35"/>
  <c r="N153" i="35"/>
  <c r="F154" i="35"/>
  <c r="G154" i="35"/>
  <c r="H154" i="35"/>
  <c r="I154" i="35"/>
  <c r="J154" i="35"/>
  <c r="K154" i="35"/>
  <c r="L154" i="35"/>
  <c r="M154" i="35"/>
  <c r="N154" i="35"/>
  <c r="F155" i="35"/>
  <c r="G155" i="35"/>
  <c r="H155" i="35"/>
  <c r="I155" i="35"/>
  <c r="J155" i="35"/>
  <c r="K155" i="35"/>
  <c r="L155" i="35"/>
  <c r="M155" i="35"/>
  <c r="N155" i="35"/>
  <c r="F156" i="35"/>
  <c r="G156" i="35"/>
  <c r="H156" i="35"/>
  <c r="I156" i="35"/>
  <c r="J156" i="35"/>
  <c r="K156" i="35"/>
  <c r="L156" i="35"/>
  <c r="M156" i="35"/>
  <c r="N156" i="35"/>
  <c r="F157" i="35"/>
  <c r="G157" i="35"/>
  <c r="H157" i="35"/>
  <c r="I157" i="35"/>
  <c r="J157" i="35"/>
  <c r="K157" i="35"/>
  <c r="L157" i="35"/>
  <c r="M157" i="35"/>
  <c r="N157" i="35"/>
  <c r="F158" i="35"/>
  <c r="G158" i="35"/>
  <c r="H158" i="35"/>
  <c r="I158" i="35"/>
  <c r="J158" i="35"/>
  <c r="K158" i="35"/>
  <c r="L158" i="35"/>
  <c r="M158" i="35"/>
  <c r="N158" i="35"/>
  <c r="F159" i="35"/>
  <c r="G159" i="35"/>
  <c r="H159" i="35"/>
  <c r="I159" i="35"/>
  <c r="J159" i="35"/>
  <c r="K159" i="35"/>
  <c r="L159" i="35"/>
  <c r="M159" i="35"/>
  <c r="N159" i="35"/>
  <c r="F160" i="35"/>
  <c r="G160" i="35"/>
  <c r="H160" i="35"/>
  <c r="I160" i="35"/>
  <c r="J160" i="35"/>
  <c r="K160" i="35"/>
  <c r="L160" i="35"/>
  <c r="M160" i="35"/>
  <c r="N160" i="35"/>
  <c r="F161" i="35"/>
  <c r="G161" i="35"/>
  <c r="H161" i="35"/>
  <c r="I161" i="35"/>
  <c r="J161" i="35"/>
  <c r="K161" i="35"/>
  <c r="L161" i="35"/>
  <c r="M161" i="35"/>
  <c r="N161" i="35"/>
  <c r="F162" i="35"/>
  <c r="G162" i="35"/>
  <c r="H162" i="35"/>
  <c r="I162" i="35"/>
  <c r="J162" i="35"/>
  <c r="K162" i="35"/>
  <c r="L162" i="35"/>
  <c r="M162" i="35"/>
  <c r="N162" i="35"/>
  <c r="F163" i="35"/>
  <c r="G163" i="35"/>
  <c r="H163" i="35"/>
  <c r="I163" i="35"/>
  <c r="J163" i="35"/>
  <c r="K163" i="35"/>
  <c r="L163" i="35"/>
  <c r="M163" i="35"/>
  <c r="N163" i="35"/>
  <c r="F164" i="35"/>
  <c r="G164" i="35"/>
  <c r="H164" i="35"/>
  <c r="I164" i="35"/>
  <c r="J164" i="35"/>
  <c r="K164" i="35"/>
  <c r="L164" i="35"/>
  <c r="M164" i="35"/>
  <c r="N164" i="35"/>
  <c r="F165" i="35"/>
  <c r="G165" i="35"/>
  <c r="H165" i="35"/>
  <c r="I165" i="35"/>
  <c r="J165" i="35"/>
  <c r="K165" i="35"/>
  <c r="L165" i="35"/>
  <c r="M165" i="35"/>
  <c r="N165" i="35"/>
  <c r="F166" i="35"/>
  <c r="G166" i="35"/>
  <c r="H166" i="35"/>
  <c r="I166" i="35"/>
  <c r="J166" i="35"/>
  <c r="K166" i="35"/>
  <c r="L166" i="35"/>
  <c r="M166" i="35"/>
  <c r="N166" i="35"/>
  <c r="F167" i="35"/>
  <c r="G167" i="35"/>
  <c r="H167" i="35"/>
  <c r="I167" i="35"/>
  <c r="J167" i="35"/>
  <c r="K167" i="35"/>
  <c r="L167" i="35"/>
  <c r="M167" i="35"/>
  <c r="N167" i="35"/>
  <c r="F168" i="35"/>
  <c r="G168" i="35"/>
  <c r="H168" i="35"/>
  <c r="I168" i="35"/>
  <c r="J168" i="35"/>
  <c r="K168" i="35"/>
  <c r="L168" i="35"/>
  <c r="M168" i="35"/>
  <c r="N168" i="35"/>
  <c r="F169" i="35"/>
  <c r="G169" i="35"/>
  <c r="H169" i="35"/>
  <c r="I169" i="35"/>
  <c r="J169" i="35"/>
  <c r="K169" i="35"/>
  <c r="L169" i="35"/>
  <c r="M169" i="35"/>
  <c r="N169" i="35"/>
  <c r="F170" i="35"/>
  <c r="G170" i="35"/>
  <c r="H170" i="35"/>
  <c r="I170" i="35"/>
  <c r="J170" i="35"/>
  <c r="K170" i="35"/>
  <c r="L170" i="35"/>
  <c r="M170" i="35"/>
  <c r="N170" i="35"/>
  <c r="F171" i="35"/>
  <c r="G171" i="35"/>
  <c r="H171" i="35"/>
  <c r="I171" i="35"/>
  <c r="J171" i="35"/>
  <c r="K171" i="35"/>
  <c r="L171" i="35"/>
  <c r="M171" i="35"/>
  <c r="N171" i="35"/>
  <c r="F172" i="35"/>
  <c r="G172" i="35"/>
  <c r="H172" i="35"/>
  <c r="I172" i="35"/>
  <c r="J172" i="35"/>
  <c r="K172" i="35"/>
  <c r="L172" i="35"/>
  <c r="M172" i="35"/>
  <c r="N172" i="35"/>
  <c r="F173" i="35"/>
  <c r="G173" i="35"/>
  <c r="H173" i="35"/>
  <c r="I173" i="35"/>
  <c r="J173" i="35"/>
  <c r="K173" i="35"/>
  <c r="L173" i="35"/>
  <c r="M173" i="35"/>
  <c r="N173" i="35"/>
  <c r="F174" i="35"/>
  <c r="G174" i="35"/>
  <c r="H174" i="35"/>
  <c r="I174" i="35"/>
  <c r="J174" i="35"/>
  <c r="K174" i="35"/>
  <c r="L174" i="35"/>
  <c r="M174" i="35"/>
  <c r="N174" i="35"/>
  <c r="F175" i="35"/>
  <c r="G175" i="35"/>
  <c r="H175" i="35"/>
  <c r="I175" i="35"/>
  <c r="J175" i="35"/>
  <c r="K175" i="35"/>
  <c r="L175" i="35"/>
  <c r="M175" i="35"/>
  <c r="N175" i="35"/>
  <c r="F176" i="35"/>
  <c r="G176" i="35"/>
  <c r="H176" i="35"/>
  <c r="I176" i="35"/>
  <c r="J176" i="35"/>
  <c r="K176" i="35"/>
  <c r="L176" i="35"/>
  <c r="M176" i="35"/>
  <c r="N176" i="35"/>
  <c r="F177" i="35"/>
  <c r="G177" i="35"/>
  <c r="H177" i="35"/>
  <c r="I177" i="35"/>
  <c r="J177" i="35"/>
  <c r="K177" i="35"/>
  <c r="L177" i="35"/>
  <c r="M177" i="35"/>
  <c r="N177" i="35"/>
  <c r="F178" i="35"/>
  <c r="G178" i="35"/>
  <c r="H178" i="35"/>
  <c r="I178" i="35"/>
  <c r="J178" i="35"/>
  <c r="K178" i="35"/>
  <c r="L178" i="35"/>
  <c r="M178" i="35"/>
  <c r="N178" i="35"/>
  <c r="F179" i="35"/>
  <c r="G179" i="35"/>
  <c r="H179" i="35"/>
  <c r="I179" i="35"/>
  <c r="J179" i="35"/>
  <c r="K179" i="35"/>
  <c r="L179" i="35"/>
  <c r="M179" i="35"/>
  <c r="N179" i="35"/>
  <c r="F180" i="35"/>
  <c r="G180" i="35"/>
  <c r="H180" i="35"/>
  <c r="I180" i="35"/>
  <c r="J180" i="35"/>
  <c r="K180" i="35"/>
  <c r="L180" i="35"/>
  <c r="M180" i="35"/>
  <c r="N180" i="35"/>
  <c r="F181" i="35"/>
  <c r="G181" i="35"/>
  <c r="H181" i="35"/>
  <c r="I181" i="35"/>
  <c r="J181" i="35"/>
  <c r="K181" i="35"/>
  <c r="L181" i="35"/>
  <c r="M181" i="35"/>
  <c r="N181" i="35"/>
  <c r="F182" i="35"/>
  <c r="G182" i="35"/>
  <c r="H182" i="35"/>
  <c r="I182" i="35"/>
  <c r="J182" i="35"/>
  <c r="K182" i="35"/>
  <c r="L182" i="35"/>
  <c r="M182" i="35"/>
  <c r="N182" i="35"/>
  <c r="F183" i="35"/>
  <c r="G183" i="35"/>
  <c r="H183" i="35"/>
  <c r="I183" i="35"/>
  <c r="J183" i="35"/>
  <c r="K183" i="35"/>
  <c r="L183" i="35"/>
  <c r="M183" i="35"/>
  <c r="N183" i="35"/>
  <c r="F184" i="35"/>
  <c r="G184" i="35"/>
  <c r="H184" i="35"/>
  <c r="I184" i="35"/>
  <c r="J184" i="35"/>
  <c r="K184" i="35"/>
  <c r="L184" i="35"/>
  <c r="M184" i="35"/>
  <c r="N184" i="35"/>
  <c r="F185" i="35"/>
  <c r="G185" i="35"/>
  <c r="H185" i="35"/>
  <c r="I185" i="35"/>
  <c r="J185" i="35"/>
  <c r="K185" i="35"/>
  <c r="L185" i="35"/>
  <c r="M185" i="35"/>
  <c r="N185" i="35"/>
  <c r="F186" i="35"/>
  <c r="G186" i="35"/>
  <c r="H186" i="35"/>
  <c r="I186" i="35"/>
  <c r="J186" i="35"/>
  <c r="K186" i="35"/>
  <c r="L186" i="35"/>
  <c r="M186" i="35"/>
  <c r="N186" i="35"/>
  <c r="F187" i="35"/>
  <c r="G187" i="35"/>
  <c r="H187" i="35"/>
  <c r="I187" i="35"/>
  <c r="J187" i="35"/>
  <c r="K187" i="35"/>
  <c r="L187" i="35"/>
  <c r="M187" i="35"/>
  <c r="N187" i="35"/>
  <c r="F188" i="35"/>
  <c r="G188" i="35"/>
  <c r="H188" i="35"/>
  <c r="I188" i="35"/>
  <c r="J188" i="35"/>
  <c r="K188" i="35"/>
  <c r="L188" i="35"/>
  <c r="M188" i="35"/>
  <c r="N188" i="35"/>
  <c r="F189" i="35"/>
  <c r="G189" i="35"/>
  <c r="H189" i="35"/>
  <c r="I189" i="35"/>
  <c r="J189" i="35"/>
  <c r="K189" i="35"/>
  <c r="L189" i="35"/>
  <c r="M189" i="35"/>
  <c r="N189" i="35"/>
  <c r="F190" i="35"/>
  <c r="G190" i="35"/>
  <c r="H190" i="35"/>
  <c r="I190" i="35"/>
  <c r="J190" i="35"/>
  <c r="K190" i="35"/>
  <c r="L190" i="35"/>
  <c r="M190" i="35"/>
  <c r="N190" i="35"/>
  <c r="F191" i="35"/>
  <c r="G191" i="35"/>
  <c r="H191" i="35"/>
  <c r="I191" i="35"/>
  <c r="J191" i="35"/>
  <c r="K191" i="35"/>
  <c r="L191" i="35"/>
  <c r="M191" i="35"/>
  <c r="N191" i="35"/>
  <c r="F192" i="35"/>
  <c r="G192" i="35"/>
  <c r="H192" i="35"/>
  <c r="I192" i="35"/>
  <c r="J192" i="35"/>
  <c r="K192" i="35"/>
  <c r="L192" i="35"/>
  <c r="M192" i="35"/>
  <c r="N192" i="35"/>
  <c r="F193" i="35"/>
  <c r="G193" i="35"/>
  <c r="H193" i="35"/>
  <c r="I193" i="35"/>
  <c r="J193" i="35"/>
  <c r="K193" i="35"/>
  <c r="L193" i="35"/>
  <c r="M193" i="35"/>
  <c r="N193" i="35"/>
  <c r="F194" i="35"/>
  <c r="G194" i="35"/>
  <c r="H194" i="35"/>
  <c r="I194" i="35"/>
  <c r="J194" i="35"/>
  <c r="K194" i="35"/>
  <c r="L194" i="35"/>
  <c r="M194" i="35"/>
  <c r="N194" i="35"/>
  <c r="F195" i="35"/>
  <c r="G195" i="35"/>
  <c r="H195" i="35"/>
  <c r="I195" i="35"/>
  <c r="J195" i="35"/>
  <c r="K195" i="35"/>
  <c r="L195" i="35"/>
  <c r="M195" i="35"/>
  <c r="N195" i="35"/>
  <c r="F196" i="35"/>
  <c r="G196" i="35"/>
  <c r="H196" i="35"/>
  <c r="I196" i="35"/>
  <c r="J196" i="35"/>
  <c r="K196" i="35"/>
  <c r="L196" i="35"/>
  <c r="M196" i="35"/>
  <c r="N196" i="35"/>
  <c r="F197" i="35"/>
  <c r="G197" i="35"/>
  <c r="H197" i="35"/>
  <c r="I197" i="35"/>
  <c r="J197" i="35"/>
  <c r="K197" i="35"/>
  <c r="L197" i="35"/>
  <c r="M197" i="35"/>
  <c r="N197" i="35"/>
  <c r="F198" i="35"/>
  <c r="G198" i="35"/>
  <c r="H198" i="35"/>
  <c r="I198" i="35"/>
  <c r="J198" i="35"/>
  <c r="K198" i="35"/>
  <c r="L198" i="35"/>
  <c r="M198" i="35"/>
  <c r="N198" i="35"/>
  <c r="F199" i="35"/>
  <c r="G199" i="35"/>
  <c r="H199" i="35"/>
  <c r="I199" i="35"/>
  <c r="J199" i="35"/>
  <c r="K199" i="35"/>
  <c r="L199" i="35"/>
  <c r="M199" i="35"/>
  <c r="N199" i="35"/>
  <c r="F200" i="35"/>
  <c r="G200" i="35"/>
  <c r="H200" i="35"/>
  <c r="I200" i="35"/>
  <c r="J200" i="35"/>
  <c r="K200" i="35"/>
  <c r="L200" i="35"/>
  <c r="M200" i="35"/>
  <c r="N200" i="35"/>
  <c r="F201" i="35"/>
  <c r="G201" i="35"/>
  <c r="H201" i="35"/>
  <c r="I201" i="35"/>
  <c r="J201" i="35"/>
  <c r="K201" i="35"/>
  <c r="L201" i="35"/>
  <c r="M201" i="35"/>
  <c r="N201" i="35"/>
  <c r="F202" i="35"/>
  <c r="G202" i="35"/>
  <c r="H202" i="35"/>
  <c r="I202" i="35"/>
  <c r="J202" i="35"/>
  <c r="K202" i="35"/>
  <c r="L202" i="35"/>
  <c r="M202" i="35"/>
  <c r="N202" i="35"/>
  <c r="F203" i="35"/>
  <c r="G203" i="35"/>
  <c r="H203" i="35"/>
  <c r="I203" i="35"/>
  <c r="J203" i="35"/>
  <c r="K203" i="35"/>
  <c r="L203" i="35"/>
  <c r="M203" i="35"/>
  <c r="N203" i="35"/>
  <c r="F204" i="35"/>
  <c r="G204" i="35"/>
  <c r="H204" i="35"/>
  <c r="I204" i="35"/>
  <c r="J204" i="35"/>
  <c r="K204" i="35"/>
  <c r="L204" i="35"/>
  <c r="M204" i="35"/>
  <c r="N204" i="35"/>
  <c r="F205" i="35"/>
  <c r="G205" i="35"/>
  <c r="H205" i="35"/>
  <c r="I205" i="35"/>
  <c r="J205" i="35"/>
  <c r="K205" i="35"/>
  <c r="L205" i="35"/>
  <c r="M205" i="35"/>
  <c r="N205" i="35"/>
  <c r="F206" i="35"/>
  <c r="G206" i="35"/>
  <c r="H206" i="35"/>
  <c r="I206" i="35"/>
  <c r="J206" i="35"/>
  <c r="K206" i="35"/>
  <c r="L206" i="35"/>
  <c r="M206" i="35"/>
  <c r="N206" i="35"/>
  <c r="F207" i="35"/>
  <c r="G207" i="35"/>
  <c r="H207" i="35"/>
  <c r="I207" i="35"/>
  <c r="J207" i="35"/>
  <c r="K207" i="35"/>
  <c r="L207" i="35"/>
  <c r="M207" i="35"/>
  <c r="N207" i="35"/>
  <c r="F208" i="35"/>
  <c r="G208" i="35"/>
  <c r="H208" i="35"/>
  <c r="I208" i="35"/>
  <c r="J208" i="35"/>
  <c r="K208" i="35"/>
  <c r="L208" i="35"/>
  <c r="M208" i="35"/>
  <c r="N208" i="35"/>
  <c r="F209" i="35"/>
  <c r="G209" i="35"/>
  <c r="H209" i="35"/>
  <c r="I209" i="35"/>
  <c r="J209" i="35"/>
  <c r="K209" i="35"/>
  <c r="L209" i="35"/>
  <c r="M209" i="35"/>
  <c r="N209" i="35"/>
  <c r="N3" i="35"/>
  <c r="M3" i="35"/>
  <c r="L3" i="35"/>
  <c r="K3" i="35"/>
  <c r="J3" i="35"/>
  <c r="I3" i="35"/>
  <c r="H3" i="35"/>
  <c r="G3" i="35"/>
  <c r="F3" i="35"/>
  <c r="G212" i="38"/>
  <c r="H212" i="38"/>
  <c r="I212" i="38"/>
  <c r="J212" i="38"/>
  <c r="K212" i="38"/>
  <c r="L212" i="38"/>
  <c r="M212" i="38"/>
  <c r="N212" i="38"/>
  <c r="F212" i="38"/>
  <c r="G211" i="38"/>
  <c r="H211" i="38"/>
  <c r="I211" i="38"/>
  <c r="J211" i="38"/>
  <c r="K211" i="38"/>
  <c r="L211" i="38"/>
  <c r="M211" i="38"/>
  <c r="N211" i="38"/>
  <c r="F211" i="38"/>
  <c r="A209" i="38"/>
  <c r="A208" i="38"/>
  <c r="A207" i="38"/>
  <c r="A206" i="38"/>
  <c r="A205" i="38"/>
  <c r="A204" i="38"/>
  <c r="A203" i="38"/>
  <c r="A202" i="38"/>
  <c r="A201" i="38"/>
  <c r="A200" i="38"/>
  <c r="A199" i="38"/>
  <c r="A198" i="38"/>
  <c r="A197" i="38"/>
  <c r="A196" i="38"/>
  <c r="A195" i="38"/>
  <c r="A194" i="38"/>
  <c r="A193" i="38"/>
  <c r="A192" i="38"/>
  <c r="A191" i="38"/>
  <c r="A190" i="38"/>
  <c r="A189" i="38"/>
  <c r="A188" i="38"/>
  <c r="A187" i="38"/>
  <c r="A186" i="38"/>
  <c r="A185" i="38"/>
  <c r="A184" i="38"/>
  <c r="A183" i="38"/>
  <c r="A182" i="38"/>
  <c r="A181" i="38"/>
  <c r="A180" i="38"/>
  <c r="A179" i="38"/>
  <c r="A178" i="38"/>
  <c r="A177" i="38"/>
  <c r="A176" i="38"/>
  <c r="A175" i="38"/>
  <c r="A174" i="38"/>
  <c r="A173" i="38"/>
  <c r="A172" i="38"/>
  <c r="A171" i="38"/>
  <c r="A170" i="38"/>
  <c r="A169" i="38"/>
  <c r="A168" i="38"/>
  <c r="A167" i="38"/>
  <c r="A166" i="38"/>
  <c r="A165" i="38"/>
  <c r="A164" i="38"/>
  <c r="A163" i="38"/>
  <c r="A162" i="38"/>
  <c r="A161" i="38"/>
  <c r="A160" i="38"/>
  <c r="A159" i="38"/>
  <c r="A158" i="38"/>
  <c r="A157" i="38"/>
  <c r="A156" i="38"/>
  <c r="A155" i="38"/>
  <c r="A154" i="38"/>
  <c r="A153" i="38"/>
  <c r="A152" i="38"/>
  <c r="A151" i="38"/>
  <c r="A150" i="38"/>
  <c r="A149" i="38"/>
  <c r="A148" i="38"/>
  <c r="A147" i="38"/>
  <c r="A146" i="38"/>
  <c r="A145" i="38"/>
  <c r="A144" i="38"/>
  <c r="A143" i="38"/>
  <c r="A142" i="38"/>
  <c r="A141" i="38"/>
  <c r="A140" i="38"/>
  <c r="A139" i="38"/>
  <c r="A138" i="38"/>
  <c r="A137" i="38"/>
  <c r="A136" i="38"/>
  <c r="A135" i="38"/>
  <c r="A134" i="38"/>
  <c r="A133" i="38"/>
  <c r="A132" i="38"/>
  <c r="A131" i="38"/>
  <c r="A130" i="38"/>
  <c r="A129" i="38"/>
  <c r="A128" i="38"/>
  <c r="A127" i="38"/>
  <c r="A126" i="38"/>
  <c r="A125" i="38"/>
  <c r="A124" i="38"/>
  <c r="A123" i="38"/>
  <c r="A122" i="38"/>
  <c r="A121" i="38"/>
  <c r="A120" i="38"/>
  <c r="A119" i="38"/>
  <c r="A118" i="38"/>
  <c r="A117" i="38"/>
  <c r="A116" i="38"/>
  <c r="A115" i="38"/>
  <c r="A114" i="38"/>
  <c r="A113" i="38"/>
  <c r="A112" i="38"/>
  <c r="A111" i="38"/>
  <c r="A110" i="38"/>
  <c r="A109" i="38"/>
  <c r="A108" i="38"/>
  <c r="A107" i="38"/>
  <c r="A106" i="38"/>
  <c r="A105" i="38"/>
  <c r="A104" i="38"/>
  <c r="A103" i="38"/>
  <c r="A102" i="38"/>
  <c r="A101" i="38"/>
  <c r="A100" i="38"/>
  <c r="A99" i="38"/>
  <c r="A98" i="38"/>
  <c r="A97" i="38"/>
  <c r="A96" i="38"/>
  <c r="A95" i="38"/>
  <c r="A94" i="38"/>
  <c r="A93" i="38"/>
  <c r="A92" i="38"/>
  <c r="A91" i="38"/>
  <c r="A90" i="38"/>
  <c r="A89" i="38"/>
  <c r="A88" i="38"/>
  <c r="A87" i="38"/>
  <c r="A86" i="38"/>
  <c r="A85" i="38"/>
  <c r="A84" i="38"/>
  <c r="A83" i="38"/>
  <c r="A82" i="38"/>
  <c r="A81" i="38"/>
  <c r="A80" i="38"/>
  <c r="A79" i="38"/>
  <c r="A78" i="38"/>
  <c r="A77" i="38"/>
  <c r="A76" i="38"/>
  <c r="A75" i="38"/>
  <c r="A74" i="38"/>
  <c r="A73" i="38"/>
  <c r="A72" i="38"/>
  <c r="A71" i="38"/>
  <c r="A70" i="38"/>
  <c r="A69" i="38"/>
  <c r="A68" i="38"/>
  <c r="A67" i="38"/>
  <c r="A66" i="38"/>
  <c r="A65" i="38"/>
  <c r="A64" i="38"/>
  <c r="A63" i="38"/>
  <c r="A62" i="38"/>
  <c r="A61" i="38"/>
  <c r="A60" i="38"/>
  <c r="A59" i="38"/>
  <c r="A58" i="38"/>
  <c r="A57" i="38"/>
  <c r="A56" i="38"/>
  <c r="A55" i="38"/>
  <c r="A54" i="38"/>
  <c r="A53" i="38"/>
  <c r="A52" i="38"/>
  <c r="A51" i="38"/>
  <c r="A50" i="38"/>
  <c r="A49" i="38"/>
  <c r="A48" i="38"/>
  <c r="A47" i="38"/>
  <c r="A46" i="38"/>
  <c r="A45" i="38"/>
  <c r="A44" i="38"/>
  <c r="A43" i="38"/>
  <c r="A42" i="38"/>
  <c r="A41" i="38"/>
  <c r="A40" i="38"/>
  <c r="A39" i="38"/>
  <c r="A38" i="38"/>
  <c r="A37" i="38"/>
  <c r="A36" i="38"/>
  <c r="A35" i="38"/>
  <c r="A34" i="38"/>
  <c r="A33" i="38"/>
  <c r="A32" i="38"/>
  <c r="A31" i="38"/>
  <c r="A30" i="38"/>
  <c r="A29" i="38"/>
  <c r="A28" i="38"/>
  <c r="A27" i="38"/>
  <c r="A26" i="38"/>
  <c r="A25" i="38"/>
  <c r="A24" i="38"/>
  <c r="A23" i="38"/>
  <c r="A22" i="38"/>
  <c r="A21" i="38"/>
  <c r="A20" i="38"/>
  <c r="A19" i="38"/>
  <c r="A18" i="38"/>
  <c r="A17" i="38"/>
  <c r="A16" i="38"/>
  <c r="A15" i="38"/>
  <c r="A14" i="38"/>
  <c r="A13" i="38"/>
  <c r="A12" i="38"/>
  <c r="A11" i="38"/>
  <c r="A10" i="38"/>
  <c r="A9" i="38"/>
  <c r="A8" i="38"/>
  <c r="A7" i="38"/>
  <c r="A6" i="38"/>
  <c r="A5" i="38"/>
  <c r="A4" i="38"/>
  <c r="A3" i="38"/>
  <c r="A209" i="37"/>
  <c r="A208" i="37"/>
  <c r="A207" i="37"/>
  <c r="A206" i="37"/>
  <c r="A205" i="37"/>
  <c r="A204" i="37"/>
  <c r="A203" i="37"/>
  <c r="A202" i="37"/>
  <c r="A201" i="37"/>
  <c r="A200" i="37"/>
  <c r="A199" i="37"/>
  <c r="A198" i="37"/>
  <c r="A197" i="37"/>
  <c r="A196" i="37"/>
  <c r="A195" i="37"/>
  <c r="A194" i="37"/>
  <c r="A193" i="37"/>
  <c r="A192" i="37"/>
  <c r="A191" i="37"/>
  <c r="A190" i="37"/>
  <c r="A189" i="37"/>
  <c r="A188" i="37"/>
  <c r="A187" i="37"/>
  <c r="A186" i="37"/>
  <c r="A185" i="37"/>
  <c r="A184" i="37"/>
  <c r="A183" i="37"/>
  <c r="A182" i="37"/>
  <c r="A181" i="37"/>
  <c r="A180" i="37"/>
  <c r="A179" i="37"/>
  <c r="A178" i="37"/>
  <c r="A177" i="37"/>
  <c r="A176" i="37"/>
  <c r="A175" i="37"/>
  <c r="A174" i="37"/>
  <c r="A173" i="37"/>
  <c r="A172" i="37"/>
  <c r="A171" i="37"/>
  <c r="A170" i="37"/>
  <c r="A169" i="37"/>
  <c r="A168" i="37"/>
  <c r="A167" i="37"/>
  <c r="A166" i="37"/>
  <c r="A165" i="37"/>
  <c r="A164" i="37"/>
  <c r="A163" i="37"/>
  <c r="A162" i="37"/>
  <c r="A161" i="37"/>
  <c r="A160" i="37"/>
  <c r="A159" i="37"/>
  <c r="A158" i="37"/>
  <c r="A157" i="37"/>
  <c r="A156" i="37"/>
  <c r="A155" i="37"/>
  <c r="A154" i="37"/>
  <c r="A153" i="37"/>
  <c r="A152" i="37"/>
  <c r="A151" i="37"/>
  <c r="A150" i="37"/>
  <c r="A149" i="37"/>
  <c r="A148" i="37"/>
  <c r="A147" i="37"/>
  <c r="A146" i="37"/>
  <c r="A145" i="37"/>
  <c r="A144" i="37"/>
  <c r="A143" i="37"/>
  <c r="A142" i="37"/>
  <c r="A141" i="37"/>
  <c r="A140" i="37"/>
  <c r="A139" i="37"/>
  <c r="A138" i="37"/>
  <c r="A137" i="37"/>
  <c r="A136" i="37"/>
  <c r="A135" i="37"/>
  <c r="A134" i="37"/>
  <c r="A133" i="37"/>
  <c r="A132" i="37"/>
  <c r="A131" i="37"/>
  <c r="A130" i="37"/>
  <c r="A129" i="37"/>
  <c r="A128" i="37"/>
  <c r="A127" i="37"/>
  <c r="A126" i="37"/>
  <c r="A125" i="37"/>
  <c r="A124" i="37"/>
  <c r="A123" i="37"/>
  <c r="A122" i="37"/>
  <c r="A121" i="37"/>
  <c r="A120" i="37"/>
  <c r="A119" i="37"/>
  <c r="A118" i="37"/>
  <c r="A117" i="37"/>
  <c r="A116" i="37"/>
  <c r="A115" i="37"/>
  <c r="A114" i="37"/>
  <c r="A113" i="37"/>
  <c r="A112" i="37"/>
  <c r="A111" i="37"/>
  <c r="A110" i="37"/>
  <c r="A109" i="37"/>
  <c r="A108" i="37"/>
  <c r="A107" i="37"/>
  <c r="A106" i="37"/>
  <c r="A105" i="37"/>
  <c r="A104" i="37"/>
  <c r="A103" i="37"/>
  <c r="A102" i="37"/>
  <c r="A101" i="37"/>
  <c r="A100" i="37"/>
  <c r="A99" i="37"/>
  <c r="A98" i="37"/>
  <c r="A97" i="37"/>
  <c r="A96" i="37"/>
  <c r="A95" i="37"/>
  <c r="A94" i="37"/>
  <c r="A93" i="37"/>
  <c r="A92" i="37"/>
  <c r="A91" i="37"/>
  <c r="A90" i="37"/>
  <c r="A89" i="37"/>
  <c r="A88" i="37"/>
  <c r="A87" i="37"/>
  <c r="A86" i="37"/>
  <c r="A85" i="37"/>
  <c r="A84" i="37"/>
  <c r="A83" i="37"/>
  <c r="A82" i="37"/>
  <c r="A81" i="37"/>
  <c r="A80" i="37"/>
  <c r="A79" i="37"/>
  <c r="A78" i="37"/>
  <c r="A77" i="37"/>
  <c r="A76" i="37"/>
  <c r="A75" i="37"/>
  <c r="A74" i="37"/>
  <c r="A73" i="37"/>
  <c r="A72" i="37"/>
  <c r="A71" i="37"/>
  <c r="A70" i="37"/>
  <c r="A69" i="37"/>
  <c r="A68" i="37"/>
  <c r="A67" i="37"/>
  <c r="A66" i="37"/>
  <c r="A65" i="37"/>
  <c r="A64" i="37"/>
  <c r="A63" i="37"/>
  <c r="A62" i="37"/>
  <c r="A61" i="37"/>
  <c r="A60" i="37"/>
  <c r="A59" i="37"/>
  <c r="A58" i="37"/>
  <c r="A57" i="37"/>
  <c r="A56" i="37"/>
  <c r="A55" i="37"/>
  <c r="A54" i="37"/>
  <c r="A53" i="37"/>
  <c r="A52" i="37"/>
  <c r="A51" i="37"/>
  <c r="A50" i="37"/>
  <c r="A49" i="37"/>
  <c r="A48" i="37"/>
  <c r="A47" i="37"/>
  <c r="A46" i="37"/>
  <c r="A45" i="37"/>
  <c r="A44" i="37"/>
  <c r="A43" i="37"/>
  <c r="A42" i="37"/>
  <c r="A41" i="37"/>
  <c r="A40" i="37"/>
  <c r="A39" i="37"/>
  <c r="A38" i="37"/>
  <c r="A37" i="37"/>
  <c r="A36" i="37"/>
  <c r="A35" i="37"/>
  <c r="A34" i="37"/>
  <c r="A33" i="37"/>
  <c r="A32" i="37"/>
  <c r="A31" i="37"/>
  <c r="A30" i="37"/>
  <c r="A29" i="37"/>
  <c r="A28" i="37"/>
  <c r="A27" i="37"/>
  <c r="A26" i="37"/>
  <c r="A25" i="37"/>
  <c r="A24" i="37"/>
  <c r="A23" i="37"/>
  <c r="A22" i="37"/>
  <c r="A21" i="37"/>
  <c r="A20" i="37"/>
  <c r="A19" i="37"/>
  <c r="A18" i="37"/>
  <c r="A17" i="37"/>
  <c r="A16" i="37"/>
  <c r="A15" i="37"/>
  <c r="A14" i="37"/>
  <c r="A13" i="37"/>
  <c r="A12" i="37"/>
  <c r="A11" i="37"/>
  <c r="A10" i="37"/>
  <c r="A9" i="37"/>
  <c r="A8" i="37"/>
  <c r="A7" i="37"/>
  <c r="A6" i="37"/>
  <c r="A5" i="37"/>
  <c r="A4" i="37"/>
  <c r="A3" i="37"/>
  <c r="A209" i="36"/>
  <c r="A208" i="36"/>
  <c r="A207" i="36"/>
  <c r="A206" i="36"/>
  <c r="A205" i="36"/>
  <c r="A204" i="36"/>
  <c r="A203" i="36"/>
  <c r="A202" i="36"/>
  <c r="A201" i="36"/>
  <c r="A200" i="36"/>
  <c r="A199" i="36"/>
  <c r="A198" i="36"/>
  <c r="A197" i="36"/>
  <c r="A196" i="36"/>
  <c r="A195" i="36"/>
  <c r="A194" i="36"/>
  <c r="A193" i="36"/>
  <c r="A192" i="36"/>
  <c r="A191" i="36"/>
  <c r="A190" i="36"/>
  <c r="A189" i="36"/>
  <c r="A188" i="36"/>
  <c r="A187" i="36"/>
  <c r="A186" i="36"/>
  <c r="A185" i="36"/>
  <c r="A184" i="36"/>
  <c r="A183" i="36"/>
  <c r="A182" i="36"/>
  <c r="A181" i="36"/>
  <c r="A180" i="36"/>
  <c r="A179" i="36"/>
  <c r="A178" i="36"/>
  <c r="A177" i="36"/>
  <c r="A176" i="36"/>
  <c r="A175" i="36"/>
  <c r="A174" i="36"/>
  <c r="A173" i="36"/>
  <c r="A172" i="36"/>
  <c r="A171" i="36"/>
  <c r="A170" i="36"/>
  <c r="A169" i="36"/>
  <c r="A168" i="36"/>
  <c r="A167" i="36"/>
  <c r="A166" i="36"/>
  <c r="A165" i="36"/>
  <c r="A164" i="36"/>
  <c r="A163" i="36"/>
  <c r="A162" i="36"/>
  <c r="A161" i="36"/>
  <c r="A160" i="36"/>
  <c r="A159" i="36"/>
  <c r="A158" i="36"/>
  <c r="A157" i="36"/>
  <c r="A156" i="36"/>
  <c r="A155" i="36"/>
  <c r="A154" i="36"/>
  <c r="A153" i="36"/>
  <c r="A152" i="36"/>
  <c r="A151" i="36"/>
  <c r="A150" i="36"/>
  <c r="A149" i="36"/>
  <c r="A148" i="36"/>
  <c r="A147" i="36"/>
  <c r="A146" i="36"/>
  <c r="A145" i="36"/>
  <c r="A144" i="36"/>
  <c r="A143" i="36"/>
  <c r="A142" i="36"/>
  <c r="A141" i="36"/>
  <c r="A140" i="36"/>
  <c r="A139" i="36"/>
  <c r="A138" i="36"/>
  <c r="A137" i="36"/>
  <c r="A136" i="36"/>
  <c r="A135" i="36"/>
  <c r="A134" i="36"/>
  <c r="A133" i="36"/>
  <c r="A132" i="36"/>
  <c r="A131" i="36"/>
  <c r="A130" i="36"/>
  <c r="A129" i="36"/>
  <c r="A128" i="36"/>
  <c r="A127" i="36"/>
  <c r="A126" i="36"/>
  <c r="A125" i="36"/>
  <c r="A124" i="36"/>
  <c r="A123" i="36"/>
  <c r="A122" i="36"/>
  <c r="A121" i="36"/>
  <c r="A120" i="36"/>
  <c r="A119" i="36"/>
  <c r="A118" i="36"/>
  <c r="A117" i="36"/>
  <c r="A116" i="36"/>
  <c r="A115" i="36"/>
  <c r="A114" i="36"/>
  <c r="A113" i="36"/>
  <c r="A112" i="36"/>
  <c r="A111" i="36"/>
  <c r="A110" i="36"/>
  <c r="A109" i="36"/>
  <c r="A108" i="36"/>
  <c r="A107" i="36"/>
  <c r="A106" i="36"/>
  <c r="A105" i="36"/>
  <c r="A104" i="36"/>
  <c r="A103" i="36"/>
  <c r="A102" i="36"/>
  <c r="A101" i="36"/>
  <c r="A100" i="36"/>
  <c r="A99" i="36"/>
  <c r="A98" i="36"/>
  <c r="A97" i="36"/>
  <c r="A96" i="36"/>
  <c r="A95" i="36"/>
  <c r="A94" i="36"/>
  <c r="A93" i="36"/>
  <c r="A92" i="36"/>
  <c r="A91" i="36"/>
  <c r="A90" i="36"/>
  <c r="A89" i="36"/>
  <c r="A88" i="36"/>
  <c r="A87" i="36"/>
  <c r="A86" i="36"/>
  <c r="A85" i="36"/>
  <c r="A84" i="36"/>
  <c r="A83" i="36"/>
  <c r="A82" i="36"/>
  <c r="A81" i="36"/>
  <c r="A80" i="36"/>
  <c r="A79" i="36"/>
  <c r="A78" i="36"/>
  <c r="A77" i="36"/>
  <c r="A76" i="36"/>
  <c r="A75" i="36"/>
  <c r="A74" i="36"/>
  <c r="A73" i="36"/>
  <c r="A72" i="36"/>
  <c r="A71" i="36"/>
  <c r="A70" i="36"/>
  <c r="A69" i="36"/>
  <c r="A68" i="36"/>
  <c r="A67" i="36"/>
  <c r="A66" i="36"/>
  <c r="A65" i="36"/>
  <c r="A64" i="36"/>
  <c r="A63" i="36"/>
  <c r="A62" i="36"/>
  <c r="A61" i="36"/>
  <c r="A60" i="36"/>
  <c r="A59" i="36"/>
  <c r="A58" i="36"/>
  <c r="A57" i="36"/>
  <c r="A56" i="36"/>
  <c r="A55" i="36"/>
  <c r="A54" i="36"/>
  <c r="A53" i="36"/>
  <c r="A52" i="36"/>
  <c r="A51" i="36"/>
  <c r="A50" i="36"/>
  <c r="A49" i="36"/>
  <c r="A48" i="36"/>
  <c r="A47" i="36"/>
  <c r="A46" i="36"/>
  <c r="A45" i="36"/>
  <c r="A44" i="36"/>
  <c r="A43" i="36"/>
  <c r="A42" i="36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09" i="35"/>
  <c r="A208" i="35"/>
  <c r="A207" i="35"/>
  <c r="A206" i="35"/>
  <c r="A205" i="35"/>
  <c r="A204" i="35"/>
  <c r="A203" i="35"/>
  <c r="A202" i="35"/>
  <c r="A201" i="35"/>
  <c r="A200" i="35"/>
  <c r="A199" i="35"/>
  <c r="A198" i="35"/>
  <c r="A197" i="35"/>
  <c r="A196" i="35"/>
  <c r="A195" i="35"/>
  <c r="A194" i="35"/>
  <c r="A193" i="35"/>
  <c r="A192" i="35"/>
  <c r="A191" i="35"/>
  <c r="A190" i="35"/>
  <c r="A189" i="35"/>
  <c r="A188" i="35"/>
  <c r="A187" i="35"/>
  <c r="A186" i="35"/>
  <c r="A185" i="35"/>
  <c r="A184" i="35"/>
  <c r="A183" i="35"/>
  <c r="A182" i="35"/>
  <c r="A181" i="35"/>
  <c r="A180" i="35"/>
  <c r="A179" i="35"/>
  <c r="A178" i="35"/>
  <c r="A177" i="35"/>
  <c r="A176" i="35"/>
  <c r="A175" i="35"/>
  <c r="A174" i="35"/>
  <c r="A173" i="35"/>
  <c r="A172" i="35"/>
  <c r="A171" i="35"/>
  <c r="A170" i="35"/>
  <c r="A169" i="35"/>
  <c r="A168" i="35"/>
  <c r="A167" i="35"/>
  <c r="A166" i="35"/>
  <c r="A165" i="35"/>
  <c r="A164" i="35"/>
  <c r="A163" i="35"/>
  <c r="A162" i="35"/>
  <c r="A161" i="35"/>
  <c r="A160" i="35"/>
  <c r="A159" i="35"/>
  <c r="A158" i="35"/>
  <c r="A157" i="35"/>
  <c r="A156" i="35"/>
  <c r="A155" i="35"/>
  <c r="A154" i="35"/>
  <c r="A153" i="35"/>
  <c r="A152" i="35"/>
  <c r="A151" i="35"/>
  <c r="A150" i="35"/>
  <c r="A149" i="35"/>
  <c r="A148" i="35"/>
  <c r="A147" i="35"/>
  <c r="A146" i="35"/>
  <c r="A145" i="35"/>
  <c r="A144" i="35"/>
  <c r="A143" i="35"/>
  <c r="A142" i="35"/>
  <c r="A141" i="35"/>
  <c r="A140" i="35"/>
  <c r="A139" i="35"/>
  <c r="A138" i="35"/>
  <c r="A137" i="35"/>
  <c r="A136" i="35"/>
  <c r="A135" i="35"/>
  <c r="A134" i="35"/>
  <c r="A133" i="35"/>
  <c r="A132" i="35"/>
  <c r="A131" i="35"/>
  <c r="A130" i="35"/>
  <c r="A129" i="35"/>
  <c r="A128" i="35"/>
  <c r="A127" i="35"/>
  <c r="A126" i="35"/>
  <c r="A125" i="35"/>
  <c r="A124" i="35"/>
  <c r="A123" i="35"/>
  <c r="A122" i="35"/>
  <c r="A121" i="35"/>
  <c r="A120" i="35"/>
  <c r="A119" i="35"/>
  <c r="A118" i="35"/>
  <c r="A117" i="35"/>
  <c r="A116" i="35"/>
  <c r="A115" i="35"/>
  <c r="A114" i="35"/>
  <c r="A113" i="35"/>
  <c r="A112" i="35"/>
  <c r="A111" i="35"/>
  <c r="A110" i="35"/>
  <c r="A109" i="35"/>
  <c r="A108" i="35"/>
  <c r="A107" i="35"/>
  <c r="A106" i="35"/>
  <c r="A105" i="35"/>
  <c r="A104" i="35"/>
  <c r="A103" i="35"/>
  <c r="A102" i="35"/>
  <c r="A101" i="35"/>
  <c r="A100" i="35"/>
  <c r="A99" i="35"/>
  <c r="A98" i="35"/>
  <c r="A97" i="35"/>
  <c r="A96" i="35"/>
  <c r="A95" i="35"/>
  <c r="A94" i="35"/>
  <c r="A93" i="35"/>
  <c r="A92" i="35"/>
  <c r="A91" i="35"/>
  <c r="A90" i="35"/>
  <c r="A89" i="35"/>
  <c r="A88" i="35"/>
  <c r="A87" i="35"/>
  <c r="A86" i="35"/>
  <c r="A85" i="35"/>
  <c r="A84" i="35"/>
  <c r="A83" i="35"/>
  <c r="A82" i="35"/>
  <c r="A81" i="35"/>
  <c r="A80" i="35"/>
  <c r="A79" i="35"/>
  <c r="A78" i="35"/>
  <c r="A77" i="35"/>
  <c r="A76" i="35"/>
  <c r="A75" i="35"/>
  <c r="A74" i="35"/>
  <c r="A73" i="35"/>
  <c r="A72" i="35"/>
  <c r="A71" i="35"/>
  <c r="A70" i="35"/>
  <c r="A69" i="35"/>
  <c r="A68" i="35"/>
  <c r="A67" i="35"/>
  <c r="A66" i="35"/>
  <c r="A65" i="35"/>
  <c r="A64" i="35"/>
  <c r="A63" i="35"/>
  <c r="A62" i="35"/>
  <c r="A61" i="35"/>
  <c r="A60" i="35"/>
  <c r="A59" i="35"/>
  <c r="A58" i="35"/>
  <c r="A57" i="35"/>
  <c r="A56" i="35"/>
  <c r="A55" i="35"/>
  <c r="A54" i="35"/>
  <c r="A53" i="35"/>
  <c r="A52" i="35"/>
  <c r="A51" i="35"/>
  <c r="A50" i="35"/>
  <c r="A49" i="35"/>
  <c r="A48" i="35"/>
  <c r="A47" i="35"/>
  <c r="A46" i="35"/>
  <c r="A45" i="35"/>
  <c r="A44" i="35"/>
  <c r="A43" i="35"/>
  <c r="A42" i="35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N3" i="28"/>
  <c r="N4" i="28"/>
  <c r="N5" i="28"/>
  <c r="N6" i="28"/>
  <c r="N7" i="28"/>
  <c r="N8" i="28"/>
  <c r="N9" i="28"/>
  <c r="N10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N29" i="28"/>
  <c r="N30" i="28"/>
  <c r="N31" i="28"/>
  <c r="N32" i="28"/>
  <c r="N33" i="28"/>
  <c r="N34" i="28"/>
  <c r="N35" i="28"/>
  <c r="N36" i="28"/>
  <c r="N37" i="28"/>
  <c r="N38" i="28"/>
  <c r="N39" i="28"/>
  <c r="N40" i="28"/>
  <c r="N41" i="28"/>
  <c r="N42" i="28"/>
  <c r="N43" i="28"/>
  <c r="N44" i="28"/>
  <c r="N45" i="28"/>
  <c r="N46" i="28"/>
  <c r="N47" i="28"/>
  <c r="N48" i="28"/>
  <c r="N49" i="28"/>
  <c r="N50" i="28"/>
  <c r="N51" i="28"/>
  <c r="N52" i="28"/>
  <c r="N53" i="28"/>
  <c r="N54" i="28"/>
  <c r="N55" i="28"/>
  <c r="N56" i="28"/>
  <c r="N57" i="28"/>
  <c r="N58" i="28"/>
  <c r="N59" i="28"/>
  <c r="N60" i="28"/>
  <c r="N61" i="28"/>
  <c r="N62" i="28"/>
  <c r="N63" i="28"/>
  <c r="N64" i="28"/>
  <c r="N65" i="28"/>
  <c r="N66" i="28"/>
  <c r="N67" i="28"/>
  <c r="N68" i="28"/>
  <c r="N69" i="28"/>
  <c r="N70" i="28"/>
  <c r="N71" i="28"/>
  <c r="N72" i="28"/>
  <c r="N73" i="28"/>
  <c r="N74" i="28"/>
  <c r="N75" i="28"/>
  <c r="N76" i="28"/>
  <c r="N77" i="28"/>
  <c r="N78" i="28"/>
  <c r="N79" i="28"/>
  <c r="N80" i="28"/>
  <c r="N81" i="28"/>
  <c r="N82" i="28"/>
  <c r="N83" i="28"/>
  <c r="N84" i="28"/>
  <c r="N85" i="28"/>
  <c r="N86" i="28"/>
  <c r="N87" i="28"/>
  <c r="N88" i="28"/>
  <c r="N89" i="28"/>
  <c r="N90" i="28"/>
  <c r="N91" i="28"/>
  <c r="N92" i="28"/>
  <c r="N93" i="28"/>
  <c r="N94" i="28"/>
  <c r="N95" i="28"/>
  <c r="N96" i="28"/>
  <c r="N97" i="28"/>
  <c r="N98" i="28"/>
  <c r="N99" i="28"/>
  <c r="N100" i="28"/>
  <c r="N101" i="28"/>
  <c r="N102" i="28"/>
  <c r="N103" i="28"/>
  <c r="N104" i="28"/>
  <c r="N105" i="28"/>
  <c r="N106" i="28"/>
  <c r="N107" i="28"/>
  <c r="N108" i="28"/>
  <c r="N109" i="28"/>
  <c r="N110" i="28"/>
  <c r="N111" i="28"/>
  <c r="N112" i="28"/>
  <c r="N113" i="28"/>
  <c r="N114" i="28"/>
  <c r="N115" i="28"/>
  <c r="N116" i="28"/>
  <c r="N117" i="28"/>
  <c r="N118" i="28"/>
  <c r="N119" i="28"/>
  <c r="N120" i="28"/>
  <c r="N121" i="28"/>
  <c r="N122" i="28"/>
  <c r="N123" i="28"/>
  <c r="N124" i="28"/>
  <c r="N125" i="28"/>
  <c r="N126" i="28"/>
  <c r="N127" i="28"/>
  <c r="N128" i="28"/>
  <c r="N129" i="28"/>
  <c r="N130" i="28"/>
  <c r="N131" i="28"/>
  <c r="N132" i="28"/>
  <c r="N133" i="28"/>
  <c r="N134" i="28"/>
  <c r="N135" i="28"/>
  <c r="N136" i="28"/>
  <c r="N137" i="28"/>
  <c r="N138" i="28"/>
  <c r="N139" i="28"/>
  <c r="N140" i="28"/>
  <c r="N141" i="28"/>
  <c r="N142" i="28"/>
  <c r="N143" i="28"/>
  <c r="N144" i="28"/>
  <c r="N145" i="28"/>
  <c r="N146" i="28"/>
  <c r="N147" i="28"/>
  <c r="N148" i="28"/>
  <c r="N149" i="28"/>
  <c r="N150" i="28"/>
  <c r="N151" i="28"/>
  <c r="N152" i="28"/>
  <c r="N153" i="28"/>
  <c r="N154" i="28"/>
  <c r="N155" i="28"/>
  <c r="N156" i="28"/>
  <c r="N157" i="28"/>
  <c r="N158" i="28"/>
  <c r="N159" i="28"/>
  <c r="N160" i="28"/>
  <c r="N161" i="28"/>
  <c r="N162" i="28"/>
  <c r="N163" i="28"/>
  <c r="N164" i="28"/>
  <c r="N165" i="28"/>
  <c r="N166" i="28"/>
  <c r="N167" i="28"/>
  <c r="N168" i="28"/>
  <c r="N169" i="28"/>
  <c r="N170" i="28"/>
  <c r="N171" i="28"/>
  <c r="N172" i="28"/>
  <c r="N173" i="28"/>
  <c r="N174" i="28"/>
  <c r="N175" i="28"/>
  <c r="N176" i="28"/>
  <c r="N177" i="28"/>
  <c r="N178" i="28"/>
  <c r="N179" i="28"/>
  <c r="N180" i="28"/>
  <c r="N181" i="28"/>
  <c r="N182" i="28"/>
  <c r="N183" i="28"/>
  <c r="N184" i="28"/>
  <c r="N185" i="28"/>
  <c r="N186" i="28"/>
  <c r="N187" i="28"/>
  <c r="N188" i="28"/>
  <c r="N189" i="28"/>
  <c r="N190" i="28"/>
  <c r="N191" i="28"/>
  <c r="N192" i="28"/>
  <c r="N193" i="28"/>
  <c r="N194" i="28"/>
  <c r="N195" i="28"/>
  <c r="N196" i="28"/>
  <c r="N197" i="28"/>
  <c r="N198" i="28"/>
  <c r="N199" i="28"/>
  <c r="N200" i="28"/>
  <c r="N201" i="28"/>
  <c r="N202" i="28"/>
  <c r="N203" i="28"/>
  <c r="N204" i="28"/>
  <c r="N205" i="28"/>
  <c r="N206" i="28"/>
  <c r="N207" i="28"/>
  <c r="N208" i="28"/>
  <c r="N209" i="28"/>
  <c r="G22" i="24"/>
  <c r="G23" i="24"/>
  <c r="G24" i="24"/>
  <c r="G25" i="24"/>
  <c r="G26" i="24"/>
  <c r="H26" i="24"/>
  <c r="I26" i="24"/>
  <c r="J26" i="24"/>
  <c r="K26" i="24"/>
  <c r="L26" i="24"/>
  <c r="G27" i="24"/>
  <c r="H27" i="24"/>
  <c r="I27" i="24"/>
  <c r="J27" i="24"/>
  <c r="K27" i="24"/>
  <c r="L27" i="24"/>
  <c r="G28" i="24"/>
  <c r="H28" i="24"/>
  <c r="I28" i="24"/>
  <c r="J28" i="24"/>
  <c r="K28" i="24"/>
  <c r="L28" i="24"/>
  <c r="G29" i="24"/>
  <c r="G30" i="24"/>
  <c r="H30" i="24"/>
  <c r="I30" i="24"/>
  <c r="J30" i="24"/>
  <c r="K30" i="24"/>
  <c r="L30" i="24"/>
  <c r="G31" i="24"/>
  <c r="H31" i="24"/>
  <c r="I31" i="24"/>
  <c r="J31" i="24"/>
  <c r="K31" i="24"/>
  <c r="L31" i="24"/>
  <c r="G32" i="24"/>
  <c r="H32" i="24"/>
  <c r="I32" i="24"/>
  <c r="J32" i="24"/>
  <c r="K32" i="24"/>
  <c r="L32" i="24"/>
  <c r="G33" i="24"/>
  <c r="H33" i="24"/>
  <c r="I33" i="24"/>
  <c r="J33" i="24"/>
  <c r="K33" i="24"/>
  <c r="L33" i="24"/>
  <c r="H21" i="24"/>
  <c r="I21" i="24"/>
  <c r="J21" i="24"/>
  <c r="K21" i="24"/>
  <c r="L21" i="24"/>
  <c r="G39" i="24"/>
  <c r="G40" i="24"/>
  <c r="G41" i="24"/>
  <c r="G42" i="24"/>
  <c r="G43" i="24"/>
  <c r="G44" i="24"/>
  <c r="G45" i="24"/>
  <c r="G46" i="24"/>
  <c r="G47" i="24"/>
  <c r="G48" i="24"/>
  <c r="H48" i="24"/>
  <c r="I48" i="24"/>
  <c r="J48" i="24"/>
  <c r="K48" i="24"/>
  <c r="L48" i="24"/>
  <c r="H181" i="24"/>
  <c r="I181" i="24"/>
  <c r="J181" i="24"/>
  <c r="K181" i="24"/>
  <c r="L181" i="24"/>
  <c r="H134" i="24"/>
  <c r="H137" i="24"/>
  <c r="I137" i="24"/>
  <c r="J137" i="24"/>
  <c r="K137" i="24"/>
  <c r="L137" i="24"/>
  <c r="I138" i="24"/>
  <c r="I211" i="22" a="1"/>
  <c r="I211" i="22" s="1"/>
  <c r="G3" i="24"/>
  <c r="G211" i="22" a="1"/>
  <c r="G211" i="22" s="1"/>
  <c r="F211" i="22" a="1"/>
  <c r="F211" i="22" s="1"/>
  <c r="H211" i="22" a="1"/>
  <c r="H211" i="22"/>
  <c r="J211" i="22" a="1"/>
  <c r="J211" i="22" s="1"/>
  <c r="K211" i="22" a="1"/>
  <c r="K211" i="22" s="1"/>
  <c r="L211" i="22" a="1"/>
  <c r="L211" i="22" s="1"/>
  <c r="M211" i="22" a="1"/>
  <c r="M211" i="22" s="1"/>
  <c r="N211" i="22" a="1"/>
  <c r="N211" i="22" s="1"/>
  <c r="O186" i="28"/>
  <c r="O187" i="28"/>
  <c r="O188" i="28"/>
  <c r="O189" i="28"/>
  <c r="O190" i="28"/>
  <c r="O191" i="28"/>
  <c r="O192" i="28"/>
  <c r="O193" i="28"/>
  <c r="O194" i="28"/>
  <c r="O195" i="28"/>
  <c r="O196" i="28"/>
  <c r="O197" i="28"/>
  <c r="O198" i="28"/>
  <c r="O199" i="28"/>
  <c r="O200" i="28"/>
  <c r="O201" i="28"/>
  <c r="O202" i="28"/>
  <c r="O203" i="28"/>
  <c r="O204" i="28"/>
  <c r="O205" i="28"/>
  <c r="O206" i="28"/>
  <c r="O207" i="28"/>
  <c r="O208" i="28"/>
  <c r="O209" i="28"/>
  <c r="O185" i="28"/>
  <c r="O162" i="28"/>
  <c r="O163" i="28"/>
  <c r="O164" i="28"/>
  <c r="O165" i="28"/>
  <c r="O166" i="28"/>
  <c r="O167" i="28"/>
  <c r="O168" i="28"/>
  <c r="O169" i="28"/>
  <c r="O170" i="28"/>
  <c r="O171" i="28"/>
  <c r="O172" i="28"/>
  <c r="O173" i="28"/>
  <c r="O174" i="28"/>
  <c r="O175" i="28"/>
  <c r="O176" i="28"/>
  <c r="O177" i="28"/>
  <c r="O178" i="28"/>
  <c r="O179" i="28"/>
  <c r="O180" i="28"/>
  <c r="O181" i="28"/>
  <c r="O182" i="28"/>
  <c r="O183" i="28"/>
  <c r="O184" i="28"/>
  <c r="O161" i="28"/>
  <c r="O135" i="28"/>
  <c r="O136" i="28"/>
  <c r="O137" i="28"/>
  <c r="O138" i="28"/>
  <c r="O139" i="28"/>
  <c r="O140" i="28"/>
  <c r="O141" i="28"/>
  <c r="O142" i="28"/>
  <c r="O143" i="28"/>
  <c r="O144" i="28"/>
  <c r="O145" i="28"/>
  <c r="O146" i="28"/>
  <c r="O147" i="28"/>
  <c r="O148" i="28"/>
  <c r="O149" i="28"/>
  <c r="O150" i="28"/>
  <c r="O151" i="28"/>
  <c r="O152" i="28"/>
  <c r="O153" i="28"/>
  <c r="O154" i="28"/>
  <c r="O155" i="28"/>
  <c r="O156" i="28"/>
  <c r="O157" i="28"/>
  <c r="O158" i="28"/>
  <c r="O159" i="28"/>
  <c r="O160" i="28"/>
  <c r="O134" i="28"/>
  <c r="O133" i="28"/>
  <c r="O104" i="28"/>
  <c r="O105" i="28"/>
  <c r="O106" i="28"/>
  <c r="O107" i="28"/>
  <c r="O108" i="28"/>
  <c r="O109" i="28"/>
  <c r="O110" i="28"/>
  <c r="O111" i="28"/>
  <c r="O112" i="28"/>
  <c r="O113" i="28"/>
  <c r="O114" i="28"/>
  <c r="O115" i="28"/>
  <c r="O116" i="28"/>
  <c r="O117" i="28"/>
  <c r="O118" i="28"/>
  <c r="O119" i="28"/>
  <c r="O120" i="28"/>
  <c r="O121" i="28"/>
  <c r="O122" i="28"/>
  <c r="O123" i="28"/>
  <c r="O124" i="28"/>
  <c r="O125" i="28"/>
  <c r="O126" i="28"/>
  <c r="O127" i="28"/>
  <c r="O128" i="28"/>
  <c r="O129" i="28"/>
  <c r="O130" i="28"/>
  <c r="O131" i="28"/>
  <c r="O132" i="28"/>
  <c r="O103" i="28"/>
  <c r="O90" i="28"/>
  <c r="O91" i="28"/>
  <c r="O92" i="28"/>
  <c r="O93" i="28"/>
  <c r="O94" i="28"/>
  <c r="O95" i="28"/>
  <c r="O96" i="28"/>
  <c r="O97" i="28"/>
  <c r="O98" i="28"/>
  <c r="O99" i="28"/>
  <c r="O100" i="28"/>
  <c r="O101" i="28"/>
  <c r="O102" i="28"/>
  <c r="O89" i="28"/>
  <c r="O66" i="28"/>
  <c r="O67" i="28"/>
  <c r="O68" i="28"/>
  <c r="O69" i="28"/>
  <c r="O70" i="28"/>
  <c r="O71" i="28"/>
  <c r="O72" i="28"/>
  <c r="O73" i="28"/>
  <c r="O74" i="28"/>
  <c r="O75" i="28"/>
  <c r="O76" i="28"/>
  <c r="O77" i="28"/>
  <c r="O78" i="28"/>
  <c r="O79" i="28"/>
  <c r="O80" i="28"/>
  <c r="O81" i="28"/>
  <c r="O82" i="28"/>
  <c r="O83" i="28"/>
  <c r="O84" i="28"/>
  <c r="O85" i="28"/>
  <c r="O86" i="28"/>
  <c r="O87" i="28"/>
  <c r="O88" i="28"/>
  <c r="O65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37" i="28"/>
  <c r="O18" i="28"/>
  <c r="O19" i="28"/>
  <c r="O20" i="28"/>
  <c r="O21" i="28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17" i="28"/>
  <c r="O4" i="28"/>
  <c r="O5" i="28"/>
  <c r="O6" i="28"/>
  <c r="O7" i="28"/>
  <c r="O8" i="28"/>
  <c r="O9" i="28"/>
  <c r="O10" i="28"/>
  <c r="O11" i="28"/>
  <c r="O12" i="28"/>
  <c r="O13" i="28"/>
  <c r="O14" i="28"/>
  <c r="O15" i="28"/>
  <c r="O16" i="28"/>
  <c r="O3" i="28"/>
  <c r="V36" i="9"/>
  <c r="K5" i="9"/>
  <c r="I8" i="11"/>
  <c r="A162" i="28"/>
  <c r="A163" i="28"/>
  <c r="A164" i="28"/>
  <c r="A165" i="28"/>
  <c r="A166" i="28"/>
  <c r="A167" i="28"/>
  <c r="U166" i="28" s="1"/>
  <c r="A168" i="28"/>
  <c r="A169" i="28"/>
  <c r="A170" i="28"/>
  <c r="A171" i="28"/>
  <c r="A172" i="28"/>
  <c r="A173" i="28"/>
  <c r="A174" i="28"/>
  <c r="A175" i="28"/>
  <c r="A176" i="28"/>
  <c r="A177" i="28"/>
  <c r="A178" i="28"/>
  <c r="A179" i="28"/>
  <c r="A180" i="28"/>
  <c r="A181" i="28"/>
  <c r="A182" i="28"/>
  <c r="A183" i="28"/>
  <c r="A184" i="28"/>
  <c r="A161" i="28"/>
  <c r="A162" i="24"/>
  <c r="A163" i="24"/>
  <c r="A164" i="24"/>
  <c r="A165" i="24"/>
  <c r="A166" i="24"/>
  <c r="A167" i="24"/>
  <c r="A168" i="24"/>
  <c r="A169" i="24"/>
  <c r="A170" i="24"/>
  <c r="A171" i="24"/>
  <c r="A172" i="24"/>
  <c r="A173" i="24"/>
  <c r="A174" i="24"/>
  <c r="A175" i="24"/>
  <c r="A176" i="24"/>
  <c r="A177" i="24"/>
  <c r="A178" i="24"/>
  <c r="A179" i="24"/>
  <c r="A180" i="24"/>
  <c r="A181" i="24"/>
  <c r="A182" i="24"/>
  <c r="A183" i="24"/>
  <c r="A184" i="24"/>
  <c r="A161" i="24"/>
  <c r="A209" i="28"/>
  <c r="A208" i="28"/>
  <c r="A207" i="28"/>
  <c r="A206" i="28"/>
  <c r="A205" i="28"/>
  <c r="A204" i="28"/>
  <c r="A203" i="28"/>
  <c r="A202" i="28"/>
  <c r="A201" i="28"/>
  <c r="A200" i="28"/>
  <c r="A199" i="28"/>
  <c r="A198" i="28"/>
  <c r="A197" i="28"/>
  <c r="A196" i="28"/>
  <c r="A195" i="28"/>
  <c r="A194" i="28"/>
  <c r="A193" i="28"/>
  <c r="A192" i="28"/>
  <c r="A191" i="28"/>
  <c r="A190" i="28"/>
  <c r="A189" i="28"/>
  <c r="A188" i="28"/>
  <c r="A187" i="28"/>
  <c r="A186" i="28"/>
  <c r="A185" i="28"/>
  <c r="A160" i="28"/>
  <c r="A159" i="28"/>
  <c r="A158" i="28"/>
  <c r="A157" i="28"/>
  <c r="A156" i="28"/>
  <c r="A155" i="28"/>
  <c r="A154" i="28"/>
  <c r="A153" i="28"/>
  <c r="A152" i="28"/>
  <c r="A151" i="28"/>
  <c r="A150" i="28"/>
  <c r="A149" i="28"/>
  <c r="A148" i="28"/>
  <c r="A147" i="28"/>
  <c r="A146" i="28"/>
  <c r="A145" i="28"/>
  <c r="A144" i="28"/>
  <c r="A143" i="28"/>
  <c r="A142" i="28"/>
  <c r="A141" i="28"/>
  <c r="A140" i="28"/>
  <c r="A139" i="28"/>
  <c r="A138" i="28"/>
  <c r="A137" i="28"/>
  <c r="U136" i="28" s="1"/>
  <c r="A136" i="28"/>
  <c r="A135" i="28"/>
  <c r="A134" i="28"/>
  <c r="A133" i="28"/>
  <c r="A132" i="28"/>
  <c r="A131" i="28"/>
  <c r="A130" i="28"/>
  <c r="A129" i="28"/>
  <c r="A128" i="28"/>
  <c r="A127" i="28"/>
  <c r="A126" i="28"/>
  <c r="A125" i="28"/>
  <c r="A124" i="28"/>
  <c r="A123" i="28"/>
  <c r="A122" i="28"/>
  <c r="A121" i="28"/>
  <c r="A120" i="28"/>
  <c r="A119" i="28"/>
  <c r="A118" i="28"/>
  <c r="A117" i="28"/>
  <c r="A116" i="28"/>
  <c r="A115" i="28"/>
  <c r="A114" i="28"/>
  <c r="A113" i="28"/>
  <c r="A112" i="28"/>
  <c r="A111" i="28"/>
  <c r="A110" i="28"/>
  <c r="A109" i="28"/>
  <c r="A108" i="28"/>
  <c r="A107" i="28"/>
  <c r="A106" i="28"/>
  <c r="A105" i="28"/>
  <c r="A104" i="28"/>
  <c r="A103" i="28"/>
  <c r="A102" i="28"/>
  <c r="A101" i="28"/>
  <c r="A100" i="28"/>
  <c r="A99" i="28"/>
  <c r="A98" i="28"/>
  <c r="A97" i="28"/>
  <c r="A96" i="28"/>
  <c r="A95" i="28"/>
  <c r="A94" i="28"/>
  <c r="A93" i="28"/>
  <c r="A92" i="28"/>
  <c r="A91" i="28"/>
  <c r="A90" i="28"/>
  <c r="A89" i="28"/>
  <c r="A88" i="28"/>
  <c r="A87" i="28"/>
  <c r="A86" i="28"/>
  <c r="A85" i="28"/>
  <c r="A84" i="28"/>
  <c r="A83" i="28"/>
  <c r="A82" i="28"/>
  <c r="A81" i="28"/>
  <c r="A80" i="28"/>
  <c r="A79" i="28"/>
  <c r="A78" i="28"/>
  <c r="A77" i="28"/>
  <c r="A76" i="28"/>
  <c r="A75" i="28"/>
  <c r="A74" i="28"/>
  <c r="A73" i="28"/>
  <c r="A72" i="28"/>
  <c r="A71" i="28"/>
  <c r="A70" i="28"/>
  <c r="A69" i="28"/>
  <c r="A68" i="28"/>
  <c r="A67" i="28"/>
  <c r="A66" i="28"/>
  <c r="A65" i="28"/>
  <c r="A64" i="28"/>
  <c r="A63" i="28"/>
  <c r="A62" i="28"/>
  <c r="A61" i="28"/>
  <c r="A60" i="28"/>
  <c r="A59" i="28"/>
  <c r="A58" i="28"/>
  <c r="A57" i="28"/>
  <c r="A56" i="28"/>
  <c r="A55" i="28"/>
  <c r="A54" i="28"/>
  <c r="A53" i="28"/>
  <c r="A52" i="28"/>
  <c r="A51" i="28"/>
  <c r="A50" i="28"/>
  <c r="A49" i="28"/>
  <c r="A48" i="28"/>
  <c r="A47" i="28"/>
  <c r="A46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3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186" i="24"/>
  <c r="A187" i="24"/>
  <c r="A188" i="24"/>
  <c r="A189" i="24"/>
  <c r="A190" i="24"/>
  <c r="A191" i="24"/>
  <c r="A192" i="24"/>
  <c r="A193" i="24"/>
  <c r="A194" i="24"/>
  <c r="A195" i="24"/>
  <c r="A196" i="24"/>
  <c r="A197" i="24"/>
  <c r="A198" i="24"/>
  <c r="A199" i="24"/>
  <c r="A200" i="24"/>
  <c r="A201" i="24"/>
  <c r="A202" i="24"/>
  <c r="A203" i="24"/>
  <c r="A204" i="24"/>
  <c r="A205" i="24"/>
  <c r="A206" i="24"/>
  <c r="A207" i="24"/>
  <c r="A208" i="24"/>
  <c r="A209" i="24"/>
  <c r="A185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158" i="24"/>
  <c r="A159" i="24"/>
  <c r="A160" i="24"/>
  <c r="A134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03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89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65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3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17" i="24"/>
  <c r="A3" i="24"/>
  <c r="A4" i="24"/>
  <c r="A5" i="24"/>
  <c r="A6" i="24"/>
  <c r="A7" i="24"/>
  <c r="A8" i="24"/>
  <c r="A9" i="24"/>
  <c r="A10" i="24"/>
  <c r="A11" i="24"/>
  <c r="A12" i="24"/>
  <c r="A13" i="24"/>
  <c r="A14" i="24"/>
  <c r="A15" i="24"/>
  <c r="A16" i="24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9" i="20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9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12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N6" i="17"/>
  <c r="N7" i="17"/>
  <c r="N8" i="17"/>
  <c r="N9" i="17"/>
  <c r="N10" i="17"/>
  <c r="N11" i="17"/>
  <c r="N12" i="17"/>
  <c r="N13" i="17"/>
  <c r="N14" i="17"/>
  <c r="N15" i="17"/>
  <c r="N16" i="17"/>
  <c r="N17" i="17"/>
  <c r="N5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6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9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20" i="14"/>
  <c r="M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F10" i="13"/>
  <c r="G10" i="13"/>
  <c r="H10" i="13"/>
  <c r="I10" i="13"/>
  <c r="J10" i="13"/>
  <c r="K10" i="13"/>
  <c r="L10" i="13"/>
  <c r="F11" i="13"/>
  <c r="G11" i="13"/>
  <c r="H11" i="13"/>
  <c r="I11" i="13"/>
  <c r="J11" i="13"/>
  <c r="K11" i="13"/>
  <c r="L11" i="13"/>
  <c r="F12" i="13"/>
  <c r="G12" i="13"/>
  <c r="H12" i="13"/>
  <c r="I12" i="13"/>
  <c r="J12" i="13"/>
  <c r="K12" i="13"/>
  <c r="L12" i="13"/>
  <c r="F13" i="13"/>
  <c r="G13" i="13"/>
  <c r="H13" i="13"/>
  <c r="I13" i="13"/>
  <c r="J13" i="13"/>
  <c r="K13" i="13"/>
  <c r="L13" i="13"/>
  <c r="F14" i="13"/>
  <c r="G14" i="13"/>
  <c r="H14" i="13"/>
  <c r="I14" i="13"/>
  <c r="J14" i="13"/>
  <c r="K14" i="13"/>
  <c r="L14" i="13"/>
  <c r="F15" i="13"/>
  <c r="G15" i="13"/>
  <c r="H15" i="13"/>
  <c r="I15" i="13"/>
  <c r="J15" i="13"/>
  <c r="K15" i="13"/>
  <c r="L15" i="13"/>
  <c r="F16" i="13"/>
  <c r="G16" i="13"/>
  <c r="H16" i="13"/>
  <c r="I16" i="13"/>
  <c r="J16" i="13"/>
  <c r="K16" i="13"/>
  <c r="L16" i="13"/>
  <c r="F17" i="13"/>
  <c r="G17" i="13"/>
  <c r="H17" i="13"/>
  <c r="I17" i="13"/>
  <c r="J17" i="13"/>
  <c r="K17" i="13"/>
  <c r="L17" i="13"/>
  <c r="F18" i="13"/>
  <c r="G18" i="13"/>
  <c r="H18" i="13"/>
  <c r="I18" i="13"/>
  <c r="J18" i="13"/>
  <c r="K18" i="13"/>
  <c r="L18" i="13"/>
  <c r="F19" i="13"/>
  <c r="G19" i="13"/>
  <c r="H19" i="13"/>
  <c r="I19" i="13"/>
  <c r="J19" i="13"/>
  <c r="K19" i="13"/>
  <c r="L19" i="13"/>
  <c r="F20" i="13"/>
  <c r="G20" i="13"/>
  <c r="H20" i="13"/>
  <c r="I20" i="13"/>
  <c r="J20" i="13"/>
  <c r="K20" i="13"/>
  <c r="L20" i="13"/>
  <c r="F21" i="13"/>
  <c r="G21" i="13"/>
  <c r="H21" i="13"/>
  <c r="I21" i="13"/>
  <c r="J21" i="13"/>
  <c r="K21" i="13"/>
  <c r="L21" i="13"/>
  <c r="F22" i="13"/>
  <c r="G22" i="13"/>
  <c r="H22" i="13"/>
  <c r="I22" i="13"/>
  <c r="J22" i="13"/>
  <c r="K22" i="13"/>
  <c r="L22" i="13"/>
  <c r="G9" i="13"/>
  <c r="H9" i="13"/>
  <c r="I9" i="13"/>
  <c r="J9" i="13"/>
  <c r="K9" i="13"/>
  <c r="L9" i="13"/>
  <c r="F9" i="13"/>
  <c r="F24" i="14"/>
  <c r="G24" i="14"/>
  <c r="F25" i="14"/>
  <c r="G25" i="14"/>
  <c r="F26" i="14"/>
  <c r="G26" i="14"/>
  <c r="F27" i="14"/>
  <c r="G27" i="14"/>
  <c r="F28" i="14"/>
  <c r="G28" i="14"/>
  <c r="H28" i="14"/>
  <c r="I28" i="14"/>
  <c r="J28" i="14"/>
  <c r="K28" i="14"/>
  <c r="L28" i="14"/>
  <c r="F29" i="14"/>
  <c r="G29" i="14"/>
  <c r="H29" i="14"/>
  <c r="I29" i="14"/>
  <c r="J29" i="14"/>
  <c r="K29" i="14"/>
  <c r="L29" i="14"/>
  <c r="F30" i="14"/>
  <c r="G30" i="14"/>
  <c r="H30" i="14"/>
  <c r="I30" i="14"/>
  <c r="J30" i="14"/>
  <c r="K30" i="14"/>
  <c r="L30" i="14"/>
  <c r="F31" i="14"/>
  <c r="G31" i="14"/>
  <c r="F32" i="14"/>
  <c r="G32" i="14"/>
  <c r="H32" i="14"/>
  <c r="I32" i="14"/>
  <c r="J32" i="14"/>
  <c r="K32" i="14"/>
  <c r="L32" i="14"/>
  <c r="F33" i="14"/>
  <c r="G33" i="14"/>
  <c r="H33" i="14"/>
  <c r="I33" i="14"/>
  <c r="J33" i="14"/>
  <c r="K33" i="14"/>
  <c r="L33" i="14"/>
  <c r="F34" i="14"/>
  <c r="G34" i="14"/>
  <c r="H34" i="14"/>
  <c r="I34" i="14"/>
  <c r="J34" i="14"/>
  <c r="K34" i="14"/>
  <c r="L34" i="14"/>
  <c r="F35" i="14"/>
  <c r="G35" i="14"/>
  <c r="H35" i="14"/>
  <c r="I35" i="14"/>
  <c r="J35" i="14"/>
  <c r="K35" i="14"/>
  <c r="L35" i="14"/>
  <c r="F36" i="14"/>
  <c r="G36" i="14"/>
  <c r="H36" i="14"/>
  <c r="I36" i="14"/>
  <c r="J36" i="14"/>
  <c r="K36" i="14"/>
  <c r="L36" i="14"/>
  <c r="F37" i="14"/>
  <c r="G37" i="14"/>
  <c r="H37" i="14"/>
  <c r="I37" i="14"/>
  <c r="J37" i="14"/>
  <c r="K37" i="14"/>
  <c r="L37" i="14"/>
  <c r="F38" i="14"/>
  <c r="G38" i="14"/>
  <c r="H38" i="14"/>
  <c r="I38" i="14"/>
  <c r="J38" i="14"/>
  <c r="K38" i="14"/>
  <c r="L38" i="14"/>
  <c r="F20" i="14"/>
  <c r="G20" i="14"/>
  <c r="H20" i="14"/>
  <c r="I20" i="14"/>
  <c r="J20" i="14"/>
  <c r="K20" i="14"/>
  <c r="L20" i="14"/>
  <c r="F21" i="14"/>
  <c r="G21" i="14"/>
  <c r="H21" i="14"/>
  <c r="I21" i="14"/>
  <c r="J21" i="14"/>
  <c r="K21" i="14"/>
  <c r="L21" i="14"/>
  <c r="F22" i="14"/>
  <c r="G22" i="14"/>
  <c r="H22" i="14"/>
  <c r="I22" i="14"/>
  <c r="J22" i="14"/>
  <c r="K22" i="14"/>
  <c r="L22" i="14"/>
  <c r="F23" i="14"/>
  <c r="G23" i="14"/>
  <c r="H23" i="14"/>
  <c r="I23" i="14"/>
  <c r="J23" i="14"/>
  <c r="K23" i="14"/>
  <c r="L23" i="14"/>
  <c r="G19" i="14"/>
  <c r="H19" i="14"/>
  <c r="I19" i="14"/>
  <c r="J19" i="14"/>
  <c r="K19" i="14"/>
  <c r="L19" i="14"/>
  <c r="F19" i="14"/>
  <c r="H20" i="15"/>
  <c r="I20" i="15"/>
  <c r="J20" i="15"/>
  <c r="K20" i="15"/>
  <c r="L20" i="15"/>
  <c r="H21" i="15"/>
  <c r="I21" i="15"/>
  <c r="J21" i="15"/>
  <c r="K21" i="15"/>
  <c r="L21" i="15"/>
  <c r="H22" i="15"/>
  <c r="I22" i="15"/>
  <c r="J22" i="15"/>
  <c r="K22" i="15"/>
  <c r="L22" i="15"/>
  <c r="H23" i="15"/>
  <c r="I23" i="15"/>
  <c r="J23" i="15"/>
  <c r="K23" i="15"/>
  <c r="L23" i="15"/>
  <c r="H24" i="15"/>
  <c r="I24" i="15"/>
  <c r="J24" i="15"/>
  <c r="K24" i="15"/>
  <c r="L24" i="15"/>
  <c r="H25" i="15"/>
  <c r="I25" i="15"/>
  <c r="J25" i="15"/>
  <c r="K25" i="15"/>
  <c r="L25" i="15"/>
  <c r="H26" i="15"/>
  <c r="I26" i="15"/>
  <c r="J26" i="15"/>
  <c r="K26" i="15"/>
  <c r="L26" i="15"/>
  <c r="H27" i="15"/>
  <c r="I27" i="15"/>
  <c r="J27" i="15"/>
  <c r="K27" i="15"/>
  <c r="L27" i="15"/>
  <c r="H28" i="15"/>
  <c r="I28" i="15"/>
  <c r="J28" i="15"/>
  <c r="K28" i="15"/>
  <c r="L28" i="15"/>
  <c r="H29" i="15"/>
  <c r="I29" i="15"/>
  <c r="J29" i="15"/>
  <c r="K29" i="15"/>
  <c r="L29" i="15"/>
  <c r="H30" i="15"/>
  <c r="I30" i="15"/>
  <c r="J30" i="15"/>
  <c r="K30" i="15"/>
  <c r="L30" i="15"/>
  <c r="H31" i="15"/>
  <c r="I31" i="15"/>
  <c r="J31" i="15"/>
  <c r="K31" i="15"/>
  <c r="L31" i="15"/>
  <c r="H32" i="15"/>
  <c r="I32" i="15"/>
  <c r="J32" i="15"/>
  <c r="K32" i="15"/>
  <c r="L32" i="15"/>
  <c r="H33" i="15"/>
  <c r="I33" i="15"/>
  <c r="J33" i="15"/>
  <c r="K33" i="15"/>
  <c r="L33" i="15"/>
  <c r="H34" i="15"/>
  <c r="I34" i="15"/>
  <c r="J34" i="15"/>
  <c r="K34" i="15"/>
  <c r="L34" i="15"/>
  <c r="H35" i="15"/>
  <c r="I35" i="15"/>
  <c r="J35" i="15"/>
  <c r="K35" i="15"/>
  <c r="L35" i="15"/>
  <c r="I19" i="15"/>
  <c r="J19" i="15"/>
  <c r="K19" i="15"/>
  <c r="L19" i="15"/>
  <c r="H19" i="15"/>
  <c r="F9" i="15"/>
  <c r="G9" i="15"/>
  <c r="F10" i="15"/>
  <c r="G10" i="15"/>
  <c r="F11" i="15"/>
  <c r="G11" i="15"/>
  <c r="F12" i="15"/>
  <c r="G12" i="15"/>
  <c r="F13" i="15"/>
  <c r="G13" i="15"/>
  <c r="F14" i="15"/>
  <c r="G14" i="15"/>
  <c r="F15" i="15"/>
  <c r="G15" i="15"/>
  <c r="F16" i="15"/>
  <c r="G16" i="15"/>
  <c r="F17" i="15"/>
  <c r="G17" i="15"/>
  <c r="F18" i="15"/>
  <c r="G18" i="15"/>
  <c r="F19" i="15"/>
  <c r="G19" i="15"/>
  <c r="F20" i="15"/>
  <c r="G20" i="15"/>
  <c r="F21" i="15"/>
  <c r="G21" i="15"/>
  <c r="F22" i="15"/>
  <c r="G22" i="15"/>
  <c r="F23" i="15"/>
  <c r="G23" i="15"/>
  <c r="F24" i="15"/>
  <c r="G24" i="15"/>
  <c r="F25" i="15"/>
  <c r="G25" i="15"/>
  <c r="F26" i="15"/>
  <c r="G26" i="15"/>
  <c r="F27" i="15"/>
  <c r="G27" i="15"/>
  <c r="F28" i="15"/>
  <c r="G28" i="15"/>
  <c r="F29" i="15"/>
  <c r="G29" i="15"/>
  <c r="F30" i="15"/>
  <c r="G30" i="15"/>
  <c r="F31" i="15"/>
  <c r="G31" i="15"/>
  <c r="F32" i="15"/>
  <c r="G32" i="15"/>
  <c r="F33" i="15"/>
  <c r="G33" i="15"/>
  <c r="F34" i="15"/>
  <c r="G34" i="15"/>
  <c r="F35" i="15"/>
  <c r="G35" i="15"/>
  <c r="G8" i="15"/>
  <c r="H8" i="15"/>
  <c r="I8" i="15"/>
  <c r="J8" i="15"/>
  <c r="K8" i="15"/>
  <c r="L8" i="15"/>
  <c r="F8" i="15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12" i="18"/>
  <c r="G11" i="18"/>
  <c r="F12" i="18"/>
  <c r="H12" i="18"/>
  <c r="I12" i="18"/>
  <c r="J12" i="18"/>
  <c r="K12" i="18"/>
  <c r="L12" i="18"/>
  <c r="F13" i="18"/>
  <c r="H13" i="18"/>
  <c r="I13" i="18"/>
  <c r="J13" i="18"/>
  <c r="K13" i="18"/>
  <c r="L13" i="18"/>
  <c r="F14" i="18"/>
  <c r="H14" i="18"/>
  <c r="I14" i="18"/>
  <c r="J14" i="18"/>
  <c r="K14" i="18"/>
  <c r="L14" i="18"/>
  <c r="F15" i="18"/>
  <c r="H15" i="18"/>
  <c r="I15" i="18"/>
  <c r="J15" i="18"/>
  <c r="K15" i="18"/>
  <c r="L15" i="18"/>
  <c r="F16" i="18"/>
  <c r="H16" i="18"/>
  <c r="I16" i="18"/>
  <c r="J16" i="18"/>
  <c r="K16" i="18"/>
  <c r="L16" i="18"/>
  <c r="F17" i="18"/>
  <c r="H17" i="18"/>
  <c r="I17" i="18"/>
  <c r="J17" i="18"/>
  <c r="K17" i="18"/>
  <c r="L17" i="18"/>
  <c r="F18" i="18"/>
  <c r="H18" i="18"/>
  <c r="I18" i="18"/>
  <c r="J18" i="18"/>
  <c r="K18" i="18"/>
  <c r="L18" i="18"/>
  <c r="F19" i="18"/>
  <c r="H19" i="18"/>
  <c r="I19" i="18"/>
  <c r="J19" i="18"/>
  <c r="K19" i="18"/>
  <c r="L19" i="18"/>
  <c r="F20" i="18"/>
  <c r="H20" i="18"/>
  <c r="I20" i="18"/>
  <c r="J20" i="18"/>
  <c r="K20" i="18"/>
  <c r="L20" i="18"/>
  <c r="F21" i="18"/>
  <c r="H21" i="18"/>
  <c r="I21" i="18"/>
  <c r="J21" i="18"/>
  <c r="K21" i="18"/>
  <c r="L21" i="18"/>
  <c r="F22" i="18"/>
  <c r="H22" i="18"/>
  <c r="I22" i="18"/>
  <c r="J22" i="18"/>
  <c r="K22" i="18"/>
  <c r="L22" i="18"/>
  <c r="F23" i="18"/>
  <c r="H23" i="18"/>
  <c r="I23" i="18"/>
  <c r="J23" i="18"/>
  <c r="K23" i="18"/>
  <c r="L23" i="18"/>
  <c r="F24" i="18"/>
  <c r="H24" i="18"/>
  <c r="I24" i="18"/>
  <c r="J24" i="18"/>
  <c r="K24" i="18"/>
  <c r="L24" i="18"/>
  <c r="F25" i="18"/>
  <c r="H25" i="18"/>
  <c r="I25" i="18"/>
  <c r="J25" i="18"/>
  <c r="K25" i="18"/>
  <c r="L25" i="18"/>
  <c r="F26" i="18"/>
  <c r="H26" i="18"/>
  <c r="I26" i="18"/>
  <c r="J26" i="18"/>
  <c r="K26" i="18"/>
  <c r="L26" i="18"/>
  <c r="F27" i="18"/>
  <c r="H27" i="18"/>
  <c r="I27" i="18"/>
  <c r="J27" i="18"/>
  <c r="K27" i="18"/>
  <c r="L27" i="18"/>
  <c r="F28" i="18"/>
  <c r="H28" i="18"/>
  <c r="I28" i="18"/>
  <c r="J28" i="18"/>
  <c r="K28" i="18"/>
  <c r="L28" i="18"/>
  <c r="F29" i="18"/>
  <c r="H29" i="18"/>
  <c r="I29" i="18"/>
  <c r="J29" i="18"/>
  <c r="K29" i="18"/>
  <c r="L29" i="18"/>
  <c r="F30" i="18"/>
  <c r="H30" i="18"/>
  <c r="I30" i="18"/>
  <c r="J30" i="18"/>
  <c r="K30" i="18"/>
  <c r="L30" i="18"/>
  <c r="F31" i="18"/>
  <c r="H31" i="18"/>
  <c r="I31" i="18"/>
  <c r="J31" i="18"/>
  <c r="K31" i="18"/>
  <c r="L31" i="18"/>
  <c r="F32" i="18"/>
  <c r="H32" i="18"/>
  <c r="I32" i="18"/>
  <c r="J32" i="18"/>
  <c r="K32" i="18"/>
  <c r="L32" i="18"/>
  <c r="F33" i="18"/>
  <c r="H33" i="18"/>
  <c r="I33" i="18"/>
  <c r="J33" i="18"/>
  <c r="K33" i="18"/>
  <c r="L33" i="18"/>
  <c r="F34" i="18"/>
  <c r="H34" i="18"/>
  <c r="I34" i="18"/>
  <c r="J34" i="18"/>
  <c r="K34" i="18"/>
  <c r="L34" i="18"/>
  <c r="F35" i="18"/>
  <c r="H35" i="18"/>
  <c r="I35" i="18"/>
  <c r="J35" i="18"/>
  <c r="K35" i="18"/>
  <c r="L35" i="18"/>
  <c r="F36" i="18"/>
  <c r="H36" i="18"/>
  <c r="I36" i="18"/>
  <c r="J36" i="18"/>
  <c r="K36" i="18"/>
  <c r="L36" i="18"/>
  <c r="F37" i="18"/>
  <c r="H37" i="18"/>
  <c r="I37" i="18"/>
  <c r="J37" i="18"/>
  <c r="K37" i="18"/>
  <c r="L37" i="18"/>
  <c r="F38" i="18"/>
  <c r="H38" i="18"/>
  <c r="I38" i="18"/>
  <c r="J38" i="18"/>
  <c r="K38" i="18"/>
  <c r="L38" i="18"/>
  <c r="F39" i="18"/>
  <c r="H39" i="18"/>
  <c r="I39" i="18"/>
  <c r="J39" i="18"/>
  <c r="K39" i="18"/>
  <c r="L39" i="18"/>
  <c r="F40" i="18"/>
  <c r="H40" i="18"/>
  <c r="I40" i="18"/>
  <c r="J40" i="18"/>
  <c r="K40" i="18"/>
  <c r="L40" i="18"/>
  <c r="F41" i="18"/>
  <c r="H41" i="18"/>
  <c r="I41" i="18"/>
  <c r="J41" i="18"/>
  <c r="K41" i="18"/>
  <c r="L41" i="18"/>
  <c r="H11" i="18"/>
  <c r="I11" i="18"/>
  <c r="J11" i="18"/>
  <c r="K11" i="18"/>
  <c r="L11" i="18"/>
  <c r="F11" i="18"/>
  <c r="F9" i="19"/>
  <c r="G9" i="19"/>
  <c r="H9" i="19"/>
  <c r="I9" i="19"/>
  <c r="J9" i="19"/>
  <c r="K9" i="19"/>
  <c r="L9" i="19"/>
  <c r="F10" i="19"/>
  <c r="G10" i="19"/>
  <c r="H10" i="19"/>
  <c r="I10" i="19"/>
  <c r="J10" i="19"/>
  <c r="K10" i="19"/>
  <c r="L10" i="19"/>
  <c r="F11" i="19"/>
  <c r="G11" i="19"/>
  <c r="H11" i="19"/>
  <c r="I11" i="19"/>
  <c r="J11" i="19"/>
  <c r="K11" i="19"/>
  <c r="L11" i="19"/>
  <c r="F12" i="19"/>
  <c r="G12" i="19"/>
  <c r="H12" i="19"/>
  <c r="I12" i="19"/>
  <c r="J12" i="19"/>
  <c r="K12" i="19"/>
  <c r="L12" i="19"/>
  <c r="F13" i="19"/>
  <c r="G13" i="19"/>
  <c r="H13" i="19"/>
  <c r="I13" i="19"/>
  <c r="J13" i="19"/>
  <c r="K13" i="19"/>
  <c r="L13" i="19"/>
  <c r="F14" i="19"/>
  <c r="G14" i="19"/>
  <c r="H14" i="19"/>
  <c r="I14" i="19"/>
  <c r="J14" i="19"/>
  <c r="K14" i="19"/>
  <c r="L14" i="19"/>
  <c r="F15" i="19"/>
  <c r="G15" i="19"/>
  <c r="H15" i="19"/>
  <c r="I15" i="19"/>
  <c r="J15" i="19"/>
  <c r="K15" i="19"/>
  <c r="L15" i="19"/>
  <c r="F16" i="19"/>
  <c r="G16" i="19"/>
  <c r="H16" i="19"/>
  <c r="I16" i="19"/>
  <c r="J16" i="19"/>
  <c r="K16" i="19"/>
  <c r="L16" i="19"/>
  <c r="F17" i="19"/>
  <c r="G17" i="19"/>
  <c r="H17" i="19"/>
  <c r="I17" i="19"/>
  <c r="J17" i="19"/>
  <c r="K17" i="19"/>
  <c r="L17" i="19"/>
  <c r="F18" i="19"/>
  <c r="G18" i="19"/>
  <c r="H18" i="19"/>
  <c r="I18" i="19"/>
  <c r="J18" i="19"/>
  <c r="K18" i="19"/>
  <c r="L18" i="19"/>
  <c r="F19" i="19"/>
  <c r="G19" i="19"/>
  <c r="H19" i="19"/>
  <c r="I19" i="19"/>
  <c r="J19" i="19"/>
  <c r="K19" i="19"/>
  <c r="L19" i="19"/>
  <c r="F20" i="19"/>
  <c r="G20" i="19"/>
  <c r="H20" i="19"/>
  <c r="I20" i="19"/>
  <c r="J20" i="19"/>
  <c r="K20" i="19"/>
  <c r="L20" i="19"/>
  <c r="F21" i="19"/>
  <c r="G21" i="19"/>
  <c r="H21" i="19"/>
  <c r="I21" i="19"/>
  <c r="J21" i="19"/>
  <c r="K21" i="19"/>
  <c r="L21" i="19"/>
  <c r="F22" i="19"/>
  <c r="G22" i="19"/>
  <c r="H22" i="19"/>
  <c r="I22" i="19"/>
  <c r="J22" i="19"/>
  <c r="K22" i="19"/>
  <c r="L22" i="19"/>
  <c r="F23" i="19"/>
  <c r="G23" i="19"/>
  <c r="H23" i="19"/>
  <c r="I23" i="19"/>
  <c r="J23" i="19"/>
  <c r="K23" i="19"/>
  <c r="L23" i="19"/>
  <c r="F24" i="19"/>
  <c r="G24" i="19"/>
  <c r="H24" i="19"/>
  <c r="I24" i="19"/>
  <c r="J24" i="19"/>
  <c r="K24" i="19"/>
  <c r="L24" i="19"/>
  <c r="F25" i="19"/>
  <c r="G25" i="19"/>
  <c r="H25" i="19"/>
  <c r="I25" i="19"/>
  <c r="J25" i="19"/>
  <c r="K25" i="19"/>
  <c r="L25" i="19"/>
  <c r="F26" i="19"/>
  <c r="G26" i="19"/>
  <c r="H26" i="19"/>
  <c r="I26" i="19"/>
  <c r="J26" i="19"/>
  <c r="K26" i="19"/>
  <c r="L26" i="19"/>
  <c r="F27" i="19"/>
  <c r="G27" i="19"/>
  <c r="H27" i="19"/>
  <c r="I27" i="19"/>
  <c r="J27" i="19"/>
  <c r="K27" i="19"/>
  <c r="L27" i="19"/>
  <c r="F28" i="19"/>
  <c r="G28" i="19"/>
  <c r="H28" i="19"/>
  <c r="I28" i="19"/>
  <c r="J28" i="19"/>
  <c r="K28" i="19"/>
  <c r="L28" i="19"/>
  <c r="F29" i="19"/>
  <c r="G29" i="19"/>
  <c r="H29" i="19"/>
  <c r="I29" i="19"/>
  <c r="J29" i="19"/>
  <c r="K29" i="19"/>
  <c r="L29" i="19"/>
  <c r="F30" i="19"/>
  <c r="G30" i="19"/>
  <c r="H30" i="19"/>
  <c r="I30" i="19"/>
  <c r="J30" i="19"/>
  <c r="K30" i="19"/>
  <c r="L30" i="19"/>
  <c r="F31" i="19"/>
  <c r="G31" i="19"/>
  <c r="H31" i="19"/>
  <c r="I31" i="19"/>
  <c r="J31" i="19"/>
  <c r="K31" i="19"/>
  <c r="L31" i="19"/>
  <c r="F32" i="19"/>
  <c r="G32" i="19"/>
  <c r="H32" i="19"/>
  <c r="I32" i="19"/>
  <c r="J32" i="19"/>
  <c r="K32" i="19"/>
  <c r="L32" i="19"/>
  <c r="F33" i="19"/>
  <c r="G33" i="19"/>
  <c r="H33" i="19"/>
  <c r="I33" i="19"/>
  <c r="J33" i="19"/>
  <c r="K33" i="19"/>
  <c r="L33" i="19"/>
  <c r="F34" i="19"/>
  <c r="G34" i="19"/>
  <c r="H34" i="19"/>
  <c r="I34" i="19"/>
  <c r="J34" i="19"/>
  <c r="K34" i="19"/>
  <c r="L34" i="19"/>
  <c r="G8" i="19"/>
  <c r="H8" i="19"/>
  <c r="I8" i="19"/>
  <c r="J8" i="19"/>
  <c r="K8" i="19"/>
  <c r="L8" i="19"/>
  <c r="F8" i="19"/>
  <c r="F9" i="20"/>
  <c r="G9" i="20"/>
  <c r="H9" i="20"/>
  <c r="I9" i="20"/>
  <c r="J9" i="20"/>
  <c r="K9" i="20"/>
  <c r="L9" i="20"/>
  <c r="F10" i="20"/>
  <c r="G10" i="20"/>
  <c r="H10" i="20"/>
  <c r="I10" i="20"/>
  <c r="J10" i="20"/>
  <c r="K10" i="20"/>
  <c r="L10" i="20"/>
  <c r="F11" i="20"/>
  <c r="G11" i="20"/>
  <c r="H11" i="20"/>
  <c r="I11" i="20"/>
  <c r="J11" i="20"/>
  <c r="K11" i="20"/>
  <c r="L11" i="20"/>
  <c r="F12" i="20"/>
  <c r="G12" i="20"/>
  <c r="H12" i="20"/>
  <c r="I12" i="20"/>
  <c r="J12" i="20"/>
  <c r="K12" i="20"/>
  <c r="L12" i="20"/>
  <c r="F13" i="20"/>
  <c r="G13" i="20"/>
  <c r="H13" i="20"/>
  <c r="I13" i="20"/>
  <c r="J13" i="20"/>
  <c r="K13" i="20"/>
  <c r="L13" i="20"/>
  <c r="F14" i="20"/>
  <c r="G14" i="20"/>
  <c r="H14" i="20"/>
  <c r="I14" i="20"/>
  <c r="J14" i="20"/>
  <c r="K14" i="20"/>
  <c r="L14" i="20"/>
  <c r="F15" i="20"/>
  <c r="G15" i="20"/>
  <c r="H15" i="20"/>
  <c r="I15" i="20"/>
  <c r="J15" i="20"/>
  <c r="K15" i="20"/>
  <c r="L15" i="20"/>
  <c r="F16" i="20"/>
  <c r="G16" i="20"/>
  <c r="H16" i="20"/>
  <c r="I16" i="20"/>
  <c r="J16" i="20"/>
  <c r="K16" i="20"/>
  <c r="L16" i="20"/>
  <c r="F17" i="20"/>
  <c r="G17" i="20"/>
  <c r="H17" i="20"/>
  <c r="I17" i="20"/>
  <c r="J17" i="20"/>
  <c r="K17" i="20"/>
  <c r="L17" i="20"/>
  <c r="F18" i="20"/>
  <c r="G18" i="20"/>
  <c r="H18" i="20"/>
  <c r="I18" i="20"/>
  <c r="J18" i="20"/>
  <c r="K18" i="20"/>
  <c r="L18" i="20"/>
  <c r="F19" i="20"/>
  <c r="G19" i="20"/>
  <c r="H19" i="20"/>
  <c r="I19" i="20"/>
  <c r="J19" i="20"/>
  <c r="K19" i="20"/>
  <c r="L19" i="20"/>
  <c r="F20" i="20"/>
  <c r="G20" i="20"/>
  <c r="H20" i="20"/>
  <c r="I20" i="20"/>
  <c r="J20" i="20"/>
  <c r="K20" i="20"/>
  <c r="L20" i="20"/>
  <c r="F21" i="20"/>
  <c r="G21" i="20"/>
  <c r="H21" i="20"/>
  <c r="I21" i="20"/>
  <c r="J21" i="20"/>
  <c r="K21" i="20"/>
  <c r="L21" i="20"/>
  <c r="F22" i="20"/>
  <c r="G22" i="20"/>
  <c r="H22" i="20"/>
  <c r="I22" i="20"/>
  <c r="J22" i="20"/>
  <c r="K22" i="20"/>
  <c r="L22" i="20"/>
  <c r="F23" i="20"/>
  <c r="G23" i="20"/>
  <c r="H23" i="20"/>
  <c r="I23" i="20"/>
  <c r="J23" i="20"/>
  <c r="K23" i="20"/>
  <c r="L23" i="20"/>
  <c r="F24" i="20"/>
  <c r="G24" i="20"/>
  <c r="H24" i="20"/>
  <c r="I24" i="20"/>
  <c r="J24" i="20"/>
  <c r="K24" i="20"/>
  <c r="L24" i="20"/>
  <c r="F25" i="20"/>
  <c r="G25" i="20"/>
  <c r="H25" i="20"/>
  <c r="I25" i="20"/>
  <c r="J25" i="20"/>
  <c r="K25" i="20"/>
  <c r="L25" i="20"/>
  <c r="F26" i="20"/>
  <c r="G26" i="20"/>
  <c r="H26" i="20"/>
  <c r="I26" i="20"/>
  <c r="J26" i="20"/>
  <c r="K26" i="20"/>
  <c r="L26" i="20"/>
  <c r="F27" i="20"/>
  <c r="G27" i="20"/>
  <c r="H27" i="20"/>
  <c r="I27" i="20"/>
  <c r="J27" i="20"/>
  <c r="K27" i="20"/>
  <c r="L27" i="20"/>
  <c r="F28" i="20"/>
  <c r="G28" i="20"/>
  <c r="H28" i="20"/>
  <c r="I28" i="20"/>
  <c r="J28" i="20"/>
  <c r="K28" i="20"/>
  <c r="L28" i="20"/>
  <c r="F29" i="20"/>
  <c r="G29" i="20"/>
  <c r="H29" i="20"/>
  <c r="I29" i="20"/>
  <c r="J29" i="20"/>
  <c r="K29" i="20"/>
  <c r="L29" i="20"/>
  <c r="F30" i="20"/>
  <c r="G30" i="20"/>
  <c r="H30" i="20"/>
  <c r="I30" i="20"/>
  <c r="J30" i="20"/>
  <c r="K30" i="20"/>
  <c r="L30" i="20"/>
  <c r="F31" i="20"/>
  <c r="G31" i="20"/>
  <c r="H31" i="20"/>
  <c r="I31" i="20"/>
  <c r="J31" i="20"/>
  <c r="K31" i="20"/>
  <c r="L31" i="20"/>
  <c r="G8" i="20"/>
  <c r="H8" i="20"/>
  <c r="I8" i="20"/>
  <c r="J8" i="20"/>
  <c r="K8" i="20"/>
  <c r="L8" i="20"/>
  <c r="F8" i="20"/>
  <c r="F9" i="21"/>
  <c r="G9" i="21"/>
  <c r="H9" i="21"/>
  <c r="I9" i="21"/>
  <c r="J9" i="21"/>
  <c r="K9" i="21"/>
  <c r="L9" i="21"/>
  <c r="F10" i="21"/>
  <c r="G10" i="21"/>
  <c r="H10" i="21"/>
  <c r="I10" i="21"/>
  <c r="J10" i="21"/>
  <c r="K10" i="21"/>
  <c r="L10" i="21"/>
  <c r="F11" i="21"/>
  <c r="G11" i="21"/>
  <c r="H11" i="21"/>
  <c r="I11" i="21"/>
  <c r="J11" i="21"/>
  <c r="K11" i="21"/>
  <c r="L11" i="21"/>
  <c r="F12" i="21"/>
  <c r="G12" i="21"/>
  <c r="H12" i="21"/>
  <c r="I12" i="21"/>
  <c r="J12" i="21"/>
  <c r="K12" i="21"/>
  <c r="L12" i="21"/>
  <c r="F13" i="21"/>
  <c r="G13" i="21"/>
  <c r="H13" i="21"/>
  <c r="I13" i="21"/>
  <c r="J13" i="21"/>
  <c r="K13" i="21"/>
  <c r="L13" i="21"/>
  <c r="F14" i="21"/>
  <c r="G14" i="21"/>
  <c r="H14" i="21"/>
  <c r="I14" i="21"/>
  <c r="J14" i="21"/>
  <c r="K14" i="21"/>
  <c r="L14" i="21"/>
  <c r="F15" i="21"/>
  <c r="G15" i="21"/>
  <c r="H15" i="21"/>
  <c r="I15" i="21"/>
  <c r="J15" i="21"/>
  <c r="K15" i="21"/>
  <c r="L15" i="21"/>
  <c r="F16" i="21"/>
  <c r="G16" i="21"/>
  <c r="H16" i="21"/>
  <c r="I16" i="21"/>
  <c r="J16" i="21"/>
  <c r="K16" i="21"/>
  <c r="L16" i="21"/>
  <c r="F17" i="21"/>
  <c r="G17" i="21"/>
  <c r="H17" i="21"/>
  <c r="I17" i="21"/>
  <c r="J17" i="21"/>
  <c r="K17" i="21"/>
  <c r="L17" i="21"/>
  <c r="F18" i="21"/>
  <c r="G18" i="21"/>
  <c r="H18" i="21"/>
  <c r="I18" i="21"/>
  <c r="J18" i="21"/>
  <c r="K18" i="21"/>
  <c r="L18" i="21"/>
  <c r="F19" i="21"/>
  <c r="G19" i="21"/>
  <c r="H19" i="21"/>
  <c r="I19" i="21"/>
  <c r="J19" i="21"/>
  <c r="K19" i="21"/>
  <c r="L19" i="21"/>
  <c r="F20" i="21"/>
  <c r="G20" i="21"/>
  <c r="H20" i="21"/>
  <c r="I20" i="21"/>
  <c r="J20" i="21"/>
  <c r="K20" i="21"/>
  <c r="L20" i="21"/>
  <c r="F21" i="21"/>
  <c r="G21" i="21"/>
  <c r="H21" i="21"/>
  <c r="I21" i="21"/>
  <c r="J21" i="21"/>
  <c r="K21" i="21"/>
  <c r="L21" i="21"/>
  <c r="F22" i="21"/>
  <c r="G22" i="21"/>
  <c r="H22" i="21"/>
  <c r="I22" i="21"/>
  <c r="J22" i="21"/>
  <c r="K22" i="21"/>
  <c r="L22" i="21"/>
  <c r="F23" i="21"/>
  <c r="G23" i="21"/>
  <c r="H23" i="21"/>
  <c r="I23" i="21"/>
  <c r="J23" i="21"/>
  <c r="K23" i="21"/>
  <c r="L23" i="21"/>
  <c r="F24" i="21"/>
  <c r="G24" i="21"/>
  <c r="H24" i="21"/>
  <c r="I24" i="21"/>
  <c r="J24" i="21"/>
  <c r="K24" i="21"/>
  <c r="L24" i="21"/>
  <c r="F25" i="21"/>
  <c r="G25" i="21"/>
  <c r="H25" i="21"/>
  <c r="I25" i="21"/>
  <c r="J25" i="21"/>
  <c r="K25" i="21"/>
  <c r="L25" i="21"/>
  <c r="F26" i="21"/>
  <c r="G26" i="21"/>
  <c r="H26" i="21"/>
  <c r="I26" i="21"/>
  <c r="J26" i="21"/>
  <c r="K26" i="21"/>
  <c r="L26" i="21"/>
  <c r="F27" i="21"/>
  <c r="G27" i="21"/>
  <c r="H27" i="21"/>
  <c r="I27" i="21"/>
  <c r="J27" i="21"/>
  <c r="K27" i="21"/>
  <c r="L27" i="21"/>
  <c r="F28" i="21"/>
  <c r="G28" i="21"/>
  <c r="H28" i="21"/>
  <c r="I28" i="21"/>
  <c r="J28" i="21"/>
  <c r="K28" i="21"/>
  <c r="L28" i="21"/>
  <c r="F29" i="21"/>
  <c r="G29" i="21"/>
  <c r="H29" i="21"/>
  <c r="I29" i="21"/>
  <c r="J29" i="21"/>
  <c r="K29" i="21"/>
  <c r="L29" i="21"/>
  <c r="F30" i="21"/>
  <c r="G30" i="21"/>
  <c r="H30" i="21"/>
  <c r="I30" i="21"/>
  <c r="J30" i="21"/>
  <c r="K30" i="21"/>
  <c r="L30" i="21"/>
  <c r="F31" i="21"/>
  <c r="G31" i="21"/>
  <c r="H31" i="21"/>
  <c r="I31" i="21"/>
  <c r="J31" i="21"/>
  <c r="K31" i="21"/>
  <c r="L31" i="21"/>
  <c r="F32" i="21"/>
  <c r="G32" i="21"/>
  <c r="H32" i="21"/>
  <c r="I32" i="21"/>
  <c r="J32" i="21"/>
  <c r="K32" i="21"/>
  <c r="L32" i="21"/>
  <c r="G8" i="21"/>
  <c r="H8" i="21"/>
  <c r="I8" i="21"/>
  <c r="J8" i="21"/>
  <c r="K8" i="21"/>
  <c r="L8" i="21"/>
  <c r="F8" i="21"/>
  <c r="R15" i="26"/>
  <c r="R16" i="26" s="1"/>
  <c r="R17" i="26" s="1"/>
  <c r="R18" i="26" s="1"/>
  <c r="R19" i="26" s="1"/>
  <c r="R20" i="26" s="1"/>
  <c r="R21" i="26" s="1"/>
  <c r="R22" i="26" s="1"/>
  <c r="R23" i="26" s="1"/>
  <c r="X6" i="11"/>
  <c r="B34" i="20"/>
  <c r="G4" i="17"/>
  <c r="H4" i="17"/>
  <c r="I4" i="17"/>
  <c r="J4" i="17"/>
  <c r="K4" i="17"/>
  <c r="L4" i="17"/>
  <c r="G5" i="17"/>
  <c r="H5" i="17"/>
  <c r="I5" i="17"/>
  <c r="J5" i="17"/>
  <c r="K5" i="17"/>
  <c r="L5" i="17"/>
  <c r="G6" i="17"/>
  <c r="H6" i="17"/>
  <c r="I6" i="17"/>
  <c r="J6" i="17"/>
  <c r="K6" i="17"/>
  <c r="L6" i="17"/>
  <c r="G7" i="17"/>
  <c r="H7" i="17"/>
  <c r="I7" i="17"/>
  <c r="J7" i="17"/>
  <c r="K7" i="17"/>
  <c r="L7" i="17"/>
  <c r="G8" i="17"/>
  <c r="G9" i="17"/>
  <c r="H9" i="17"/>
  <c r="I9" i="17"/>
  <c r="J9" i="17"/>
  <c r="K9" i="17"/>
  <c r="L9" i="17"/>
  <c r="G10" i="17"/>
  <c r="H10" i="17"/>
  <c r="I10" i="17"/>
  <c r="J10" i="17"/>
  <c r="K10" i="17"/>
  <c r="L10" i="17"/>
  <c r="G11" i="17"/>
  <c r="G12" i="17"/>
  <c r="H12" i="17"/>
  <c r="I12" i="17"/>
  <c r="J12" i="17"/>
  <c r="K12" i="17"/>
  <c r="L12" i="17"/>
  <c r="G13" i="17"/>
  <c r="H13" i="17"/>
  <c r="I13" i="17"/>
  <c r="J13" i="17"/>
  <c r="K13" i="17"/>
  <c r="L13" i="17"/>
  <c r="G14" i="17"/>
  <c r="H14" i="17"/>
  <c r="I14" i="17"/>
  <c r="J14" i="17"/>
  <c r="K14" i="17"/>
  <c r="L14" i="17"/>
  <c r="G15" i="17"/>
  <c r="H15" i="17"/>
  <c r="I15" i="17"/>
  <c r="J15" i="17"/>
  <c r="K15" i="17"/>
  <c r="L15" i="17"/>
  <c r="G16" i="17"/>
  <c r="H16" i="17"/>
  <c r="I16" i="17"/>
  <c r="J16" i="17"/>
  <c r="K16" i="17"/>
  <c r="L16" i="17"/>
  <c r="G17" i="17"/>
  <c r="H17" i="17"/>
  <c r="I17" i="17"/>
  <c r="J17" i="17"/>
  <c r="K17" i="17"/>
  <c r="L17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4" i="17"/>
  <c r="G5" i="16"/>
  <c r="H5" i="16"/>
  <c r="I5" i="16"/>
  <c r="J5" i="16"/>
  <c r="K5" i="16"/>
  <c r="L5" i="16"/>
  <c r="G6" i="16"/>
  <c r="H6" i="16"/>
  <c r="I6" i="16"/>
  <c r="J6" i="16"/>
  <c r="K6" i="16"/>
  <c r="L6" i="16"/>
  <c r="G7" i="16"/>
  <c r="H7" i="16"/>
  <c r="I7" i="16"/>
  <c r="J7" i="16"/>
  <c r="K7" i="16"/>
  <c r="L7" i="16"/>
  <c r="G8" i="16"/>
  <c r="H8" i="16"/>
  <c r="I8" i="16"/>
  <c r="J8" i="16"/>
  <c r="K8" i="16"/>
  <c r="L8" i="16"/>
  <c r="G9" i="16"/>
  <c r="G10" i="16"/>
  <c r="H10" i="16"/>
  <c r="I10" i="16"/>
  <c r="J10" i="16"/>
  <c r="K10" i="16"/>
  <c r="L10" i="16"/>
  <c r="G11" i="16"/>
  <c r="H11" i="16"/>
  <c r="I11" i="16"/>
  <c r="J11" i="16"/>
  <c r="K11" i="16"/>
  <c r="L11" i="16"/>
  <c r="G12" i="16"/>
  <c r="H12" i="16"/>
  <c r="I12" i="16"/>
  <c r="J12" i="16"/>
  <c r="K12" i="16"/>
  <c r="L12" i="16"/>
  <c r="G13" i="16"/>
  <c r="G14" i="16"/>
  <c r="H14" i="16"/>
  <c r="I14" i="16"/>
  <c r="J14" i="16"/>
  <c r="K14" i="16"/>
  <c r="L14" i="16"/>
  <c r="G15" i="16"/>
  <c r="H15" i="16"/>
  <c r="I15" i="16"/>
  <c r="J15" i="16"/>
  <c r="K15" i="16"/>
  <c r="L15" i="16"/>
  <c r="G16" i="16"/>
  <c r="H16" i="16"/>
  <c r="I16" i="16"/>
  <c r="J16" i="16"/>
  <c r="K16" i="16"/>
  <c r="L16" i="16"/>
  <c r="G17" i="16"/>
  <c r="H17" i="16"/>
  <c r="I17" i="16"/>
  <c r="J17" i="16"/>
  <c r="K17" i="16"/>
  <c r="L17" i="16"/>
  <c r="G18" i="16"/>
  <c r="H18" i="16"/>
  <c r="I18" i="16"/>
  <c r="J18" i="16"/>
  <c r="K18" i="16"/>
  <c r="L18" i="16"/>
  <c r="G19" i="16"/>
  <c r="H19" i="16"/>
  <c r="I19" i="16"/>
  <c r="J19" i="16"/>
  <c r="K19" i="16"/>
  <c r="L19" i="16"/>
  <c r="G20" i="16"/>
  <c r="G21" i="16"/>
  <c r="G22" i="16"/>
  <c r="H22" i="16"/>
  <c r="I22" i="16"/>
  <c r="J22" i="16"/>
  <c r="K22" i="16"/>
  <c r="L22" i="16"/>
  <c r="G23" i="16"/>
  <c r="H23" i="16"/>
  <c r="I23" i="16"/>
  <c r="J23" i="16"/>
  <c r="K23" i="16"/>
  <c r="L23" i="16"/>
  <c r="G24" i="16"/>
  <c r="H24" i="16"/>
  <c r="I24" i="16"/>
  <c r="J24" i="16"/>
  <c r="K24" i="16"/>
  <c r="L24" i="16"/>
  <c r="G25" i="16"/>
  <c r="H25" i="16"/>
  <c r="I25" i="16"/>
  <c r="J25" i="16"/>
  <c r="K25" i="16"/>
  <c r="L25" i="16"/>
  <c r="G26" i="16"/>
  <c r="H26" i="16"/>
  <c r="I26" i="16"/>
  <c r="J26" i="16"/>
  <c r="K26" i="16"/>
  <c r="L26" i="16"/>
  <c r="G27" i="16"/>
  <c r="H27" i="16"/>
  <c r="I27" i="16"/>
  <c r="J27" i="16"/>
  <c r="K27" i="16"/>
  <c r="L27" i="16"/>
  <c r="G28" i="16"/>
  <c r="H28" i="16"/>
  <c r="I28" i="16"/>
  <c r="J28" i="16"/>
  <c r="K28" i="16"/>
  <c r="L28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5" i="16"/>
  <c r="I28" i="4"/>
  <c r="K4" i="1"/>
  <c r="P11" i="8"/>
  <c r="O11" i="8"/>
  <c r="H8" i="10"/>
  <c r="L5" i="9"/>
  <c r="L4" i="8"/>
  <c r="L4" i="5"/>
  <c r="L5" i="1"/>
  <c r="H7" i="11"/>
  <c r="I9" i="11"/>
  <c r="H7" i="10"/>
  <c r="I7" i="10"/>
  <c r="H7" i="9"/>
  <c r="I7" i="9"/>
  <c r="I6" i="8"/>
  <c r="I12" i="7"/>
  <c r="I5" i="7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6" i="6"/>
  <c r="H7" i="5"/>
  <c r="H6" i="5"/>
  <c r="H5" i="5"/>
  <c r="H4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5" i="5"/>
  <c r="I4" i="5"/>
  <c r="H7" i="4"/>
  <c r="H6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30" i="4"/>
  <c r="I31" i="4"/>
  <c r="I32" i="4"/>
  <c r="I33" i="4"/>
  <c r="I34" i="4"/>
  <c r="I35" i="4"/>
  <c r="I36" i="4"/>
  <c r="I37" i="4"/>
  <c r="I38" i="4"/>
  <c r="I11" i="4"/>
  <c r="I5" i="4"/>
  <c r="H7" i="1"/>
  <c r="H6" i="1"/>
  <c r="H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6" i="1"/>
  <c r="I5" i="1"/>
  <c r="H8" i="4"/>
  <c r="H5" i="4"/>
  <c r="H4" i="4"/>
  <c r="L4" i="9"/>
  <c r="H4" i="6"/>
  <c r="I4" i="6"/>
  <c r="I5" i="6"/>
  <c r="B34" i="10"/>
  <c r="B37" i="9"/>
  <c r="B45" i="8"/>
  <c r="B38" i="5"/>
  <c r="B42" i="4"/>
  <c r="B26" i="1"/>
  <c r="B35" i="11"/>
  <c r="B38" i="9"/>
  <c r="B23" i="7"/>
  <c r="B27" i="1"/>
  <c r="B39" i="5"/>
  <c r="N24" i="11"/>
  <c r="N20" i="11"/>
  <c r="N29" i="9"/>
  <c r="N16" i="7"/>
  <c r="N4" i="7"/>
  <c r="N14" i="8"/>
  <c r="N12" i="6"/>
  <c r="N26" i="6"/>
  <c r="N13" i="4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7" i="11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6" i="10"/>
  <c r="H6" i="10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6" i="9"/>
  <c r="I5" i="9"/>
  <c r="H6" i="9"/>
  <c r="H5" i="9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5" i="8"/>
  <c r="I4" i="8"/>
  <c r="I6" i="7"/>
  <c r="I7" i="7"/>
  <c r="I8" i="7"/>
  <c r="I9" i="7"/>
  <c r="I10" i="7"/>
  <c r="I11" i="7"/>
  <c r="I13" i="7"/>
  <c r="I14" i="7"/>
  <c r="I15" i="7"/>
  <c r="I16" i="7"/>
  <c r="I17" i="7"/>
  <c r="I4" i="7"/>
  <c r="I6" i="4"/>
  <c r="I7" i="4"/>
  <c r="I8" i="4"/>
  <c r="I9" i="4"/>
  <c r="I10" i="4"/>
  <c r="I4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H29" i="4"/>
  <c r="H30" i="4"/>
  <c r="H31" i="4"/>
  <c r="H32" i="4"/>
  <c r="H8" i="1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36" i="9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25" i="7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32" i="6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39" i="5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42" i="4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25" i="1"/>
  <c r="U6" i="28" l="1"/>
  <c r="U172" i="28"/>
  <c r="U191" i="28"/>
  <c r="F3" i="24"/>
  <c r="N65" i="24"/>
  <c r="M37" i="24"/>
  <c r="L185" i="24"/>
  <c r="K70" i="24"/>
  <c r="J194" i="24"/>
  <c r="I196" i="24"/>
  <c r="H196" i="24"/>
  <c r="G202" i="24"/>
  <c r="L65" i="24"/>
  <c r="M65" i="24"/>
  <c r="K65" i="24"/>
  <c r="J65" i="24"/>
  <c r="I65" i="24"/>
  <c r="H65" i="24"/>
  <c r="G65" i="24"/>
  <c r="F65" i="24"/>
  <c r="Q72" i="28"/>
  <c r="Q97" i="28"/>
  <c r="Q158" i="28"/>
  <c r="Q3" i="28"/>
  <c r="P59" i="28"/>
  <c r="U3" i="28"/>
  <c r="U15" i="28"/>
  <c r="U27" i="28"/>
  <c r="U39" i="28"/>
  <c r="U51" i="28"/>
  <c r="U63" i="28"/>
  <c r="U75" i="28"/>
  <c r="U99" i="28"/>
  <c r="U135" i="28"/>
  <c r="U147" i="28"/>
  <c r="U159" i="28"/>
  <c r="U195" i="28"/>
  <c r="U207" i="28"/>
  <c r="U18" i="28"/>
  <c r="U30" i="28"/>
  <c r="U42" i="28"/>
  <c r="U54" i="28"/>
  <c r="U66" i="28"/>
  <c r="U78" i="28"/>
  <c r="U90" i="28"/>
  <c r="U114" i="28"/>
  <c r="U126" i="28"/>
  <c r="U138" i="28"/>
  <c r="U150" i="28"/>
  <c r="Q185" i="28"/>
  <c r="P13" i="28"/>
  <c r="P7" i="28"/>
  <c r="Q29" i="28"/>
  <c r="Q17" i="28"/>
  <c r="P53" i="28"/>
  <c r="P41" i="28"/>
  <c r="P87" i="28"/>
  <c r="P75" i="28"/>
  <c r="P101" i="28"/>
  <c r="P89" i="28"/>
  <c r="P156" i="28"/>
  <c r="P150" i="28"/>
  <c r="P144" i="28"/>
  <c r="P138" i="28"/>
  <c r="P183" i="28"/>
  <c r="P177" i="28"/>
  <c r="P208" i="28"/>
  <c r="P166" i="28"/>
  <c r="Q22" i="28"/>
  <c r="Q66" i="28"/>
  <c r="Q135" i="28"/>
  <c r="Q34" i="28"/>
  <c r="P72" i="28"/>
  <c r="P66" i="28"/>
  <c r="P197" i="28"/>
  <c r="Q134" i="28"/>
  <c r="P3" i="28"/>
  <c r="P135" i="28"/>
  <c r="P47" i="28"/>
  <c r="U187" i="28"/>
  <c r="U199" i="28"/>
  <c r="U175" i="28"/>
  <c r="U163" i="28"/>
  <c r="P9" i="28"/>
  <c r="Q21" i="28"/>
  <c r="U33" i="28"/>
  <c r="U45" i="28"/>
  <c r="U57" i="28"/>
  <c r="U69" i="28"/>
  <c r="U81" i="28"/>
  <c r="U93" i="28"/>
  <c r="U105" i="28"/>
  <c r="U117" i="28"/>
  <c r="U129" i="28"/>
  <c r="P141" i="28"/>
  <c r="P153" i="28"/>
  <c r="U201" i="28"/>
  <c r="Q90" i="28"/>
  <c r="P122" i="28"/>
  <c r="Q6" i="28"/>
  <c r="P32" i="28"/>
  <c r="P20" i="28"/>
  <c r="Q28" i="28"/>
  <c r="Q52" i="28"/>
  <c r="Q40" i="28"/>
  <c r="Q86" i="28"/>
  <c r="Q80" i="28"/>
  <c r="Q74" i="28"/>
  <c r="Q68" i="28"/>
  <c r="Q100" i="28"/>
  <c r="Q126" i="28"/>
  <c r="Q114" i="28"/>
  <c r="Q149" i="28"/>
  <c r="Q137" i="28"/>
  <c r="Q182" i="28"/>
  <c r="Q176" i="28"/>
  <c r="Q170" i="28"/>
  <c r="Q164" i="28"/>
  <c r="Q207" i="28"/>
  <c r="Q201" i="28"/>
  <c r="Q195" i="28"/>
  <c r="Q189" i="28"/>
  <c r="P33" i="28"/>
  <c r="P6" i="28"/>
  <c r="P31" i="28"/>
  <c r="P19" i="28"/>
  <c r="Q27" i="28"/>
  <c r="P52" i="28"/>
  <c r="P40" i="28"/>
  <c r="P86" i="28"/>
  <c r="P80" i="28"/>
  <c r="P74" i="28"/>
  <c r="P68" i="28"/>
  <c r="P100" i="28"/>
  <c r="P126" i="28"/>
  <c r="P114" i="28"/>
  <c r="P149" i="28"/>
  <c r="P137" i="28"/>
  <c r="P176" i="28"/>
  <c r="P164" i="28"/>
  <c r="P207" i="28"/>
  <c r="P195" i="28"/>
  <c r="P21" i="28"/>
  <c r="P128" i="28"/>
  <c r="P104" i="28"/>
  <c r="P28" i="28"/>
  <c r="Q84" i="28"/>
  <c r="Q78" i="28"/>
  <c r="Q159" i="28"/>
  <c r="Q147" i="28"/>
  <c r="P84" i="28"/>
  <c r="P78" i="28"/>
  <c r="P159" i="28"/>
  <c r="P147" i="28"/>
  <c r="P69" i="28"/>
  <c r="P110" i="28"/>
  <c r="Q15" i="28"/>
  <c r="Q77" i="28"/>
  <c r="Q65" i="28"/>
  <c r="Q91" i="28"/>
  <c r="Q152" i="28"/>
  <c r="Q146" i="28"/>
  <c r="Q140" i="28"/>
  <c r="P81" i="28"/>
  <c r="P116" i="28"/>
  <c r="P172" i="28"/>
  <c r="P15" i="28"/>
  <c r="P97" i="28"/>
  <c r="P91" i="28"/>
  <c r="Q13" i="28"/>
  <c r="Q7" i="28"/>
  <c r="P34" i="28"/>
  <c r="P22" i="28"/>
  <c r="Q30" i="28"/>
  <c r="Q18" i="28"/>
  <c r="Q59" i="28"/>
  <c r="Q53" i="28"/>
  <c r="Q47" i="28"/>
  <c r="Q41" i="28"/>
  <c r="Q87" i="28"/>
  <c r="Q81" i="28"/>
  <c r="Q75" i="28"/>
  <c r="Q69" i="28"/>
  <c r="Q101" i="28"/>
  <c r="Q96" i="28"/>
  <c r="Q127" i="28"/>
  <c r="Q121" i="28"/>
  <c r="Q115" i="28"/>
  <c r="Q109" i="28"/>
  <c r="Q103" i="28"/>
  <c r="Q156" i="28"/>
  <c r="Q150" i="28"/>
  <c r="Q144" i="28"/>
  <c r="Q138" i="28"/>
  <c r="Q183" i="28"/>
  <c r="Q177" i="28"/>
  <c r="Q171" i="28"/>
  <c r="Q165" i="28"/>
  <c r="Q208" i="28"/>
  <c r="Q202" i="28"/>
  <c r="Q196" i="28"/>
  <c r="Q190" i="28"/>
  <c r="Q46" i="28"/>
  <c r="Q132" i="28"/>
  <c r="P120" i="28"/>
  <c r="P182" i="28"/>
  <c r="Q11" i="28"/>
  <c r="Q5" i="28"/>
  <c r="P30" i="28"/>
  <c r="P18" i="28"/>
  <c r="Q26" i="28"/>
  <c r="Q63" i="28"/>
  <c r="Q57" i="28"/>
  <c r="Q51" i="28"/>
  <c r="Q45" i="28"/>
  <c r="Q39" i="28"/>
  <c r="Q85" i="28"/>
  <c r="Q79" i="28"/>
  <c r="Q73" i="28"/>
  <c r="Q67" i="28"/>
  <c r="Q99" i="28"/>
  <c r="Q93" i="28"/>
  <c r="Q131" i="28"/>
  <c r="Q125" i="28"/>
  <c r="Q119" i="28"/>
  <c r="Q113" i="28"/>
  <c r="Q107" i="28"/>
  <c r="Q154" i="28"/>
  <c r="Q148" i="28"/>
  <c r="Q142" i="28"/>
  <c r="Q136" i="28"/>
  <c r="Q181" i="28"/>
  <c r="Q175" i="28"/>
  <c r="Q169" i="28"/>
  <c r="Q163" i="28"/>
  <c r="Q206" i="28"/>
  <c r="Q200" i="28"/>
  <c r="Q194" i="28"/>
  <c r="Q188" i="28"/>
  <c r="P95" i="28"/>
  <c r="P191" i="28"/>
  <c r="Q12" i="28"/>
  <c r="P46" i="28"/>
  <c r="P94" i="28"/>
  <c r="P11" i="28"/>
  <c r="P5" i="28"/>
  <c r="P29" i="28"/>
  <c r="P17" i="28"/>
  <c r="Q25" i="28"/>
  <c r="P63" i="28"/>
  <c r="P57" i="28"/>
  <c r="P51" i="28"/>
  <c r="P45" i="28"/>
  <c r="P39" i="28"/>
  <c r="P85" i="28"/>
  <c r="P79" i="28"/>
  <c r="P73" i="28"/>
  <c r="P67" i="28"/>
  <c r="P99" i="28"/>
  <c r="P93" i="28"/>
  <c r="P131" i="28"/>
  <c r="P125" i="28"/>
  <c r="P119" i="28"/>
  <c r="P113" i="28"/>
  <c r="P107" i="28"/>
  <c r="P154" i="28"/>
  <c r="P148" i="28"/>
  <c r="P142" i="28"/>
  <c r="P136" i="28"/>
  <c r="P181" i="28"/>
  <c r="P175" i="28"/>
  <c r="P169" i="28"/>
  <c r="P163" i="28"/>
  <c r="P206" i="28"/>
  <c r="P200" i="28"/>
  <c r="P194" i="28"/>
  <c r="P188" i="28"/>
  <c r="Q120" i="28"/>
  <c r="P12" i="28"/>
  <c r="P143" i="28"/>
  <c r="Q10" i="28"/>
  <c r="Q4" i="28"/>
  <c r="Q24" i="28"/>
  <c r="Q62" i="28"/>
  <c r="Q56" i="28"/>
  <c r="Q50" i="28"/>
  <c r="Q44" i="28"/>
  <c r="Q38" i="28"/>
  <c r="Q98" i="28"/>
  <c r="Q92" i="28"/>
  <c r="Q130" i="28"/>
  <c r="Q124" i="28"/>
  <c r="Q118" i="28"/>
  <c r="Q112" i="28"/>
  <c r="Q106" i="28"/>
  <c r="Q180" i="28"/>
  <c r="Q174" i="28"/>
  <c r="Q168" i="28"/>
  <c r="Q162" i="28"/>
  <c r="Q205" i="28"/>
  <c r="Q199" i="28"/>
  <c r="Q193" i="28"/>
  <c r="Q187" i="28"/>
  <c r="Q94" i="28"/>
  <c r="Q108" i="28"/>
  <c r="P108" i="28"/>
  <c r="P189" i="28"/>
  <c r="P10" i="28"/>
  <c r="P4" i="28"/>
  <c r="P27" i="28"/>
  <c r="Q35" i="28"/>
  <c r="Q23" i="28"/>
  <c r="P62" i="28"/>
  <c r="P56" i="28"/>
  <c r="P50" i="28"/>
  <c r="P44" i="28"/>
  <c r="P38" i="28"/>
  <c r="P98" i="28"/>
  <c r="P92" i="28"/>
  <c r="P130" i="28"/>
  <c r="P124" i="28"/>
  <c r="P118" i="28"/>
  <c r="P112" i="28"/>
  <c r="P106" i="28"/>
  <c r="P180" i="28"/>
  <c r="P174" i="28"/>
  <c r="P168" i="28"/>
  <c r="P162" i="28"/>
  <c r="P205" i="28"/>
  <c r="P199" i="28"/>
  <c r="P193" i="28"/>
  <c r="P187" i="28"/>
  <c r="Q83" i="28"/>
  <c r="Q58" i="28"/>
  <c r="Q155" i="28"/>
  <c r="P58" i="28"/>
  <c r="P170" i="28"/>
  <c r="P201" i="28"/>
  <c r="P26" i="28"/>
  <c r="Q61" i="28"/>
  <c r="Q55" i="28"/>
  <c r="Q49" i="28"/>
  <c r="Q43" i="28"/>
  <c r="Q37" i="28"/>
  <c r="Q129" i="28"/>
  <c r="Q123" i="28"/>
  <c r="Q117" i="28"/>
  <c r="Q111" i="28"/>
  <c r="Q105" i="28"/>
  <c r="Q179" i="28"/>
  <c r="Q173" i="28"/>
  <c r="Q167" i="28"/>
  <c r="Q161" i="28"/>
  <c r="Q204" i="28"/>
  <c r="Q198" i="28"/>
  <c r="Q192" i="28"/>
  <c r="Q186" i="28"/>
  <c r="P132" i="28"/>
  <c r="P25" i="28"/>
  <c r="P61" i="28"/>
  <c r="P55" i="28"/>
  <c r="P49" i="28"/>
  <c r="P43" i="28"/>
  <c r="P37" i="28"/>
  <c r="P83" i="28"/>
  <c r="P77" i="28"/>
  <c r="P71" i="28"/>
  <c r="P65" i="28"/>
  <c r="P129" i="28"/>
  <c r="P123" i="28"/>
  <c r="P117" i="28"/>
  <c r="P111" i="28"/>
  <c r="P105" i="28"/>
  <c r="P158" i="28"/>
  <c r="P152" i="28"/>
  <c r="P146" i="28"/>
  <c r="P140" i="28"/>
  <c r="P134" i="28"/>
  <c r="P179" i="28"/>
  <c r="P173" i="28"/>
  <c r="P167" i="28"/>
  <c r="P161" i="28"/>
  <c r="P204" i="28"/>
  <c r="P198" i="28"/>
  <c r="P192" i="28"/>
  <c r="P186" i="28"/>
  <c r="P155" i="28"/>
  <c r="P24" i="28"/>
  <c r="Q32" i="28"/>
  <c r="Q20" i="28"/>
  <c r="Q60" i="28"/>
  <c r="Q54" i="28"/>
  <c r="Q48" i="28"/>
  <c r="Q42" i="28"/>
  <c r="Q82" i="28"/>
  <c r="Q76" i="28"/>
  <c r="Q70" i="28"/>
  <c r="Q157" i="28"/>
  <c r="Q151" i="28"/>
  <c r="Q145" i="28"/>
  <c r="Q139" i="28"/>
  <c r="P203" i="28"/>
  <c r="Q71" i="28"/>
  <c r="Q143" i="28"/>
  <c r="P14" i="28"/>
  <c r="P8" i="28"/>
  <c r="P35" i="28"/>
  <c r="P23" i="28"/>
  <c r="Q31" i="28"/>
  <c r="Q19" i="28"/>
  <c r="P60" i="28"/>
  <c r="P54" i="28"/>
  <c r="P48" i="28"/>
  <c r="P42" i="28"/>
  <c r="P82" i="28"/>
  <c r="P76" i="28"/>
  <c r="P70" i="28"/>
  <c r="P96" i="28"/>
  <c r="P90" i="28"/>
  <c r="P157" i="28"/>
  <c r="P151" i="28"/>
  <c r="P145" i="28"/>
  <c r="P139" i="28"/>
  <c r="Q203" i="28"/>
  <c r="Q197" i="28"/>
  <c r="Q191" i="28"/>
  <c r="Q178" i="28"/>
  <c r="Q172" i="28"/>
  <c r="Q166" i="28"/>
  <c r="Q153" i="28"/>
  <c r="Q141" i="28"/>
  <c r="Q128" i="28"/>
  <c r="Q122" i="28"/>
  <c r="Q116" i="28"/>
  <c r="Q110" i="28"/>
  <c r="Q104" i="28"/>
  <c r="Q9" i="28"/>
  <c r="P178" i="28"/>
  <c r="Q8" i="28"/>
  <c r="P202" i="28"/>
  <c r="P196" i="28"/>
  <c r="P190" i="28"/>
  <c r="P171" i="28"/>
  <c r="P165" i="28"/>
  <c r="P127" i="28"/>
  <c r="P121" i="28"/>
  <c r="P115" i="28"/>
  <c r="P109" i="28"/>
  <c r="P103" i="28"/>
  <c r="Q14" i="28"/>
  <c r="Q95" i="28"/>
  <c r="Q89" i="28"/>
  <c r="U178" i="28"/>
  <c r="Q33" i="28"/>
  <c r="U154" i="28"/>
  <c r="U190" i="28"/>
  <c r="U202" i="28"/>
  <c r="U206" i="28"/>
  <c r="U176" i="28"/>
  <c r="U164" i="28"/>
  <c r="U10" i="28"/>
  <c r="U181" i="28"/>
  <c r="U169" i="28"/>
  <c r="U180" i="28"/>
  <c r="U168" i="28"/>
  <c r="U186" i="28"/>
  <c r="U198" i="28"/>
  <c r="U13" i="28"/>
  <c r="U25" i="28"/>
  <c r="U37" i="28"/>
  <c r="U49" i="28"/>
  <c r="U61" i="28"/>
  <c r="U85" i="28"/>
  <c r="U145" i="28"/>
  <c r="U157" i="28"/>
  <c r="U141" i="28"/>
  <c r="U182" i="28"/>
  <c r="U170" i="28"/>
  <c r="U8" i="28"/>
  <c r="U20" i="28"/>
  <c r="U32" i="28"/>
  <c r="U44" i="28"/>
  <c r="U56" i="28"/>
  <c r="U68" i="28"/>
  <c r="U80" i="28"/>
  <c r="U92" i="28"/>
  <c r="U104" i="28"/>
  <c r="U116" i="28"/>
  <c r="U128" i="28"/>
  <c r="U140" i="28"/>
  <c r="U152" i="28"/>
  <c r="U188" i="28"/>
  <c r="U200" i="28"/>
  <c r="U153" i="28"/>
  <c r="U205" i="28"/>
  <c r="U14" i="28"/>
  <c r="U26" i="28"/>
  <c r="U38" i="28"/>
  <c r="U50" i="28"/>
  <c r="U62" i="28"/>
  <c r="U98" i="28"/>
  <c r="U194" i="28"/>
  <c r="U76" i="28"/>
  <c r="U100" i="28"/>
  <c r="U112" i="28"/>
  <c r="U124" i="28"/>
  <c r="U196" i="28"/>
  <c r="U208" i="28"/>
  <c r="U9" i="28"/>
  <c r="U21" i="28"/>
  <c r="U189" i="28"/>
  <c r="U74" i="28"/>
  <c r="U111" i="28"/>
  <c r="U123" i="28"/>
  <c r="U148" i="28"/>
  <c r="U47" i="28"/>
  <c r="U155" i="28"/>
  <c r="U173" i="28"/>
  <c r="U161" i="28"/>
  <c r="U95" i="28"/>
  <c r="U24" i="28"/>
  <c r="U48" i="28"/>
  <c r="U60" i="28"/>
  <c r="U72" i="28"/>
  <c r="U84" i="28"/>
  <c r="U96" i="28"/>
  <c r="U108" i="28"/>
  <c r="U120" i="28"/>
  <c r="U132" i="28"/>
  <c r="U144" i="28"/>
  <c r="U156" i="28"/>
  <c r="U192" i="28"/>
  <c r="U204" i="28"/>
  <c r="U23" i="28"/>
  <c r="U193" i="28"/>
  <c r="U107" i="28"/>
  <c r="U134" i="28"/>
  <c r="U146" i="28"/>
  <c r="U158" i="28"/>
  <c r="U83" i="28"/>
  <c r="U71" i="28"/>
  <c r="U119" i="28"/>
  <c r="U4" i="28"/>
  <c r="U28" i="28"/>
  <c r="U40" i="28"/>
  <c r="U52" i="28"/>
  <c r="U35" i="28"/>
  <c r="U143" i="28"/>
  <c r="U137" i="28"/>
  <c r="U149" i="28"/>
  <c r="U11" i="28"/>
  <c r="U131" i="28"/>
  <c r="U59" i="28"/>
  <c r="U203" i="28"/>
  <c r="U174" i="28"/>
  <c r="U5" i="28"/>
  <c r="U17" i="28"/>
  <c r="U29" i="28"/>
  <c r="U41" i="28"/>
  <c r="U53" i="28"/>
  <c r="U65" i="28"/>
  <c r="U77" i="28"/>
  <c r="U89" i="28"/>
  <c r="U101" i="28"/>
  <c r="U113" i="28"/>
  <c r="U125" i="28"/>
  <c r="U185" i="28"/>
  <c r="U197" i="28"/>
  <c r="U177" i="28"/>
  <c r="U165" i="28"/>
  <c r="U7" i="28"/>
  <c r="U19" i="28"/>
  <c r="U31" i="28"/>
  <c r="U43" i="28"/>
  <c r="U55" i="28"/>
  <c r="U67" i="28"/>
  <c r="U79" i="28"/>
  <c r="U91" i="28"/>
  <c r="U103" i="28"/>
  <c r="U115" i="28"/>
  <c r="U127" i="28"/>
  <c r="U139" i="28"/>
  <c r="U151" i="28"/>
  <c r="U162" i="28"/>
  <c r="U22" i="28"/>
  <c r="U34" i="28"/>
  <c r="U46" i="28"/>
  <c r="U58" i="28"/>
  <c r="U70" i="28"/>
  <c r="U82" i="28"/>
  <c r="U94" i="28"/>
  <c r="U106" i="28"/>
  <c r="U118" i="28"/>
  <c r="U130" i="28"/>
  <c r="U142" i="28"/>
  <c r="U183" i="28"/>
  <c r="U171" i="28"/>
  <c r="U12" i="28"/>
  <c r="U97" i="28"/>
  <c r="U109" i="28"/>
  <c r="U121" i="28"/>
  <c r="U87" i="28"/>
  <c r="U179" i="28"/>
  <c r="U167" i="28"/>
  <c r="U122" i="28"/>
  <c r="U110" i="28"/>
  <c r="U86" i="28"/>
  <c r="U73" i="28"/>
  <c r="N29" i="24"/>
  <c r="N33" i="24"/>
  <c r="N39" i="24"/>
  <c r="N42" i="24"/>
  <c r="N45" i="24"/>
  <c r="N72" i="24"/>
  <c r="N83" i="24"/>
  <c r="N87" i="24"/>
  <c r="N91" i="24"/>
  <c r="N4" i="24"/>
  <c r="N8" i="24"/>
  <c r="N12" i="24"/>
  <c r="N16" i="24"/>
  <c r="N17" i="24"/>
  <c r="N21" i="24"/>
  <c r="N24" i="24"/>
  <c r="N74" i="24"/>
  <c r="N78" i="24"/>
  <c r="N93" i="24"/>
  <c r="N104" i="24"/>
  <c r="N26" i="24"/>
  <c r="N49" i="24"/>
  <c r="N53" i="24"/>
  <c r="N57" i="24"/>
  <c r="N61" i="24"/>
  <c r="N80" i="24"/>
  <c r="N99" i="24"/>
  <c r="N107" i="24"/>
  <c r="N111" i="24"/>
  <c r="N3" i="24"/>
  <c r="N7" i="24"/>
  <c r="N11" i="24"/>
  <c r="N15" i="24"/>
  <c r="N20" i="24"/>
  <c r="N37" i="24"/>
  <c r="N40" i="24"/>
  <c r="N43" i="24"/>
  <c r="N46" i="24"/>
  <c r="N73" i="24"/>
  <c r="N77" i="24"/>
  <c r="N103" i="24"/>
  <c r="N31" i="24"/>
  <c r="N35" i="24"/>
  <c r="N70" i="24"/>
  <c r="N81" i="24"/>
  <c r="N85" i="24"/>
  <c r="N89" i="24"/>
  <c r="N106" i="24"/>
  <c r="N6" i="24"/>
  <c r="N10" i="24"/>
  <c r="N14" i="24"/>
  <c r="N19" i="24"/>
  <c r="N76" i="24"/>
  <c r="N95" i="24"/>
  <c r="N28" i="24"/>
  <c r="N38" i="24"/>
  <c r="N41" i="24"/>
  <c r="N44" i="24"/>
  <c r="N47" i="24"/>
  <c r="N51" i="24"/>
  <c r="N55" i="24"/>
  <c r="N59" i="24"/>
  <c r="N63" i="24"/>
  <c r="N67" i="24"/>
  <c r="N97" i="24"/>
  <c r="N101" i="24"/>
  <c r="N109" i="24"/>
  <c r="N23" i="24"/>
  <c r="N30" i="24"/>
  <c r="N34" i="24"/>
  <c r="N69" i="24"/>
  <c r="N84" i="24"/>
  <c r="N88" i="24"/>
  <c r="N92" i="24"/>
  <c r="N5" i="24"/>
  <c r="N9" i="24"/>
  <c r="N13" i="24"/>
  <c r="N18" i="24"/>
  <c r="N27" i="24"/>
  <c r="N50" i="24"/>
  <c r="N54" i="24"/>
  <c r="N58" i="24"/>
  <c r="N62" i="24"/>
  <c r="N66" i="24"/>
  <c r="N96" i="24"/>
  <c r="N100" i="24"/>
  <c r="N108" i="24"/>
  <c r="N25" i="24"/>
  <c r="N94" i="24"/>
  <c r="N105" i="24"/>
  <c r="N71" i="24"/>
  <c r="N135" i="24"/>
  <c r="N163" i="24"/>
  <c r="N60" i="24"/>
  <c r="N114" i="24"/>
  <c r="N118" i="24"/>
  <c r="N122" i="24"/>
  <c r="N126" i="24"/>
  <c r="N130" i="24"/>
  <c r="N137" i="24"/>
  <c r="N141" i="24"/>
  <c r="N145" i="24"/>
  <c r="N149" i="24"/>
  <c r="N153" i="24"/>
  <c r="N157" i="24"/>
  <c r="N181" i="24"/>
  <c r="N185" i="24"/>
  <c r="N189" i="24"/>
  <c r="N193" i="24"/>
  <c r="N36" i="24"/>
  <c r="N90" i="24"/>
  <c r="N134" i="24"/>
  <c r="N162" i="24"/>
  <c r="N166" i="24"/>
  <c r="N170" i="24"/>
  <c r="N174" i="24"/>
  <c r="N178" i="24"/>
  <c r="N56" i="24"/>
  <c r="N102" i="24"/>
  <c r="N113" i="24"/>
  <c r="N117" i="24"/>
  <c r="N121" i="24"/>
  <c r="N125" i="24"/>
  <c r="N129" i="24"/>
  <c r="N133" i="24"/>
  <c r="N140" i="24"/>
  <c r="N144" i="24"/>
  <c r="N148" i="24"/>
  <c r="N152" i="24"/>
  <c r="N156" i="24"/>
  <c r="N160" i="24"/>
  <c r="N184" i="24"/>
  <c r="N79" i="24"/>
  <c r="N86" i="24"/>
  <c r="N161" i="24"/>
  <c r="N165" i="24"/>
  <c r="N169" i="24"/>
  <c r="N173" i="24"/>
  <c r="N177" i="24"/>
  <c r="N32" i="24"/>
  <c r="N75" i="24"/>
  <c r="N187" i="24"/>
  <c r="N191" i="24"/>
  <c r="N195" i="24"/>
  <c r="N48" i="24"/>
  <c r="N64" i="24"/>
  <c r="N110" i="24"/>
  <c r="N115" i="24"/>
  <c r="N119" i="24"/>
  <c r="N123" i="24"/>
  <c r="N127" i="24"/>
  <c r="N131" i="24"/>
  <c r="N138" i="24"/>
  <c r="N142" i="24"/>
  <c r="N146" i="24"/>
  <c r="N150" i="24"/>
  <c r="N154" i="24"/>
  <c r="N158" i="24"/>
  <c r="N182" i="24"/>
  <c r="N136" i="24"/>
  <c r="N190" i="24"/>
  <c r="N200" i="24"/>
  <c r="N204" i="24"/>
  <c r="N208" i="24"/>
  <c r="N98" i="24"/>
  <c r="N22" i="24"/>
  <c r="N68" i="24"/>
  <c r="N116" i="24"/>
  <c r="N124" i="24"/>
  <c r="N132" i="24"/>
  <c r="N139" i="24"/>
  <c r="N147" i="24"/>
  <c r="N155" i="24"/>
  <c r="N199" i="24"/>
  <c r="N203" i="24"/>
  <c r="N207" i="24"/>
  <c r="N183" i="24"/>
  <c r="N188" i="24"/>
  <c r="N196" i="24"/>
  <c r="N167" i="24"/>
  <c r="N171" i="24"/>
  <c r="N175" i="24"/>
  <c r="N179" i="24"/>
  <c r="N194" i="24"/>
  <c r="N198" i="24"/>
  <c r="N202" i="24"/>
  <c r="N206" i="24"/>
  <c r="N192" i="24"/>
  <c r="N168" i="24"/>
  <c r="N82" i="24"/>
  <c r="N164" i="24"/>
  <c r="N172" i="24"/>
  <c r="N176" i="24"/>
  <c r="N180" i="24"/>
  <c r="N52" i="24"/>
  <c r="N112" i="24"/>
  <c r="N120" i="24"/>
  <c r="N128" i="24"/>
  <c r="N143" i="24"/>
  <c r="N151" i="24"/>
  <c r="N159" i="24"/>
  <c r="N186" i="24"/>
  <c r="N201" i="24"/>
  <c r="N205" i="24"/>
  <c r="N209" i="24"/>
  <c r="N197" i="24"/>
  <c r="F28" i="24"/>
  <c r="F51" i="24"/>
  <c r="F55" i="24"/>
  <c r="F59" i="24"/>
  <c r="F63" i="24"/>
  <c r="F67" i="24"/>
  <c r="F97" i="24"/>
  <c r="F101" i="24"/>
  <c r="F109" i="24"/>
  <c r="F30" i="24"/>
  <c r="F34" i="24"/>
  <c r="F37" i="24"/>
  <c r="F40" i="24"/>
  <c r="F43" i="24"/>
  <c r="F46" i="24"/>
  <c r="F73" i="24"/>
  <c r="F84" i="24"/>
  <c r="F88" i="24"/>
  <c r="F92" i="24"/>
  <c r="F5" i="24"/>
  <c r="F9" i="24"/>
  <c r="F13" i="24"/>
  <c r="F18" i="24"/>
  <c r="F22" i="24"/>
  <c r="F25" i="24"/>
  <c r="F75" i="24"/>
  <c r="F79" i="24"/>
  <c r="F94" i="24"/>
  <c r="F105" i="24"/>
  <c r="F33" i="24"/>
  <c r="F72" i="24"/>
  <c r="F83" i="24"/>
  <c r="F87" i="24"/>
  <c r="F91" i="24"/>
  <c r="F23" i="24"/>
  <c r="F26" i="24"/>
  <c r="F49" i="24"/>
  <c r="F53" i="24"/>
  <c r="F57" i="24"/>
  <c r="F61" i="24"/>
  <c r="F69" i="24"/>
  <c r="F99" i="24"/>
  <c r="F111" i="24"/>
  <c r="F32" i="24"/>
  <c r="F36" i="24"/>
  <c r="F71" i="24"/>
  <c r="F82" i="24"/>
  <c r="F86" i="24"/>
  <c r="F90" i="24"/>
  <c r="F107" i="24"/>
  <c r="F7" i="24"/>
  <c r="F11" i="24"/>
  <c r="F15" i="24"/>
  <c r="F20" i="24"/>
  <c r="F77" i="24"/>
  <c r="F96" i="24"/>
  <c r="F29" i="24"/>
  <c r="F39" i="24"/>
  <c r="F42" i="24"/>
  <c r="F45" i="24"/>
  <c r="F48" i="24"/>
  <c r="F52" i="24"/>
  <c r="F56" i="24"/>
  <c r="F60" i="24"/>
  <c r="F64" i="24"/>
  <c r="F68" i="24"/>
  <c r="F98" i="24"/>
  <c r="F102" i="24"/>
  <c r="F103" i="24"/>
  <c r="F110" i="24"/>
  <c r="F24" i="24"/>
  <c r="F31" i="24"/>
  <c r="F35" i="24"/>
  <c r="F6" i="24"/>
  <c r="F10" i="24"/>
  <c r="F14" i="24"/>
  <c r="F19" i="24"/>
  <c r="F76" i="24"/>
  <c r="F80" i="24"/>
  <c r="F95" i="24"/>
  <c r="F106" i="24"/>
  <c r="F89" i="24"/>
  <c r="F116" i="24"/>
  <c r="F120" i="24"/>
  <c r="F124" i="24"/>
  <c r="F128" i="24"/>
  <c r="F132" i="24"/>
  <c r="F139" i="24"/>
  <c r="F143" i="24"/>
  <c r="F147" i="24"/>
  <c r="F151" i="24"/>
  <c r="F155" i="24"/>
  <c r="F159" i="24"/>
  <c r="F27" i="24"/>
  <c r="F50" i="24"/>
  <c r="F66" i="24"/>
  <c r="F112" i="24"/>
  <c r="F17" i="24"/>
  <c r="F41" i="24"/>
  <c r="F78" i="24"/>
  <c r="F136" i="24"/>
  <c r="F164" i="24"/>
  <c r="F168" i="24"/>
  <c r="F172" i="24"/>
  <c r="F176" i="24"/>
  <c r="F180" i="24"/>
  <c r="F85" i="24"/>
  <c r="F115" i="24"/>
  <c r="F119" i="24"/>
  <c r="F123" i="24"/>
  <c r="F127" i="24"/>
  <c r="F131" i="24"/>
  <c r="F138" i="24"/>
  <c r="F142" i="24"/>
  <c r="F146" i="24"/>
  <c r="F150" i="24"/>
  <c r="F154" i="24"/>
  <c r="F158" i="24"/>
  <c r="F182" i="24"/>
  <c r="F8" i="24"/>
  <c r="F16" i="24"/>
  <c r="F62" i="24"/>
  <c r="F108" i="24"/>
  <c r="F186" i="24"/>
  <c r="F190" i="24"/>
  <c r="F194" i="24"/>
  <c r="F198" i="24"/>
  <c r="F44" i="24"/>
  <c r="F74" i="24"/>
  <c r="F135" i="24"/>
  <c r="F163" i="24"/>
  <c r="F167" i="24"/>
  <c r="F171" i="24"/>
  <c r="F175" i="24"/>
  <c r="F179" i="24"/>
  <c r="F114" i="24"/>
  <c r="F118" i="24"/>
  <c r="F122" i="24"/>
  <c r="F126" i="24"/>
  <c r="F130" i="24"/>
  <c r="F141" i="24"/>
  <c r="F145" i="24"/>
  <c r="F149" i="24"/>
  <c r="F153" i="24"/>
  <c r="F157" i="24"/>
  <c r="F58" i="24"/>
  <c r="F81" i="24"/>
  <c r="F185" i="24"/>
  <c r="F189" i="24"/>
  <c r="F193" i="24"/>
  <c r="F197" i="24"/>
  <c r="F70" i="24"/>
  <c r="F93" i="24"/>
  <c r="F113" i="24"/>
  <c r="F117" i="24"/>
  <c r="F121" i="24"/>
  <c r="F125" i="24"/>
  <c r="F129" i="24"/>
  <c r="F133" i="24"/>
  <c r="F134" i="24"/>
  <c r="F140" i="24"/>
  <c r="F144" i="24"/>
  <c r="F148" i="24"/>
  <c r="F152" i="24"/>
  <c r="F156" i="24"/>
  <c r="F160" i="24"/>
  <c r="F184" i="24"/>
  <c r="F38" i="24"/>
  <c r="F137" i="24"/>
  <c r="F161" i="24"/>
  <c r="F165" i="24"/>
  <c r="F169" i="24"/>
  <c r="F173" i="24"/>
  <c r="F177" i="24"/>
  <c r="F181" i="24"/>
  <c r="M208" i="24"/>
  <c r="J207" i="24"/>
  <c r="G206" i="24"/>
  <c r="M204" i="24"/>
  <c r="J203" i="24"/>
  <c r="M200" i="24"/>
  <c r="J199" i="24"/>
  <c r="F196" i="24"/>
  <c r="K193" i="24"/>
  <c r="L190" i="24"/>
  <c r="K187" i="24"/>
  <c r="K182" i="24"/>
  <c r="F178" i="24"/>
  <c r="F174" i="24"/>
  <c r="F170" i="24"/>
  <c r="F166" i="24"/>
  <c r="H153" i="24"/>
  <c r="H145" i="24"/>
  <c r="L136" i="24"/>
  <c r="H130" i="24"/>
  <c r="H122" i="24"/>
  <c r="H114" i="24"/>
  <c r="J92" i="24"/>
  <c r="H58" i="24"/>
  <c r="G6" i="24"/>
  <c r="G10" i="24"/>
  <c r="G14" i="24"/>
  <c r="G19" i="24"/>
  <c r="G76" i="24"/>
  <c r="G80" i="24"/>
  <c r="G95" i="24"/>
  <c r="G51" i="24"/>
  <c r="G55" i="24"/>
  <c r="G59" i="24"/>
  <c r="G63" i="24"/>
  <c r="G67" i="24"/>
  <c r="G97" i="24"/>
  <c r="G101" i="24"/>
  <c r="G109" i="24"/>
  <c r="G34" i="24"/>
  <c r="G37" i="24"/>
  <c r="G73" i="24"/>
  <c r="G84" i="24"/>
  <c r="G88" i="24"/>
  <c r="G92" i="24"/>
  <c r="G50" i="24"/>
  <c r="G54" i="24"/>
  <c r="G58" i="24"/>
  <c r="G62" i="24"/>
  <c r="G66" i="24"/>
  <c r="G81" i="24"/>
  <c r="G100" i="24"/>
  <c r="G108" i="24"/>
  <c r="G112" i="24"/>
  <c r="G4" i="24"/>
  <c r="G8" i="24"/>
  <c r="G12" i="24"/>
  <c r="G16" i="24"/>
  <c r="G17" i="24"/>
  <c r="G21" i="24"/>
  <c r="G38" i="24"/>
  <c r="G74" i="24"/>
  <c r="G78" i="24"/>
  <c r="G104" i="24"/>
  <c r="G49" i="24"/>
  <c r="G53" i="24"/>
  <c r="G57" i="24"/>
  <c r="G61" i="24"/>
  <c r="G69" i="24"/>
  <c r="G99" i="24"/>
  <c r="G111" i="24"/>
  <c r="G134" i="24"/>
  <c r="G36" i="24"/>
  <c r="G71" i="24"/>
  <c r="G82" i="24"/>
  <c r="G86" i="24"/>
  <c r="G90" i="24"/>
  <c r="G7" i="24"/>
  <c r="G11" i="24"/>
  <c r="G15" i="24"/>
  <c r="G20" i="24"/>
  <c r="G77" i="24"/>
  <c r="G96" i="24"/>
  <c r="G35" i="24"/>
  <c r="G70" i="24"/>
  <c r="G85" i="24"/>
  <c r="G89" i="24"/>
  <c r="G93" i="24"/>
  <c r="G60" i="24"/>
  <c r="G137" i="24"/>
  <c r="G161" i="24"/>
  <c r="G116" i="24"/>
  <c r="G120" i="24"/>
  <c r="G124" i="24"/>
  <c r="G128" i="24"/>
  <c r="G132" i="24"/>
  <c r="G139" i="24"/>
  <c r="G143" i="24"/>
  <c r="G147" i="24"/>
  <c r="G151" i="24"/>
  <c r="G155" i="24"/>
  <c r="G159" i="24"/>
  <c r="G72" i="24"/>
  <c r="G187" i="24"/>
  <c r="G191" i="24"/>
  <c r="G195" i="24"/>
  <c r="G18" i="24"/>
  <c r="G56" i="24"/>
  <c r="G102" i="24"/>
  <c r="G136" i="24"/>
  <c r="G164" i="24"/>
  <c r="G168" i="24"/>
  <c r="G172" i="24"/>
  <c r="G176" i="24"/>
  <c r="G180" i="24"/>
  <c r="G79" i="24"/>
  <c r="G115" i="24"/>
  <c r="G119" i="24"/>
  <c r="G123" i="24"/>
  <c r="G127" i="24"/>
  <c r="G131" i="24"/>
  <c r="G138" i="24"/>
  <c r="G142" i="24"/>
  <c r="G146" i="24"/>
  <c r="G150" i="24"/>
  <c r="G154" i="24"/>
  <c r="G158" i="24"/>
  <c r="G182" i="24"/>
  <c r="G9" i="24"/>
  <c r="G91" i="24"/>
  <c r="G186" i="24"/>
  <c r="G190" i="24"/>
  <c r="G52" i="24"/>
  <c r="G68" i="24"/>
  <c r="G98" i="24"/>
  <c r="G135" i="24"/>
  <c r="G163" i="24"/>
  <c r="G167" i="24"/>
  <c r="G171" i="24"/>
  <c r="G175" i="24"/>
  <c r="G179" i="24"/>
  <c r="G75" i="24"/>
  <c r="G114" i="24"/>
  <c r="G118" i="24"/>
  <c r="G122" i="24"/>
  <c r="G126" i="24"/>
  <c r="G130" i="24"/>
  <c r="G141" i="24"/>
  <c r="G145" i="24"/>
  <c r="G149" i="24"/>
  <c r="G153" i="24"/>
  <c r="G157" i="24"/>
  <c r="G64" i="24"/>
  <c r="G110" i="24"/>
  <c r="G162" i="24"/>
  <c r="G166" i="24"/>
  <c r="G170" i="24"/>
  <c r="G174" i="24"/>
  <c r="G178" i="24"/>
  <c r="G5" i="24"/>
  <c r="G13" i="24"/>
  <c r="G83" i="24"/>
  <c r="G188" i="24"/>
  <c r="G192" i="24"/>
  <c r="L208" i="24"/>
  <c r="I207" i="24"/>
  <c r="F206" i="24"/>
  <c r="L204" i="24"/>
  <c r="I203" i="24"/>
  <c r="F202" i="24"/>
  <c r="L200" i="24"/>
  <c r="I199" i="24"/>
  <c r="M197" i="24"/>
  <c r="M195" i="24"/>
  <c r="J193" i="24"/>
  <c r="J190" i="24"/>
  <c r="F187" i="24"/>
  <c r="M181" i="24"/>
  <c r="H177" i="24"/>
  <c r="H173" i="24"/>
  <c r="H169" i="24"/>
  <c r="H165" i="24"/>
  <c r="G160" i="24"/>
  <c r="G152" i="24"/>
  <c r="G144" i="24"/>
  <c r="K135" i="24"/>
  <c r="G129" i="24"/>
  <c r="G121" i="24"/>
  <c r="G113" i="24"/>
  <c r="H88" i="24"/>
  <c r="F54" i="24"/>
  <c r="F12" i="24"/>
  <c r="K208" i="24"/>
  <c r="H207" i="24"/>
  <c r="K204" i="24"/>
  <c r="H203" i="24"/>
  <c r="K200" i="24"/>
  <c r="H199" i="24"/>
  <c r="L197" i="24"/>
  <c r="K195" i="24"/>
  <c r="I193" i="24"/>
  <c r="H190" i="24"/>
  <c r="G181" i="24"/>
  <c r="G177" i="24"/>
  <c r="G173" i="24"/>
  <c r="G169" i="24"/>
  <c r="G165" i="24"/>
  <c r="I135" i="24"/>
  <c r="G87" i="24"/>
  <c r="L10" i="24"/>
  <c r="M209" i="24"/>
  <c r="J208" i="24"/>
  <c r="G207" i="24"/>
  <c r="M205" i="24"/>
  <c r="J204" i="24"/>
  <c r="G203" i="24"/>
  <c r="M201" i="24"/>
  <c r="J200" i="24"/>
  <c r="G199" i="24"/>
  <c r="K197" i="24"/>
  <c r="J195" i="24"/>
  <c r="G193" i="24"/>
  <c r="L189" i="24"/>
  <c r="L186" i="24"/>
  <c r="M158" i="24"/>
  <c r="M150" i="24"/>
  <c r="M142" i="24"/>
  <c r="M127" i="24"/>
  <c r="M119" i="24"/>
  <c r="L110" i="24"/>
  <c r="F4" i="24"/>
  <c r="L209" i="24"/>
  <c r="I208" i="24"/>
  <c r="F207" i="24"/>
  <c r="L205" i="24"/>
  <c r="I204" i="24"/>
  <c r="F203" i="24"/>
  <c r="L201" i="24"/>
  <c r="I200" i="24"/>
  <c r="F199" i="24"/>
  <c r="J197" i="24"/>
  <c r="F195" i="24"/>
  <c r="K189" i="24"/>
  <c r="J186" i="24"/>
  <c r="J184" i="24"/>
  <c r="L180" i="24"/>
  <c r="L176" i="24"/>
  <c r="L172" i="24"/>
  <c r="L168" i="24"/>
  <c r="L164" i="24"/>
  <c r="K158" i="24"/>
  <c r="K150" i="24"/>
  <c r="K142" i="24"/>
  <c r="K127" i="24"/>
  <c r="K119" i="24"/>
  <c r="K109" i="24"/>
  <c r="M81" i="24"/>
  <c r="F47" i="24"/>
  <c r="K209" i="24"/>
  <c r="H208" i="24"/>
  <c r="K205" i="24"/>
  <c r="H204" i="24"/>
  <c r="K201" i="24"/>
  <c r="H200" i="24"/>
  <c r="I197" i="24"/>
  <c r="I192" i="24"/>
  <c r="I189" i="24"/>
  <c r="H186" i="24"/>
  <c r="I184" i="24"/>
  <c r="K163" i="24"/>
  <c r="J157" i="24"/>
  <c r="J149" i="24"/>
  <c r="J141" i="24"/>
  <c r="J126" i="24"/>
  <c r="J118" i="24"/>
  <c r="G105" i="24"/>
  <c r="J76" i="24"/>
  <c r="M4" i="24"/>
  <c r="M8" i="24"/>
  <c r="M12" i="24"/>
  <c r="M16" i="24"/>
  <c r="M17" i="24"/>
  <c r="M21" i="24"/>
  <c r="M24" i="24"/>
  <c r="M74" i="24"/>
  <c r="M78" i="24"/>
  <c r="M93" i="24"/>
  <c r="M104" i="24"/>
  <c r="M26" i="24"/>
  <c r="M49" i="24"/>
  <c r="M53" i="24"/>
  <c r="M57" i="24"/>
  <c r="M61" i="24"/>
  <c r="M80" i="24"/>
  <c r="M99" i="24"/>
  <c r="M107" i="24"/>
  <c r="M111" i="24"/>
  <c r="M32" i="24"/>
  <c r="M36" i="24"/>
  <c r="M71" i="24"/>
  <c r="M82" i="24"/>
  <c r="M86" i="24"/>
  <c r="M90" i="24"/>
  <c r="M22" i="24"/>
  <c r="M25" i="24"/>
  <c r="M48" i="24"/>
  <c r="M52" i="24"/>
  <c r="M56" i="24"/>
  <c r="M60" i="24"/>
  <c r="M64" i="24"/>
  <c r="M68" i="24"/>
  <c r="M98" i="24"/>
  <c r="M102" i="24"/>
  <c r="M110" i="24"/>
  <c r="M6" i="24"/>
  <c r="M10" i="24"/>
  <c r="M14" i="24"/>
  <c r="M19" i="24"/>
  <c r="M76" i="24"/>
  <c r="M95" i="24"/>
  <c r="M28" i="24"/>
  <c r="M38" i="24"/>
  <c r="M41" i="24"/>
  <c r="M44" i="24"/>
  <c r="M47" i="24"/>
  <c r="M51" i="24"/>
  <c r="M55" i="24"/>
  <c r="M59" i="24"/>
  <c r="M63" i="24"/>
  <c r="M67" i="24"/>
  <c r="M97" i="24"/>
  <c r="M101" i="24"/>
  <c r="M109" i="24"/>
  <c r="M23" i="24"/>
  <c r="M30" i="24"/>
  <c r="M34" i="24"/>
  <c r="M69" i="24"/>
  <c r="M84" i="24"/>
  <c r="M88" i="24"/>
  <c r="M92" i="24"/>
  <c r="M5" i="24"/>
  <c r="M9" i="24"/>
  <c r="M13" i="24"/>
  <c r="M18" i="24"/>
  <c r="M75" i="24"/>
  <c r="M79" i="24"/>
  <c r="M94" i="24"/>
  <c r="M105" i="24"/>
  <c r="M27" i="24"/>
  <c r="M29" i="24"/>
  <c r="M33" i="24"/>
  <c r="M39" i="24"/>
  <c r="M42" i="24"/>
  <c r="M45" i="24"/>
  <c r="M72" i="24"/>
  <c r="M83" i="24"/>
  <c r="M87" i="24"/>
  <c r="M91" i="24"/>
  <c r="M54" i="24"/>
  <c r="M100" i="24"/>
  <c r="M135" i="24"/>
  <c r="M163" i="24"/>
  <c r="M40" i="24"/>
  <c r="M77" i="24"/>
  <c r="M114" i="24"/>
  <c r="M118" i="24"/>
  <c r="M122" i="24"/>
  <c r="M126" i="24"/>
  <c r="M130" i="24"/>
  <c r="M137" i="24"/>
  <c r="M141" i="24"/>
  <c r="M145" i="24"/>
  <c r="M149" i="24"/>
  <c r="M153" i="24"/>
  <c r="M157" i="24"/>
  <c r="M35" i="24"/>
  <c r="M89" i="24"/>
  <c r="M106" i="24"/>
  <c r="M185" i="24"/>
  <c r="M189" i="24"/>
  <c r="M193" i="24"/>
  <c r="M7" i="24"/>
  <c r="M15" i="24"/>
  <c r="M50" i="24"/>
  <c r="M66" i="24"/>
  <c r="M96" i="24"/>
  <c r="M134" i="24"/>
  <c r="M162" i="24"/>
  <c r="M166" i="24"/>
  <c r="M170" i="24"/>
  <c r="M174" i="24"/>
  <c r="M178" i="24"/>
  <c r="M43" i="24"/>
  <c r="M73" i="24"/>
  <c r="M113" i="24"/>
  <c r="M117" i="24"/>
  <c r="M121" i="24"/>
  <c r="M125" i="24"/>
  <c r="M129" i="24"/>
  <c r="M133" i="24"/>
  <c r="M140" i="24"/>
  <c r="M144" i="24"/>
  <c r="M148" i="24"/>
  <c r="M152" i="24"/>
  <c r="M156" i="24"/>
  <c r="M160" i="24"/>
  <c r="M184" i="24"/>
  <c r="M85" i="24"/>
  <c r="M188" i="24"/>
  <c r="M192" i="24"/>
  <c r="M62" i="24"/>
  <c r="M108" i="24"/>
  <c r="M161" i="24"/>
  <c r="M165" i="24"/>
  <c r="M169" i="24"/>
  <c r="M173" i="24"/>
  <c r="M177" i="24"/>
  <c r="M20" i="24"/>
  <c r="M46" i="24"/>
  <c r="M103" i="24"/>
  <c r="M112" i="24"/>
  <c r="M116" i="24"/>
  <c r="M120" i="24"/>
  <c r="M124" i="24"/>
  <c r="M128" i="24"/>
  <c r="M132" i="24"/>
  <c r="M139" i="24"/>
  <c r="M143" i="24"/>
  <c r="M147" i="24"/>
  <c r="M151" i="24"/>
  <c r="M155" i="24"/>
  <c r="M159" i="24"/>
  <c r="M183" i="24"/>
  <c r="M3" i="24"/>
  <c r="M11" i="24"/>
  <c r="M58" i="24"/>
  <c r="M136" i="24"/>
  <c r="M164" i="24"/>
  <c r="M168" i="24"/>
  <c r="M172" i="24"/>
  <c r="M176" i="24"/>
  <c r="M180" i="24"/>
  <c r="M70" i="24"/>
  <c r="M186" i="24"/>
  <c r="M190" i="24"/>
  <c r="J209" i="24"/>
  <c r="G208" i="24"/>
  <c r="M206" i="24"/>
  <c r="J205" i="24"/>
  <c r="G204" i="24"/>
  <c r="M202" i="24"/>
  <c r="J201" i="24"/>
  <c r="G200" i="24"/>
  <c r="M198" i="24"/>
  <c r="G197" i="24"/>
  <c r="M194" i="24"/>
  <c r="H192" i="24"/>
  <c r="G189" i="24"/>
  <c r="G184" i="24"/>
  <c r="M179" i="24"/>
  <c r="M175" i="24"/>
  <c r="M171" i="24"/>
  <c r="M167" i="24"/>
  <c r="I163" i="24"/>
  <c r="H157" i="24"/>
  <c r="H149" i="24"/>
  <c r="H141" i="24"/>
  <c r="H126" i="24"/>
  <c r="H118" i="24"/>
  <c r="F104" i="24"/>
  <c r="I75" i="24"/>
  <c r="L49" i="24"/>
  <c r="L53" i="24"/>
  <c r="L57" i="24"/>
  <c r="L61" i="24"/>
  <c r="L99" i="24"/>
  <c r="L107" i="24"/>
  <c r="L111" i="24"/>
  <c r="L36" i="24"/>
  <c r="L71" i="24"/>
  <c r="L82" i="24"/>
  <c r="L86" i="24"/>
  <c r="L90" i="24"/>
  <c r="L3" i="24"/>
  <c r="L7" i="24"/>
  <c r="L11" i="24"/>
  <c r="L15" i="24"/>
  <c r="L20" i="24"/>
  <c r="L77" i="24"/>
  <c r="L103" i="24"/>
  <c r="L35" i="24"/>
  <c r="L70" i="24"/>
  <c r="L85" i="24"/>
  <c r="L89" i="24"/>
  <c r="L106" i="24"/>
  <c r="L51" i="24"/>
  <c r="L55" i="24"/>
  <c r="L59" i="24"/>
  <c r="L63" i="24"/>
  <c r="L67" i="24"/>
  <c r="L97" i="24"/>
  <c r="L101" i="24"/>
  <c r="L109" i="24"/>
  <c r="L34" i="24"/>
  <c r="L84" i="24"/>
  <c r="L88" i="24"/>
  <c r="L92" i="24"/>
  <c r="L5" i="24"/>
  <c r="L9" i="24"/>
  <c r="L13" i="24"/>
  <c r="L18" i="24"/>
  <c r="L75" i="24"/>
  <c r="L79" i="24"/>
  <c r="L94" i="24"/>
  <c r="L105" i="24"/>
  <c r="L50" i="24"/>
  <c r="L54" i="24"/>
  <c r="L58" i="24"/>
  <c r="L62" i="24"/>
  <c r="L66" i="24"/>
  <c r="L100" i="24"/>
  <c r="L108" i="24"/>
  <c r="L4" i="24"/>
  <c r="L8" i="24"/>
  <c r="L12" i="24"/>
  <c r="L16" i="24"/>
  <c r="L17" i="24"/>
  <c r="L74" i="24"/>
  <c r="L78" i="24"/>
  <c r="L104" i="24"/>
  <c r="L83" i="24"/>
  <c r="L114" i="24"/>
  <c r="L118" i="24"/>
  <c r="L122" i="24"/>
  <c r="L126" i="24"/>
  <c r="L130" i="24"/>
  <c r="L141" i="24"/>
  <c r="L145" i="24"/>
  <c r="L149" i="24"/>
  <c r="L153" i="24"/>
  <c r="L157" i="24"/>
  <c r="L60" i="24"/>
  <c r="L6" i="24"/>
  <c r="L14" i="24"/>
  <c r="L95" i="24"/>
  <c r="L134" i="24"/>
  <c r="L162" i="24"/>
  <c r="L166" i="24"/>
  <c r="L170" i="24"/>
  <c r="L174" i="24"/>
  <c r="L178" i="24"/>
  <c r="L72" i="24"/>
  <c r="L113" i="24"/>
  <c r="L117" i="24"/>
  <c r="L121" i="24"/>
  <c r="L125" i="24"/>
  <c r="L129" i="24"/>
  <c r="L133" i="24"/>
  <c r="L140" i="24"/>
  <c r="L144" i="24"/>
  <c r="L148" i="24"/>
  <c r="L152" i="24"/>
  <c r="L156" i="24"/>
  <c r="L160" i="24"/>
  <c r="L184" i="24"/>
  <c r="L56" i="24"/>
  <c r="L102" i="24"/>
  <c r="L188" i="24"/>
  <c r="L192" i="24"/>
  <c r="L196" i="24"/>
  <c r="L161" i="24"/>
  <c r="L165" i="24"/>
  <c r="L169" i="24"/>
  <c r="L173" i="24"/>
  <c r="L177" i="24"/>
  <c r="L19" i="24"/>
  <c r="L91" i="24"/>
  <c r="L112" i="24"/>
  <c r="L116" i="24"/>
  <c r="L120" i="24"/>
  <c r="L124" i="24"/>
  <c r="L128" i="24"/>
  <c r="L132" i="24"/>
  <c r="L139" i="24"/>
  <c r="L143" i="24"/>
  <c r="L147" i="24"/>
  <c r="L151" i="24"/>
  <c r="L155" i="24"/>
  <c r="L159" i="24"/>
  <c r="L52" i="24"/>
  <c r="L68" i="24"/>
  <c r="L98" i="24"/>
  <c r="L187" i="24"/>
  <c r="L191" i="24"/>
  <c r="L195" i="24"/>
  <c r="L87" i="24"/>
  <c r="L115" i="24"/>
  <c r="L119" i="24"/>
  <c r="L123" i="24"/>
  <c r="L127" i="24"/>
  <c r="L131" i="24"/>
  <c r="L138" i="24"/>
  <c r="L142" i="24"/>
  <c r="L146" i="24"/>
  <c r="L150" i="24"/>
  <c r="L154" i="24"/>
  <c r="L158" i="24"/>
  <c r="L182" i="24"/>
  <c r="L76" i="24"/>
  <c r="L135" i="24"/>
  <c r="L163" i="24"/>
  <c r="L167" i="24"/>
  <c r="L171" i="24"/>
  <c r="L175" i="24"/>
  <c r="L179" i="24"/>
  <c r="I209" i="24"/>
  <c r="F208" i="24"/>
  <c r="L206" i="24"/>
  <c r="I205" i="24"/>
  <c r="F204" i="24"/>
  <c r="L202" i="24"/>
  <c r="I201" i="24"/>
  <c r="F200" i="24"/>
  <c r="L198" i="24"/>
  <c r="L194" i="24"/>
  <c r="F192" i="24"/>
  <c r="K185" i="24"/>
  <c r="K179" i="24"/>
  <c r="K175" i="24"/>
  <c r="K171" i="24"/>
  <c r="K167" i="24"/>
  <c r="H162" i="24"/>
  <c r="G156" i="24"/>
  <c r="G148" i="24"/>
  <c r="G140" i="24"/>
  <c r="G133" i="24"/>
  <c r="G125" i="24"/>
  <c r="G117" i="24"/>
  <c r="K36" i="24"/>
  <c r="K71" i="24"/>
  <c r="K82" i="24"/>
  <c r="K86" i="24"/>
  <c r="K90" i="24"/>
  <c r="K3" i="24"/>
  <c r="K7" i="24"/>
  <c r="K11" i="24"/>
  <c r="K15" i="24"/>
  <c r="K20" i="24"/>
  <c r="K77" i="24"/>
  <c r="K103" i="24"/>
  <c r="K52" i="24"/>
  <c r="K56" i="24"/>
  <c r="K60" i="24"/>
  <c r="K64" i="24"/>
  <c r="K68" i="24"/>
  <c r="K98" i="24"/>
  <c r="K102" i="24"/>
  <c r="K110" i="24"/>
  <c r="K6" i="24"/>
  <c r="K10" i="24"/>
  <c r="K14" i="24"/>
  <c r="K19" i="24"/>
  <c r="K76" i="24"/>
  <c r="K95" i="24"/>
  <c r="K34" i="24"/>
  <c r="K84" i="24"/>
  <c r="K88" i="24"/>
  <c r="K92" i="24"/>
  <c r="K5" i="24"/>
  <c r="K9" i="24"/>
  <c r="K13" i="24"/>
  <c r="K18" i="24"/>
  <c r="K75" i="24"/>
  <c r="K79" i="24"/>
  <c r="K94" i="24"/>
  <c r="K105" i="24"/>
  <c r="K50" i="24"/>
  <c r="K54" i="24"/>
  <c r="K58" i="24"/>
  <c r="K62" i="24"/>
  <c r="K66" i="24"/>
  <c r="K100" i="24"/>
  <c r="K108" i="24"/>
  <c r="K72" i="24"/>
  <c r="K83" i="24"/>
  <c r="K87" i="24"/>
  <c r="K91" i="24"/>
  <c r="K4" i="24"/>
  <c r="K8" i="24"/>
  <c r="K12" i="24"/>
  <c r="K16" i="24"/>
  <c r="K17" i="24"/>
  <c r="K49" i="24"/>
  <c r="K53" i="24"/>
  <c r="K57" i="24"/>
  <c r="K61" i="24"/>
  <c r="K99" i="24"/>
  <c r="K107" i="24"/>
  <c r="K111" i="24"/>
  <c r="K35" i="24"/>
  <c r="K89" i="24"/>
  <c r="K106" i="24"/>
  <c r="K134" i="24"/>
  <c r="K162" i="24"/>
  <c r="K55" i="24"/>
  <c r="K101" i="24"/>
  <c r="K113" i="24"/>
  <c r="K117" i="24"/>
  <c r="K121" i="24"/>
  <c r="K125" i="24"/>
  <c r="K129" i="24"/>
  <c r="K133" i="24"/>
  <c r="K140" i="24"/>
  <c r="K144" i="24"/>
  <c r="K148" i="24"/>
  <c r="K152" i="24"/>
  <c r="K156" i="24"/>
  <c r="K160" i="24"/>
  <c r="K184" i="24"/>
  <c r="K78" i="24"/>
  <c r="K188" i="24"/>
  <c r="K192" i="24"/>
  <c r="K196" i="24"/>
  <c r="K85" i="24"/>
  <c r="K161" i="24"/>
  <c r="K165" i="24"/>
  <c r="K169" i="24"/>
  <c r="K173" i="24"/>
  <c r="K177" i="24"/>
  <c r="K51" i="24"/>
  <c r="K67" i="24"/>
  <c r="K97" i="24"/>
  <c r="K112" i="24"/>
  <c r="K116" i="24"/>
  <c r="K120" i="24"/>
  <c r="K124" i="24"/>
  <c r="K128" i="24"/>
  <c r="K132" i="24"/>
  <c r="K139" i="24"/>
  <c r="K143" i="24"/>
  <c r="K147" i="24"/>
  <c r="K151" i="24"/>
  <c r="K155" i="24"/>
  <c r="K159" i="24"/>
  <c r="K183" i="24"/>
  <c r="K74" i="24"/>
  <c r="K136" i="24"/>
  <c r="K164" i="24"/>
  <c r="K168" i="24"/>
  <c r="K172" i="24"/>
  <c r="K176" i="24"/>
  <c r="K180" i="24"/>
  <c r="K104" i="24"/>
  <c r="K186" i="24"/>
  <c r="K190" i="24"/>
  <c r="K194" i="24"/>
  <c r="K198" i="24"/>
  <c r="K59" i="24"/>
  <c r="K114" i="24"/>
  <c r="K118" i="24"/>
  <c r="K122" i="24"/>
  <c r="K126" i="24"/>
  <c r="K130" i="24"/>
  <c r="K141" i="24"/>
  <c r="K145" i="24"/>
  <c r="K149" i="24"/>
  <c r="K153" i="24"/>
  <c r="K157" i="24"/>
  <c r="H209" i="24"/>
  <c r="K206" i="24"/>
  <c r="H205" i="24"/>
  <c r="K202" i="24"/>
  <c r="H201" i="24"/>
  <c r="J198" i="24"/>
  <c r="M196" i="24"/>
  <c r="M191" i="24"/>
  <c r="I188" i="24"/>
  <c r="I185" i="24"/>
  <c r="L183" i="24"/>
  <c r="I179" i="24"/>
  <c r="I175" i="24"/>
  <c r="I171" i="24"/>
  <c r="I167" i="24"/>
  <c r="F162" i="24"/>
  <c r="M31" i="24"/>
  <c r="J3" i="24"/>
  <c r="J7" i="24"/>
  <c r="J11" i="24"/>
  <c r="J15" i="24"/>
  <c r="J20" i="24"/>
  <c r="J77" i="24"/>
  <c r="J103" i="24"/>
  <c r="J52" i="24"/>
  <c r="J56" i="24"/>
  <c r="J60" i="24"/>
  <c r="J64" i="24"/>
  <c r="J68" i="24"/>
  <c r="J98" i="24"/>
  <c r="J102" i="24"/>
  <c r="J110" i="24"/>
  <c r="J35" i="24"/>
  <c r="J70" i="24"/>
  <c r="J85" i="24"/>
  <c r="J89" i="24"/>
  <c r="J106" i="24"/>
  <c r="J51" i="24"/>
  <c r="J55" i="24"/>
  <c r="J59" i="24"/>
  <c r="J63" i="24"/>
  <c r="J67" i="24"/>
  <c r="J97" i="24"/>
  <c r="J101" i="24"/>
  <c r="J109" i="24"/>
  <c r="J5" i="24"/>
  <c r="J9" i="24"/>
  <c r="J13" i="24"/>
  <c r="J18" i="24"/>
  <c r="J75" i="24"/>
  <c r="J79" i="24"/>
  <c r="J94" i="24"/>
  <c r="J105" i="24"/>
  <c r="J50" i="24"/>
  <c r="J54" i="24"/>
  <c r="J58" i="24"/>
  <c r="J62" i="24"/>
  <c r="J66" i="24"/>
  <c r="J100" i="24"/>
  <c r="J108" i="24"/>
  <c r="J72" i="24"/>
  <c r="J83" i="24"/>
  <c r="J87" i="24"/>
  <c r="J91" i="24"/>
  <c r="J4" i="24"/>
  <c r="J8" i="24"/>
  <c r="J12" i="24"/>
  <c r="J16" i="24"/>
  <c r="J17" i="24"/>
  <c r="J74" i="24"/>
  <c r="J78" i="24"/>
  <c r="J104" i="24"/>
  <c r="J36" i="24"/>
  <c r="J71" i="24"/>
  <c r="J82" i="24"/>
  <c r="J86" i="24"/>
  <c r="J90" i="24"/>
  <c r="J34" i="24"/>
  <c r="J49" i="24"/>
  <c r="J111" i="24"/>
  <c r="J134" i="24"/>
  <c r="J162" i="24"/>
  <c r="J6" i="24"/>
  <c r="J14" i="24"/>
  <c r="J95" i="24"/>
  <c r="J113" i="24"/>
  <c r="J117" i="24"/>
  <c r="J121" i="24"/>
  <c r="J125" i="24"/>
  <c r="J129" i="24"/>
  <c r="J133" i="24"/>
  <c r="J140" i="24"/>
  <c r="J144" i="24"/>
  <c r="J148" i="24"/>
  <c r="J152" i="24"/>
  <c r="J156" i="24"/>
  <c r="J160" i="24"/>
  <c r="J84" i="24"/>
  <c r="J188" i="24"/>
  <c r="J192" i="24"/>
  <c r="J196" i="24"/>
  <c r="J61" i="24"/>
  <c r="J107" i="24"/>
  <c r="J161" i="24"/>
  <c r="J165" i="24"/>
  <c r="J169" i="24"/>
  <c r="J173" i="24"/>
  <c r="J177" i="24"/>
  <c r="J112" i="24"/>
  <c r="J116" i="24"/>
  <c r="J120" i="24"/>
  <c r="J124" i="24"/>
  <c r="J128" i="24"/>
  <c r="J132" i="24"/>
  <c r="J139" i="24"/>
  <c r="J143" i="24"/>
  <c r="J147" i="24"/>
  <c r="J151" i="24"/>
  <c r="J155" i="24"/>
  <c r="J159" i="24"/>
  <c r="J183" i="24"/>
  <c r="J19" i="24"/>
  <c r="J187" i="24"/>
  <c r="J191" i="24"/>
  <c r="J57" i="24"/>
  <c r="J136" i="24"/>
  <c r="J164" i="24"/>
  <c r="J168" i="24"/>
  <c r="J172" i="24"/>
  <c r="J176" i="24"/>
  <c r="J180" i="24"/>
  <c r="J10" i="24"/>
  <c r="J115" i="24"/>
  <c r="J119" i="24"/>
  <c r="J123" i="24"/>
  <c r="J127" i="24"/>
  <c r="J131" i="24"/>
  <c r="J138" i="24"/>
  <c r="J142" i="24"/>
  <c r="J146" i="24"/>
  <c r="J150" i="24"/>
  <c r="J154" i="24"/>
  <c r="J158" i="24"/>
  <c r="J182" i="24"/>
  <c r="J53" i="24"/>
  <c r="J99" i="24"/>
  <c r="J135" i="24"/>
  <c r="J163" i="24"/>
  <c r="J167" i="24"/>
  <c r="J171" i="24"/>
  <c r="J175" i="24"/>
  <c r="J179" i="24"/>
  <c r="J88" i="24"/>
  <c r="J185" i="24"/>
  <c r="J189" i="24"/>
  <c r="G209" i="24"/>
  <c r="M207" i="24"/>
  <c r="J206" i="24"/>
  <c r="G205" i="24"/>
  <c r="M203" i="24"/>
  <c r="J202" i="24"/>
  <c r="G201" i="24"/>
  <c r="M199" i="24"/>
  <c r="I198" i="24"/>
  <c r="H194" i="24"/>
  <c r="K191" i="24"/>
  <c r="H188" i="24"/>
  <c r="G185" i="24"/>
  <c r="G183" i="24"/>
  <c r="K178" i="24"/>
  <c r="K174" i="24"/>
  <c r="K170" i="24"/>
  <c r="K166" i="24"/>
  <c r="M154" i="24"/>
  <c r="M146" i="24"/>
  <c r="M138" i="24"/>
  <c r="M131" i="24"/>
  <c r="M123" i="24"/>
  <c r="M115" i="24"/>
  <c r="F100" i="24"/>
  <c r="L64" i="24"/>
  <c r="I52" i="24"/>
  <c r="I56" i="24"/>
  <c r="I60" i="24"/>
  <c r="I64" i="24"/>
  <c r="I68" i="24"/>
  <c r="I98" i="24"/>
  <c r="I102" i="24"/>
  <c r="I110" i="24"/>
  <c r="I35" i="24"/>
  <c r="I70" i="24"/>
  <c r="I85" i="24"/>
  <c r="I89" i="24"/>
  <c r="I106" i="24"/>
  <c r="I6" i="24"/>
  <c r="I10" i="24"/>
  <c r="I14" i="24"/>
  <c r="I19" i="24"/>
  <c r="I76" i="24"/>
  <c r="I95" i="24"/>
  <c r="I34" i="24"/>
  <c r="I84" i="24"/>
  <c r="I88" i="24"/>
  <c r="I92" i="24"/>
  <c r="I50" i="24"/>
  <c r="I54" i="24"/>
  <c r="I58" i="24"/>
  <c r="I62" i="24"/>
  <c r="I66" i="24"/>
  <c r="I100" i="24"/>
  <c r="I108" i="24"/>
  <c r="I72" i="24"/>
  <c r="I83" i="24"/>
  <c r="I87" i="24"/>
  <c r="I91" i="24"/>
  <c r="I4" i="24"/>
  <c r="I8" i="24"/>
  <c r="I12" i="24"/>
  <c r="I16" i="24"/>
  <c r="I17" i="24"/>
  <c r="I74" i="24"/>
  <c r="I78" i="24"/>
  <c r="I104" i="24"/>
  <c r="I49" i="24"/>
  <c r="I53" i="24"/>
  <c r="I57" i="24"/>
  <c r="I61" i="24"/>
  <c r="I99" i="24"/>
  <c r="I107" i="24"/>
  <c r="I111" i="24"/>
  <c r="I3" i="24"/>
  <c r="I7" i="24"/>
  <c r="I11" i="24"/>
  <c r="I15" i="24"/>
  <c r="I20" i="24"/>
  <c r="I77" i="24"/>
  <c r="I103" i="24"/>
  <c r="I5" i="24"/>
  <c r="I13" i="24"/>
  <c r="I71" i="24"/>
  <c r="I113" i="24"/>
  <c r="I117" i="24"/>
  <c r="I121" i="24"/>
  <c r="I125" i="24"/>
  <c r="I129" i="24"/>
  <c r="I133" i="24"/>
  <c r="I140" i="24"/>
  <c r="I144" i="24"/>
  <c r="I148" i="24"/>
  <c r="I152" i="24"/>
  <c r="I156" i="24"/>
  <c r="I160" i="24"/>
  <c r="I55" i="24"/>
  <c r="I101" i="24"/>
  <c r="I161" i="24"/>
  <c r="I165" i="24"/>
  <c r="I169" i="24"/>
  <c r="I173" i="24"/>
  <c r="I177" i="24"/>
  <c r="I36" i="24"/>
  <c r="I90" i="24"/>
  <c r="I112" i="24"/>
  <c r="I116" i="24"/>
  <c r="I120" i="24"/>
  <c r="I124" i="24"/>
  <c r="I128" i="24"/>
  <c r="I132" i="24"/>
  <c r="I139" i="24"/>
  <c r="I143" i="24"/>
  <c r="I147" i="24"/>
  <c r="I151" i="24"/>
  <c r="I155" i="24"/>
  <c r="I159" i="24"/>
  <c r="I183" i="24"/>
  <c r="I18" i="24"/>
  <c r="I51" i="24"/>
  <c r="I67" i="24"/>
  <c r="I97" i="24"/>
  <c r="I187" i="24"/>
  <c r="I191" i="24"/>
  <c r="I195" i="24"/>
  <c r="I79" i="24"/>
  <c r="I136" i="24"/>
  <c r="I164" i="24"/>
  <c r="I168" i="24"/>
  <c r="I172" i="24"/>
  <c r="I176" i="24"/>
  <c r="I180" i="24"/>
  <c r="I9" i="24"/>
  <c r="I86" i="24"/>
  <c r="I115" i="24"/>
  <c r="I119" i="24"/>
  <c r="I123" i="24"/>
  <c r="I127" i="24"/>
  <c r="I131" i="24"/>
  <c r="I142" i="24"/>
  <c r="I146" i="24"/>
  <c r="I150" i="24"/>
  <c r="I154" i="24"/>
  <c r="I158" i="24"/>
  <c r="I182" i="24"/>
  <c r="I63" i="24"/>
  <c r="I109" i="24"/>
  <c r="I186" i="24"/>
  <c r="I190" i="24"/>
  <c r="I194" i="24"/>
  <c r="I82" i="24"/>
  <c r="I114" i="24"/>
  <c r="I118" i="24"/>
  <c r="I122" i="24"/>
  <c r="I126" i="24"/>
  <c r="I130" i="24"/>
  <c r="I141" i="24"/>
  <c r="I145" i="24"/>
  <c r="I149" i="24"/>
  <c r="I153" i="24"/>
  <c r="I157" i="24"/>
  <c r="I94" i="24"/>
  <c r="I105" i="24"/>
  <c r="I134" i="24"/>
  <c r="I162" i="24"/>
  <c r="I166" i="24"/>
  <c r="I170" i="24"/>
  <c r="I174" i="24"/>
  <c r="I178" i="24"/>
  <c r="F209" i="24"/>
  <c r="L207" i="24"/>
  <c r="I206" i="24"/>
  <c r="F205" i="24"/>
  <c r="L203" i="24"/>
  <c r="I202" i="24"/>
  <c r="F201" i="24"/>
  <c r="L199" i="24"/>
  <c r="H198" i="24"/>
  <c r="G194" i="24"/>
  <c r="F191" i="24"/>
  <c r="F188" i="24"/>
  <c r="F183" i="24"/>
  <c r="J178" i="24"/>
  <c r="J174" i="24"/>
  <c r="J170" i="24"/>
  <c r="J166" i="24"/>
  <c r="K154" i="24"/>
  <c r="K146" i="24"/>
  <c r="K138" i="24"/>
  <c r="K131" i="24"/>
  <c r="K123" i="24"/>
  <c r="K115" i="24"/>
  <c r="K63" i="24"/>
  <c r="F21" i="24"/>
  <c r="H35" i="24"/>
  <c r="H70" i="24"/>
  <c r="H85" i="24"/>
  <c r="H89" i="24"/>
  <c r="H106" i="24"/>
  <c r="H6" i="24"/>
  <c r="H10" i="24"/>
  <c r="H14" i="24"/>
  <c r="H19" i="24"/>
  <c r="H76" i="24"/>
  <c r="H95" i="24"/>
  <c r="H51" i="24"/>
  <c r="H55" i="24"/>
  <c r="H59" i="24"/>
  <c r="H63" i="24"/>
  <c r="H67" i="24"/>
  <c r="H97" i="24"/>
  <c r="H101" i="24"/>
  <c r="H109" i="24"/>
  <c r="H5" i="24"/>
  <c r="H9" i="24"/>
  <c r="H13" i="24"/>
  <c r="H18" i="24"/>
  <c r="H75" i="24"/>
  <c r="H79" i="24"/>
  <c r="H94" i="24"/>
  <c r="H105" i="24"/>
  <c r="H72" i="24"/>
  <c r="H83" i="24"/>
  <c r="H87" i="24"/>
  <c r="H91" i="24"/>
  <c r="H4" i="24"/>
  <c r="H8" i="24"/>
  <c r="H12" i="24"/>
  <c r="H16" i="24"/>
  <c r="H17" i="24"/>
  <c r="H74" i="24"/>
  <c r="H78" i="24"/>
  <c r="H104" i="24"/>
  <c r="H49" i="24"/>
  <c r="H53" i="24"/>
  <c r="H57" i="24"/>
  <c r="H61" i="24"/>
  <c r="H99" i="24"/>
  <c r="H107" i="24"/>
  <c r="H111" i="24"/>
  <c r="H36" i="24"/>
  <c r="H71" i="24"/>
  <c r="H82" i="24"/>
  <c r="H86" i="24"/>
  <c r="H90" i="24"/>
  <c r="H3" i="24"/>
  <c r="H7" i="24"/>
  <c r="H11" i="24"/>
  <c r="H15" i="24"/>
  <c r="H20" i="24"/>
  <c r="H52" i="24"/>
  <c r="H56" i="24"/>
  <c r="H60" i="24"/>
  <c r="H64" i="24"/>
  <c r="H68" i="24"/>
  <c r="H98" i="24"/>
  <c r="H102" i="24"/>
  <c r="H110" i="24"/>
  <c r="H77" i="24"/>
  <c r="H84" i="24"/>
  <c r="H161" i="24"/>
  <c r="H50" i="24"/>
  <c r="H66" i="24"/>
  <c r="H112" i="24"/>
  <c r="H116" i="24"/>
  <c r="H120" i="24"/>
  <c r="H124" i="24"/>
  <c r="H128" i="24"/>
  <c r="H132" i="24"/>
  <c r="H139" i="24"/>
  <c r="H143" i="24"/>
  <c r="H147" i="24"/>
  <c r="H151" i="24"/>
  <c r="H155" i="24"/>
  <c r="H159" i="24"/>
  <c r="H183" i="24"/>
  <c r="H187" i="24"/>
  <c r="H191" i="24"/>
  <c r="H195" i="24"/>
  <c r="H136" i="24"/>
  <c r="H164" i="24"/>
  <c r="H168" i="24"/>
  <c r="H172" i="24"/>
  <c r="H176" i="24"/>
  <c r="H180" i="24"/>
  <c r="H62" i="24"/>
  <c r="H108" i="24"/>
  <c r="H115" i="24"/>
  <c r="H119" i="24"/>
  <c r="H123" i="24"/>
  <c r="H127" i="24"/>
  <c r="H131" i="24"/>
  <c r="H138" i="24"/>
  <c r="H142" i="24"/>
  <c r="H146" i="24"/>
  <c r="H150" i="24"/>
  <c r="H154" i="24"/>
  <c r="H158" i="24"/>
  <c r="H182" i="24"/>
  <c r="H103" i="24"/>
  <c r="H92" i="24"/>
  <c r="H135" i="24"/>
  <c r="H163" i="24"/>
  <c r="H167" i="24"/>
  <c r="H171" i="24"/>
  <c r="H175" i="24"/>
  <c r="H179" i="24"/>
  <c r="H185" i="24"/>
  <c r="H189" i="24"/>
  <c r="H193" i="24"/>
  <c r="H197" i="24"/>
  <c r="H34" i="24"/>
  <c r="H54" i="24"/>
  <c r="H100" i="24"/>
  <c r="H113" i="24"/>
  <c r="H117" i="24"/>
  <c r="H121" i="24"/>
  <c r="H125" i="24"/>
  <c r="H129" i="24"/>
  <c r="H133" i="24"/>
  <c r="H140" i="24"/>
  <c r="H144" i="24"/>
  <c r="H148" i="24"/>
  <c r="H152" i="24"/>
  <c r="H156" i="24"/>
  <c r="H160" i="24"/>
  <c r="H184" i="24"/>
  <c r="K207" i="24"/>
  <c r="H206" i="24"/>
  <c r="K203" i="24"/>
  <c r="H202" i="24"/>
  <c r="K199" i="24"/>
  <c r="G198" i="24"/>
  <c r="G196" i="24"/>
  <c r="L193" i="24"/>
  <c r="M187" i="24"/>
  <c r="M182" i="24"/>
  <c r="H178" i="24"/>
  <c r="H174" i="24"/>
  <c r="H170" i="24"/>
  <c r="H166" i="24"/>
  <c r="J153" i="24"/>
  <c r="J145" i="24"/>
  <c r="J130" i="24"/>
  <c r="J122" i="24"/>
  <c r="J114" i="24"/>
  <c r="G94" i="24"/>
  <c r="I59" i="24"/>
  <c r="I29" i="4"/>
  <c r="AB4" i="11"/>
  <c r="AB5" i="1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A4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Z4" i="11"/>
  <c r="Z5" i="11"/>
  <c r="Z6" i="11"/>
  <c r="Z7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Y4" i="1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X4" i="11"/>
  <c r="X5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AB3" i="11"/>
  <c r="AA3" i="11"/>
  <c r="Z3" i="11"/>
  <c r="Y3" i="11"/>
  <c r="X3" i="11"/>
  <c r="W3" i="11"/>
  <c r="V3" i="11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A4" i="10"/>
  <c r="AA5" i="10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Z4" i="10"/>
  <c r="Z5" i="10"/>
  <c r="Z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Y4" i="10"/>
  <c r="Y5" i="10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V4" i="10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AB3" i="10"/>
  <c r="AA3" i="10"/>
  <c r="Z3" i="10"/>
  <c r="Y3" i="10"/>
  <c r="X3" i="10"/>
  <c r="W3" i="10"/>
  <c r="V3" i="10"/>
  <c r="AB4" i="9"/>
  <c r="AB5" i="9"/>
  <c r="AB6" i="9"/>
  <c r="AB7" i="9"/>
  <c r="AB8" i="9"/>
  <c r="AB9" i="9"/>
  <c r="AB10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A4" i="9"/>
  <c r="AA5" i="9"/>
  <c r="AA6" i="9"/>
  <c r="AA7" i="9"/>
  <c r="AA8" i="9"/>
  <c r="AA9" i="9"/>
  <c r="AA10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Z4" i="9"/>
  <c r="Z5" i="9"/>
  <c r="Z6" i="9"/>
  <c r="Z7" i="9"/>
  <c r="Z8" i="9"/>
  <c r="Z9" i="9"/>
  <c r="Z10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Y4" i="9"/>
  <c r="Y5" i="9"/>
  <c r="Y6" i="9"/>
  <c r="Y7" i="9"/>
  <c r="Y8" i="9"/>
  <c r="Y9" i="9"/>
  <c r="Y10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X4" i="9"/>
  <c r="X5" i="9"/>
  <c r="X6" i="9"/>
  <c r="X7" i="9"/>
  <c r="X8" i="9"/>
  <c r="X9" i="9"/>
  <c r="X10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V4" i="9"/>
  <c r="V5" i="9"/>
  <c r="V37" i="9" s="1"/>
  <c r="V6" i="9"/>
  <c r="V38" i="9" s="1"/>
  <c r="V7" i="9"/>
  <c r="V39" i="9" s="1"/>
  <c r="V8" i="9"/>
  <c r="V40" i="9" s="1"/>
  <c r="V9" i="9"/>
  <c r="V41" i="9" s="1"/>
  <c r="V10" i="9"/>
  <c r="V42" i="9" s="1"/>
  <c r="V11" i="9"/>
  <c r="V43" i="9" s="1"/>
  <c r="V12" i="9"/>
  <c r="V44" i="9" s="1"/>
  <c r="V13" i="9"/>
  <c r="V45" i="9" s="1"/>
  <c r="V14" i="9"/>
  <c r="V46" i="9" s="1"/>
  <c r="V15" i="9"/>
  <c r="V47" i="9" s="1"/>
  <c r="V16" i="9"/>
  <c r="V48" i="9" s="1"/>
  <c r="V17" i="9"/>
  <c r="V49" i="9" s="1"/>
  <c r="V18" i="9"/>
  <c r="V50" i="9" s="1"/>
  <c r="V19" i="9"/>
  <c r="V51" i="9" s="1"/>
  <c r="V20" i="9"/>
  <c r="V52" i="9" s="1"/>
  <c r="V21" i="9"/>
  <c r="V53" i="9" s="1"/>
  <c r="V22" i="9"/>
  <c r="V54" i="9" s="1"/>
  <c r="V23" i="9"/>
  <c r="V55" i="9" s="1"/>
  <c r="V24" i="9"/>
  <c r="V56" i="9" s="1"/>
  <c r="V25" i="9"/>
  <c r="V57" i="9" s="1"/>
  <c r="V26" i="9"/>
  <c r="V58" i="9" s="1"/>
  <c r="V27" i="9"/>
  <c r="V59" i="9" s="1"/>
  <c r="V28" i="9"/>
  <c r="V60" i="9" s="1"/>
  <c r="V29" i="9"/>
  <c r="V61" i="9" s="1"/>
  <c r="V30" i="9"/>
  <c r="V62" i="9" s="1"/>
  <c r="V31" i="9"/>
  <c r="V63" i="9" s="1"/>
  <c r="V32" i="9"/>
  <c r="V64" i="9" s="1"/>
  <c r="V33" i="9"/>
  <c r="V65" i="9" s="1"/>
  <c r="V34" i="9"/>
  <c r="V66" i="9" s="1"/>
  <c r="V3" i="9"/>
  <c r="AB3" i="9"/>
  <c r="AA3" i="9"/>
  <c r="Z3" i="9"/>
  <c r="Y3" i="9"/>
  <c r="X3" i="9"/>
  <c r="W3" i="9"/>
  <c r="AB4" i="8"/>
  <c r="AB5" i="8"/>
  <c r="AB6" i="8"/>
  <c r="AB7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A4" i="8"/>
  <c r="AA5" i="8"/>
  <c r="AA6" i="8"/>
  <c r="AA7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Z4" i="8"/>
  <c r="Z5" i="8"/>
  <c r="Z6" i="8"/>
  <c r="Z7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Y4" i="8"/>
  <c r="Y5" i="8"/>
  <c r="Y6" i="8"/>
  <c r="Y7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X4" i="8"/>
  <c r="X5" i="8"/>
  <c r="X6" i="8"/>
  <c r="X7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W4" i="8"/>
  <c r="W5" i="8"/>
  <c r="W6" i="8"/>
  <c r="W7" i="8"/>
  <c r="W10" i="8"/>
  <c r="W12" i="8"/>
  <c r="W13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V4" i="8"/>
  <c r="K4" i="8" s="1"/>
  <c r="K5" i="8" s="1"/>
  <c r="K6" i="8" s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AB3" i="8"/>
  <c r="AA3" i="8"/>
  <c r="Z3" i="8"/>
  <c r="Y3" i="8"/>
  <c r="X3" i="8"/>
  <c r="W3" i="8"/>
  <c r="V3" i="8"/>
  <c r="AB4" i="7"/>
  <c r="AB5" i="7"/>
  <c r="AB6" i="7"/>
  <c r="AB7" i="7"/>
  <c r="AB9" i="7"/>
  <c r="AB10" i="7"/>
  <c r="AB12" i="7"/>
  <c r="AB13" i="7"/>
  <c r="AB14" i="7"/>
  <c r="AB15" i="7"/>
  <c r="AB16" i="7"/>
  <c r="AB17" i="7"/>
  <c r="AA4" i="7"/>
  <c r="AA5" i="7"/>
  <c r="AA6" i="7"/>
  <c r="AA7" i="7"/>
  <c r="AA9" i="7"/>
  <c r="AA10" i="7"/>
  <c r="AA12" i="7"/>
  <c r="AA13" i="7"/>
  <c r="AA14" i="7"/>
  <c r="AA15" i="7"/>
  <c r="AA16" i="7"/>
  <c r="AA17" i="7"/>
  <c r="Z4" i="7"/>
  <c r="Z5" i="7"/>
  <c r="Z6" i="7"/>
  <c r="Z7" i="7"/>
  <c r="Z9" i="7"/>
  <c r="Z10" i="7"/>
  <c r="Z12" i="7"/>
  <c r="Z13" i="7"/>
  <c r="Z14" i="7"/>
  <c r="Z15" i="7"/>
  <c r="Z16" i="7"/>
  <c r="Z17" i="7"/>
  <c r="Y4" i="7"/>
  <c r="Y5" i="7"/>
  <c r="Y6" i="7"/>
  <c r="Y7" i="7"/>
  <c r="Y9" i="7"/>
  <c r="Y10" i="7"/>
  <c r="Y12" i="7"/>
  <c r="Y13" i="7"/>
  <c r="Y14" i="7"/>
  <c r="Y15" i="7"/>
  <c r="Y16" i="7"/>
  <c r="Y17" i="7"/>
  <c r="X4" i="7"/>
  <c r="X5" i="7"/>
  <c r="X6" i="7"/>
  <c r="X7" i="7"/>
  <c r="X9" i="7"/>
  <c r="X10" i="7"/>
  <c r="X12" i="7"/>
  <c r="X13" i="7"/>
  <c r="X14" i="7"/>
  <c r="X15" i="7"/>
  <c r="X16" i="7"/>
  <c r="X17" i="7"/>
  <c r="W6" i="7"/>
  <c r="W7" i="7"/>
  <c r="W8" i="7"/>
  <c r="W9" i="7"/>
  <c r="W10" i="7"/>
  <c r="W11" i="7"/>
  <c r="W12" i="7"/>
  <c r="W13" i="7"/>
  <c r="W14" i="7"/>
  <c r="W15" i="7"/>
  <c r="W16" i="7"/>
  <c r="W17" i="7"/>
  <c r="V6" i="7"/>
  <c r="V7" i="7"/>
  <c r="V8" i="7"/>
  <c r="V9" i="7"/>
  <c r="V10" i="7"/>
  <c r="V11" i="7"/>
  <c r="V12" i="7"/>
  <c r="V13" i="7"/>
  <c r="V14" i="7"/>
  <c r="V15" i="7"/>
  <c r="V16" i="7"/>
  <c r="V17" i="7"/>
  <c r="W5" i="7"/>
  <c r="V5" i="7"/>
  <c r="W4" i="7"/>
  <c r="V4" i="7"/>
  <c r="AB3" i="7"/>
  <c r="AA3" i="7"/>
  <c r="Z3" i="7"/>
  <c r="Y3" i="7"/>
  <c r="X3" i="7"/>
  <c r="W3" i="7"/>
  <c r="V3" i="7"/>
  <c r="AB7" i="6"/>
  <c r="AB8" i="6"/>
  <c r="AB10" i="6"/>
  <c r="AB11" i="6"/>
  <c r="AB12" i="6"/>
  <c r="AB14" i="6"/>
  <c r="AB15" i="6"/>
  <c r="AB16" i="6"/>
  <c r="AB17" i="6"/>
  <c r="AB18" i="6"/>
  <c r="AB19" i="6"/>
  <c r="AB22" i="6"/>
  <c r="AB23" i="6"/>
  <c r="AB24" i="6"/>
  <c r="AB25" i="6"/>
  <c r="AB26" i="6"/>
  <c r="AB27" i="6"/>
  <c r="AB28" i="6"/>
  <c r="AA7" i="6"/>
  <c r="AA8" i="6"/>
  <c r="AA10" i="6"/>
  <c r="AA11" i="6"/>
  <c r="AA12" i="6"/>
  <c r="AA14" i="6"/>
  <c r="AA15" i="6"/>
  <c r="AA16" i="6"/>
  <c r="AA17" i="6"/>
  <c r="AA18" i="6"/>
  <c r="AA19" i="6"/>
  <c r="AA22" i="6"/>
  <c r="AA23" i="6"/>
  <c r="AA24" i="6"/>
  <c r="AA25" i="6"/>
  <c r="AA26" i="6"/>
  <c r="AA27" i="6"/>
  <c r="AA28" i="6"/>
  <c r="Z7" i="6"/>
  <c r="Z8" i="6"/>
  <c r="Z10" i="6"/>
  <c r="Z11" i="6"/>
  <c r="Z12" i="6"/>
  <c r="Z14" i="6"/>
  <c r="Z15" i="6"/>
  <c r="Z16" i="6"/>
  <c r="Z17" i="6"/>
  <c r="Z18" i="6"/>
  <c r="Z19" i="6"/>
  <c r="Z22" i="6"/>
  <c r="Z23" i="6"/>
  <c r="Z24" i="6"/>
  <c r="Z25" i="6"/>
  <c r="Z26" i="6"/>
  <c r="Z27" i="6"/>
  <c r="Z28" i="6"/>
  <c r="Y7" i="6"/>
  <c r="Y8" i="6"/>
  <c r="Y10" i="6"/>
  <c r="Y11" i="6"/>
  <c r="Y12" i="6"/>
  <c r="Y14" i="6"/>
  <c r="Y15" i="6"/>
  <c r="Y16" i="6"/>
  <c r="Y17" i="6"/>
  <c r="Y18" i="6"/>
  <c r="Y19" i="6"/>
  <c r="Y22" i="6"/>
  <c r="Y23" i="6"/>
  <c r="Y24" i="6"/>
  <c r="Y25" i="6"/>
  <c r="Y26" i="6"/>
  <c r="Y27" i="6"/>
  <c r="Y28" i="6"/>
  <c r="X7" i="6"/>
  <c r="X8" i="6"/>
  <c r="X10" i="6"/>
  <c r="X11" i="6"/>
  <c r="X12" i="6"/>
  <c r="X14" i="6"/>
  <c r="X15" i="6"/>
  <c r="X16" i="6"/>
  <c r="X17" i="6"/>
  <c r="X18" i="6"/>
  <c r="X19" i="6"/>
  <c r="X22" i="6"/>
  <c r="X23" i="6"/>
  <c r="X24" i="6"/>
  <c r="X25" i="6"/>
  <c r="X26" i="6"/>
  <c r="X27" i="6"/>
  <c r="X28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V7" i="6"/>
  <c r="V35" i="6" s="1"/>
  <c r="V8" i="6"/>
  <c r="V36" i="6" s="1"/>
  <c r="V9" i="6"/>
  <c r="V37" i="6" s="1"/>
  <c r="V10" i="6"/>
  <c r="V38" i="6" s="1"/>
  <c r="V11" i="6"/>
  <c r="V39" i="6" s="1"/>
  <c r="V12" i="6"/>
  <c r="V40" i="6" s="1"/>
  <c r="V13" i="6"/>
  <c r="V41" i="6" s="1"/>
  <c r="V14" i="6"/>
  <c r="V42" i="6" s="1"/>
  <c r="V15" i="6"/>
  <c r="V43" i="6" s="1"/>
  <c r="V16" i="6"/>
  <c r="V44" i="6" s="1"/>
  <c r="V17" i="6"/>
  <c r="V45" i="6" s="1"/>
  <c r="V18" i="6"/>
  <c r="V46" i="6" s="1"/>
  <c r="V19" i="6"/>
  <c r="V47" i="6" s="1"/>
  <c r="V20" i="6"/>
  <c r="V48" i="6" s="1"/>
  <c r="V21" i="6"/>
  <c r="V49" i="6" s="1"/>
  <c r="V22" i="6"/>
  <c r="V50" i="6" s="1"/>
  <c r="V23" i="6"/>
  <c r="V51" i="6" s="1"/>
  <c r="V24" i="6"/>
  <c r="V52" i="6" s="1"/>
  <c r="V25" i="6"/>
  <c r="V53" i="6" s="1"/>
  <c r="V26" i="6"/>
  <c r="V54" i="6" s="1"/>
  <c r="V27" i="6"/>
  <c r="V55" i="6" s="1"/>
  <c r="V28" i="6"/>
  <c r="V56" i="6" s="1"/>
  <c r="AB6" i="6"/>
  <c r="AA6" i="6"/>
  <c r="Z6" i="6"/>
  <c r="Y6" i="6"/>
  <c r="X6" i="6"/>
  <c r="W6" i="6"/>
  <c r="V6" i="6"/>
  <c r="V34" i="6" s="1"/>
  <c r="AB5" i="6"/>
  <c r="AA5" i="6"/>
  <c r="Z5" i="6"/>
  <c r="Y5" i="6"/>
  <c r="X5" i="6"/>
  <c r="W5" i="6"/>
  <c r="V5" i="6"/>
  <c r="V33" i="6" s="1"/>
  <c r="AB4" i="6"/>
  <c r="AA4" i="6"/>
  <c r="Z4" i="6"/>
  <c r="Y4" i="6"/>
  <c r="X4" i="6"/>
  <c r="W4" i="6"/>
  <c r="V4" i="6"/>
  <c r="AB3" i="6"/>
  <c r="AA3" i="6"/>
  <c r="Z3" i="6"/>
  <c r="Y3" i="6"/>
  <c r="X3" i="6"/>
  <c r="W3" i="6"/>
  <c r="V3" i="6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V11" i="5"/>
  <c r="V47" i="5" s="1"/>
  <c r="V12" i="5"/>
  <c r="V48" i="5" s="1"/>
  <c r="V13" i="5"/>
  <c r="V49" i="5" s="1"/>
  <c r="V14" i="5"/>
  <c r="V50" i="5" s="1"/>
  <c r="V15" i="5"/>
  <c r="V51" i="5" s="1"/>
  <c r="V16" i="5"/>
  <c r="V52" i="5" s="1"/>
  <c r="V17" i="5"/>
  <c r="V53" i="5" s="1"/>
  <c r="V18" i="5"/>
  <c r="V54" i="5" s="1"/>
  <c r="V19" i="5"/>
  <c r="V55" i="5" s="1"/>
  <c r="V20" i="5"/>
  <c r="V56" i="5" s="1"/>
  <c r="V21" i="5"/>
  <c r="V57" i="5" s="1"/>
  <c r="V22" i="5"/>
  <c r="V58" i="5" s="1"/>
  <c r="V23" i="5"/>
  <c r="V59" i="5" s="1"/>
  <c r="V24" i="5"/>
  <c r="V60" i="5" s="1"/>
  <c r="V25" i="5"/>
  <c r="V61" i="5" s="1"/>
  <c r="V26" i="5"/>
  <c r="V62" i="5" s="1"/>
  <c r="V27" i="5"/>
  <c r="V63" i="5" s="1"/>
  <c r="V28" i="5"/>
  <c r="V64" i="5" s="1"/>
  <c r="V29" i="5"/>
  <c r="V65" i="5" s="1"/>
  <c r="V30" i="5"/>
  <c r="V66" i="5" s="1"/>
  <c r="V31" i="5"/>
  <c r="V67" i="5" s="1"/>
  <c r="V32" i="5"/>
  <c r="V68" i="5" s="1"/>
  <c r="V33" i="5"/>
  <c r="V69" i="5" s="1"/>
  <c r="V34" i="5"/>
  <c r="V70" i="5" s="1"/>
  <c r="V35" i="5"/>
  <c r="V71" i="5" s="1"/>
  <c r="AB10" i="5"/>
  <c r="AA10" i="5"/>
  <c r="Z10" i="5"/>
  <c r="Y10" i="5"/>
  <c r="X10" i="5"/>
  <c r="W10" i="5"/>
  <c r="V10" i="5"/>
  <c r="V46" i="5" s="1"/>
  <c r="AB9" i="5"/>
  <c r="AA9" i="5"/>
  <c r="Z9" i="5"/>
  <c r="Y9" i="5"/>
  <c r="X9" i="5"/>
  <c r="W9" i="5"/>
  <c r="V9" i="5"/>
  <c r="V45" i="5" s="1"/>
  <c r="AB8" i="5"/>
  <c r="AA8" i="5"/>
  <c r="Z8" i="5"/>
  <c r="Y8" i="5"/>
  <c r="X8" i="5"/>
  <c r="W8" i="5"/>
  <c r="V8" i="5"/>
  <c r="V44" i="5" s="1"/>
  <c r="AB7" i="5"/>
  <c r="AA7" i="5"/>
  <c r="Z7" i="5"/>
  <c r="Y7" i="5"/>
  <c r="X7" i="5"/>
  <c r="W7" i="5"/>
  <c r="V7" i="5"/>
  <c r="V43" i="5" s="1"/>
  <c r="AB6" i="5"/>
  <c r="AA6" i="5"/>
  <c r="Z6" i="5"/>
  <c r="Y6" i="5"/>
  <c r="X6" i="5"/>
  <c r="W6" i="5"/>
  <c r="V6" i="5"/>
  <c r="V42" i="5" s="1"/>
  <c r="AB5" i="5"/>
  <c r="AA5" i="5"/>
  <c r="Z5" i="5"/>
  <c r="Y5" i="5"/>
  <c r="X5" i="5"/>
  <c r="W5" i="5"/>
  <c r="V5" i="5"/>
  <c r="V41" i="5" s="1"/>
  <c r="AB4" i="5"/>
  <c r="AA4" i="5"/>
  <c r="Z4" i="5"/>
  <c r="Y4" i="5"/>
  <c r="X4" i="5"/>
  <c r="W4" i="5"/>
  <c r="V4" i="5"/>
  <c r="AB3" i="5"/>
  <c r="AA3" i="5"/>
  <c r="Z3" i="5"/>
  <c r="Y3" i="5"/>
  <c r="X3" i="5"/>
  <c r="W3" i="5"/>
  <c r="V3" i="5"/>
  <c r="V39" i="5" s="1"/>
  <c r="AB20" i="4"/>
  <c r="AB21" i="4"/>
  <c r="AB22" i="4"/>
  <c r="AB23" i="4"/>
  <c r="AB28" i="4"/>
  <c r="AB29" i="4"/>
  <c r="AB30" i="4"/>
  <c r="AB32" i="4"/>
  <c r="AB33" i="4"/>
  <c r="AB34" i="4"/>
  <c r="AB35" i="4"/>
  <c r="AB36" i="4"/>
  <c r="AB37" i="4"/>
  <c r="AB38" i="4"/>
  <c r="AA20" i="4"/>
  <c r="AA21" i="4"/>
  <c r="AA22" i="4"/>
  <c r="AA23" i="4"/>
  <c r="AA28" i="4"/>
  <c r="AA29" i="4"/>
  <c r="AA30" i="4"/>
  <c r="AA32" i="4"/>
  <c r="AA33" i="4"/>
  <c r="AA34" i="4"/>
  <c r="AA35" i="4"/>
  <c r="AA36" i="4"/>
  <c r="AA37" i="4"/>
  <c r="AA38" i="4"/>
  <c r="Z20" i="4"/>
  <c r="Z21" i="4"/>
  <c r="Z22" i="4"/>
  <c r="Z23" i="4"/>
  <c r="Z28" i="4"/>
  <c r="Z29" i="4"/>
  <c r="Z30" i="4"/>
  <c r="Z32" i="4"/>
  <c r="Z33" i="4"/>
  <c r="Z34" i="4"/>
  <c r="Z35" i="4"/>
  <c r="Z36" i="4"/>
  <c r="Z37" i="4"/>
  <c r="Z38" i="4"/>
  <c r="Y20" i="4"/>
  <c r="Y21" i="4"/>
  <c r="Y22" i="4"/>
  <c r="Y23" i="4"/>
  <c r="Y28" i="4"/>
  <c r="Y29" i="4"/>
  <c r="Y30" i="4"/>
  <c r="Y32" i="4"/>
  <c r="Y33" i="4"/>
  <c r="Y34" i="4"/>
  <c r="Y35" i="4"/>
  <c r="Y36" i="4"/>
  <c r="Y37" i="4"/>
  <c r="Y38" i="4"/>
  <c r="X20" i="4"/>
  <c r="X21" i="4"/>
  <c r="X22" i="4"/>
  <c r="X23" i="4"/>
  <c r="X28" i="4"/>
  <c r="X29" i="4"/>
  <c r="X30" i="4"/>
  <c r="X32" i="4"/>
  <c r="X33" i="4"/>
  <c r="X34" i="4"/>
  <c r="X35" i="4"/>
  <c r="X36" i="4"/>
  <c r="X37" i="4"/>
  <c r="X38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V23" i="4"/>
  <c r="V62" i="4" s="1"/>
  <c r="V24" i="4"/>
  <c r="V63" i="4" s="1"/>
  <c r="V25" i="4"/>
  <c r="V64" i="4" s="1"/>
  <c r="V26" i="4"/>
  <c r="V65" i="4" s="1"/>
  <c r="V27" i="4"/>
  <c r="V66" i="4" s="1"/>
  <c r="V28" i="4"/>
  <c r="V67" i="4" s="1"/>
  <c r="V29" i="4"/>
  <c r="V68" i="4" s="1"/>
  <c r="V30" i="4"/>
  <c r="V69" i="4" s="1"/>
  <c r="V31" i="4"/>
  <c r="V70" i="4" s="1"/>
  <c r="V32" i="4"/>
  <c r="V71" i="4" s="1"/>
  <c r="V33" i="4"/>
  <c r="V72" i="4" s="1"/>
  <c r="V34" i="4"/>
  <c r="V73" i="4" s="1"/>
  <c r="V35" i="4"/>
  <c r="V74" i="4" s="1"/>
  <c r="V36" i="4"/>
  <c r="V75" i="4" s="1"/>
  <c r="V37" i="4"/>
  <c r="V76" i="4" s="1"/>
  <c r="V38" i="4"/>
  <c r="V77" i="4" s="1"/>
  <c r="W22" i="4"/>
  <c r="V22" i="4"/>
  <c r="V61" i="4" s="1"/>
  <c r="W21" i="4"/>
  <c r="V21" i="4"/>
  <c r="V60" i="4" s="1"/>
  <c r="W20" i="4"/>
  <c r="V20" i="4"/>
  <c r="V59" i="4" s="1"/>
  <c r="AB19" i="4"/>
  <c r="AA19" i="4"/>
  <c r="Z19" i="4"/>
  <c r="Y19" i="4"/>
  <c r="X19" i="4"/>
  <c r="W19" i="4"/>
  <c r="V19" i="4"/>
  <c r="V58" i="4" s="1"/>
  <c r="AB18" i="4"/>
  <c r="AA18" i="4"/>
  <c r="Z18" i="4"/>
  <c r="Y18" i="4"/>
  <c r="X18" i="4"/>
  <c r="W18" i="4"/>
  <c r="V18" i="4"/>
  <c r="V57" i="4" s="1"/>
  <c r="AB17" i="4"/>
  <c r="AA17" i="4"/>
  <c r="Z17" i="4"/>
  <c r="Y17" i="4"/>
  <c r="X17" i="4"/>
  <c r="W17" i="4"/>
  <c r="V17" i="4"/>
  <c r="V56" i="4" s="1"/>
  <c r="AB16" i="4"/>
  <c r="AA16" i="4"/>
  <c r="Z16" i="4"/>
  <c r="Y16" i="4"/>
  <c r="X16" i="4"/>
  <c r="W16" i="4"/>
  <c r="V16" i="4"/>
  <c r="V55" i="4" s="1"/>
  <c r="AB15" i="4"/>
  <c r="AA15" i="4"/>
  <c r="Z15" i="4"/>
  <c r="Y15" i="4"/>
  <c r="X15" i="4"/>
  <c r="W15" i="4"/>
  <c r="V15" i="4"/>
  <c r="V54" i="4" s="1"/>
  <c r="AB14" i="4"/>
  <c r="AA14" i="4"/>
  <c r="Z14" i="4"/>
  <c r="Y14" i="4"/>
  <c r="X14" i="4"/>
  <c r="W14" i="4"/>
  <c r="V14" i="4"/>
  <c r="V53" i="4" s="1"/>
  <c r="AB13" i="4"/>
  <c r="AA13" i="4"/>
  <c r="Z13" i="4"/>
  <c r="Y13" i="4"/>
  <c r="X13" i="4"/>
  <c r="W13" i="4"/>
  <c r="V13" i="4"/>
  <c r="V52" i="4" s="1"/>
  <c r="AB12" i="4"/>
  <c r="AA12" i="4"/>
  <c r="Z12" i="4"/>
  <c r="Y12" i="4"/>
  <c r="X12" i="4"/>
  <c r="W12" i="4"/>
  <c r="V12" i="4"/>
  <c r="V51" i="4" s="1"/>
  <c r="AB11" i="4"/>
  <c r="AA11" i="4"/>
  <c r="Z11" i="4"/>
  <c r="Y11" i="4"/>
  <c r="X11" i="4"/>
  <c r="W11" i="4"/>
  <c r="V11" i="4"/>
  <c r="V50" i="4" s="1"/>
  <c r="AB10" i="4"/>
  <c r="AA10" i="4"/>
  <c r="Z10" i="4"/>
  <c r="Y10" i="4"/>
  <c r="X10" i="4"/>
  <c r="W10" i="4"/>
  <c r="V10" i="4"/>
  <c r="V49" i="4" s="1"/>
  <c r="AB9" i="4"/>
  <c r="AA9" i="4"/>
  <c r="Z9" i="4"/>
  <c r="Y9" i="4"/>
  <c r="X9" i="4"/>
  <c r="W9" i="4"/>
  <c r="V9" i="4"/>
  <c r="V48" i="4" s="1"/>
  <c r="AB8" i="4"/>
  <c r="AA8" i="4"/>
  <c r="Z8" i="4"/>
  <c r="Y8" i="4"/>
  <c r="X8" i="4"/>
  <c r="W8" i="4"/>
  <c r="V8" i="4"/>
  <c r="V47" i="4" s="1"/>
  <c r="AB7" i="4"/>
  <c r="AA7" i="4"/>
  <c r="Z7" i="4"/>
  <c r="Y7" i="4"/>
  <c r="X7" i="4"/>
  <c r="W7" i="4"/>
  <c r="V7" i="4"/>
  <c r="V46" i="4" s="1"/>
  <c r="AB6" i="4"/>
  <c r="AA6" i="4"/>
  <c r="Z6" i="4"/>
  <c r="Y6" i="4"/>
  <c r="X6" i="4"/>
  <c r="W6" i="4"/>
  <c r="V6" i="4"/>
  <c r="V45" i="4" s="1"/>
  <c r="AB5" i="4"/>
  <c r="AA5" i="4"/>
  <c r="Z5" i="4"/>
  <c r="Y5" i="4"/>
  <c r="X5" i="4"/>
  <c r="W5" i="4"/>
  <c r="V5" i="4"/>
  <c r="V44" i="4" s="1"/>
  <c r="AB4" i="4"/>
  <c r="AA4" i="4"/>
  <c r="Z4" i="4"/>
  <c r="Y4" i="4"/>
  <c r="X4" i="4"/>
  <c r="W4" i="4"/>
  <c r="V4" i="4"/>
  <c r="AB3" i="4"/>
  <c r="AA3" i="4"/>
  <c r="Z3" i="4"/>
  <c r="Y3" i="4"/>
  <c r="X3" i="4"/>
  <c r="W3" i="4"/>
  <c r="V3" i="4"/>
  <c r="V42" i="4" s="1"/>
  <c r="AB5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3" i="1"/>
  <c r="AA5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3" i="1"/>
  <c r="Z5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3" i="1"/>
  <c r="Y5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3" i="1"/>
  <c r="X5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3" i="1"/>
  <c r="W5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3" i="1"/>
  <c r="V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6" i="1" s="1"/>
  <c r="K17" i="1" s="1"/>
  <c r="K18" i="1" s="1"/>
  <c r="K19" i="1" s="1"/>
  <c r="K20" i="1" s="1"/>
  <c r="V5" i="1"/>
  <c r="V27" i="1" s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5" i="1"/>
  <c r="F212" i="24" l="1"/>
  <c r="N211" i="24"/>
  <c r="N212" i="24"/>
  <c r="K211" i="24"/>
  <c r="K212" i="24"/>
  <c r="L211" i="24"/>
  <c r="L212" i="24"/>
  <c r="I212" i="24"/>
  <c r="I211" i="24"/>
  <c r="M211" i="24"/>
  <c r="M212" i="24"/>
  <c r="H212" i="24"/>
  <c r="H211" i="24"/>
  <c r="J212" i="24"/>
  <c r="J211" i="24"/>
  <c r="F211" i="24"/>
  <c r="G211" i="24"/>
  <c r="G212" i="24"/>
  <c r="K4" i="1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4" i="10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4" i="9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V25" i="7" a="1"/>
  <c r="V25" i="7" s="1"/>
  <c r="K4" i="7"/>
  <c r="K5" i="7" s="1"/>
  <c r="K6" i="7" s="1"/>
  <c r="K7" i="7" s="1"/>
  <c r="K9" i="7" s="1"/>
  <c r="K10" i="7" s="1"/>
  <c r="K11" i="7" s="1"/>
  <c r="K12" i="7" s="1"/>
  <c r="K13" i="7" s="1"/>
  <c r="K14" i="7" s="1"/>
  <c r="K15" i="7" s="1"/>
  <c r="K16" i="7" s="1"/>
  <c r="V32" i="6"/>
  <c r="K4" i="6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V40" i="5"/>
  <c r="K4" i="5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V43" i="4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V26" i="1"/>
  <c r="AE4" i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C18" i="1"/>
  <c r="V41" i="1"/>
  <c r="AC12" i="1"/>
  <c r="V35" i="1"/>
  <c r="AC6" i="1"/>
  <c r="V29" i="1"/>
  <c r="V40" i="1"/>
  <c r="AC17" i="1"/>
  <c r="V34" i="1"/>
  <c r="AC11" i="1"/>
  <c r="V28" i="1"/>
  <c r="AC5" i="1"/>
  <c r="V39" i="1"/>
  <c r="AC16" i="1"/>
  <c r="V33" i="1"/>
  <c r="AC10" i="1"/>
  <c r="AC21" i="1"/>
  <c r="V44" i="1"/>
  <c r="AC22" i="1"/>
  <c r="V38" i="1"/>
  <c r="AC15" i="1"/>
  <c r="V32" i="1"/>
  <c r="AC9" i="1"/>
  <c r="V43" i="1"/>
  <c r="V37" i="1"/>
  <c r="AC8" i="1"/>
  <c r="V31" i="1"/>
  <c r="AC19" i="1"/>
  <c r="V42" i="1"/>
  <c r="AC13" i="1"/>
  <c r="V36" i="1"/>
  <c r="AC7" i="1"/>
  <c r="V30" i="1"/>
  <c r="AF19" i="1" l="1"/>
  <c r="AG19" i="1" s="1"/>
  <c r="AD19" i="1"/>
  <c r="AF5" i="1"/>
  <c r="AG5" i="1" s="1"/>
  <c r="AD5" i="1"/>
  <c r="AF9" i="1"/>
  <c r="AG9" i="1" s="1"/>
  <c r="AD9" i="1"/>
  <c r="AF21" i="1"/>
  <c r="AG21" i="1" s="1"/>
  <c r="AD21" i="1"/>
  <c r="AF6" i="1"/>
  <c r="AG6" i="1" s="1"/>
  <c r="AD6" i="1"/>
  <c r="AF7" i="1"/>
  <c r="AG7" i="1" s="1"/>
  <c r="AD7" i="1"/>
  <c r="AD8" i="1"/>
  <c r="AF8" i="1"/>
  <c r="AG8" i="1" s="1"/>
  <c r="AF10" i="1"/>
  <c r="AG10" i="1" s="1"/>
  <c r="AD10" i="1"/>
  <c r="AF11" i="1"/>
  <c r="AG11" i="1" s="1"/>
  <c r="AD11" i="1"/>
  <c r="AF20" i="1"/>
  <c r="AG20" i="1" s="1"/>
  <c r="AD20" i="1"/>
  <c r="AF15" i="1"/>
  <c r="AG15" i="1" s="1"/>
  <c r="AD15" i="1"/>
  <c r="AF12" i="1"/>
  <c r="AG12" i="1" s="1"/>
  <c r="AD12" i="1"/>
  <c r="AF13" i="1"/>
  <c r="AG13" i="1" s="1"/>
  <c r="AD13" i="1"/>
  <c r="AF14" i="1"/>
  <c r="AG14" i="1" s="1"/>
  <c r="AD14" i="1"/>
  <c r="AF16" i="1"/>
  <c r="AG16" i="1" s="1"/>
  <c r="AD16" i="1"/>
  <c r="AF17" i="1"/>
  <c r="AG17" i="1" s="1"/>
  <c r="AD17" i="1"/>
  <c r="AF22" i="1"/>
  <c r="AG22" i="1" s="1"/>
  <c r="AD22" i="1"/>
  <c r="AF18" i="1"/>
  <c r="AG18" i="1" s="1"/>
  <c r="AD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<sst xmlns="http://schemas.openxmlformats.org/spreadsheetml/2006/main" count="2997" uniqueCount="117">
  <si>
    <t xml:space="preserve">Age </t>
  </si>
  <si>
    <t>Temp</t>
  </si>
  <si>
    <t>pH</t>
  </si>
  <si>
    <t>pO2</t>
  </si>
  <si>
    <t>Glycerol</t>
  </si>
  <si>
    <t>Methanol</t>
  </si>
  <si>
    <t>Base</t>
  </si>
  <si>
    <t>QGly</t>
  </si>
  <si>
    <t>QMet</t>
  </si>
  <si>
    <t>V</t>
  </si>
  <si>
    <t>Wet Weight</t>
  </si>
  <si>
    <t>STD</t>
  </si>
  <si>
    <t>Product</t>
  </si>
  <si>
    <t xml:space="preserve">Ca </t>
  </si>
  <si>
    <t xml:space="preserve">K </t>
  </si>
  <si>
    <t xml:space="preserve">Mg </t>
  </si>
  <si>
    <t xml:space="preserve">P </t>
  </si>
  <si>
    <t xml:space="preserve">S </t>
  </si>
  <si>
    <t>(h)</t>
  </si>
  <si>
    <t>kg</t>
  </si>
  <si>
    <t>(L)</t>
  </si>
  <si>
    <t>(g/L)</t>
  </si>
  <si>
    <t>ww</t>
  </si>
  <si>
    <t>(mg/L)</t>
  </si>
  <si>
    <t>prod</t>
  </si>
  <si>
    <t>Wet weight</t>
  </si>
  <si>
    <t>g</t>
  </si>
  <si>
    <t>P</t>
  </si>
  <si>
    <t>mg</t>
  </si>
  <si>
    <t>Ca</t>
  </si>
  <si>
    <t>K</t>
  </si>
  <si>
    <t>Mg</t>
  </si>
  <si>
    <t>S</t>
  </si>
  <si>
    <t>ºC</t>
  </si>
  <si>
    <t>(%)</t>
  </si>
  <si>
    <t>-</t>
  </si>
  <si>
    <t>(g/h)</t>
  </si>
  <si>
    <t>Cgly(0)</t>
  </si>
  <si>
    <t>Cmet(0)</t>
  </si>
  <si>
    <t>g/L</t>
  </si>
  <si>
    <t>Cgly</t>
  </si>
  <si>
    <t>?</t>
  </si>
  <si>
    <t>miu</t>
  </si>
  <si>
    <t>qly</t>
  </si>
  <si>
    <t>qmet</t>
  </si>
  <si>
    <t>cgly</t>
  </si>
  <si>
    <t>cmet</t>
  </si>
  <si>
    <t>Yem</t>
  </si>
  <si>
    <t>XF</t>
  </si>
  <si>
    <t>YEM</t>
  </si>
  <si>
    <t>Biomass</t>
  </si>
  <si>
    <t>conversion</t>
  </si>
  <si>
    <t>gDW/gWW</t>
  </si>
  <si>
    <t>Gly</t>
  </si>
  <si>
    <t>Cmet</t>
  </si>
  <si>
    <t>ScFv</t>
  </si>
  <si>
    <t>NH3</t>
  </si>
  <si>
    <t>Met</t>
  </si>
  <si>
    <t>X</t>
  </si>
  <si>
    <t>Experiment</t>
  </si>
  <si>
    <t>F037</t>
  </si>
  <si>
    <t>F044</t>
  </si>
  <si>
    <t>F048</t>
  </si>
  <si>
    <t>F061</t>
  </si>
  <si>
    <t>F066</t>
  </si>
  <si>
    <t>F007</t>
  </si>
  <si>
    <t>F009</t>
  </si>
  <si>
    <t>F018</t>
  </si>
  <si>
    <t>F072</t>
  </si>
  <si>
    <t>MAX</t>
  </si>
  <si>
    <t>NaN</t>
  </si>
  <si>
    <t>score</t>
  </si>
  <si>
    <t>explained</t>
  </si>
  <si>
    <t>totalexplained</t>
  </si>
  <si>
    <t>scFv</t>
  </si>
  <si>
    <t>Feed</t>
  </si>
  <si>
    <t>(L/h)</t>
  </si>
  <si>
    <t>(kg/h)</t>
  </si>
  <si>
    <t>Kg</t>
  </si>
  <si>
    <t>Metin</t>
  </si>
  <si>
    <t>NH3in</t>
  </si>
  <si>
    <t>CNH3in</t>
  </si>
  <si>
    <t>Cmetin</t>
  </si>
  <si>
    <t>Z2</t>
  </si>
  <si>
    <t>Z3</t>
  </si>
  <si>
    <t>Z1</t>
  </si>
  <si>
    <t>Zin1</t>
  </si>
  <si>
    <t>Zin2</t>
  </si>
  <si>
    <t>Zin3</t>
  </si>
  <si>
    <t>Z4</t>
  </si>
  <si>
    <t>Z5</t>
  </si>
  <si>
    <t>Z6</t>
  </si>
  <si>
    <t>Z7</t>
  </si>
  <si>
    <t>Z8</t>
  </si>
  <si>
    <t>Z9</t>
  </si>
  <si>
    <t>Zin4</t>
  </si>
  <si>
    <t>Zin5</t>
  </si>
  <si>
    <t>Zin6</t>
  </si>
  <si>
    <t>Zin7</t>
  </si>
  <si>
    <t>Zin8</t>
  </si>
  <si>
    <t>Zin9</t>
  </si>
  <si>
    <t>Zexp normalizado</t>
  </si>
  <si>
    <t>Z=conc*Kinv'</t>
  </si>
  <si>
    <t>conc=Z*K'</t>
  </si>
  <si>
    <t>Inputs:</t>
  </si>
  <si>
    <t>Outputs</t>
  </si>
  <si>
    <t>r(z)</t>
  </si>
  <si>
    <t>»</t>
  </si>
  <si>
    <t>r(c) = r(z)*K'</t>
  </si>
  <si>
    <t>dc/dt = r(c)-D*C+D*Cin</t>
  </si>
  <si>
    <t>MSE=f(c)</t>
  </si>
  <si>
    <t>r(c)(1) = r(z1)*K'(1,1)+ r(z2)*K'(2,1)…</t>
  </si>
  <si>
    <t>r(X)=r(z1)*K'(1,1)… = r(z1)*Z1's X coefficient + r(z2)*Z2's X coefficient…</t>
  </si>
  <si>
    <t>(kg/L)</t>
  </si>
  <si>
    <t>coeff (K)</t>
  </si>
  <si>
    <t>coeff denormed (K)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</si>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</sst>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FFFF"/>
      <name val="Calibri"/>
    </font>
    <font>
      <sz val="18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medium">
        <color rgb="FFFF0000"/>
      </left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4">
    <xf numFmtId="0" fontId="0" fillId="0" borderId="0" xfId="0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0" xfId="0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5" xfId="0" applyNumberFormat="1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2" fillId="0" borderId="27" xfId="0" applyNumberFormat="1" applyFont="1" applyBorder="1" applyAlignment="1">
      <alignment horizontal="center"/>
    </xf>
    <xf numFmtId="2" fontId="2" fillId="0" borderId="26" xfId="0" applyNumberFormat="1" applyFont="1" applyBorder="1" applyAlignment="1">
      <alignment horizontal="center"/>
    </xf>
    <xf numFmtId="2" fontId="2" fillId="0" borderId="28" xfId="0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0" fontId="2" fillId="0" borderId="0" xfId="0" applyFont="1"/>
    <xf numFmtId="0" fontId="0" fillId="4" borderId="0" xfId="0" applyFill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5" borderId="32" xfId="0" applyNumberFormat="1" applyFill="1" applyBorder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0" fillId="5" borderId="24" xfId="0" applyNumberFormat="1" applyFill="1" applyBorder="1" applyAlignment="1">
      <alignment horizontal="center"/>
    </xf>
    <xf numFmtId="164" fontId="0" fillId="5" borderId="15" xfId="0" applyNumberFormat="1" applyFill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4" fillId="0" borderId="34" xfId="0" applyNumberFormat="1" applyFont="1" applyBorder="1" applyAlignment="1">
      <alignment horizontal="center"/>
    </xf>
    <xf numFmtId="164" fontId="0" fillId="5" borderId="34" xfId="0" applyNumberFormat="1" applyFill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1" fillId="0" borderId="34" xfId="0" applyNumberFormat="1" applyFont="1" applyBorder="1" applyAlignment="1">
      <alignment horizontal="center"/>
    </xf>
    <xf numFmtId="164" fontId="2" fillId="5" borderId="34" xfId="0" applyNumberFormat="1" applyFont="1" applyFill="1" applyBorder="1" applyAlignment="1">
      <alignment horizontal="center"/>
    </xf>
    <xf numFmtId="164" fontId="3" fillId="0" borderId="34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2" fontId="0" fillId="0" borderId="0" xfId="0" applyNumberFormat="1"/>
    <xf numFmtId="0" fontId="2" fillId="2" borderId="35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11" fontId="0" fillId="0" borderId="0" xfId="0" applyNumberFormat="1"/>
    <xf numFmtId="164" fontId="0" fillId="0" borderId="38" xfId="0" applyNumberFormat="1" applyBorder="1" applyAlignment="1">
      <alignment horizontal="center"/>
    </xf>
    <xf numFmtId="2" fontId="0" fillId="0" borderId="38" xfId="0" applyNumberFormat="1" applyBorder="1"/>
    <xf numFmtId="0" fontId="0" fillId="0" borderId="38" xfId="0" applyBorder="1"/>
    <xf numFmtId="164" fontId="2" fillId="0" borderId="39" xfId="0" applyNumberFormat="1" applyFont="1" applyBorder="1" applyAlignment="1">
      <alignment horizontal="center"/>
    </xf>
    <xf numFmtId="2" fontId="0" fillId="0" borderId="39" xfId="0" applyNumberFormat="1" applyBorder="1"/>
    <xf numFmtId="0" fontId="0" fillId="0" borderId="39" xfId="0" applyBorder="1"/>
    <xf numFmtId="164" fontId="0" fillId="0" borderId="39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7" borderId="41" xfId="0" applyFont="1" applyFill="1" applyBorder="1" applyAlignment="1">
      <alignment horizontal="left" vertical="center" wrapText="1" readingOrder="1"/>
    </xf>
    <xf numFmtId="0" fontId="9" fillId="8" borderId="42" xfId="0" applyFont="1" applyFill="1" applyBorder="1" applyAlignment="1">
      <alignment horizontal="left" vertical="center" wrapText="1" readingOrder="1"/>
    </xf>
    <xf numFmtId="0" fontId="9" fillId="9" borderId="43" xfId="0" applyFont="1" applyFill="1" applyBorder="1" applyAlignment="1">
      <alignment horizontal="left" vertical="center" wrapText="1" readingOrder="1"/>
    </xf>
    <xf numFmtId="0" fontId="9" fillId="8" borderId="4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mg/gWCW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General" sourceLinked="0"/>
            </c:trendlineLbl>
          </c:trendline>
          <c:xVal>
            <c:numRef>
              <c:f>'F037'!$V$13:$V$22</c:f>
              <c:numCache>
                <c:formatCode>0.00</c:formatCode>
                <c:ptCount val="10"/>
                <c:pt idx="0">
                  <c:v>7229.5499999999984</c:v>
                </c:pt>
                <c:pt idx="1">
                  <c:v>8918.6230269230709</c:v>
                </c:pt>
                <c:pt idx="2">
                  <c:v>8173.6270769230787</c:v>
                </c:pt>
                <c:pt idx="3">
                  <c:v>8950.3275692307689</c:v>
                </c:pt>
                <c:pt idx="4">
                  <c:v>9410.1195307692342</c:v>
                </c:pt>
                <c:pt idx="5">
                  <c:v>9628.7023076923142</c:v>
                </c:pt>
                <c:pt idx="6">
                  <c:v>9884.5276346153896</c:v>
                </c:pt>
                <c:pt idx="7">
                  <c:v>11535.313961538466</c:v>
                </c:pt>
                <c:pt idx="8">
                  <c:v>10580.607</c:v>
                </c:pt>
                <c:pt idx="9">
                  <c:v>10896.970065384623</c:v>
                </c:pt>
              </c:numCache>
            </c:numRef>
          </c:xVal>
          <c:yVal>
            <c:numRef>
              <c:f>'F037'!$W$13:$W$22</c:f>
              <c:numCache>
                <c:formatCode>0.00</c:formatCode>
                <c:ptCount val="10"/>
                <c:pt idx="0">
                  <c:v>4.8196999999999992</c:v>
                </c:pt>
                <c:pt idx="1">
                  <c:v>12.484497900000001</c:v>
                </c:pt>
                <c:pt idx="2">
                  <c:v>48.770372500000008</c:v>
                </c:pt>
                <c:pt idx="3">
                  <c:v>45.108353800000003</c:v>
                </c:pt>
                <c:pt idx="4">
                  <c:v>60.630174700000012</c:v>
                </c:pt>
                <c:pt idx="5">
                  <c:v>65.960797200000002</c:v>
                </c:pt>
                <c:pt idx="6">
                  <c:v>56.252719499999998</c:v>
                </c:pt>
                <c:pt idx="7">
                  <c:v>107.4125514</c:v>
                </c:pt>
                <c:pt idx="8">
                  <c:v>120.14867060000002</c:v>
                </c:pt>
                <c:pt idx="9">
                  <c:v>141.54146820000003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07-4C11-9C50-151A3B6FB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60448"/>
        <c:axId val="162615296"/>
      </c:scatterChart>
      <c:valAx>
        <c:axId val="15996044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2615296"/>
        <c:crosses val="autoZero"/>
        <c:crossBetween val="midCat"/>
      </c:valAx>
      <c:valAx>
        <c:axId val="1626152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9960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YXMet gWCW/kg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2305883639545057"/>
                  <c:y val="6.2037766112569261E-2"/>
                </c:manualLayout>
              </c:layout>
              <c:numFmt formatCode="General" sourceLinked="0"/>
            </c:trendlineLbl>
          </c:trendline>
          <c:xVal>
            <c:numRef>
              <c:f>'F037'!$F$10:$F$22</c:f>
              <c:numCache>
                <c:formatCode>0.000</c:formatCode>
                <c:ptCount val="13"/>
                <c:pt idx="0">
                  <c:v>1.2380000000000031</c:v>
                </c:pt>
                <c:pt idx="1">
                  <c:v>1.7110000000000021</c:v>
                </c:pt>
                <c:pt idx="2">
                  <c:v>2.0980000000000008</c:v>
                </c:pt>
                <c:pt idx="3">
                  <c:v>2.42</c:v>
                </c:pt>
                <c:pt idx="4">
                  <c:v>3.7320000000000011</c:v>
                </c:pt>
                <c:pt idx="5">
                  <c:v>4.054000000000002</c:v>
                </c:pt>
                <c:pt idx="6">
                  <c:v>4.42</c:v>
                </c:pt>
                <c:pt idx="7">
                  <c:v>4.8070000000000022</c:v>
                </c:pt>
                <c:pt idx="8">
                  <c:v>5.1940000000000008</c:v>
                </c:pt>
                <c:pt idx="9">
                  <c:v>5.5160000000000018</c:v>
                </c:pt>
                <c:pt idx="10">
                  <c:v>6.85</c:v>
                </c:pt>
                <c:pt idx="11">
                  <c:v>7.1510000000000016</c:v>
                </c:pt>
                <c:pt idx="12">
                  <c:v>7.5160000000000018</c:v>
                </c:pt>
              </c:numCache>
            </c:numRef>
          </c:xVal>
          <c:yVal>
            <c:numRef>
              <c:f>'F037'!$V$10:$V$22</c:f>
              <c:numCache>
                <c:formatCode>0.00</c:formatCode>
                <c:ptCount val="13"/>
                <c:pt idx="0">
                  <c:v>6181.5909307692291</c:v>
                </c:pt>
                <c:pt idx="1">
                  <c:v>6227.6951846153843</c:v>
                </c:pt>
                <c:pt idx="2">
                  <c:v>6739.1957499999999</c:v>
                </c:pt>
                <c:pt idx="3">
                  <c:v>7229.5499999999984</c:v>
                </c:pt>
                <c:pt idx="4">
                  <c:v>8918.6230269230709</c:v>
                </c:pt>
                <c:pt idx="5">
                  <c:v>8173.6270769230787</c:v>
                </c:pt>
                <c:pt idx="6">
                  <c:v>8950.3275692307689</c:v>
                </c:pt>
                <c:pt idx="7">
                  <c:v>9410.1195307692342</c:v>
                </c:pt>
                <c:pt idx="8">
                  <c:v>9628.7023076923142</c:v>
                </c:pt>
                <c:pt idx="9">
                  <c:v>9884.5276346153896</c:v>
                </c:pt>
                <c:pt idx="10">
                  <c:v>11535.313961538466</c:v>
                </c:pt>
                <c:pt idx="11">
                  <c:v>10580.607</c:v>
                </c:pt>
                <c:pt idx="12">
                  <c:v>10896.970065384623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CA-44B8-9420-1A3EBCE73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23872"/>
        <c:axId val="140625408"/>
      </c:scatterChart>
      <c:valAx>
        <c:axId val="140623872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140625408"/>
        <c:crosses val="autoZero"/>
        <c:crossBetween val="midCat"/>
      </c:valAx>
      <c:valAx>
        <c:axId val="1406254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0623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YCaX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'F037'!$V$9:$V$22</c:f>
              <c:numCache>
                <c:formatCode>0.00</c:formatCode>
                <c:ptCount val="14"/>
                <c:pt idx="0">
                  <c:v>5574.1540000000023</c:v>
                </c:pt>
                <c:pt idx="1">
                  <c:v>6181.5909307692291</c:v>
                </c:pt>
                <c:pt idx="2">
                  <c:v>6227.6951846153843</c:v>
                </c:pt>
                <c:pt idx="3">
                  <c:v>6739.1957499999999</c:v>
                </c:pt>
                <c:pt idx="4">
                  <c:v>7229.5499999999984</c:v>
                </c:pt>
                <c:pt idx="5">
                  <c:v>8918.6230269230709</c:v>
                </c:pt>
                <c:pt idx="6">
                  <c:v>8173.6270769230787</c:v>
                </c:pt>
                <c:pt idx="7">
                  <c:v>8950.3275692307689</c:v>
                </c:pt>
                <c:pt idx="8">
                  <c:v>9410.1195307692342</c:v>
                </c:pt>
                <c:pt idx="9">
                  <c:v>9628.7023076923142</c:v>
                </c:pt>
                <c:pt idx="10">
                  <c:v>9884.5276346153896</c:v>
                </c:pt>
                <c:pt idx="11">
                  <c:v>11535.313961538466</c:v>
                </c:pt>
                <c:pt idx="12">
                  <c:v>10580.607</c:v>
                </c:pt>
                <c:pt idx="13">
                  <c:v>10896.970065384623</c:v>
                </c:pt>
              </c:numCache>
            </c:numRef>
          </c:xVal>
          <c:yVal>
            <c:numRef>
              <c:f>'F037'!$X$9:$X$22</c:f>
              <c:numCache>
                <c:formatCode>0.00</c:formatCode>
                <c:ptCount val="14"/>
                <c:pt idx="0">
                  <c:v>3.7239813455000004</c:v>
                </c:pt>
                <c:pt idx="1">
                  <c:v>3.3567648908000001</c:v>
                </c:pt>
                <c:pt idx="2">
                  <c:v>3.7394407148000006</c:v>
                </c:pt>
                <c:pt idx="3">
                  <c:v>3.6551119709999997</c:v>
                </c:pt>
                <c:pt idx="4">
                  <c:v>3.6087985719999991</c:v>
                </c:pt>
                <c:pt idx="5">
                  <c:v>3.2089252880999997</c:v>
                </c:pt>
                <c:pt idx="6">
                  <c:v>3.6947189004999998</c:v>
                </c:pt>
                <c:pt idx="7">
                  <c:v>3.5125495687999995</c:v>
                </c:pt>
                <c:pt idx="8">
                  <c:v>3.2436072260000008</c:v>
                </c:pt>
                <c:pt idx="9">
                  <c:v>3.3030467851999994</c:v>
                </c:pt>
                <c:pt idx="10">
                  <c:v>3.2608929398000002</c:v>
                </c:pt>
                <c:pt idx="11">
                  <c:v>2.9240858418999998</c:v>
                </c:pt>
                <c:pt idx="12">
                  <c:v>3.1633663683999997</c:v>
                </c:pt>
                <c:pt idx="13">
                  <c:v>3.0421884251000004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80-4B0A-9882-F5B199493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90016"/>
        <c:axId val="140800000"/>
      </c:scatterChart>
      <c:valAx>
        <c:axId val="14079001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0800000"/>
        <c:crosses val="autoZero"/>
        <c:crossBetween val="midCat"/>
      </c:valAx>
      <c:valAx>
        <c:axId val="1408000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0790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YKX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'F037'!$V$9:$V$22</c:f>
              <c:numCache>
                <c:formatCode>0.00</c:formatCode>
                <c:ptCount val="14"/>
                <c:pt idx="0">
                  <c:v>5574.1540000000023</c:v>
                </c:pt>
                <c:pt idx="1">
                  <c:v>6181.5909307692291</c:v>
                </c:pt>
                <c:pt idx="2">
                  <c:v>6227.6951846153843</c:v>
                </c:pt>
                <c:pt idx="3">
                  <c:v>6739.1957499999999</c:v>
                </c:pt>
                <c:pt idx="4">
                  <c:v>7229.5499999999984</c:v>
                </c:pt>
                <c:pt idx="5">
                  <c:v>8918.6230269230709</c:v>
                </c:pt>
                <c:pt idx="6">
                  <c:v>8173.6270769230787</c:v>
                </c:pt>
                <c:pt idx="7">
                  <c:v>8950.3275692307689</c:v>
                </c:pt>
                <c:pt idx="8">
                  <c:v>9410.1195307692342</c:v>
                </c:pt>
                <c:pt idx="9">
                  <c:v>9628.7023076923142</c:v>
                </c:pt>
                <c:pt idx="10">
                  <c:v>9884.5276346153896</c:v>
                </c:pt>
                <c:pt idx="11">
                  <c:v>11535.313961538466</c:v>
                </c:pt>
                <c:pt idx="12">
                  <c:v>10580.607</c:v>
                </c:pt>
                <c:pt idx="13">
                  <c:v>10896.970065384623</c:v>
                </c:pt>
              </c:numCache>
            </c:numRef>
          </c:xVal>
          <c:yVal>
            <c:numRef>
              <c:f>'F037'!$Y$9:$Y$22</c:f>
              <c:numCache>
                <c:formatCode>0.00</c:formatCode>
                <c:ptCount val="14"/>
                <c:pt idx="0">
                  <c:v>152.11741794600002</c:v>
                </c:pt>
                <c:pt idx="1">
                  <c:v>137.01214171079999</c:v>
                </c:pt>
                <c:pt idx="2">
                  <c:v>150.99447582880003</c:v>
                </c:pt>
                <c:pt idx="3">
                  <c:v>145.19075193</c:v>
                </c:pt>
                <c:pt idx="4">
                  <c:v>142.67950697999999</c:v>
                </c:pt>
                <c:pt idx="5">
                  <c:v>122.190488217</c:v>
                </c:pt>
                <c:pt idx="6">
                  <c:v>125.99711591950002</c:v>
                </c:pt>
                <c:pt idx="7">
                  <c:v>129.55372155399999</c:v>
                </c:pt>
                <c:pt idx="8">
                  <c:v>121.16779733120002</c:v>
                </c:pt>
                <c:pt idx="9">
                  <c:v>122.11019793200001</c:v>
                </c:pt>
                <c:pt idx="10">
                  <c:v>116.16561594879998</c:v>
                </c:pt>
                <c:pt idx="11">
                  <c:v>110.5621571009</c:v>
                </c:pt>
                <c:pt idx="12">
                  <c:v>116.1607222594</c:v>
                </c:pt>
                <c:pt idx="13">
                  <c:v>111.37693207300001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C1-4BDE-8690-64810D0F0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23648"/>
        <c:axId val="140925184"/>
      </c:scatterChart>
      <c:valAx>
        <c:axId val="14092364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0925184"/>
        <c:crosses val="autoZero"/>
        <c:crossBetween val="midCat"/>
      </c:valAx>
      <c:valAx>
        <c:axId val="1409251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0923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YSX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'F037'!$V$9:$V$22</c:f>
              <c:numCache>
                <c:formatCode>0.00</c:formatCode>
                <c:ptCount val="14"/>
                <c:pt idx="0">
                  <c:v>5574.1540000000023</c:v>
                </c:pt>
                <c:pt idx="1">
                  <c:v>6181.5909307692291</c:v>
                </c:pt>
                <c:pt idx="2">
                  <c:v>6227.6951846153843</c:v>
                </c:pt>
                <c:pt idx="3">
                  <c:v>6739.1957499999999</c:v>
                </c:pt>
                <c:pt idx="4">
                  <c:v>7229.5499999999984</c:v>
                </c:pt>
                <c:pt idx="5">
                  <c:v>8918.6230269230709</c:v>
                </c:pt>
                <c:pt idx="6">
                  <c:v>8173.6270769230787</c:v>
                </c:pt>
                <c:pt idx="7">
                  <c:v>8950.3275692307689</c:v>
                </c:pt>
                <c:pt idx="8">
                  <c:v>9410.1195307692342</c:v>
                </c:pt>
                <c:pt idx="9">
                  <c:v>9628.7023076923142</c:v>
                </c:pt>
                <c:pt idx="10">
                  <c:v>9884.5276346153896</c:v>
                </c:pt>
                <c:pt idx="11">
                  <c:v>11535.313961538466</c:v>
                </c:pt>
                <c:pt idx="12">
                  <c:v>10580.607</c:v>
                </c:pt>
                <c:pt idx="13">
                  <c:v>10896.970065384623</c:v>
                </c:pt>
              </c:numCache>
            </c:numRef>
          </c:xVal>
          <c:yVal>
            <c:numRef>
              <c:f>'F037'!$Z$9:$Z$22</c:f>
              <c:numCache>
                <c:formatCode>0.00</c:formatCode>
                <c:ptCount val="14"/>
                <c:pt idx="0">
                  <c:v>19.729203962000003</c:v>
                </c:pt>
                <c:pt idx="1">
                  <c:v>16.634024133800001</c:v>
                </c:pt>
                <c:pt idx="2">
                  <c:v>19.833811694000005</c:v>
                </c:pt>
                <c:pt idx="3">
                  <c:v>19.011555965499998</c:v>
                </c:pt>
                <c:pt idx="4">
                  <c:v>19.315815295999997</c:v>
                </c:pt>
                <c:pt idx="5">
                  <c:v>16.636923767100001</c:v>
                </c:pt>
                <c:pt idx="6">
                  <c:v>19.591785000500003</c:v>
                </c:pt>
                <c:pt idx="7">
                  <c:v>17.304744923200001</c:v>
                </c:pt>
                <c:pt idx="8">
                  <c:v>15.5483190766</c:v>
                </c:pt>
                <c:pt idx="9">
                  <c:v>15.625525087200002</c:v>
                </c:pt>
                <c:pt idx="10">
                  <c:v>15.196617023199998</c:v>
                </c:pt>
                <c:pt idx="11">
                  <c:v>11.928140583499999</c:v>
                </c:pt>
                <c:pt idx="12">
                  <c:v>12.306656688599999</c:v>
                </c:pt>
                <c:pt idx="13">
                  <c:v>11.861603948700001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4C-41A4-8A26-90D06869A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42336"/>
        <c:axId val="141136640"/>
      </c:scatterChart>
      <c:valAx>
        <c:axId val="14094233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1136640"/>
        <c:crosses val="autoZero"/>
        <c:crossBetween val="midCat"/>
      </c:valAx>
      <c:valAx>
        <c:axId val="1411366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0942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'F037'!$V$9:$V$22</c:f>
              <c:numCache>
                <c:formatCode>0.00</c:formatCode>
                <c:ptCount val="14"/>
                <c:pt idx="0">
                  <c:v>5574.1540000000023</c:v>
                </c:pt>
                <c:pt idx="1">
                  <c:v>6181.5909307692291</c:v>
                </c:pt>
                <c:pt idx="2">
                  <c:v>6227.6951846153843</c:v>
                </c:pt>
                <c:pt idx="3">
                  <c:v>6739.1957499999999</c:v>
                </c:pt>
                <c:pt idx="4">
                  <c:v>7229.5499999999984</c:v>
                </c:pt>
                <c:pt idx="5">
                  <c:v>8918.6230269230709</c:v>
                </c:pt>
                <c:pt idx="6">
                  <c:v>8173.6270769230787</c:v>
                </c:pt>
                <c:pt idx="7">
                  <c:v>8950.3275692307689</c:v>
                </c:pt>
                <c:pt idx="8">
                  <c:v>9410.1195307692342</c:v>
                </c:pt>
                <c:pt idx="9">
                  <c:v>9628.7023076923142</c:v>
                </c:pt>
                <c:pt idx="10">
                  <c:v>9884.5276346153896</c:v>
                </c:pt>
                <c:pt idx="11">
                  <c:v>11535.313961538466</c:v>
                </c:pt>
                <c:pt idx="12">
                  <c:v>10580.607</c:v>
                </c:pt>
                <c:pt idx="13">
                  <c:v>10896.970065384623</c:v>
                </c:pt>
              </c:numCache>
            </c:numRef>
          </c:xVal>
          <c:yVal>
            <c:numRef>
              <c:f>'F037'!$AA$9:$AA$22</c:f>
              <c:numCache>
                <c:formatCode>0.00</c:formatCode>
                <c:ptCount val="14"/>
                <c:pt idx="0">
                  <c:v>170.16236151200002</c:v>
                </c:pt>
                <c:pt idx="1">
                  <c:v>140.53199419200001</c:v>
                </c:pt>
                <c:pt idx="2">
                  <c:v>164.07441301040004</c:v>
                </c:pt>
                <c:pt idx="3">
                  <c:v>152.4688935035</c:v>
                </c:pt>
                <c:pt idx="4">
                  <c:v>152.89437915999997</c:v>
                </c:pt>
                <c:pt idx="5">
                  <c:v>132.5714505528</c:v>
                </c:pt>
                <c:pt idx="6">
                  <c:v>147.8827686955</c:v>
                </c:pt>
                <c:pt idx="7">
                  <c:v>138.59836806429999</c:v>
                </c:pt>
                <c:pt idx="8">
                  <c:v>126.25559022440002</c:v>
                </c:pt>
                <c:pt idx="9">
                  <c:v>125.3529439224</c:v>
                </c:pt>
                <c:pt idx="10">
                  <c:v>126.0616826028</c:v>
                </c:pt>
                <c:pt idx="11">
                  <c:v>108.56665509079998</c:v>
                </c:pt>
                <c:pt idx="12">
                  <c:v>113.54402058599999</c:v>
                </c:pt>
                <c:pt idx="13">
                  <c:v>112.82975754710002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1B-4C9F-A9B2-0824F4833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65184"/>
        <c:axId val="141966720"/>
      </c:scatterChart>
      <c:valAx>
        <c:axId val="14196518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1966720"/>
        <c:crosses val="autoZero"/>
        <c:crossBetween val="midCat"/>
      </c:valAx>
      <c:valAx>
        <c:axId val="1419667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19651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'F037'!$V$9:$V$22</c:f>
              <c:numCache>
                <c:formatCode>0.00</c:formatCode>
                <c:ptCount val="14"/>
                <c:pt idx="0">
                  <c:v>5574.1540000000023</c:v>
                </c:pt>
                <c:pt idx="1">
                  <c:v>6181.5909307692291</c:v>
                </c:pt>
                <c:pt idx="2">
                  <c:v>6227.6951846153843</c:v>
                </c:pt>
                <c:pt idx="3">
                  <c:v>6739.1957499999999</c:v>
                </c:pt>
                <c:pt idx="4">
                  <c:v>7229.5499999999984</c:v>
                </c:pt>
                <c:pt idx="5">
                  <c:v>8918.6230269230709</c:v>
                </c:pt>
                <c:pt idx="6">
                  <c:v>8173.6270769230787</c:v>
                </c:pt>
                <c:pt idx="7">
                  <c:v>8950.3275692307689</c:v>
                </c:pt>
                <c:pt idx="8">
                  <c:v>9410.1195307692342</c:v>
                </c:pt>
                <c:pt idx="9">
                  <c:v>9628.7023076923142</c:v>
                </c:pt>
                <c:pt idx="10">
                  <c:v>9884.5276346153896</c:v>
                </c:pt>
                <c:pt idx="11">
                  <c:v>11535.313961538466</c:v>
                </c:pt>
                <c:pt idx="12">
                  <c:v>10580.607</c:v>
                </c:pt>
                <c:pt idx="13">
                  <c:v>10896.970065384623</c:v>
                </c:pt>
              </c:numCache>
            </c:numRef>
          </c:xVal>
          <c:yVal>
            <c:numRef>
              <c:f>'F037'!$AB$9:$AB$22</c:f>
              <c:numCache>
                <c:formatCode>0.00</c:formatCode>
                <c:ptCount val="14"/>
                <c:pt idx="0">
                  <c:v>94.527355890500019</c:v>
                </c:pt>
                <c:pt idx="1">
                  <c:v>81.755663453600008</c:v>
                </c:pt>
                <c:pt idx="2">
                  <c:v>92.85547985720001</c:v>
                </c:pt>
                <c:pt idx="3">
                  <c:v>87.523928488500005</c:v>
                </c:pt>
                <c:pt idx="4">
                  <c:v>87.417405144</c:v>
                </c:pt>
                <c:pt idx="5">
                  <c:v>78.805016039400016</c:v>
                </c:pt>
                <c:pt idx="6">
                  <c:v>89.6252097765</c:v>
                </c:pt>
                <c:pt idx="7">
                  <c:v>85.652964758299987</c:v>
                </c:pt>
                <c:pt idx="8">
                  <c:v>78.91606399680002</c:v>
                </c:pt>
                <c:pt idx="9">
                  <c:v>79.000354267600002</c:v>
                </c:pt>
                <c:pt idx="10">
                  <c:v>80.624044774200001</c:v>
                </c:pt>
                <c:pt idx="11">
                  <c:v>72.643434004399992</c:v>
                </c:pt>
                <c:pt idx="12">
                  <c:v>75.285251047800003</c:v>
                </c:pt>
                <c:pt idx="13">
                  <c:v>78.531686321000009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53-4927-8318-A363ABAA3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4624"/>
        <c:axId val="143116160"/>
      </c:scatterChart>
      <c:valAx>
        <c:axId val="14311462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3116160"/>
        <c:crosses val="autoZero"/>
        <c:crossBetween val="midCat"/>
      </c:valAx>
      <c:valAx>
        <c:axId val="1431161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3114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LN(XV)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'F037'!$U$25:$U$44</c:f>
              <c:numCache>
                <c:formatCode>0.000</c:formatCode>
                <c:ptCount val="20"/>
                <c:pt idx="0">
                  <c:v>0</c:v>
                </c:pt>
                <c:pt idx="1">
                  <c:v>6.5000000000582077</c:v>
                </c:pt>
                <c:pt idx="2">
                  <c:v>22.5</c:v>
                </c:pt>
                <c:pt idx="3">
                  <c:v>25.5</c:v>
                </c:pt>
                <c:pt idx="4">
                  <c:v>28.5</c:v>
                </c:pt>
                <c:pt idx="5">
                  <c:v>30.500000000058208</c:v>
                </c:pt>
                <c:pt idx="6">
                  <c:v>46.833333333372138</c:v>
                </c:pt>
                <c:pt idx="7">
                  <c:v>51.833333333255723</c:v>
                </c:pt>
                <c:pt idx="8">
                  <c:v>55.5</c:v>
                </c:pt>
                <c:pt idx="9">
                  <c:v>58.5</c:v>
                </c:pt>
                <c:pt idx="10">
                  <c:v>60.999999999941792</c:v>
                </c:pt>
                <c:pt idx="11">
                  <c:v>71.166666666744277</c:v>
                </c:pt>
                <c:pt idx="12">
                  <c:v>73.666666666686069</c:v>
                </c:pt>
                <c:pt idx="13">
                  <c:v>76.5</c:v>
                </c:pt>
                <c:pt idx="14">
                  <c:v>79.5</c:v>
                </c:pt>
                <c:pt idx="15">
                  <c:v>82.5</c:v>
                </c:pt>
                <c:pt idx="16">
                  <c:v>84.999999999941792</c:v>
                </c:pt>
                <c:pt idx="17">
                  <c:v>95.333333333255723</c:v>
                </c:pt>
                <c:pt idx="18">
                  <c:v>97.666666666686069</c:v>
                </c:pt>
                <c:pt idx="19">
                  <c:v>100.5</c:v>
                </c:pt>
              </c:numCache>
            </c:numRef>
          </c:xVal>
          <c:yVal>
            <c:numRef>
              <c:f>'F037'!$V$25:$V$44</c:f>
              <c:numCache>
                <c:formatCode>General</c:formatCode>
                <c:ptCount val="20"/>
                <c:pt idx="0">
                  <c:v>0</c:v>
                </c:pt>
                <c:pt idx="1">
                  <c:v>5.187093799308979</c:v>
                </c:pt>
                <c:pt idx="2">
                  <c:v>5.9451963184534034</c:v>
                </c:pt>
                <c:pt idx="3">
                  <c:v>6.2782868173434414</c:v>
                </c:pt>
                <c:pt idx="4">
                  <c:v>6.6485133649013788</c:v>
                </c:pt>
                <c:pt idx="5">
                  <c:v>7.0746764849948418</c:v>
                </c:pt>
                <c:pt idx="6">
                  <c:v>8.6258958359343705</c:v>
                </c:pt>
                <c:pt idx="7">
                  <c:v>8.7293309494850693</c:v>
                </c:pt>
                <c:pt idx="8">
                  <c:v>8.7367615890161705</c:v>
                </c:pt>
                <c:pt idx="9">
                  <c:v>8.8156958718607505</c:v>
                </c:pt>
                <c:pt idx="10">
                  <c:v>8.8859320725518796</c:v>
                </c:pt>
                <c:pt idx="11">
                  <c:v>9.0958968444788795</c:v>
                </c:pt>
                <c:pt idx="12">
                  <c:v>9.0086680400008881</c:v>
                </c:pt>
                <c:pt idx="13">
                  <c:v>9.0994454105131926</c:v>
                </c:pt>
                <c:pt idx="14">
                  <c:v>9.149540935024703</c:v>
                </c:pt>
                <c:pt idx="15">
                  <c:v>9.1725037405397405</c:v>
                </c:pt>
                <c:pt idx="16">
                  <c:v>9.1987259483845634</c:v>
                </c:pt>
                <c:pt idx="17">
                  <c:v>9.3531683884028958</c:v>
                </c:pt>
                <c:pt idx="18">
                  <c:v>9.2667780761673129</c:v>
                </c:pt>
                <c:pt idx="19">
                  <c:v>9.2962400539220553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37-4F78-8091-4B091B534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848656"/>
        <c:axId val="616848976"/>
      </c:scatterChart>
      <c:valAx>
        <c:axId val="61684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6848976"/>
        <c:crosses val="autoZero"/>
        <c:crossBetween val="midCat"/>
      </c:valAx>
      <c:valAx>
        <c:axId val="6168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684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miu</a:t>
            </a:r>
            <a:r>
              <a:rPr lang="en-GB" baseline="0"/>
              <a:t> 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'F037'!$U$27:$U$30</c:f>
              <c:numCache>
                <c:formatCode>0.000</c:formatCode>
                <c:ptCount val="4"/>
                <c:pt idx="0">
                  <c:v>22.5</c:v>
                </c:pt>
                <c:pt idx="1">
                  <c:v>25.5</c:v>
                </c:pt>
                <c:pt idx="2">
                  <c:v>28.5</c:v>
                </c:pt>
                <c:pt idx="3">
                  <c:v>30.500000000058208</c:v>
                </c:pt>
              </c:numCache>
            </c:numRef>
          </c:xVal>
          <c:yVal>
            <c:numRef>
              <c:f>'F037'!$V$27:$V$30</c:f>
              <c:numCache>
                <c:formatCode>General</c:formatCode>
                <c:ptCount val="4"/>
                <c:pt idx="0">
                  <c:v>5.9451963184534034</c:v>
                </c:pt>
                <c:pt idx="1">
                  <c:v>6.2782868173434414</c:v>
                </c:pt>
                <c:pt idx="2">
                  <c:v>6.6485133649013788</c:v>
                </c:pt>
                <c:pt idx="3">
                  <c:v>7.0746764849948418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9C-4146-9C13-762B7E336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76184"/>
        <c:axId val="635978744"/>
      </c:scatterChart>
      <c:valAx>
        <c:axId val="635976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5978744"/>
        <c:crosses val="autoZero"/>
        <c:crossBetween val="midCat"/>
      </c:valAx>
      <c:valAx>
        <c:axId val="63597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5976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mg/gWCW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General" sourceLinked="0"/>
            </c:trendlineLbl>
          </c:trendline>
          <c:xVal>
            <c:numRef>
              <c:f>'F044'!$V$19:$V$38</c:f>
              <c:numCache>
                <c:formatCode>0.00</c:formatCode>
                <c:ptCount val="20"/>
                <c:pt idx="0">
                  <c:v>9303.2082653846119</c:v>
                </c:pt>
                <c:pt idx="1">
                  <c:v>9428.4888230769175</c:v>
                </c:pt>
                <c:pt idx="2">
                  <c:v>9354.2826999999997</c:v>
                </c:pt>
                <c:pt idx="3">
                  <c:v>9665.5549615384607</c:v>
                </c:pt>
                <c:pt idx="4">
                  <c:v>9830.5310692307685</c:v>
                </c:pt>
                <c:pt idx="5">
                  <c:v>11314.20440769231</c:v>
                </c:pt>
                <c:pt idx="6">
                  <c:v>11241.693899999998</c:v>
                </c:pt>
                <c:pt idx="7">
                  <c:v>11201.635000000002</c:v>
                </c:pt>
                <c:pt idx="8">
                  <c:v>10951.197023076922</c:v>
                </c:pt>
                <c:pt idx="9">
                  <c:v>11523.481823076923</c:v>
                </c:pt>
                <c:pt idx="10">
                  <c:v>11562.096553846153</c:v>
                </c:pt>
                <c:pt idx="11">
                  <c:v>12138.171053846147</c:v>
                </c:pt>
                <c:pt idx="12">
                  <c:v>12576.768750000001</c:v>
                </c:pt>
                <c:pt idx="13">
                  <c:v>13006.729123076928</c:v>
                </c:pt>
                <c:pt idx="14">
                  <c:v>15185.954099999997</c:v>
                </c:pt>
                <c:pt idx="15">
                  <c:v>15688.716661538467</c:v>
                </c:pt>
                <c:pt idx="16">
                  <c:v>15888.458846153848</c:v>
                </c:pt>
                <c:pt idx="17">
                  <c:v>15986.329907692316</c:v>
                </c:pt>
                <c:pt idx="18">
                  <c:v>16163.884615384608</c:v>
                </c:pt>
                <c:pt idx="19">
                  <c:v>16391.559600000001</c:v>
                </c:pt>
              </c:numCache>
            </c:numRef>
          </c:xVal>
          <c:yVal>
            <c:numRef>
              <c:f>'F044'!$W$19:$W$38</c:f>
              <c:numCache>
                <c:formatCode>0.00</c:formatCode>
                <c:ptCount val="20"/>
                <c:pt idx="0">
                  <c:v>18.510424700000002</c:v>
                </c:pt>
                <c:pt idx="1">
                  <c:v>26.727436799999996</c:v>
                </c:pt>
                <c:pt idx="2">
                  <c:v>32.582332999999998</c:v>
                </c:pt>
                <c:pt idx="3">
                  <c:v>29.340110999999993</c:v>
                </c:pt>
                <c:pt idx="4">
                  <c:v>65.344602999999992</c:v>
                </c:pt>
                <c:pt idx="5">
                  <c:v>88.273029399999999</c:v>
                </c:pt>
                <c:pt idx="6">
                  <c:v>80.929906200000005</c:v>
                </c:pt>
                <c:pt idx="7">
                  <c:v>92.525505100000004</c:v>
                </c:pt>
                <c:pt idx="8">
                  <c:v>109.75417680000001</c:v>
                </c:pt>
                <c:pt idx="9">
                  <c:v>94.3978374</c:v>
                </c:pt>
                <c:pt idx="10">
                  <c:v>129.7898538</c:v>
                </c:pt>
                <c:pt idx="11">
                  <c:v>133.41166610000002</c:v>
                </c:pt>
                <c:pt idx="12">
                  <c:v>135.11043000000001</c:v>
                </c:pt>
                <c:pt idx="13">
                  <c:v>138.14495730000002</c:v>
                </c:pt>
                <c:pt idx="14">
                  <c:v>271.01716199999998</c:v>
                </c:pt>
                <c:pt idx="15">
                  <c:v>312.11853200000002</c:v>
                </c:pt>
                <c:pt idx="16">
                  <c:v>343.21154840000003</c:v>
                </c:pt>
                <c:pt idx="17">
                  <c:v>371.31645280000009</c:v>
                </c:pt>
                <c:pt idx="18">
                  <c:v>410.82940000000002</c:v>
                </c:pt>
                <c:pt idx="19">
                  <c:v>435.98746560000006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33-4DE4-9D62-004427673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97888"/>
        <c:axId val="171217664"/>
      </c:scatterChart>
      <c:valAx>
        <c:axId val="16259788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1217664"/>
        <c:crosses val="autoZero"/>
        <c:crossBetween val="midCat"/>
      </c:valAx>
      <c:valAx>
        <c:axId val="1712176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2597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YXMet gWCW/kg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2305883639545057"/>
                  <c:y val="6.2037766112569261E-2"/>
                </c:manualLayout>
              </c:layout>
              <c:numFmt formatCode="General" sourceLinked="0"/>
            </c:trendlineLbl>
          </c:trendline>
          <c:xVal>
            <c:numRef>
              <c:f>'F044'!$F$14:$F$38</c:f>
              <c:numCache>
                <c:formatCode>0.000</c:formatCode>
                <c:ptCount val="25"/>
                <c:pt idx="0">
                  <c:v>0.14499999999999999</c:v>
                </c:pt>
                <c:pt idx="1">
                  <c:v>0.31700000000000017</c:v>
                </c:pt>
                <c:pt idx="2">
                  <c:v>1.161999999999999</c:v>
                </c:pt>
                <c:pt idx="3">
                  <c:v>1.3059999999999992</c:v>
                </c:pt>
                <c:pt idx="4">
                  <c:v>1.4489999999999998</c:v>
                </c:pt>
                <c:pt idx="5">
                  <c:v>1.6929999999999996</c:v>
                </c:pt>
                <c:pt idx="6">
                  <c:v>1.7940000000000005</c:v>
                </c:pt>
                <c:pt idx="7">
                  <c:v>1.9510000000000005</c:v>
                </c:pt>
                <c:pt idx="8">
                  <c:v>2.2089999999999996</c:v>
                </c:pt>
                <c:pt idx="9">
                  <c:v>2.3810000000000002</c:v>
                </c:pt>
                <c:pt idx="10">
                  <c:v>3.2620000000000005</c:v>
                </c:pt>
                <c:pt idx="11">
                  <c:v>3.327</c:v>
                </c:pt>
                <c:pt idx="12">
                  <c:v>3.4489999999999998</c:v>
                </c:pt>
                <c:pt idx="13">
                  <c:v>3.5280000000000005</c:v>
                </c:pt>
                <c:pt idx="14">
                  <c:v>3.8819999999999997</c:v>
                </c:pt>
                <c:pt idx="15">
                  <c:v>4.1639999999999997</c:v>
                </c:pt>
                <c:pt idx="16">
                  <c:v>4.5939999999999994</c:v>
                </c:pt>
                <c:pt idx="17">
                  <c:v>5.1329999999999991</c:v>
                </c:pt>
                <c:pt idx="18">
                  <c:v>5.5640000000000001</c:v>
                </c:pt>
                <c:pt idx="19">
                  <c:v>7.8929999999999989</c:v>
                </c:pt>
                <c:pt idx="20">
                  <c:v>8.2509999999999994</c:v>
                </c:pt>
                <c:pt idx="21">
                  <c:v>8.4649999999999999</c:v>
                </c:pt>
                <c:pt idx="22">
                  <c:v>8.7880000000000003</c:v>
                </c:pt>
                <c:pt idx="23">
                  <c:v>9.218</c:v>
                </c:pt>
                <c:pt idx="24">
                  <c:v>9.5399999999999991</c:v>
                </c:pt>
              </c:numCache>
            </c:numRef>
          </c:xVal>
          <c:yVal>
            <c:numRef>
              <c:f>'F044'!$V$14:$V$38</c:f>
              <c:numCache>
                <c:formatCode>0.00</c:formatCode>
                <c:ptCount val="25"/>
                <c:pt idx="0">
                  <c:v>8677.4442500000059</c:v>
                </c:pt>
                <c:pt idx="1">
                  <c:v>8729.7439923076963</c:v>
                </c:pt>
                <c:pt idx="2">
                  <c:v>9011.4843615384561</c:v>
                </c:pt>
                <c:pt idx="3">
                  <c:v>9321.0231346153796</c:v>
                </c:pt>
                <c:pt idx="4">
                  <c:v>9125.919611538462</c:v>
                </c:pt>
                <c:pt idx="5">
                  <c:v>9303.2082653846119</c:v>
                </c:pt>
                <c:pt idx="6">
                  <c:v>9428.4888230769175</c:v>
                </c:pt>
                <c:pt idx="7">
                  <c:v>9354.2826999999997</c:v>
                </c:pt>
                <c:pt idx="8">
                  <c:v>9665.5549615384607</c:v>
                </c:pt>
                <c:pt idx="9">
                  <c:v>9830.5310692307685</c:v>
                </c:pt>
                <c:pt idx="10">
                  <c:v>11314.20440769231</c:v>
                </c:pt>
                <c:pt idx="11">
                  <c:v>11241.693899999998</c:v>
                </c:pt>
                <c:pt idx="12">
                  <c:v>11201.635000000002</c:v>
                </c:pt>
                <c:pt idx="13">
                  <c:v>10951.197023076922</c:v>
                </c:pt>
                <c:pt idx="14">
                  <c:v>11523.481823076923</c:v>
                </c:pt>
                <c:pt idx="15">
                  <c:v>11562.096553846153</c:v>
                </c:pt>
                <c:pt idx="16">
                  <c:v>12138.171053846147</c:v>
                </c:pt>
                <c:pt idx="17">
                  <c:v>12576.768750000001</c:v>
                </c:pt>
                <c:pt idx="18">
                  <c:v>13006.729123076928</c:v>
                </c:pt>
                <c:pt idx="19">
                  <c:v>15185.954099999997</c:v>
                </c:pt>
                <c:pt idx="20">
                  <c:v>15688.716661538467</c:v>
                </c:pt>
                <c:pt idx="21">
                  <c:v>15888.458846153848</c:v>
                </c:pt>
                <c:pt idx="22">
                  <c:v>15986.329907692316</c:v>
                </c:pt>
                <c:pt idx="23">
                  <c:v>16163.884615384608</c:v>
                </c:pt>
                <c:pt idx="24">
                  <c:v>16391.559600000001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4B-4C5E-A77E-C11DDCB53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54624"/>
        <c:axId val="206556160"/>
      </c:scatterChart>
      <c:valAx>
        <c:axId val="206554624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206556160"/>
        <c:crosses val="autoZero"/>
        <c:crossBetween val="midCat"/>
      </c:valAx>
      <c:valAx>
        <c:axId val="2065561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6554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YCaX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'F044'!$V$19:$V$38</c:f>
              <c:numCache>
                <c:formatCode>0.00</c:formatCode>
                <c:ptCount val="20"/>
                <c:pt idx="0">
                  <c:v>9303.2082653846119</c:v>
                </c:pt>
                <c:pt idx="1">
                  <c:v>9428.4888230769175</c:v>
                </c:pt>
                <c:pt idx="2">
                  <c:v>9354.2826999999997</c:v>
                </c:pt>
                <c:pt idx="3">
                  <c:v>9665.5549615384607</c:v>
                </c:pt>
                <c:pt idx="4">
                  <c:v>9830.5310692307685</c:v>
                </c:pt>
                <c:pt idx="5">
                  <c:v>11314.20440769231</c:v>
                </c:pt>
                <c:pt idx="6">
                  <c:v>11241.693899999998</c:v>
                </c:pt>
                <c:pt idx="7">
                  <c:v>11201.635000000002</c:v>
                </c:pt>
                <c:pt idx="8">
                  <c:v>10951.197023076922</c:v>
                </c:pt>
                <c:pt idx="9">
                  <c:v>11523.481823076923</c:v>
                </c:pt>
                <c:pt idx="10">
                  <c:v>11562.096553846153</c:v>
                </c:pt>
                <c:pt idx="11">
                  <c:v>12138.171053846147</c:v>
                </c:pt>
                <c:pt idx="12">
                  <c:v>12576.768750000001</c:v>
                </c:pt>
                <c:pt idx="13">
                  <c:v>13006.729123076928</c:v>
                </c:pt>
                <c:pt idx="14">
                  <c:v>15185.954099999997</c:v>
                </c:pt>
                <c:pt idx="15">
                  <c:v>15688.716661538467</c:v>
                </c:pt>
                <c:pt idx="16">
                  <c:v>15888.458846153848</c:v>
                </c:pt>
                <c:pt idx="17">
                  <c:v>15986.329907692316</c:v>
                </c:pt>
                <c:pt idx="18">
                  <c:v>16163.884615384608</c:v>
                </c:pt>
                <c:pt idx="19">
                  <c:v>16391.559600000001</c:v>
                </c:pt>
              </c:numCache>
            </c:numRef>
          </c:xVal>
          <c:yVal>
            <c:numRef>
              <c:f>'F044'!$X$19:$X$38</c:f>
              <c:numCache>
                <c:formatCode>0.00</c:formatCode>
                <c:ptCount val="20"/>
                <c:pt idx="0">
                  <c:v>5.6897717810999993</c:v>
                </c:pt>
                <c:pt idx="1">
                  <c:v>5.9610536387999993</c:v>
                </c:pt>
                <c:pt idx="2">
                  <c:v>5.1168977411999998</c:v>
                </c:pt>
                <c:pt idx="3">
                  <c:v>5.7744740199999995</c:v>
                </c:pt>
                <c:pt idx="4">
                  <c:v>5.5463642047999997</c:v>
                </c:pt>
                <c:pt idx="9">
                  <c:v>4.8751694721000005</c:v>
                </c:pt>
                <c:pt idx="10">
                  <c:v>4.5361899702000006</c:v>
                </c:pt>
                <c:pt idx="11">
                  <c:v>4.6124328567999999</c:v>
                </c:pt>
                <c:pt idx="13">
                  <c:v>5.4081192542999998</c:v>
                </c:pt>
                <c:pt idx="14">
                  <c:v>4.5573395712</c:v>
                </c:pt>
                <c:pt idx="15">
                  <c:v>4.3190747204000006</c:v>
                </c:pt>
                <c:pt idx="16">
                  <c:v>4.5649573904000009</c:v>
                </c:pt>
                <c:pt idx="17">
                  <c:v>3.718910766400001</c:v>
                </c:pt>
                <c:pt idx="18">
                  <c:v>3.7706982</c:v>
                </c:pt>
                <c:pt idx="19">
                  <c:v>3.7540874447999997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1-47D7-A7E7-A7C93A4DF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23360"/>
        <c:axId val="141849728"/>
      </c:scatterChart>
      <c:valAx>
        <c:axId val="14182336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1849728"/>
        <c:crosses val="autoZero"/>
        <c:crossBetween val="midCat"/>
      </c:valAx>
      <c:valAx>
        <c:axId val="1418497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1823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YKX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'F044'!$V$19:$V$38</c:f>
              <c:numCache>
                <c:formatCode>0.00</c:formatCode>
                <c:ptCount val="20"/>
                <c:pt idx="0">
                  <c:v>9303.2082653846119</c:v>
                </c:pt>
                <c:pt idx="1">
                  <c:v>9428.4888230769175</c:v>
                </c:pt>
                <c:pt idx="2">
                  <c:v>9354.2826999999997</c:v>
                </c:pt>
                <c:pt idx="3">
                  <c:v>9665.5549615384607</c:v>
                </c:pt>
                <c:pt idx="4">
                  <c:v>9830.5310692307685</c:v>
                </c:pt>
                <c:pt idx="5">
                  <c:v>11314.20440769231</c:v>
                </c:pt>
                <c:pt idx="6">
                  <c:v>11241.693899999998</c:v>
                </c:pt>
                <c:pt idx="7">
                  <c:v>11201.635000000002</c:v>
                </c:pt>
                <c:pt idx="8">
                  <c:v>10951.197023076922</c:v>
                </c:pt>
                <c:pt idx="9">
                  <c:v>11523.481823076923</c:v>
                </c:pt>
                <c:pt idx="10">
                  <c:v>11562.096553846153</c:v>
                </c:pt>
                <c:pt idx="11">
                  <c:v>12138.171053846147</c:v>
                </c:pt>
                <c:pt idx="12">
                  <c:v>12576.768750000001</c:v>
                </c:pt>
                <c:pt idx="13">
                  <c:v>13006.729123076928</c:v>
                </c:pt>
                <c:pt idx="14">
                  <c:v>15185.954099999997</c:v>
                </c:pt>
                <c:pt idx="15">
                  <c:v>15688.716661538467</c:v>
                </c:pt>
                <c:pt idx="16">
                  <c:v>15888.458846153848</c:v>
                </c:pt>
                <c:pt idx="17">
                  <c:v>15986.329907692316</c:v>
                </c:pt>
                <c:pt idx="18">
                  <c:v>16163.884615384608</c:v>
                </c:pt>
                <c:pt idx="19">
                  <c:v>16391.559600000001</c:v>
                </c:pt>
              </c:numCache>
            </c:numRef>
          </c:xVal>
          <c:yVal>
            <c:numRef>
              <c:f>'F044'!$Y$19:$Y$38</c:f>
              <c:numCache>
                <c:formatCode>0.00</c:formatCode>
                <c:ptCount val="20"/>
                <c:pt idx="0">
                  <c:v>189.38972229149999</c:v>
                </c:pt>
                <c:pt idx="1">
                  <c:v>200.92893515459997</c:v>
                </c:pt>
                <c:pt idx="2">
                  <c:v>171.05892991879998</c:v>
                </c:pt>
                <c:pt idx="3">
                  <c:v>204.88348337950001</c:v>
                </c:pt>
                <c:pt idx="4">
                  <c:v>190.5039416294</c:v>
                </c:pt>
                <c:pt idx="9">
                  <c:v>144.6984319023</c:v>
                </c:pt>
                <c:pt idx="10">
                  <c:v>135.4457406084</c:v>
                </c:pt>
                <c:pt idx="11">
                  <c:v>136.10006357540001</c:v>
                </c:pt>
                <c:pt idx="13">
                  <c:v>149.31447656359998</c:v>
                </c:pt>
                <c:pt idx="14">
                  <c:v>115.0040070699</c:v>
                </c:pt>
                <c:pt idx="15">
                  <c:v>105.65750443600001</c:v>
                </c:pt>
                <c:pt idx="16">
                  <c:v>100.00458548040002</c:v>
                </c:pt>
                <c:pt idx="17">
                  <c:v>81.959966451200017</c:v>
                </c:pt>
                <c:pt idx="18">
                  <c:v>85.836436800000016</c:v>
                </c:pt>
                <c:pt idx="19">
                  <c:v>73.968243633599997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27-41EF-95EA-4968B2D6D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83264"/>
        <c:axId val="141884800"/>
      </c:scatterChart>
      <c:valAx>
        <c:axId val="14188326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1884800"/>
        <c:crosses val="autoZero"/>
        <c:crossBetween val="midCat"/>
      </c:valAx>
      <c:valAx>
        <c:axId val="1418848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1883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YMgX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'F044'!$V$19:$V$38</c:f>
              <c:numCache>
                <c:formatCode>0.00</c:formatCode>
                <c:ptCount val="20"/>
                <c:pt idx="0">
                  <c:v>9303.2082653846119</c:v>
                </c:pt>
                <c:pt idx="1">
                  <c:v>9428.4888230769175</c:v>
                </c:pt>
                <c:pt idx="2">
                  <c:v>9354.2826999999997</c:v>
                </c:pt>
                <c:pt idx="3">
                  <c:v>9665.5549615384607</c:v>
                </c:pt>
                <c:pt idx="4">
                  <c:v>9830.5310692307685</c:v>
                </c:pt>
                <c:pt idx="5">
                  <c:v>11314.20440769231</c:v>
                </c:pt>
                <c:pt idx="6">
                  <c:v>11241.693899999998</c:v>
                </c:pt>
                <c:pt idx="7">
                  <c:v>11201.635000000002</c:v>
                </c:pt>
                <c:pt idx="8">
                  <c:v>10951.197023076922</c:v>
                </c:pt>
                <c:pt idx="9">
                  <c:v>11523.481823076923</c:v>
                </c:pt>
                <c:pt idx="10">
                  <c:v>11562.096553846153</c:v>
                </c:pt>
                <c:pt idx="11">
                  <c:v>12138.171053846147</c:v>
                </c:pt>
                <c:pt idx="12">
                  <c:v>12576.768750000001</c:v>
                </c:pt>
                <c:pt idx="13">
                  <c:v>13006.729123076928</c:v>
                </c:pt>
                <c:pt idx="14">
                  <c:v>15185.954099999997</c:v>
                </c:pt>
                <c:pt idx="15">
                  <c:v>15688.716661538467</c:v>
                </c:pt>
                <c:pt idx="16">
                  <c:v>15888.458846153848</c:v>
                </c:pt>
                <c:pt idx="17">
                  <c:v>15986.329907692316</c:v>
                </c:pt>
                <c:pt idx="18">
                  <c:v>16163.884615384608</c:v>
                </c:pt>
                <c:pt idx="19">
                  <c:v>16391.559600000001</c:v>
                </c:pt>
              </c:numCache>
            </c:numRef>
          </c:xVal>
          <c:yVal>
            <c:numRef>
              <c:f>'F044'!$Z$19:$Z$38</c:f>
              <c:numCache>
                <c:formatCode>0.00</c:formatCode>
                <c:ptCount val="20"/>
                <c:pt idx="0">
                  <c:v>25.596173678700001</c:v>
                </c:pt>
                <c:pt idx="1">
                  <c:v>26.928727808399994</c:v>
                </c:pt>
                <c:pt idx="2">
                  <c:v>21.107045526</c:v>
                </c:pt>
                <c:pt idx="3">
                  <c:v>26.877455161499999</c:v>
                </c:pt>
                <c:pt idx="4">
                  <c:v>26.314592995000002</c:v>
                </c:pt>
                <c:pt idx="9">
                  <c:v>21.175897481100002</c:v>
                </c:pt>
                <c:pt idx="10">
                  <c:v>19.567376555399999</c:v>
                </c:pt>
                <c:pt idx="11">
                  <c:v>19.395336434899999</c:v>
                </c:pt>
                <c:pt idx="13">
                  <c:v>22.978111230900005</c:v>
                </c:pt>
                <c:pt idx="14">
                  <c:v>15.9918724797</c:v>
                </c:pt>
                <c:pt idx="15">
                  <c:v>14.779350625600001</c:v>
                </c:pt>
                <c:pt idx="16">
                  <c:v>14.962885792400002</c:v>
                </c:pt>
                <c:pt idx="17">
                  <c:v>10.737804156800001</c:v>
                </c:pt>
                <c:pt idx="18">
                  <c:v>10.9950264</c:v>
                </c:pt>
                <c:pt idx="19">
                  <c:v>8.8651718664000008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9C-40ED-B243-7B0251121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52096"/>
        <c:axId val="36853632"/>
      </c:scatterChart>
      <c:valAx>
        <c:axId val="3685209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6853632"/>
        <c:crosses val="autoZero"/>
        <c:crossBetween val="midCat"/>
      </c:valAx>
      <c:valAx>
        <c:axId val="368536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6852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'F044'!$V$19:$V$38</c:f>
              <c:numCache>
                <c:formatCode>0.00</c:formatCode>
                <c:ptCount val="20"/>
                <c:pt idx="0">
                  <c:v>9303.2082653846119</c:v>
                </c:pt>
                <c:pt idx="1">
                  <c:v>9428.4888230769175</c:v>
                </c:pt>
                <c:pt idx="2">
                  <c:v>9354.2826999999997</c:v>
                </c:pt>
                <c:pt idx="3">
                  <c:v>9665.5549615384607</c:v>
                </c:pt>
                <c:pt idx="4">
                  <c:v>9830.5310692307685</c:v>
                </c:pt>
                <c:pt idx="5">
                  <c:v>11314.20440769231</c:v>
                </c:pt>
                <c:pt idx="6">
                  <c:v>11241.693899999998</c:v>
                </c:pt>
                <c:pt idx="7">
                  <c:v>11201.635000000002</c:v>
                </c:pt>
                <c:pt idx="8">
                  <c:v>10951.197023076922</c:v>
                </c:pt>
                <c:pt idx="9">
                  <c:v>11523.481823076923</c:v>
                </c:pt>
                <c:pt idx="10">
                  <c:v>11562.096553846153</c:v>
                </c:pt>
                <c:pt idx="11">
                  <c:v>12138.171053846147</c:v>
                </c:pt>
                <c:pt idx="12">
                  <c:v>12576.768750000001</c:v>
                </c:pt>
                <c:pt idx="13">
                  <c:v>13006.729123076928</c:v>
                </c:pt>
                <c:pt idx="14">
                  <c:v>15185.954099999997</c:v>
                </c:pt>
                <c:pt idx="15">
                  <c:v>15688.716661538467</c:v>
                </c:pt>
                <c:pt idx="16">
                  <c:v>15888.458846153848</c:v>
                </c:pt>
                <c:pt idx="17">
                  <c:v>15986.329907692316</c:v>
                </c:pt>
                <c:pt idx="18">
                  <c:v>16163.884615384608</c:v>
                </c:pt>
                <c:pt idx="19">
                  <c:v>16391.559600000001</c:v>
                </c:pt>
              </c:numCache>
            </c:numRef>
          </c:xVal>
          <c:yVal>
            <c:numRef>
              <c:f>'F044'!$AA$19:$AA$38</c:f>
              <c:numCache>
                <c:formatCode>0.00</c:formatCode>
                <c:ptCount val="20"/>
                <c:pt idx="0">
                  <c:v>199.73143417669999</c:v>
                </c:pt>
                <c:pt idx="1">
                  <c:v>220.26414759839997</c:v>
                </c:pt>
                <c:pt idx="2">
                  <c:v>188.03873979239998</c:v>
                </c:pt>
                <c:pt idx="3">
                  <c:v>210.26505504349998</c:v>
                </c:pt>
                <c:pt idx="4">
                  <c:v>208.5152709068</c:v>
                </c:pt>
                <c:pt idx="9">
                  <c:v>161.50193100180002</c:v>
                </c:pt>
                <c:pt idx="10">
                  <c:v>150.38817214260001</c:v>
                </c:pt>
                <c:pt idx="11">
                  <c:v>144.94392057650001</c:v>
                </c:pt>
                <c:pt idx="13">
                  <c:v>165.82097164669997</c:v>
                </c:pt>
                <c:pt idx="14">
                  <c:v>130.24845672929999</c:v>
                </c:pt>
                <c:pt idx="15">
                  <c:v>121.50801357530003</c:v>
                </c:pt>
                <c:pt idx="16">
                  <c:v>122.8995316992</c:v>
                </c:pt>
                <c:pt idx="17">
                  <c:v>96.878843120000028</c:v>
                </c:pt>
                <c:pt idx="18">
                  <c:v>99.375221199999999</c:v>
                </c:pt>
                <c:pt idx="19">
                  <c:v>85.850022861599996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5A-4BDF-96E1-434B85EB5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74880"/>
        <c:axId val="36888960"/>
      </c:scatterChart>
      <c:valAx>
        <c:axId val="3687488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6888960"/>
        <c:crosses val="autoZero"/>
        <c:crossBetween val="midCat"/>
      </c:valAx>
      <c:valAx>
        <c:axId val="368889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68748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YSX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'F044'!$V$19:$V$38</c:f>
              <c:numCache>
                <c:formatCode>0.00</c:formatCode>
                <c:ptCount val="20"/>
                <c:pt idx="0">
                  <c:v>9303.2082653846119</c:v>
                </c:pt>
                <c:pt idx="1">
                  <c:v>9428.4888230769175</c:v>
                </c:pt>
                <c:pt idx="2">
                  <c:v>9354.2826999999997</c:v>
                </c:pt>
                <c:pt idx="3">
                  <c:v>9665.5549615384607</c:v>
                </c:pt>
                <c:pt idx="4">
                  <c:v>9830.5310692307685</c:v>
                </c:pt>
                <c:pt idx="5">
                  <c:v>11314.20440769231</c:v>
                </c:pt>
                <c:pt idx="6">
                  <c:v>11241.693899999998</c:v>
                </c:pt>
                <c:pt idx="7">
                  <c:v>11201.635000000002</c:v>
                </c:pt>
                <c:pt idx="8">
                  <c:v>10951.197023076922</c:v>
                </c:pt>
                <c:pt idx="9">
                  <c:v>11523.481823076923</c:v>
                </c:pt>
                <c:pt idx="10">
                  <c:v>11562.096553846153</c:v>
                </c:pt>
                <c:pt idx="11">
                  <c:v>12138.171053846147</c:v>
                </c:pt>
                <c:pt idx="12">
                  <c:v>12576.768750000001</c:v>
                </c:pt>
                <c:pt idx="13">
                  <c:v>13006.729123076928</c:v>
                </c:pt>
                <c:pt idx="14">
                  <c:v>15185.954099999997</c:v>
                </c:pt>
                <c:pt idx="15">
                  <c:v>15688.716661538467</c:v>
                </c:pt>
                <c:pt idx="16">
                  <c:v>15888.458846153848</c:v>
                </c:pt>
                <c:pt idx="17">
                  <c:v>15986.329907692316</c:v>
                </c:pt>
                <c:pt idx="18">
                  <c:v>16163.884615384608</c:v>
                </c:pt>
                <c:pt idx="19">
                  <c:v>16391.559600000001</c:v>
                </c:pt>
              </c:numCache>
            </c:numRef>
          </c:xVal>
          <c:yVal>
            <c:numRef>
              <c:f>'F044'!$AB$19:$AB$38</c:f>
              <c:numCache>
                <c:formatCode>0.00</c:formatCode>
                <c:ptCount val="20"/>
                <c:pt idx="0">
                  <c:v>124.4304025502</c:v>
                </c:pt>
                <c:pt idx="1">
                  <c:v>139.18542402509996</c:v>
                </c:pt>
                <c:pt idx="2">
                  <c:v>120.1094102852</c:v>
                </c:pt>
                <c:pt idx="3">
                  <c:v>135.2798104885</c:v>
                </c:pt>
                <c:pt idx="4">
                  <c:v>135.729310215</c:v>
                </c:pt>
                <c:pt idx="9">
                  <c:v>110.91153057840002</c:v>
                </c:pt>
                <c:pt idx="10">
                  <c:v>102.45836980920001</c:v>
                </c:pt>
                <c:pt idx="11">
                  <c:v>105.48595490930001</c:v>
                </c:pt>
                <c:pt idx="13">
                  <c:v>122.6532307304</c:v>
                </c:pt>
                <c:pt idx="14">
                  <c:v>105.07999628489999</c:v>
                </c:pt>
                <c:pt idx="15">
                  <c:v>104.27126764560001</c:v>
                </c:pt>
                <c:pt idx="16">
                  <c:v>109.04808788240001</c:v>
                </c:pt>
                <c:pt idx="17">
                  <c:v>85.458878376000015</c:v>
                </c:pt>
                <c:pt idx="18">
                  <c:v>91.653237400000009</c:v>
                </c:pt>
                <c:pt idx="19">
                  <c:v>82.971272719200002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05-477C-A19B-5EEF71E2C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81792"/>
        <c:axId val="39283328"/>
      </c:scatterChart>
      <c:valAx>
        <c:axId val="3928179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9283328"/>
        <c:crosses val="autoZero"/>
        <c:crossBetween val="midCat"/>
      </c:valAx>
      <c:valAx>
        <c:axId val="392833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9281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'F044'!$U$42:$U$77</c:f>
              <c:numCache>
                <c:formatCode>0.000</c:formatCode>
                <c:ptCount val="36"/>
                <c:pt idx="0">
                  <c:v>6.6666666667248737</c:v>
                </c:pt>
                <c:pt idx="1">
                  <c:v>22.666666666666664</c:v>
                </c:pt>
                <c:pt idx="2">
                  <c:v>25.666666666666664</c:v>
                </c:pt>
                <c:pt idx="3">
                  <c:v>28.666666666666664</c:v>
                </c:pt>
                <c:pt idx="4">
                  <c:v>30.666666666724872</c:v>
                </c:pt>
                <c:pt idx="5">
                  <c:v>46.833333333352734</c:v>
                </c:pt>
                <c:pt idx="6">
                  <c:v>47.916666666724872</c:v>
                </c:pt>
                <c:pt idx="7">
                  <c:v>49.916666666608464</c:v>
                </c:pt>
                <c:pt idx="8">
                  <c:v>52.666666666666671</c:v>
                </c:pt>
                <c:pt idx="9">
                  <c:v>56.166666666724879</c:v>
                </c:pt>
                <c:pt idx="10">
                  <c:v>57.166666666666671</c:v>
                </c:pt>
                <c:pt idx="11">
                  <c:v>58.666666666666671</c:v>
                </c:pt>
                <c:pt idx="12">
                  <c:v>60.666666666724879</c:v>
                </c:pt>
                <c:pt idx="13">
                  <c:v>70.499999999980602</c:v>
                </c:pt>
                <c:pt idx="14">
                  <c:v>72.166666666666671</c:v>
                </c:pt>
                <c:pt idx="15">
                  <c:v>73.833333333352741</c:v>
                </c:pt>
                <c:pt idx="16">
                  <c:v>76.666666666666671</c:v>
                </c:pt>
                <c:pt idx="17">
                  <c:v>77.833333333294533</c:v>
                </c:pt>
                <c:pt idx="18">
                  <c:v>79.666666666666671</c:v>
                </c:pt>
                <c:pt idx="19">
                  <c:v>82.666666666666671</c:v>
                </c:pt>
                <c:pt idx="20">
                  <c:v>84.666666666724879</c:v>
                </c:pt>
                <c:pt idx="21">
                  <c:v>94.916666666608464</c:v>
                </c:pt>
                <c:pt idx="22">
                  <c:v>95.666666666608464</c:v>
                </c:pt>
                <c:pt idx="23">
                  <c:v>97.083333333352741</c:v>
                </c:pt>
                <c:pt idx="24">
                  <c:v>97.666666666666671</c:v>
                </c:pt>
                <c:pt idx="25">
                  <c:v>100.66666666666667</c:v>
                </c:pt>
                <c:pt idx="26">
                  <c:v>102.16666666666667</c:v>
                </c:pt>
                <c:pt idx="27">
                  <c:v>104.16666666672488</c:v>
                </c:pt>
                <c:pt idx="28">
                  <c:v>106.66666666666667</c:v>
                </c:pt>
                <c:pt idx="29">
                  <c:v>108.66666666672488</c:v>
                </c:pt>
                <c:pt idx="30">
                  <c:v>119.49999999992239</c:v>
                </c:pt>
                <c:pt idx="31">
                  <c:v>121.16666666660846</c:v>
                </c:pt>
                <c:pt idx="32">
                  <c:v>122.16666666672488</c:v>
                </c:pt>
                <c:pt idx="33">
                  <c:v>123.66666666672488</c:v>
                </c:pt>
                <c:pt idx="34">
                  <c:v>125.66666666660846</c:v>
                </c:pt>
                <c:pt idx="35">
                  <c:v>127.16666666660846</c:v>
                </c:pt>
              </c:numCache>
            </c:numRef>
          </c:xVal>
          <c:yVal>
            <c:numRef>
              <c:f>'F044'!$V$42:$V$77</c:f>
              <c:numCache>
                <c:formatCode>General</c:formatCode>
                <c:ptCount val="36"/>
                <c:pt idx="0">
                  <c:v>5.0483096199009925</c:v>
                </c:pt>
                <c:pt idx="1">
                  <c:v>5.7435607246646123</c:v>
                </c:pt>
                <c:pt idx="2">
                  <c:v>5.9741382718887071</c:v>
                </c:pt>
                <c:pt idx="3">
                  <c:v>6.4189913051671201</c:v>
                </c:pt>
                <c:pt idx="4">
                  <c:v>6.5102902768263702</c:v>
                </c:pt>
                <c:pt idx="5">
                  <c:v>9.0849355456652603</c:v>
                </c:pt>
                <c:pt idx="6">
                  <c:v>9.100381802735507</c:v>
                </c:pt>
                <c:pt idx="7">
                  <c:v>9.0628381251427559</c:v>
                </c:pt>
                <c:pt idx="8">
                  <c:v>9.1024160931972595</c:v>
                </c:pt>
                <c:pt idx="9">
                  <c:v>9.0818524519429982</c:v>
                </c:pt>
                <c:pt idx="10">
                  <c:v>9.069272494777687</c:v>
                </c:pt>
                <c:pt idx="11">
                  <c:v>9.0684823230538232</c:v>
                </c:pt>
                <c:pt idx="12">
                  <c:v>9.074491323352996</c:v>
                </c:pt>
                <c:pt idx="13">
                  <c:v>9.1062550830419582</c:v>
                </c:pt>
                <c:pt idx="14">
                  <c:v>9.1400276800466376</c:v>
                </c:pt>
                <c:pt idx="15">
                  <c:v>9.1188739527194755</c:v>
                </c:pt>
                <c:pt idx="16">
                  <c:v>9.1381145944237705</c:v>
                </c:pt>
                <c:pt idx="17">
                  <c:v>9.1514911107260577</c:v>
                </c:pt>
                <c:pt idx="18">
                  <c:v>9.1435895601939094</c:v>
                </c:pt>
                <c:pt idx="19">
                  <c:v>9.176323809708256</c:v>
                </c:pt>
                <c:pt idx="20">
                  <c:v>9.1932482370359914</c:v>
                </c:pt>
                <c:pt idx="21">
                  <c:v>9.3338142425325721</c:v>
                </c:pt>
                <c:pt idx="22">
                  <c:v>9.3273848149401246</c:v>
                </c:pt>
                <c:pt idx="23">
                  <c:v>9.323815028771687</c:v>
                </c:pt>
                <c:pt idx="24">
                  <c:v>9.3012040464459336</c:v>
                </c:pt>
                <c:pt idx="25">
                  <c:v>9.352142130170634</c:v>
                </c:pt>
                <c:pt idx="26">
                  <c:v>9.3554874885715851</c:v>
                </c:pt>
                <c:pt idx="27">
                  <c:v>9.4041103987208032</c:v>
                </c:pt>
                <c:pt idx="28">
                  <c:v>9.439606641140422</c:v>
                </c:pt>
                <c:pt idx="29">
                  <c:v>9.4732221273742141</c:v>
                </c:pt>
                <c:pt idx="30">
                  <c:v>9.6281262072478686</c:v>
                </c:pt>
                <c:pt idx="31">
                  <c:v>9.6606970489808255</c:v>
                </c:pt>
                <c:pt idx="32">
                  <c:v>9.673348265912864</c:v>
                </c:pt>
                <c:pt idx="33">
                  <c:v>9.6794892552614158</c:v>
                </c:pt>
                <c:pt idx="34">
                  <c:v>9.6905346878027174</c:v>
                </c:pt>
                <c:pt idx="35">
                  <c:v>9.7045218227935433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07-4767-9E9F-7204267A9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641208"/>
        <c:axId val="638644728"/>
      </c:scatterChart>
      <c:valAx>
        <c:axId val="63864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8644728"/>
        <c:crosses val="autoZero"/>
        <c:crossBetween val="midCat"/>
      </c:valAx>
      <c:valAx>
        <c:axId val="63864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864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miu 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'F044'!$U$43:$U$47</c:f>
              <c:numCache>
                <c:formatCode>0.000</c:formatCode>
                <c:ptCount val="5"/>
                <c:pt idx="0">
                  <c:v>22.666666666666664</c:v>
                </c:pt>
                <c:pt idx="1">
                  <c:v>25.666666666666664</c:v>
                </c:pt>
                <c:pt idx="2">
                  <c:v>28.666666666666664</c:v>
                </c:pt>
                <c:pt idx="3">
                  <c:v>30.666666666724872</c:v>
                </c:pt>
                <c:pt idx="4">
                  <c:v>46.833333333352734</c:v>
                </c:pt>
              </c:numCache>
            </c:numRef>
          </c:xVal>
          <c:yVal>
            <c:numRef>
              <c:f>'F044'!$V$43:$V$47</c:f>
              <c:numCache>
                <c:formatCode>General</c:formatCode>
                <c:ptCount val="5"/>
                <c:pt idx="0">
                  <c:v>5.7435607246646123</c:v>
                </c:pt>
                <c:pt idx="1">
                  <c:v>5.9741382718887071</c:v>
                </c:pt>
                <c:pt idx="2">
                  <c:v>6.4189913051671201</c:v>
                </c:pt>
                <c:pt idx="3">
                  <c:v>6.5102902768263702</c:v>
                </c:pt>
                <c:pt idx="4">
                  <c:v>9.0849355456652603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5F-46E7-80F9-1545869A8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49304"/>
        <c:axId val="635948664"/>
      </c:scatterChart>
      <c:valAx>
        <c:axId val="63594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5948664"/>
        <c:crosses val="autoZero"/>
        <c:crossBetween val="midCat"/>
      </c:valAx>
      <c:valAx>
        <c:axId val="63594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594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mg/gWCW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General" sourceLinked="0"/>
            </c:trendlineLbl>
          </c:trendline>
          <c:xVal>
            <c:numRef>
              <c:f>'F048'!$V$13:$V$35</c:f>
              <c:numCache>
                <c:formatCode>0.00</c:formatCode>
                <c:ptCount val="23"/>
                <c:pt idx="0">
                  <c:v>7067.0859769230756</c:v>
                </c:pt>
                <c:pt idx="1">
                  <c:v>8243.6914423076978</c:v>
                </c:pt>
                <c:pt idx="2">
                  <c:v>8237.0883692307725</c:v>
                </c:pt>
                <c:pt idx="3">
                  <c:v>8384.1869884615353</c:v>
                </c:pt>
                <c:pt idx="4">
                  <c:v>8531.8734769230778</c:v>
                </c:pt>
                <c:pt idx="5">
                  <c:v>8849.4096730769252</c:v>
                </c:pt>
                <c:pt idx="6">
                  <c:v>9071.8915076923113</c:v>
                </c:pt>
                <c:pt idx="7">
                  <c:v>9247.4417576923097</c:v>
                </c:pt>
                <c:pt idx="8">
                  <c:v>10606.919984615384</c:v>
                </c:pt>
                <c:pt idx="9">
                  <c:v>10878.578953846154</c:v>
                </c:pt>
                <c:pt idx="10">
                  <c:v>10892.429953846155</c:v>
                </c:pt>
                <c:pt idx="11">
                  <c:v>11330.943646153852</c:v>
                </c:pt>
                <c:pt idx="12">
                  <c:v>11763.744188461536</c:v>
                </c:pt>
                <c:pt idx="13">
                  <c:v>12316.961846153854</c:v>
                </c:pt>
                <c:pt idx="14">
                  <c:v>12727.583292307696</c:v>
                </c:pt>
                <c:pt idx="15">
                  <c:v>14637.433146153844</c:v>
                </c:pt>
                <c:pt idx="16">
                  <c:v>15070.977000000006</c:v>
                </c:pt>
                <c:pt idx="17">
                  <c:v>15475.2052</c:v>
                </c:pt>
                <c:pt idx="18">
                  <c:v>16173.629149999995</c:v>
                </c:pt>
                <c:pt idx="19">
                  <c:v>16540.189723076928</c:v>
                </c:pt>
                <c:pt idx="20">
                  <c:v>17739.417634615384</c:v>
                </c:pt>
                <c:pt idx="21">
                  <c:v>18058.089807692304</c:v>
                </c:pt>
                <c:pt idx="22">
                  <c:v>18034.484461538461</c:v>
                </c:pt>
              </c:numCache>
            </c:numRef>
          </c:xVal>
          <c:yVal>
            <c:numRef>
              <c:f>'F048'!$W$13:$W$35</c:f>
              <c:numCache>
                <c:formatCode>0.00</c:formatCode>
                <c:ptCount val="23"/>
                <c:pt idx="0">
                  <c:v>19.822947210000002</c:v>
                </c:pt>
                <c:pt idx="1">
                  <c:v>22.420256999999999</c:v>
                </c:pt>
                <c:pt idx="2">
                  <c:v>23.998252319999995</c:v>
                </c:pt>
                <c:pt idx="3">
                  <c:v>22.61179851</c:v>
                </c:pt>
                <c:pt idx="4">
                  <c:v>33.945858319999999</c:v>
                </c:pt>
                <c:pt idx="5">
                  <c:v>40.358389109999997</c:v>
                </c:pt>
                <c:pt idx="6">
                  <c:v>40.616941199999992</c:v>
                </c:pt>
                <c:pt idx="7">
                  <c:v>56.16146237000001</c:v>
                </c:pt>
                <c:pt idx="8">
                  <c:v>118.46109718000001</c:v>
                </c:pt>
                <c:pt idx="9">
                  <c:v>125.4274252</c:v>
                </c:pt>
                <c:pt idx="10">
                  <c:v>152.35552453999998</c:v>
                </c:pt>
                <c:pt idx="11">
                  <c:v>151.82318015999999</c:v>
                </c:pt>
                <c:pt idx="12">
                  <c:v>200.34802363</c:v>
                </c:pt>
                <c:pt idx="13">
                  <c:v>230.15036880000002</c:v>
                </c:pt>
                <c:pt idx="14">
                  <c:v>241.33581732000002</c:v>
                </c:pt>
                <c:pt idx="15">
                  <c:v>469.12419624</c:v>
                </c:pt>
                <c:pt idx="16">
                  <c:v>505.96892189999994</c:v>
                </c:pt>
                <c:pt idx="17">
                  <c:v>458.00655390000003</c:v>
                </c:pt>
                <c:pt idx="18">
                  <c:v>458.23741145000002</c:v>
                </c:pt>
                <c:pt idx="19">
                  <c:v>493.45524088000008</c:v>
                </c:pt>
                <c:pt idx="20">
                  <c:v>491.85043459999997</c:v>
                </c:pt>
                <c:pt idx="21">
                  <c:v>464.35492740000001</c:v>
                </c:pt>
                <c:pt idx="22">
                  <c:v>494.42813839999997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DA-47D0-A48D-1719DDCAC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3360"/>
        <c:axId val="39024896"/>
      </c:scatterChart>
      <c:valAx>
        <c:axId val="3902336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9024896"/>
        <c:crosses val="autoZero"/>
        <c:crossBetween val="midCat"/>
      </c:valAx>
      <c:valAx>
        <c:axId val="390248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9023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YXMet gWCW/kg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148578302712161"/>
                  <c:y val="7.6334208223972008E-2"/>
                </c:manualLayout>
              </c:layout>
              <c:numFmt formatCode="General" sourceLinked="0"/>
            </c:trendlineLbl>
          </c:trendline>
          <c:xVal>
            <c:numRef>
              <c:f>'F048'!$F$8:$F$35</c:f>
              <c:numCache>
                <c:formatCode>0.000</c:formatCode>
                <c:ptCount val="28"/>
                <c:pt idx="0">
                  <c:v>1.2929999999999993</c:v>
                </c:pt>
                <c:pt idx="1">
                  <c:v>1.6159999999999997</c:v>
                </c:pt>
                <c:pt idx="2">
                  <c:v>2.0019999999999989</c:v>
                </c:pt>
                <c:pt idx="3">
                  <c:v>2.39</c:v>
                </c:pt>
                <c:pt idx="4">
                  <c:v>2.775999999999998</c:v>
                </c:pt>
                <c:pt idx="5">
                  <c:v>3.0339999999999989</c:v>
                </c:pt>
                <c:pt idx="6">
                  <c:v>4.3239999999999981</c:v>
                </c:pt>
                <c:pt idx="7">
                  <c:v>4.5179999999999989</c:v>
                </c:pt>
                <c:pt idx="8">
                  <c:v>4.7969999999999988</c:v>
                </c:pt>
                <c:pt idx="9">
                  <c:v>5.0989999999999984</c:v>
                </c:pt>
                <c:pt idx="10">
                  <c:v>5.4850000000000003</c:v>
                </c:pt>
                <c:pt idx="11">
                  <c:v>5.8719999999999981</c:v>
                </c:pt>
                <c:pt idx="12">
                  <c:v>6.13</c:v>
                </c:pt>
                <c:pt idx="13">
                  <c:v>7.5069999999999997</c:v>
                </c:pt>
                <c:pt idx="14">
                  <c:v>7.677999999999999</c:v>
                </c:pt>
                <c:pt idx="15">
                  <c:v>7.9759999999999991</c:v>
                </c:pt>
                <c:pt idx="16">
                  <c:v>8.525999999999998</c:v>
                </c:pt>
                <c:pt idx="17">
                  <c:v>9.2349999999999994</c:v>
                </c:pt>
                <c:pt idx="18">
                  <c:v>9.9250000000000007</c:v>
                </c:pt>
                <c:pt idx="19">
                  <c:v>10.385</c:v>
                </c:pt>
                <c:pt idx="20">
                  <c:v>12.8</c:v>
                </c:pt>
                <c:pt idx="21">
                  <c:v>13.106999999999998</c:v>
                </c:pt>
                <c:pt idx="22">
                  <c:v>13.72</c:v>
                </c:pt>
                <c:pt idx="23">
                  <c:v>14.065</c:v>
                </c:pt>
                <c:pt idx="24">
                  <c:v>14.525</c:v>
                </c:pt>
                <c:pt idx="25">
                  <c:v>14.793999999999999</c:v>
                </c:pt>
                <c:pt idx="26">
                  <c:v>14.793999999999999</c:v>
                </c:pt>
                <c:pt idx="27">
                  <c:v>14.793999999999999</c:v>
                </c:pt>
              </c:numCache>
            </c:numRef>
          </c:xVal>
          <c:yVal>
            <c:numRef>
              <c:f>'F048'!$V$8:$V$35</c:f>
              <c:numCache>
                <c:formatCode>0.00</c:formatCode>
                <c:ptCount val="28"/>
                <c:pt idx="0">
                  <c:v>5396.7921230769234</c:v>
                </c:pt>
                <c:pt idx="1">
                  <c:v>5661.9894999999997</c:v>
                </c:pt>
                <c:pt idx="2">
                  <c:v>6008.2668153846134</c:v>
                </c:pt>
                <c:pt idx="3">
                  <c:v>6402.5357538461549</c:v>
                </c:pt>
                <c:pt idx="4">
                  <c:v>6843.3184884615366</c:v>
                </c:pt>
                <c:pt idx="5">
                  <c:v>7067.0859769230756</c:v>
                </c:pt>
                <c:pt idx="6">
                  <c:v>8243.6914423076978</c:v>
                </c:pt>
                <c:pt idx="7">
                  <c:v>8237.0883692307725</c:v>
                </c:pt>
                <c:pt idx="8">
                  <c:v>8384.1869884615353</c:v>
                </c:pt>
                <c:pt idx="9">
                  <c:v>8531.8734769230778</c:v>
                </c:pt>
                <c:pt idx="10">
                  <c:v>8849.4096730769252</c:v>
                </c:pt>
                <c:pt idx="11">
                  <c:v>9071.8915076923113</c:v>
                </c:pt>
                <c:pt idx="12">
                  <c:v>9247.4417576923097</c:v>
                </c:pt>
                <c:pt idx="13">
                  <c:v>10606.919984615384</c:v>
                </c:pt>
                <c:pt idx="14">
                  <c:v>10878.578953846154</c:v>
                </c:pt>
                <c:pt idx="15">
                  <c:v>10892.429953846155</c:v>
                </c:pt>
                <c:pt idx="16">
                  <c:v>11330.943646153852</c:v>
                </c:pt>
                <c:pt idx="17">
                  <c:v>11763.744188461536</c:v>
                </c:pt>
                <c:pt idx="18">
                  <c:v>12316.961846153854</c:v>
                </c:pt>
                <c:pt idx="19">
                  <c:v>12727.583292307696</c:v>
                </c:pt>
                <c:pt idx="20">
                  <c:v>14637.433146153844</c:v>
                </c:pt>
                <c:pt idx="21">
                  <c:v>15070.977000000006</c:v>
                </c:pt>
                <c:pt idx="22">
                  <c:v>15475.2052</c:v>
                </c:pt>
                <c:pt idx="23">
                  <c:v>16173.629149999995</c:v>
                </c:pt>
                <c:pt idx="24">
                  <c:v>16540.189723076928</c:v>
                </c:pt>
                <c:pt idx="25">
                  <c:v>17739.417634615384</c:v>
                </c:pt>
                <c:pt idx="26">
                  <c:v>18058.089807692304</c:v>
                </c:pt>
                <c:pt idx="27">
                  <c:v>18034.484461538461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15-4587-BB31-BF9CB3F0F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33472"/>
        <c:axId val="39293312"/>
      </c:scatterChart>
      <c:valAx>
        <c:axId val="39033472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39293312"/>
        <c:crosses val="autoZero"/>
        <c:crossBetween val="midCat"/>
      </c:valAx>
      <c:valAx>
        <c:axId val="392933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90334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YCaX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'F048'!$V$19:$V$35</c:f>
              <c:numCache>
                <c:formatCode>0.00</c:formatCode>
                <c:ptCount val="17"/>
                <c:pt idx="0">
                  <c:v>9071.8915076923113</c:v>
                </c:pt>
                <c:pt idx="1">
                  <c:v>9247.4417576923097</c:v>
                </c:pt>
                <c:pt idx="2">
                  <c:v>10606.919984615384</c:v>
                </c:pt>
                <c:pt idx="3">
                  <c:v>10878.578953846154</c:v>
                </c:pt>
                <c:pt idx="4">
                  <c:v>10892.429953846155</c:v>
                </c:pt>
                <c:pt idx="5">
                  <c:v>11330.943646153852</c:v>
                </c:pt>
                <c:pt idx="6">
                  <c:v>11763.744188461536</c:v>
                </c:pt>
                <c:pt idx="7">
                  <c:v>12316.961846153854</c:v>
                </c:pt>
                <c:pt idx="8">
                  <c:v>12727.583292307696</c:v>
                </c:pt>
                <c:pt idx="9">
                  <c:v>14637.433146153844</c:v>
                </c:pt>
                <c:pt idx="10">
                  <c:v>15070.977000000006</c:v>
                </c:pt>
                <c:pt idx="11">
                  <c:v>15475.2052</c:v>
                </c:pt>
                <c:pt idx="12">
                  <c:v>16173.629149999995</c:v>
                </c:pt>
                <c:pt idx="13">
                  <c:v>16540.189723076928</c:v>
                </c:pt>
                <c:pt idx="14">
                  <c:v>17739.417634615384</c:v>
                </c:pt>
                <c:pt idx="15">
                  <c:v>18058.089807692304</c:v>
                </c:pt>
                <c:pt idx="16">
                  <c:v>18034.484461538461</c:v>
                </c:pt>
              </c:numCache>
            </c:numRef>
          </c:xVal>
          <c:yVal>
            <c:numRef>
              <c:f>'F048'!$X$19:$X$35</c:f>
              <c:numCache>
                <c:formatCode>0.00</c:formatCode>
                <c:ptCount val="17"/>
                <c:pt idx="0">
                  <c:v>4.046029184</c:v>
                </c:pt>
                <c:pt idx="1">
                  <c:v>3.6264064687000004</c:v>
                </c:pt>
                <c:pt idx="2">
                  <c:v>3.8389329535999996</c:v>
                </c:pt>
                <c:pt idx="3">
                  <c:v>4.063463756</c:v>
                </c:pt>
                <c:pt idx="4">
                  <c:v>3.5887000749999998</c:v>
                </c:pt>
                <c:pt idx="5">
                  <c:v>3.7277658125999991</c:v>
                </c:pt>
                <c:pt idx="6">
                  <c:v>3.6486413303000003</c:v>
                </c:pt>
                <c:pt idx="7">
                  <c:v>3.6430679760000007</c:v>
                </c:pt>
                <c:pt idx="8">
                  <c:v>3.5381047192000006</c:v>
                </c:pt>
                <c:pt idx="9">
                  <c:v>3.2521453393000002</c:v>
                </c:pt>
                <c:pt idx="10">
                  <c:v>3.3600452534999996</c:v>
                </c:pt>
                <c:pt idx="11">
                  <c:v>2.6614376943000004</c:v>
                </c:pt>
                <c:pt idx="12">
                  <c:v>2.2642849592999998</c:v>
                </c:pt>
                <c:pt idx="13">
                  <c:v>2.0396677867999999</c:v>
                </c:pt>
                <c:pt idx="14">
                  <c:v>1.6356144349999999</c:v>
                </c:pt>
                <c:pt idx="15">
                  <c:v>1.6208846989999999</c:v>
                </c:pt>
                <c:pt idx="16">
                  <c:v>1.7331989359999997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1E-46DF-8DEA-B1BCCC7EC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39008"/>
        <c:axId val="140540544"/>
      </c:scatterChart>
      <c:valAx>
        <c:axId val="14053900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0540544"/>
        <c:crosses val="autoZero"/>
        <c:crossBetween val="midCat"/>
      </c:valAx>
      <c:valAx>
        <c:axId val="1405405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0539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YKX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'F048'!$V$19:$V$35</c:f>
              <c:numCache>
                <c:formatCode>0.00</c:formatCode>
                <c:ptCount val="17"/>
                <c:pt idx="0">
                  <c:v>9071.8915076923113</c:v>
                </c:pt>
                <c:pt idx="1">
                  <c:v>9247.4417576923097</c:v>
                </c:pt>
                <c:pt idx="2">
                  <c:v>10606.919984615384</c:v>
                </c:pt>
                <c:pt idx="3">
                  <c:v>10878.578953846154</c:v>
                </c:pt>
                <c:pt idx="4">
                  <c:v>10892.429953846155</c:v>
                </c:pt>
                <c:pt idx="5">
                  <c:v>11330.943646153852</c:v>
                </c:pt>
                <c:pt idx="6">
                  <c:v>11763.744188461536</c:v>
                </c:pt>
                <c:pt idx="7">
                  <c:v>12316.961846153854</c:v>
                </c:pt>
                <c:pt idx="8">
                  <c:v>12727.583292307696</c:v>
                </c:pt>
                <c:pt idx="9">
                  <c:v>14637.433146153844</c:v>
                </c:pt>
                <c:pt idx="10">
                  <c:v>15070.977000000006</c:v>
                </c:pt>
                <c:pt idx="11">
                  <c:v>15475.2052</c:v>
                </c:pt>
                <c:pt idx="12">
                  <c:v>16173.629149999995</c:v>
                </c:pt>
                <c:pt idx="13">
                  <c:v>16540.189723076928</c:v>
                </c:pt>
                <c:pt idx="14">
                  <c:v>17739.417634615384</c:v>
                </c:pt>
                <c:pt idx="15">
                  <c:v>18058.089807692304</c:v>
                </c:pt>
                <c:pt idx="16">
                  <c:v>18034.484461538461</c:v>
                </c:pt>
              </c:numCache>
            </c:numRef>
          </c:xVal>
          <c:yVal>
            <c:numRef>
              <c:f>'F048'!$Y$19:$Y$35</c:f>
              <c:numCache>
                <c:formatCode>0.00</c:formatCode>
                <c:ptCount val="17"/>
                <c:pt idx="0">
                  <c:v>148.08287785599995</c:v>
                </c:pt>
                <c:pt idx="1">
                  <c:v>138.15991163699999</c:v>
                </c:pt>
                <c:pt idx="2">
                  <c:v>142.70224770380003</c:v>
                </c:pt>
                <c:pt idx="3">
                  <c:v>140.82216850240002</c:v>
                </c:pt>
                <c:pt idx="4">
                  <c:v>128.3533252316</c:v>
                </c:pt>
                <c:pt idx="5">
                  <c:v>132.77622693959998</c:v>
                </c:pt>
                <c:pt idx="6">
                  <c:v>123.96059641279999</c:v>
                </c:pt>
                <c:pt idx="7">
                  <c:v>114.36913917600002</c:v>
                </c:pt>
                <c:pt idx="8">
                  <c:v>110.31519434840001</c:v>
                </c:pt>
                <c:pt idx="9">
                  <c:v>93.964459544500002</c:v>
                </c:pt>
                <c:pt idx="10">
                  <c:v>88.797458587499989</c:v>
                </c:pt>
                <c:pt idx="11">
                  <c:v>126.75948899389999</c:v>
                </c:pt>
                <c:pt idx="12">
                  <c:v>137.9323163764</c:v>
                </c:pt>
                <c:pt idx="13">
                  <c:v>136.32454826200001</c:v>
                </c:pt>
                <c:pt idx="14">
                  <c:v>111.078166654</c:v>
                </c:pt>
                <c:pt idx="15">
                  <c:v>103.54697538500001</c:v>
                </c:pt>
                <c:pt idx="16">
                  <c:v>100.460481954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24-4480-8267-3206658B4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75200"/>
        <c:axId val="39081088"/>
      </c:scatterChart>
      <c:valAx>
        <c:axId val="3907520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9081088"/>
        <c:crosses val="autoZero"/>
        <c:crossBetween val="midCat"/>
      </c:valAx>
      <c:valAx>
        <c:axId val="390810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9075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YMgX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'F048'!$V$19:$V$35</c:f>
              <c:numCache>
                <c:formatCode>0.00</c:formatCode>
                <c:ptCount val="17"/>
                <c:pt idx="0">
                  <c:v>9071.8915076923113</c:v>
                </c:pt>
                <c:pt idx="1">
                  <c:v>9247.4417576923097</c:v>
                </c:pt>
                <c:pt idx="2">
                  <c:v>10606.919984615384</c:v>
                </c:pt>
                <c:pt idx="3">
                  <c:v>10878.578953846154</c:v>
                </c:pt>
                <c:pt idx="4">
                  <c:v>10892.429953846155</c:v>
                </c:pt>
                <c:pt idx="5">
                  <c:v>11330.943646153852</c:v>
                </c:pt>
                <c:pt idx="6">
                  <c:v>11763.744188461536</c:v>
                </c:pt>
                <c:pt idx="7">
                  <c:v>12316.961846153854</c:v>
                </c:pt>
                <c:pt idx="8">
                  <c:v>12727.583292307696</c:v>
                </c:pt>
                <c:pt idx="9">
                  <c:v>14637.433146153844</c:v>
                </c:pt>
                <c:pt idx="10">
                  <c:v>15070.977000000006</c:v>
                </c:pt>
                <c:pt idx="11">
                  <c:v>15475.2052</c:v>
                </c:pt>
                <c:pt idx="12">
                  <c:v>16173.629149999995</c:v>
                </c:pt>
                <c:pt idx="13">
                  <c:v>16540.189723076928</c:v>
                </c:pt>
                <c:pt idx="14">
                  <c:v>17739.417634615384</c:v>
                </c:pt>
                <c:pt idx="15">
                  <c:v>18058.089807692304</c:v>
                </c:pt>
                <c:pt idx="16">
                  <c:v>18034.484461538461</c:v>
                </c:pt>
              </c:numCache>
            </c:numRef>
          </c:xVal>
          <c:yVal>
            <c:numRef>
              <c:f>'F048'!$Z$19:$Z$35</c:f>
              <c:numCache>
                <c:formatCode>0.00</c:formatCode>
                <c:ptCount val="17"/>
                <c:pt idx="0">
                  <c:v>19.943030021599998</c:v>
                </c:pt>
                <c:pt idx="1">
                  <c:v>17.847719181200002</c:v>
                </c:pt>
                <c:pt idx="2">
                  <c:v>17.955566949000001</c:v>
                </c:pt>
                <c:pt idx="3">
                  <c:v>18.023548206400001</c:v>
                </c:pt>
                <c:pt idx="4">
                  <c:v>16.357903196100001</c:v>
                </c:pt>
                <c:pt idx="5">
                  <c:v>16.293916070999998</c:v>
                </c:pt>
                <c:pt idx="6">
                  <c:v>15.096263054200001</c:v>
                </c:pt>
                <c:pt idx="7">
                  <c:v>13.944850288000001</c:v>
                </c:pt>
                <c:pt idx="8">
                  <c:v>13.576368048400003</c:v>
                </c:pt>
                <c:pt idx="9">
                  <c:v>10.6612331146</c:v>
                </c:pt>
                <c:pt idx="10">
                  <c:v>10.459772329499998</c:v>
                </c:pt>
                <c:pt idx="11">
                  <c:v>3.9690925337000005</c:v>
                </c:pt>
                <c:pt idx="12">
                  <c:v>5.114705013600001</c:v>
                </c:pt>
                <c:pt idx="13">
                  <c:v>3.2247278671999999</c:v>
                </c:pt>
                <c:pt idx="14">
                  <c:v>1.6515716489999999</c:v>
                </c:pt>
                <c:pt idx="15">
                  <c:v>0.15496909750000001</c:v>
                </c:pt>
                <c:pt idx="16">
                  <c:v>0.11783788799999999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B8-4B74-A196-9ADB0BAE0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14624"/>
        <c:axId val="39116160"/>
      </c:scatterChart>
      <c:valAx>
        <c:axId val="3911462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9116160"/>
        <c:crosses val="autoZero"/>
        <c:crossBetween val="midCat"/>
      </c:valAx>
      <c:valAx>
        <c:axId val="391161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9114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'F048'!$V$19:$V$35</c:f>
              <c:numCache>
                <c:formatCode>0.00</c:formatCode>
                <c:ptCount val="17"/>
                <c:pt idx="0">
                  <c:v>9071.8915076923113</c:v>
                </c:pt>
                <c:pt idx="1">
                  <c:v>9247.4417576923097</c:v>
                </c:pt>
                <c:pt idx="2">
                  <c:v>10606.919984615384</c:v>
                </c:pt>
                <c:pt idx="3">
                  <c:v>10878.578953846154</c:v>
                </c:pt>
                <c:pt idx="4">
                  <c:v>10892.429953846155</c:v>
                </c:pt>
                <c:pt idx="5">
                  <c:v>11330.943646153852</c:v>
                </c:pt>
                <c:pt idx="6">
                  <c:v>11763.744188461536</c:v>
                </c:pt>
                <c:pt idx="7">
                  <c:v>12316.961846153854</c:v>
                </c:pt>
                <c:pt idx="8">
                  <c:v>12727.583292307696</c:v>
                </c:pt>
                <c:pt idx="9">
                  <c:v>14637.433146153844</c:v>
                </c:pt>
                <c:pt idx="10">
                  <c:v>15070.977000000006</c:v>
                </c:pt>
                <c:pt idx="11">
                  <c:v>15475.2052</c:v>
                </c:pt>
                <c:pt idx="12">
                  <c:v>16173.629149999995</c:v>
                </c:pt>
                <c:pt idx="13">
                  <c:v>16540.189723076928</c:v>
                </c:pt>
                <c:pt idx="14">
                  <c:v>17739.417634615384</c:v>
                </c:pt>
                <c:pt idx="15">
                  <c:v>18058.089807692304</c:v>
                </c:pt>
                <c:pt idx="16">
                  <c:v>18034.484461538461</c:v>
                </c:pt>
              </c:numCache>
            </c:numRef>
          </c:xVal>
          <c:yVal>
            <c:numRef>
              <c:f>'F048'!$AA$19:$AA$35</c:f>
              <c:numCache>
                <c:formatCode>0.00</c:formatCode>
                <c:ptCount val="17"/>
                <c:pt idx="0">
                  <c:v>156.73551714799996</c:v>
                </c:pt>
                <c:pt idx="1">
                  <c:v>146.57870257889999</c:v>
                </c:pt>
                <c:pt idx="2">
                  <c:v>146.89654005120002</c:v>
                </c:pt>
                <c:pt idx="3">
                  <c:v>148.12004839280002</c:v>
                </c:pt>
                <c:pt idx="4">
                  <c:v>137.17909439909999</c:v>
                </c:pt>
                <c:pt idx="5">
                  <c:v>138.91771304279999</c:v>
                </c:pt>
                <c:pt idx="6">
                  <c:v>129.0427689812</c:v>
                </c:pt>
                <c:pt idx="7">
                  <c:v>121.75871349600001</c:v>
                </c:pt>
                <c:pt idx="8">
                  <c:v>120.23288272320002</c:v>
                </c:pt>
                <c:pt idx="9">
                  <c:v>102.83740135630002</c:v>
                </c:pt>
                <c:pt idx="10">
                  <c:v>99.508384052999986</c:v>
                </c:pt>
                <c:pt idx="11">
                  <c:v>87.991123966900005</c:v>
                </c:pt>
                <c:pt idx="12">
                  <c:v>81.890887906100005</c:v>
                </c:pt>
                <c:pt idx="13">
                  <c:v>75.031267326400013</c:v>
                </c:pt>
                <c:pt idx="14">
                  <c:v>47.927185379499996</c:v>
                </c:pt>
                <c:pt idx="15">
                  <c:v>33.573978255999997</c:v>
                </c:pt>
                <c:pt idx="16">
                  <c:v>31.311429432500002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30-4910-B1A7-8FC43996B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1392"/>
        <c:axId val="39212928"/>
      </c:scatterChart>
      <c:valAx>
        <c:axId val="3921139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9212928"/>
        <c:crosses val="autoZero"/>
        <c:crossBetween val="midCat"/>
      </c:valAx>
      <c:valAx>
        <c:axId val="392129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92113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YSX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'F048'!$V$19:$V$35</c:f>
              <c:numCache>
                <c:formatCode>0.00</c:formatCode>
                <c:ptCount val="17"/>
                <c:pt idx="0">
                  <c:v>9071.8915076923113</c:v>
                </c:pt>
                <c:pt idx="1">
                  <c:v>9247.4417576923097</c:v>
                </c:pt>
                <c:pt idx="2">
                  <c:v>10606.919984615384</c:v>
                </c:pt>
                <c:pt idx="3">
                  <c:v>10878.578953846154</c:v>
                </c:pt>
                <c:pt idx="4">
                  <c:v>10892.429953846155</c:v>
                </c:pt>
                <c:pt idx="5">
                  <c:v>11330.943646153852</c:v>
                </c:pt>
                <c:pt idx="6">
                  <c:v>11763.744188461536</c:v>
                </c:pt>
                <c:pt idx="7">
                  <c:v>12316.961846153854</c:v>
                </c:pt>
                <c:pt idx="8">
                  <c:v>12727.583292307696</c:v>
                </c:pt>
                <c:pt idx="9">
                  <c:v>14637.433146153844</c:v>
                </c:pt>
                <c:pt idx="10">
                  <c:v>15070.977000000006</c:v>
                </c:pt>
                <c:pt idx="11">
                  <c:v>15475.2052</c:v>
                </c:pt>
                <c:pt idx="12">
                  <c:v>16173.629149999995</c:v>
                </c:pt>
                <c:pt idx="13">
                  <c:v>16540.189723076928</c:v>
                </c:pt>
                <c:pt idx="14">
                  <c:v>17739.417634615384</c:v>
                </c:pt>
                <c:pt idx="15">
                  <c:v>18058.089807692304</c:v>
                </c:pt>
                <c:pt idx="16">
                  <c:v>18034.484461538461</c:v>
                </c:pt>
              </c:numCache>
            </c:numRef>
          </c:xVal>
          <c:yVal>
            <c:numRef>
              <c:f>'F048'!$AB$19:$AB$35</c:f>
              <c:numCache>
                <c:formatCode>0.00</c:formatCode>
                <c:ptCount val="17"/>
                <c:pt idx="0">
                  <c:v>99.608404758399985</c:v>
                </c:pt>
                <c:pt idx="1">
                  <c:v>92.959547244900008</c:v>
                </c:pt>
                <c:pt idx="2">
                  <c:v>99.265954457199996</c:v>
                </c:pt>
                <c:pt idx="3">
                  <c:v>103.7298034608</c:v>
                </c:pt>
                <c:pt idx="4">
                  <c:v>96.50513270159999</c:v>
                </c:pt>
                <c:pt idx="5">
                  <c:v>98.410334713199987</c:v>
                </c:pt>
                <c:pt idx="6">
                  <c:v>92.932246974600005</c:v>
                </c:pt>
                <c:pt idx="7">
                  <c:v>91.079311480000001</c:v>
                </c:pt>
                <c:pt idx="8">
                  <c:v>92.926904889200017</c:v>
                </c:pt>
                <c:pt idx="9">
                  <c:v>89.880637841100011</c:v>
                </c:pt>
                <c:pt idx="10">
                  <c:v>92.107796449499986</c:v>
                </c:pt>
                <c:pt idx="11">
                  <c:v>90.860584131099998</c:v>
                </c:pt>
                <c:pt idx="12">
                  <c:v>89.506135409600006</c:v>
                </c:pt>
                <c:pt idx="13">
                  <c:v>84.773673353599989</c:v>
                </c:pt>
                <c:pt idx="14">
                  <c:v>74.886591562999996</c:v>
                </c:pt>
                <c:pt idx="15">
                  <c:v>77.3038026145</c:v>
                </c:pt>
                <c:pt idx="16">
                  <c:v>73.11165837499999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C3-4E70-8B50-213300646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42368"/>
        <c:axId val="39244160"/>
      </c:scatterChart>
      <c:valAx>
        <c:axId val="3924236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9244160"/>
        <c:crosses val="autoZero"/>
        <c:crossBetween val="midCat"/>
      </c:valAx>
      <c:valAx>
        <c:axId val="392441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92423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'F048'!$U$39:$U$71</c:f>
              <c:numCache>
                <c:formatCode>0.000</c:formatCode>
                <c:ptCount val="33"/>
                <c:pt idx="0">
                  <c:v>6.6666666667248737</c:v>
                </c:pt>
                <c:pt idx="1">
                  <c:v>23.083333333275124</c:v>
                </c:pt>
                <c:pt idx="2">
                  <c:v>25.833333333333332</c:v>
                </c:pt>
                <c:pt idx="3">
                  <c:v>28.833333333333332</c:v>
                </c:pt>
                <c:pt idx="4">
                  <c:v>30.83333333339154</c:v>
                </c:pt>
                <c:pt idx="5">
                  <c:v>47.333333333391536</c:v>
                </c:pt>
                <c:pt idx="6">
                  <c:v>49.833333333333329</c:v>
                </c:pt>
                <c:pt idx="7">
                  <c:v>52.833333333333329</c:v>
                </c:pt>
                <c:pt idx="8">
                  <c:v>55.833333333333329</c:v>
                </c:pt>
                <c:pt idx="9">
                  <c:v>58.833333333333329</c:v>
                </c:pt>
                <c:pt idx="10">
                  <c:v>60.833333333391536</c:v>
                </c:pt>
                <c:pt idx="11">
                  <c:v>70.833333333333329</c:v>
                </c:pt>
                <c:pt idx="12">
                  <c:v>72.333333333333329</c:v>
                </c:pt>
                <c:pt idx="13">
                  <c:v>74.500000000077605</c:v>
                </c:pt>
                <c:pt idx="14">
                  <c:v>76.833333333333329</c:v>
                </c:pt>
                <c:pt idx="15">
                  <c:v>79.833333333333329</c:v>
                </c:pt>
                <c:pt idx="16">
                  <c:v>82.833333333333329</c:v>
                </c:pt>
                <c:pt idx="17">
                  <c:v>84.833333333391536</c:v>
                </c:pt>
                <c:pt idx="18">
                  <c:v>95.500000000077605</c:v>
                </c:pt>
                <c:pt idx="19">
                  <c:v>96.83333333339155</c:v>
                </c:pt>
                <c:pt idx="20">
                  <c:v>98.33333333339155</c:v>
                </c:pt>
                <c:pt idx="21">
                  <c:v>100.83333333333334</c:v>
                </c:pt>
                <c:pt idx="22">
                  <c:v>103.83333333333334</c:v>
                </c:pt>
                <c:pt idx="23">
                  <c:v>106.83333333333334</c:v>
                </c:pt>
                <c:pt idx="24">
                  <c:v>108.83333333339155</c:v>
                </c:pt>
                <c:pt idx="25">
                  <c:v>119.33333333339155</c:v>
                </c:pt>
                <c:pt idx="26">
                  <c:v>120.66666666670548</c:v>
                </c:pt>
                <c:pt idx="27">
                  <c:v>123.33333333333334</c:v>
                </c:pt>
                <c:pt idx="28">
                  <c:v>124.83333333333334</c:v>
                </c:pt>
                <c:pt idx="29">
                  <c:v>126.83333333339155</c:v>
                </c:pt>
                <c:pt idx="30">
                  <c:v>144.33333333333334</c:v>
                </c:pt>
                <c:pt idx="31">
                  <c:v>144.83333333339155</c:v>
                </c:pt>
                <c:pt idx="32">
                  <c:v>145.33333333327514</c:v>
                </c:pt>
              </c:numCache>
            </c:numRef>
          </c:xVal>
          <c:yVal>
            <c:numRef>
              <c:f>'F048'!$V$39:$V$71</c:f>
              <c:numCache>
                <c:formatCode>General</c:formatCode>
                <c:ptCount val="33"/>
                <c:pt idx="0">
                  <c:v>5.0847885985557904</c:v>
                </c:pt>
                <c:pt idx="1">
                  <c:v>6.2987898308693442</c:v>
                </c:pt>
                <c:pt idx="2">
                  <c:v>6.6988416351995346</c:v>
                </c:pt>
                <c:pt idx="3">
                  <c:v>7.3061874988214148</c:v>
                </c:pt>
                <c:pt idx="4">
                  <c:v>7.6250667881497494</c:v>
                </c:pt>
                <c:pt idx="5">
                  <c:v>8.5935600047519412</c:v>
                </c:pt>
                <c:pt idx="6">
                  <c:v>8.6415306112017394</c:v>
                </c:pt>
                <c:pt idx="7">
                  <c:v>8.7008916024752878</c:v>
                </c:pt>
                <c:pt idx="8">
                  <c:v>8.7644494024151598</c:v>
                </c:pt>
                <c:pt idx="9">
                  <c:v>8.8310280520967606</c:v>
                </c:pt>
                <c:pt idx="10">
                  <c:v>8.8632035065887003</c:v>
                </c:pt>
                <c:pt idx="11">
                  <c:v>9.017203513157023</c:v>
                </c:pt>
                <c:pt idx="12">
                  <c:v>9.0164022072108558</c:v>
                </c:pt>
                <c:pt idx="13">
                  <c:v>9.0341027093251789</c:v>
                </c:pt>
                <c:pt idx="14">
                  <c:v>9.0515642502411406</c:v>
                </c:pt>
                <c:pt idx="15">
                  <c:v>9.0881060321700637</c:v>
                </c:pt>
                <c:pt idx="16">
                  <c:v>9.1129360668673982</c:v>
                </c:pt>
                <c:pt idx="17">
                  <c:v>9.1321022255188709</c:v>
                </c:pt>
                <c:pt idx="18">
                  <c:v>9.2692618958374755</c:v>
                </c:pt>
                <c:pt idx="19">
                  <c:v>9.2945509010198641</c:v>
                </c:pt>
                <c:pt idx="20">
                  <c:v>9.2958233272934958</c:v>
                </c:pt>
                <c:pt idx="21">
                  <c:v>9.3352926379460701</c:v>
                </c:pt>
                <c:pt idx="22">
                  <c:v>9.3727775541519662</c:v>
                </c:pt>
                <c:pt idx="23">
                  <c:v>9.41873260327929</c:v>
                </c:pt>
                <c:pt idx="24">
                  <c:v>9.4515268300338207</c:v>
                </c:pt>
                <c:pt idx="25">
                  <c:v>9.5913374405960621</c:v>
                </c:pt>
                <c:pt idx="26">
                  <c:v>9.6205261203087655</c:v>
                </c:pt>
                <c:pt idx="27">
                  <c:v>9.6469943575618124</c:v>
                </c:pt>
                <c:pt idx="28">
                  <c:v>9.6911373646183225</c:v>
                </c:pt>
                <c:pt idx="29">
                  <c:v>9.713548439072774</c:v>
                </c:pt>
                <c:pt idx="30">
                  <c:v>9.7835444275127408</c:v>
                </c:pt>
                <c:pt idx="31">
                  <c:v>9.8013490521462483</c:v>
                </c:pt>
                <c:pt idx="32">
                  <c:v>9.8000410074862323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2-4DE7-BB30-CD42189CE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726072"/>
        <c:axId val="633728952"/>
      </c:scatterChart>
      <c:valAx>
        <c:axId val="63372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3728952"/>
        <c:crosses val="autoZero"/>
        <c:crossBetween val="midCat"/>
      </c:valAx>
      <c:valAx>
        <c:axId val="63372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3726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miu 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'F048'!$U$40:$U$43</c:f>
              <c:numCache>
                <c:formatCode>0.000</c:formatCode>
                <c:ptCount val="4"/>
                <c:pt idx="0">
                  <c:v>23.083333333275124</c:v>
                </c:pt>
                <c:pt idx="1">
                  <c:v>25.833333333333332</c:v>
                </c:pt>
                <c:pt idx="2">
                  <c:v>28.833333333333332</c:v>
                </c:pt>
                <c:pt idx="3">
                  <c:v>30.83333333339154</c:v>
                </c:pt>
              </c:numCache>
            </c:numRef>
          </c:xVal>
          <c:yVal>
            <c:numRef>
              <c:f>'F048'!$V$40:$V$43</c:f>
              <c:numCache>
                <c:formatCode>General</c:formatCode>
                <c:ptCount val="4"/>
                <c:pt idx="0">
                  <c:v>6.2987898308693442</c:v>
                </c:pt>
                <c:pt idx="1">
                  <c:v>6.6988416351995346</c:v>
                </c:pt>
                <c:pt idx="2">
                  <c:v>7.3061874988214148</c:v>
                </c:pt>
                <c:pt idx="3">
                  <c:v>7.6250667881497494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7-4175-9CB8-859B31A0A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711032"/>
        <c:axId val="633713272"/>
      </c:scatterChart>
      <c:valAx>
        <c:axId val="633711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3713272"/>
        <c:crosses val="autoZero"/>
        <c:crossBetween val="midCat"/>
      </c:valAx>
      <c:valAx>
        <c:axId val="63371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3711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mg/gWCW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General" sourceLinked="0"/>
            </c:trendlineLbl>
          </c:trendline>
          <c:xVal>
            <c:numRef>
              <c:f>'F061'!$V$8:$V$28</c:f>
              <c:numCache>
                <c:formatCode>0.00</c:formatCode>
                <c:ptCount val="21"/>
                <c:pt idx="0">
                  <c:v>7886.6253846153832</c:v>
                </c:pt>
                <c:pt idx="1">
                  <c:v>8189.2982769230757</c:v>
                </c:pt>
                <c:pt idx="2">
                  <c:v>8168.5782192307697</c:v>
                </c:pt>
                <c:pt idx="3">
                  <c:v>10270.08826923077</c:v>
                </c:pt>
                <c:pt idx="4">
                  <c:v>10506.320769230771</c:v>
                </c:pt>
                <c:pt idx="5">
                  <c:v>10342.778088461535</c:v>
                </c:pt>
                <c:pt idx="6">
                  <c:v>10739.5224923077</c:v>
                </c:pt>
                <c:pt idx="7">
                  <c:v>11060.12605384615</c:v>
                </c:pt>
                <c:pt idx="8">
                  <c:v>11327.614615384624</c:v>
                </c:pt>
                <c:pt idx="9">
                  <c:v>11735.083846153851</c:v>
                </c:pt>
                <c:pt idx="10">
                  <c:v>13669.602276923075</c:v>
                </c:pt>
                <c:pt idx="11">
                  <c:v>13563.225715384617</c:v>
                </c:pt>
                <c:pt idx="12">
                  <c:v>14622.142500000005</c:v>
                </c:pt>
                <c:pt idx="13">
                  <c:v>14899.19934615385</c:v>
                </c:pt>
                <c:pt idx="14">
                  <c:v>15943.317038461548</c:v>
                </c:pt>
                <c:pt idx="15">
                  <c:v>16377.512019230773</c:v>
                </c:pt>
                <c:pt idx="16">
                  <c:v>19386.782999999999</c:v>
                </c:pt>
                <c:pt idx="17">
                  <c:v>19416.568684615391</c:v>
                </c:pt>
                <c:pt idx="18">
                  <c:v>19483.765907692301</c:v>
                </c:pt>
                <c:pt idx="19">
                  <c:v>19457.903596153847</c:v>
                </c:pt>
                <c:pt idx="20">
                  <c:v>19638.893423076934</c:v>
                </c:pt>
              </c:numCache>
            </c:numRef>
          </c:xVal>
          <c:yVal>
            <c:numRef>
              <c:f>'F061'!$W$8:$W$28</c:f>
              <c:numCache>
                <c:formatCode>0.00</c:formatCode>
                <c:ptCount val="21"/>
                <c:pt idx="0">
                  <c:v>7.5116083000000007</c:v>
                </c:pt>
                <c:pt idx="1">
                  <c:v>10.878442850000001</c:v>
                </c:pt>
                <c:pt idx="2">
                  <c:v>7.4770757100000003</c:v>
                </c:pt>
                <c:pt idx="3">
                  <c:v>59.325388150000002</c:v>
                </c:pt>
                <c:pt idx="4">
                  <c:v>71.894028450000008</c:v>
                </c:pt>
                <c:pt idx="5">
                  <c:v>117.20469168000001</c:v>
                </c:pt>
                <c:pt idx="6">
                  <c:v>109.85883192000001</c:v>
                </c:pt>
                <c:pt idx="7">
                  <c:v>139.20339375</c:v>
                </c:pt>
                <c:pt idx="8">
                  <c:v>182.37555936000004</c:v>
                </c:pt>
                <c:pt idx="9">
                  <c:v>199.56123840000001</c:v>
                </c:pt>
                <c:pt idx="10">
                  <c:v>363.49218416000002</c:v>
                </c:pt>
                <c:pt idx="11">
                  <c:v>445.85270508000008</c:v>
                </c:pt>
                <c:pt idx="12">
                  <c:v>487.20311640000006</c:v>
                </c:pt>
                <c:pt idx="13">
                  <c:v>562.14337930000011</c:v>
                </c:pt>
                <c:pt idx="14">
                  <c:v>564.63315479000016</c:v>
                </c:pt>
                <c:pt idx="15">
                  <c:v>550.61690625000006</c:v>
                </c:pt>
                <c:pt idx="16">
                  <c:v>541.49212260000013</c:v>
                </c:pt>
                <c:pt idx="17">
                  <c:v>520.59427673999994</c:v>
                </c:pt>
                <c:pt idx="18">
                  <c:v>573.69271472000003</c:v>
                </c:pt>
                <c:pt idx="19">
                  <c:v>506.58684769999996</c:v>
                </c:pt>
                <c:pt idx="20">
                  <c:v>491.28339456000003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BE-461E-A5DF-D9274F4F1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00608"/>
        <c:axId val="140972032"/>
      </c:scatterChart>
      <c:valAx>
        <c:axId val="14090060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0972032"/>
        <c:crosses val="autoZero"/>
        <c:crossBetween val="midCat"/>
      </c:valAx>
      <c:valAx>
        <c:axId val="1409720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0900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YXMet gWCW/kg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148578302712161"/>
                  <c:y val="7.6334208223972008E-2"/>
                </c:manualLayout>
              </c:layout>
              <c:numFmt formatCode="General" sourceLinked="0"/>
            </c:trendlineLbl>
          </c:trendline>
          <c:xVal>
            <c:numRef>
              <c:f>'F061'!$F$5:$F$28</c:f>
              <c:numCache>
                <c:formatCode>0.000</c:formatCode>
                <c:ptCount val="24"/>
                <c:pt idx="0">
                  <c:v>1.7250000000000001</c:v>
                </c:pt>
                <c:pt idx="1">
                  <c:v>3.7330000000000005</c:v>
                </c:pt>
                <c:pt idx="2">
                  <c:v>4.0980000000000025</c:v>
                </c:pt>
                <c:pt idx="3">
                  <c:v>4.3790000000000013</c:v>
                </c:pt>
                <c:pt idx="4">
                  <c:v>4.6150000000000002</c:v>
                </c:pt>
                <c:pt idx="5">
                  <c:v>4.8079999999999998</c:v>
                </c:pt>
                <c:pt idx="6">
                  <c:v>6.8719999999999999</c:v>
                </c:pt>
                <c:pt idx="7">
                  <c:v>7.2270000000000003</c:v>
                </c:pt>
                <c:pt idx="8">
                  <c:v>7.5630000000000006</c:v>
                </c:pt>
                <c:pt idx="9">
                  <c:v>8.1960000000000015</c:v>
                </c:pt>
                <c:pt idx="10">
                  <c:v>8.5410000000000004</c:v>
                </c:pt>
                <c:pt idx="11">
                  <c:v>8.886000000000001</c:v>
                </c:pt>
                <c:pt idx="12">
                  <c:v>9.3840000000000003</c:v>
                </c:pt>
                <c:pt idx="13">
                  <c:v>11.684000000000001</c:v>
                </c:pt>
                <c:pt idx="14">
                  <c:v>12.336</c:v>
                </c:pt>
                <c:pt idx="15">
                  <c:v>13.026000000000002</c:v>
                </c:pt>
                <c:pt idx="16">
                  <c:v>13.751000000000001</c:v>
                </c:pt>
                <c:pt idx="17">
                  <c:v>14.402000000000001</c:v>
                </c:pt>
                <c:pt idx="18">
                  <c:v>14.862</c:v>
                </c:pt>
                <c:pt idx="19">
                  <c:v>17.277000000000001</c:v>
                </c:pt>
                <c:pt idx="20">
                  <c:v>17.852</c:v>
                </c:pt>
                <c:pt idx="21">
                  <c:v>18.542000000000002</c:v>
                </c:pt>
                <c:pt idx="22">
                  <c:v>18.771999999999998</c:v>
                </c:pt>
                <c:pt idx="23">
                  <c:v>19.002000000000002</c:v>
                </c:pt>
              </c:numCache>
            </c:numRef>
          </c:xVal>
          <c:yVal>
            <c:numRef>
              <c:f>'F061'!$V$5:$V$28</c:f>
              <c:numCache>
                <c:formatCode>0.00</c:formatCode>
                <c:ptCount val="24"/>
                <c:pt idx="0">
                  <c:v>4968.1275346153852</c:v>
                </c:pt>
                <c:pt idx="1">
                  <c:v>7497.5953999999938</c:v>
                </c:pt>
                <c:pt idx="2">
                  <c:v>7840.1448692307695</c:v>
                </c:pt>
                <c:pt idx="3">
                  <c:v>7886.6253846153832</c:v>
                </c:pt>
                <c:pt idx="4">
                  <c:v>8189.2982769230757</c:v>
                </c:pt>
                <c:pt idx="5">
                  <c:v>8168.5782192307697</c:v>
                </c:pt>
                <c:pt idx="6">
                  <c:v>10270.08826923077</c:v>
                </c:pt>
                <c:pt idx="7">
                  <c:v>10506.320769230771</c:v>
                </c:pt>
                <c:pt idx="8">
                  <c:v>10342.778088461535</c:v>
                </c:pt>
                <c:pt idx="9">
                  <c:v>10739.5224923077</c:v>
                </c:pt>
                <c:pt idx="10">
                  <c:v>11060.12605384615</c:v>
                </c:pt>
                <c:pt idx="11">
                  <c:v>11327.614615384624</c:v>
                </c:pt>
                <c:pt idx="12">
                  <c:v>11735.083846153851</c:v>
                </c:pt>
                <c:pt idx="13">
                  <c:v>13669.602276923075</c:v>
                </c:pt>
                <c:pt idx="14">
                  <c:v>13563.225715384617</c:v>
                </c:pt>
                <c:pt idx="15">
                  <c:v>14622.142500000005</c:v>
                </c:pt>
                <c:pt idx="16">
                  <c:v>14899.19934615385</c:v>
                </c:pt>
                <c:pt idx="17">
                  <c:v>15943.317038461548</c:v>
                </c:pt>
                <c:pt idx="18">
                  <c:v>16377.512019230773</c:v>
                </c:pt>
                <c:pt idx="19">
                  <c:v>19386.782999999999</c:v>
                </c:pt>
                <c:pt idx="20">
                  <c:v>19416.568684615391</c:v>
                </c:pt>
                <c:pt idx="21">
                  <c:v>19483.765907692301</c:v>
                </c:pt>
                <c:pt idx="22">
                  <c:v>19457.903596153847</c:v>
                </c:pt>
                <c:pt idx="23">
                  <c:v>19638.893423076934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49-4210-9801-89820DA3A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01472"/>
        <c:axId val="141003008"/>
      </c:scatterChart>
      <c:valAx>
        <c:axId val="141001472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141003008"/>
        <c:crosses val="autoZero"/>
        <c:crossBetween val="midCat"/>
      </c:valAx>
      <c:valAx>
        <c:axId val="1410030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10014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YCaX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'F061'!$V$5:$V$28</c:f>
              <c:numCache>
                <c:formatCode>0.00</c:formatCode>
                <c:ptCount val="24"/>
                <c:pt idx="0">
                  <c:v>4968.1275346153852</c:v>
                </c:pt>
                <c:pt idx="1">
                  <c:v>7497.5953999999938</c:v>
                </c:pt>
                <c:pt idx="2">
                  <c:v>7840.1448692307695</c:v>
                </c:pt>
                <c:pt idx="3">
                  <c:v>7886.6253846153832</c:v>
                </c:pt>
                <c:pt idx="4">
                  <c:v>8189.2982769230757</c:v>
                </c:pt>
                <c:pt idx="5">
                  <c:v>8168.5782192307697</c:v>
                </c:pt>
                <c:pt idx="6">
                  <c:v>10270.08826923077</c:v>
                </c:pt>
                <c:pt idx="7">
                  <c:v>10506.320769230771</c:v>
                </c:pt>
                <c:pt idx="8">
                  <c:v>10342.778088461535</c:v>
                </c:pt>
                <c:pt idx="9">
                  <c:v>10739.5224923077</c:v>
                </c:pt>
                <c:pt idx="10">
                  <c:v>11060.12605384615</c:v>
                </c:pt>
                <c:pt idx="11">
                  <c:v>11327.614615384624</c:v>
                </c:pt>
                <c:pt idx="12">
                  <c:v>11735.083846153851</c:v>
                </c:pt>
                <c:pt idx="13">
                  <c:v>13669.602276923075</c:v>
                </c:pt>
                <c:pt idx="14">
                  <c:v>13563.225715384617</c:v>
                </c:pt>
                <c:pt idx="15">
                  <c:v>14622.142500000005</c:v>
                </c:pt>
                <c:pt idx="16">
                  <c:v>14899.19934615385</c:v>
                </c:pt>
                <c:pt idx="17">
                  <c:v>15943.317038461548</c:v>
                </c:pt>
                <c:pt idx="18">
                  <c:v>16377.512019230773</c:v>
                </c:pt>
                <c:pt idx="19">
                  <c:v>19386.782999999999</c:v>
                </c:pt>
                <c:pt idx="20">
                  <c:v>19416.568684615391</c:v>
                </c:pt>
                <c:pt idx="21">
                  <c:v>19483.765907692301</c:v>
                </c:pt>
                <c:pt idx="22">
                  <c:v>19457.903596153847</c:v>
                </c:pt>
                <c:pt idx="23">
                  <c:v>19638.893423076934</c:v>
                </c:pt>
              </c:numCache>
            </c:numRef>
          </c:xVal>
          <c:yVal>
            <c:numRef>
              <c:f>'F061'!$X$5:$X$28</c:f>
              <c:numCache>
                <c:formatCode>0.00</c:formatCode>
                <c:ptCount val="24"/>
                <c:pt idx="0">
                  <c:v>3.8302908996000009</c:v>
                </c:pt>
                <c:pt idx="1">
                  <c:v>3.6189593830000004</c:v>
                </c:pt>
                <c:pt idx="2">
                  <c:v>3.3712781967000005</c:v>
                </c:pt>
                <c:pt idx="3">
                  <c:v>3.4823313910000007</c:v>
                </c:pt>
                <c:pt idx="5">
                  <c:v>3.3421037269</c:v>
                </c:pt>
                <c:pt idx="6">
                  <c:v>3.3059682054000001</c:v>
                </c:pt>
                <c:pt idx="7">
                  <c:v>3.4105509795000009</c:v>
                </c:pt>
                <c:pt idx="9">
                  <c:v>3.1890086544000003</c:v>
                </c:pt>
                <c:pt idx="10">
                  <c:v>3.2725789848</c:v>
                </c:pt>
                <c:pt idx="11">
                  <c:v>2.8461716280000005</c:v>
                </c:pt>
                <c:pt idx="12">
                  <c:v>2.9464389600000005</c:v>
                </c:pt>
                <c:pt idx="13">
                  <c:v>2.9099857844000003</c:v>
                </c:pt>
                <c:pt idx="14">
                  <c:v>2.8166262479999999</c:v>
                </c:pt>
                <c:pt idx="17">
                  <c:v>2.2175641131000003</c:v>
                </c:pt>
                <c:pt idx="18">
                  <c:v>1.6977431250000004</c:v>
                </c:pt>
                <c:pt idx="19">
                  <c:v>1.5740707320000003</c:v>
                </c:pt>
                <c:pt idx="20">
                  <c:v>1.5354438327</c:v>
                </c:pt>
                <c:pt idx="21">
                  <c:v>1.5532572791999999</c:v>
                </c:pt>
                <c:pt idx="22">
                  <c:v>1.5936874738</c:v>
                </c:pt>
                <c:pt idx="23">
                  <c:v>1.5760409679000003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4D-467C-8DB6-0B03D0C92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09728"/>
        <c:axId val="142811520"/>
      </c:scatterChart>
      <c:valAx>
        <c:axId val="14280972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2811520"/>
        <c:crosses val="autoZero"/>
        <c:crossBetween val="midCat"/>
      </c:valAx>
      <c:valAx>
        <c:axId val="1428115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2809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YKX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'F061'!$V$5:$V$28</c:f>
              <c:numCache>
                <c:formatCode>0.00</c:formatCode>
                <c:ptCount val="24"/>
                <c:pt idx="0">
                  <c:v>4968.1275346153852</c:v>
                </c:pt>
                <c:pt idx="1">
                  <c:v>7497.5953999999938</c:v>
                </c:pt>
                <c:pt idx="2">
                  <c:v>7840.1448692307695</c:v>
                </c:pt>
                <c:pt idx="3">
                  <c:v>7886.6253846153832</c:v>
                </c:pt>
                <c:pt idx="4">
                  <c:v>8189.2982769230757</c:v>
                </c:pt>
                <c:pt idx="5">
                  <c:v>8168.5782192307697</c:v>
                </c:pt>
                <c:pt idx="6">
                  <c:v>10270.08826923077</c:v>
                </c:pt>
                <c:pt idx="7">
                  <c:v>10506.320769230771</c:v>
                </c:pt>
                <c:pt idx="8">
                  <c:v>10342.778088461535</c:v>
                </c:pt>
                <c:pt idx="9">
                  <c:v>10739.5224923077</c:v>
                </c:pt>
                <c:pt idx="10">
                  <c:v>11060.12605384615</c:v>
                </c:pt>
                <c:pt idx="11">
                  <c:v>11327.614615384624</c:v>
                </c:pt>
                <c:pt idx="12">
                  <c:v>11735.083846153851</c:v>
                </c:pt>
                <c:pt idx="13">
                  <c:v>13669.602276923075</c:v>
                </c:pt>
                <c:pt idx="14">
                  <c:v>13563.225715384617</c:v>
                </c:pt>
                <c:pt idx="15">
                  <c:v>14622.142500000005</c:v>
                </c:pt>
                <c:pt idx="16">
                  <c:v>14899.19934615385</c:v>
                </c:pt>
                <c:pt idx="17">
                  <c:v>15943.317038461548</c:v>
                </c:pt>
                <c:pt idx="18">
                  <c:v>16377.512019230773</c:v>
                </c:pt>
                <c:pt idx="19">
                  <c:v>19386.782999999999</c:v>
                </c:pt>
                <c:pt idx="20">
                  <c:v>19416.568684615391</c:v>
                </c:pt>
                <c:pt idx="21">
                  <c:v>19483.765907692301</c:v>
                </c:pt>
                <c:pt idx="22">
                  <c:v>19457.903596153847</c:v>
                </c:pt>
                <c:pt idx="23">
                  <c:v>19638.893423076934</c:v>
                </c:pt>
              </c:numCache>
            </c:numRef>
          </c:xVal>
          <c:yVal>
            <c:numRef>
              <c:f>'F061'!$Y$5:$Y$28</c:f>
              <c:numCache>
                <c:formatCode>0.00</c:formatCode>
                <c:ptCount val="24"/>
                <c:pt idx="0">
                  <c:v>153.60341239980002</c:v>
                </c:pt>
                <c:pt idx="1">
                  <c:v>125.18058847060003</c:v>
                </c:pt>
                <c:pt idx="2">
                  <c:v>121.42700282070001</c:v>
                </c:pt>
                <c:pt idx="3">
                  <c:v>125.20658385200002</c:v>
                </c:pt>
                <c:pt idx="5">
                  <c:v>114.66830527530001</c:v>
                </c:pt>
                <c:pt idx="6">
                  <c:v>114.1332234552</c:v>
                </c:pt>
                <c:pt idx="7">
                  <c:v>112.87645050450001</c:v>
                </c:pt>
                <c:pt idx="9">
                  <c:v>112.32448722480001</c:v>
                </c:pt>
                <c:pt idx="10">
                  <c:v>110.98828880489999</c:v>
                </c:pt>
                <c:pt idx="11">
                  <c:v>94.071048040800022</c:v>
                </c:pt>
                <c:pt idx="12">
                  <c:v>100.26854336400001</c:v>
                </c:pt>
                <c:pt idx="13">
                  <c:v>89.194261318000017</c:v>
                </c:pt>
                <c:pt idx="14">
                  <c:v>77.243146913400011</c:v>
                </c:pt>
                <c:pt idx="17">
                  <c:v>98.354974507900025</c:v>
                </c:pt>
                <c:pt idx="18">
                  <c:v>95.932296562500014</c:v>
                </c:pt>
                <c:pt idx="19">
                  <c:v>106.816714992</c:v>
                </c:pt>
                <c:pt idx="20">
                  <c:v>93.143607921799997</c:v>
                </c:pt>
                <c:pt idx="21">
                  <c:v>91.432234080800015</c:v>
                </c:pt>
                <c:pt idx="22">
                  <c:v>90.386744786500003</c:v>
                </c:pt>
                <c:pt idx="23">
                  <c:v>87.201774458100004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24-4407-AE36-AA3440989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28672"/>
        <c:axId val="142830208"/>
      </c:scatterChart>
      <c:valAx>
        <c:axId val="14282867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2830208"/>
        <c:crosses val="autoZero"/>
        <c:crossBetween val="midCat"/>
      </c:valAx>
      <c:valAx>
        <c:axId val="1428302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2828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YMgX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'F061'!$V$5:$V$28</c:f>
              <c:numCache>
                <c:formatCode>0.00</c:formatCode>
                <c:ptCount val="24"/>
                <c:pt idx="0">
                  <c:v>4968.1275346153852</c:v>
                </c:pt>
                <c:pt idx="1">
                  <c:v>7497.5953999999938</c:v>
                </c:pt>
                <c:pt idx="2">
                  <c:v>7840.1448692307695</c:v>
                </c:pt>
                <c:pt idx="3">
                  <c:v>7886.6253846153832</c:v>
                </c:pt>
                <c:pt idx="4">
                  <c:v>8189.2982769230757</c:v>
                </c:pt>
                <c:pt idx="5">
                  <c:v>8168.5782192307697</c:v>
                </c:pt>
                <c:pt idx="6">
                  <c:v>10270.08826923077</c:v>
                </c:pt>
                <c:pt idx="7">
                  <c:v>10506.320769230771</c:v>
                </c:pt>
                <c:pt idx="8">
                  <c:v>10342.778088461535</c:v>
                </c:pt>
                <c:pt idx="9">
                  <c:v>10739.5224923077</c:v>
                </c:pt>
                <c:pt idx="10">
                  <c:v>11060.12605384615</c:v>
                </c:pt>
                <c:pt idx="11">
                  <c:v>11327.614615384624</c:v>
                </c:pt>
                <c:pt idx="12">
                  <c:v>11735.083846153851</c:v>
                </c:pt>
                <c:pt idx="13">
                  <c:v>13669.602276923075</c:v>
                </c:pt>
                <c:pt idx="14">
                  <c:v>13563.225715384617</c:v>
                </c:pt>
                <c:pt idx="15">
                  <c:v>14622.142500000005</c:v>
                </c:pt>
                <c:pt idx="16">
                  <c:v>14899.19934615385</c:v>
                </c:pt>
                <c:pt idx="17">
                  <c:v>15943.317038461548</c:v>
                </c:pt>
                <c:pt idx="18">
                  <c:v>16377.512019230773</c:v>
                </c:pt>
                <c:pt idx="19">
                  <c:v>19386.782999999999</c:v>
                </c:pt>
                <c:pt idx="20">
                  <c:v>19416.568684615391</c:v>
                </c:pt>
                <c:pt idx="21">
                  <c:v>19483.765907692301</c:v>
                </c:pt>
                <c:pt idx="22">
                  <c:v>19457.903596153847</c:v>
                </c:pt>
                <c:pt idx="23">
                  <c:v>19638.893423076934</c:v>
                </c:pt>
              </c:numCache>
            </c:numRef>
          </c:xVal>
          <c:yVal>
            <c:numRef>
              <c:f>'F061'!$Z$5:$Z$28</c:f>
              <c:numCache>
                <c:formatCode>0.00</c:formatCode>
                <c:ptCount val="24"/>
                <c:pt idx="0">
                  <c:v>21.883511225400003</c:v>
                </c:pt>
                <c:pt idx="1">
                  <c:v>18.938033782200002</c:v>
                </c:pt>
                <c:pt idx="2">
                  <c:v>17.703396979200001</c:v>
                </c:pt>
                <c:pt idx="3">
                  <c:v>17.192795053000005</c:v>
                </c:pt>
                <c:pt idx="5">
                  <c:v>15.775564637600002</c:v>
                </c:pt>
                <c:pt idx="6">
                  <c:v>14.639090985100001</c:v>
                </c:pt>
                <c:pt idx="7">
                  <c:v>13.894645446000002</c:v>
                </c:pt>
                <c:pt idx="9">
                  <c:v>13.259279433600001</c:v>
                </c:pt>
                <c:pt idx="10">
                  <c:v>13.2400369227</c:v>
                </c:pt>
                <c:pt idx="11">
                  <c:v>11.111474088000001</c:v>
                </c:pt>
                <c:pt idx="12">
                  <c:v>12.451385508</c:v>
                </c:pt>
                <c:pt idx="13">
                  <c:v>10.167650320400002</c:v>
                </c:pt>
                <c:pt idx="14">
                  <c:v>8.8593641664000007</c:v>
                </c:pt>
                <c:pt idx="17">
                  <c:v>6.7543571697000004</c:v>
                </c:pt>
                <c:pt idx="18">
                  <c:v>4.4335068750000008</c:v>
                </c:pt>
                <c:pt idx="19">
                  <c:v>1.9448256360000002</c:v>
                </c:pt>
                <c:pt idx="20">
                  <c:v>0.65747724870000002</c:v>
                </c:pt>
                <c:pt idx="21">
                  <c:v>0.26141587520000004</c:v>
                </c:pt>
                <c:pt idx="22">
                  <c:v>2.9638907699999995E-2</c:v>
                </c:pt>
                <c:pt idx="23">
                  <c:v>3.7696131000000003E-3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95-4ADE-B4C0-B57994C9C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63744"/>
        <c:axId val="144049280"/>
      </c:scatterChart>
      <c:valAx>
        <c:axId val="14286374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4049280"/>
        <c:crosses val="autoZero"/>
        <c:crossBetween val="midCat"/>
      </c:valAx>
      <c:valAx>
        <c:axId val="1440492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2863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'F061'!$V$5:$V$28</c:f>
              <c:numCache>
                <c:formatCode>0.00</c:formatCode>
                <c:ptCount val="24"/>
                <c:pt idx="0">
                  <c:v>4968.1275346153852</c:v>
                </c:pt>
                <c:pt idx="1">
                  <c:v>7497.5953999999938</c:v>
                </c:pt>
                <c:pt idx="2">
                  <c:v>7840.1448692307695</c:v>
                </c:pt>
                <c:pt idx="3">
                  <c:v>7886.6253846153832</c:v>
                </c:pt>
                <c:pt idx="4">
                  <c:v>8189.2982769230757</c:v>
                </c:pt>
                <c:pt idx="5">
                  <c:v>8168.5782192307697</c:v>
                </c:pt>
                <c:pt idx="6">
                  <c:v>10270.08826923077</c:v>
                </c:pt>
                <c:pt idx="7">
                  <c:v>10506.320769230771</c:v>
                </c:pt>
                <c:pt idx="8">
                  <c:v>10342.778088461535</c:v>
                </c:pt>
                <c:pt idx="9">
                  <c:v>10739.5224923077</c:v>
                </c:pt>
                <c:pt idx="10">
                  <c:v>11060.12605384615</c:v>
                </c:pt>
                <c:pt idx="11">
                  <c:v>11327.614615384624</c:v>
                </c:pt>
                <c:pt idx="12">
                  <c:v>11735.083846153851</c:v>
                </c:pt>
                <c:pt idx="13">
                  <c:v>13669.602276923075</c:v>
                </c:pt>
                <c:pt idx="14">
                  <c:v>13563.225715384617</c:v>
                </c:pt>
                <c:pt idx="15">
                  <c:v>14622.142500000005</c:v>
                </c:pt>
                <c:pt idx="16">
                  <c:v>14899.19934615385</c:v>
                </c:pt>
                <c:pt idx="17">
                  <c:v>15943.317038461548</c:v>
                </c:pt>
                <c:pt idx="18">
                  <c:v>16377.512019230773</c:v>
                </c:pt>
                <c:pt idx="19">
                  <c:v>19386.782999999999</c:v>
                </c:pt>
                <c:pt idx="20">
                  <c:v>19416.568684615391</c:v>
                </c:pt>
                <c:pt idx="21">
                  <c:v>19483.765907692301</c:v>
                </c:pt>
                <c:pt idx="22">
                  <c:v>19457.903596153847</c:v>
                </c:pt>
                <c:pt idx="23">
                  <c:v>19638.893423076934</c:v>
                </c:pt>
              </c:numCache>
            </c:numRef>
          </c:xVal>
          <c:yVal>
            <c:numRef>
              <c:f>'F061'!$AA$5:$AA$28</c:f>
              <c:numCache>
                <c:formatCode>0.00</c:formatCode>
                <c:ptCount val="24"/>
                <c:pt idx="0">
                  <c:v>171.50522244570004</c:v>
                </c:pt>
                <c:pt idx="1">
                  <c:v>150.14052183000001</c:v>
                </c:pt>
                <c:pt idx="2">
                  <c:v>141.5331099981</c:v>
                </c:pt>
                <c:pt idx="3">
                  <c:v>133.18018744800003</c:v>
                </c:pt>
                <c:pt idx="5">
                  <c:v>124.5388973009</c:v>
                </c:pt>
                <c:pt idx="6">
                  <c:v>122.60456381239999</c:v>
                </c:pt>
                <c:pt idx="7">
                  <c:v>117.26403497250001</c:v>
                </c:pt>
                <c:pt idx="9">
                  <c:v>115.3124422464</c:v>
                </c:pt>
                <c:pt idx="10">
                  <c:v>115.1923550325</c:v>
                </c:pt>
                <c:pt idx="11">
                  <c:v>94.669608837600023</c:v>
                </c:pt>
                <c:pt idx="12">
                  <c:v>106.30287078000002</c:v>
                </c:pt>
                <c:pt idx="13">
                  <c:v>93.129509857600013</c:v>
                </c:pt>
                <c:pt idx="14">
                  <c:v>84.561284869800019</c:v>
                </c:pt>
                <c:pt idx="17">
                  <c:v>74.165401498500017</c:v>
                </c:pt>
                <c:pt idx="18">
                  <c:v>60.305442187500013</c:v>
                </c:pt>
                <c:pt idx="19">
                  <c:v>56.667528918000002</c:v>
                </c:pt>
                <c:pt idx="20">
                  <c:v>47.278833111499999</c:v>
                </c:pt>
                <c:pt idx="21">
                  <c:v>38.78876565840001</c:v>
                </c:pt>
                <c:pt idx="22">
                  <c:v>37.622675538499998</c:v>
                </c:pt>
                <c:pt idx="23">
                  <c:v>33.578342726400003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73-4F05-9AE2-BE4F199BA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82816"/>
        <c:axId val="144084352"/>
      </c:scatterChart>
      <c:valAx>
        <c:axId val="14408281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4084352"/>
        <c:crosses val="autoZero"/>
        <c:crossBetween val="midCat"/>
      </c:valAx>
      <c:valAx>
        <c:axId val="1440843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4082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YSX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'F061'!$V$5:$V$28</c:f>
              <c:numCache>
                <c:formatCode>0.00</c:formatCode>
                <c:ptCount val="24"/>
                <c:pt idx="0">
                  <c:v>4968.1275346153852</c:v>
                </c:pt>
                <c:pt idx="1">
                  <c:v>7497.5953999999938</c:v>
                </c:pt>
                <c:pt idx="2">
                  <c:v>7840.1448692307695</c:v>
                </c:pt>
                <c:pt idx="3">
                  <c:v>7886.6253846153832</c:v>
                </c:pt>
                <c:pt idx="4">
                  <c:v>8189.2982769230757</c:v>
                </c:pt>
                <c:pt idx="5">
                  <c:v>8168.5782192307697</c:v>
                </c:pt>
                <c:pt idx="6">
                  <c:v>10270.08826923077</c:v>
                </c:pt>
                <c:pt idx="7">
                  <c:v>10506.320769230771</c:v>
                </c:pt>
                <c:pt idx="8">
                  <c:v>10342.778088461535</c:v>
                </c:pt>
                <c:pt idx="9">
                  <c:v>10739.5224923077</c:v>
                </c:pt>
                <c:pt idx="10">
                  <c:v>11060.12605384615</c:v>
                </c:pt>
                <c:pt idx="11">
                  <c:v>11327.614615384624</c:v>
                </c:pt>
                <c:pt idx="12">
                  <c:v>11735.083846153851</c:v>
                </c:pt>
                <c:pt idx="13">
                  <c:v>13669.602276923075</c:v>
                </c:pt>
                <c:pt idx="14">
                  <c:v>13563.225715384617</c:v>
                </c:pt>
                <c:pt idx="15">
                  <c:v>14622.142500000005</c:v>
                </c:pt>
                <c:pt idx="16">
                  <c:v>14899.19934615385</c:v>
                </c:pt>
                <c:pt idx="17">
                  <c:v>15943.317038461548</c:v>
                </c:pt>
                <c:pt idx="18">
                  <c:v>16377.512019230773</c:v>
                </c:pt>
                <c:pt idx="19">
                  <c:v>19386.782999999999</c:v>
                </c:pt>
                <c:pt idx="20">
                  <c:v>19416.568684615391</c:v>
                </c:pt>
                <c:pt idx="21">
                  <c:v>19483.765907692301</c:v>
                </c:pt>
                <c:pt idx="22">
                  <c:v>19457.903596153847</c:v>
                </c:pt>
                <c:pt idx="23">
                  <c:v>19638.893423076934</c:v>
                </c:pt>
              </c:numCache>
            </c:numRef>
          </c:xVal>
          <c:yVal>
            <c:numRef>
              <c:f>'F061'!$AB$5:$AB$28</c:f>
              <c:numCache>
                <c:formatCode>0.00</c:formatCode>
                <c:ptCount val="24"/>
                <c:pt idx="0">
                  <c:v>92.311530342900014</c:v>
                </c:pt>
                <c:pt idx="1">
                  <c:v>86.009346519200008</c:v>
                </c:pt>
                <c:pt idx="2">
                  <c:v>84.892659264900004</c:v>
                </c:pt>
                <c:pt idx="3">
                  <c:v>81.109258391000012</c:v>
                </c:pt>
                <c:pt idx="5">
                  <c:v>78.784945552400018</c:v>
                </c:pt>
                <c:pt idx="6">
                  <c:v>79.453064360499994</c:v>
                </c:pt>
                <c:pt idx="7">
                  <c:v>79.2433266285</c:v>
                </c:pt>
                <c:pt idx="9">
                  <c:v>77.822413509600011</c:v>
                </c:pt>
                <c:pt idx="10">
                  <c:v>78.626283825900003</c:v>
                </c:pt>
                <c:pt idx="11">
                  <c:v>69.508499162400014</c:v>
                </c:pt>
                <c:pt idx="12">
                  <c:v>76.757032824000007</c:v>
                </c:pt>
                <c:pt idx="13">
                  <c:v>72.301507352800016</c:v>
                </c:pt>
                <c:pt idx="14">
                  <c:v>70.496535226800006</c:v>
                </c:pt>
                <c:pt idx="17">
                  <c:v>73.109721161400017</c:v>
                </c:pt>
                <c:pt idx="18">
                  <c:v>65.932396875000009</c:v>
                </c:pt>
                <c:pt idx="19">
                  <c:v>72.105605910000008</c:v>
                </c:pt>
                <c:pt idx="20">
                  <c:v>70.160172080799995</c:v>
                </c:pt>
                <c:pt idx="21">
                  <c:v>67.920720528000004</c:v>
                </c:pt>
                <c:pt idx="22">
                  <c:v>68.310868706500003</c:v>
                </c:pt>
                <c:pt idx="23">
                  <c:v>66.351701709899999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C5-4917-B526-AB97D33FA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18144"/>
        <c:axId val="144119680"/>
      </c:scatterChart>
      <c:valAx>
        <c:axId val="14411814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4119680"/>
        <c:crosses val="autoZero"/>
        <c:crossBetween val="midCat"/>
      </c:valAx>
      <c:valAx>
        <c:axId val="1441196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4118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'F061'!$U$32:$U$33</c:f>
              <c:numCache>
                <c:formatCode>0.000</c:formatCode>
                <c:ptCount val="2"/>
                <c:pt idx="0">
                  <c:v>1.8333333333915416</c:v>
                </c:pt>
                <c:pt idx="1">
                  <c:v>50.333333333275121</c:v>
                </c:pt>
              </c:numCache>
            </c:numRef>
          </c:xVal>
          <c:yVal>
            <c:numRef>
              <c:f>'F061'!$V$32:$V$33</c:f>
              <c:numCache>
                <c:formatCode>0.00</c:formatCode>
                <c:ptCount val="2"/>
                <c:pt idx="0">
                  <c:v>4.7485409931853386</c:v>
                </c:pt>
                <c:pt idx="1">
                  <c:v>8.5107982945026919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3-4F70-8AF4-94AAB3036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977144"/>
        <c:axId val="635978424"/>
      </c:scatterChart>
      <c:valAx>
        <c:axId val="635977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5978424"/>
        <c:crosses val="autoZero"/>
        <c:crossBetween val="midCat"/>
      </c:valAx>
      <c:valAx>
        <c:axId val="6359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5977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mg/gWCW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General" sourceLinked="0"/>
            </c:trendlineLbl>
          </c:trendline>
          <c:xVal>
            <c:numRef>
              <c:f>'F066'!$V$9:$V$17</c:f>
              <c:numCache>
                <c:formatCode>0.00</c:formatCode>
                <c:ptCount val="9"/>
                <c:pt idx="0">
                  <c:v>9463.9876153846089</c:v>
                </c:pt>
                <c:pt idx="1">
                  <c:v>9764.3440730769235</c:v>
                </c:pt>
                <c:pt idx="2">
                  <c:v>9860.8282384615395</c:v>
                </c:pt>
                <c:pt idx="3">
                  <c:v>10081.80665</c:v>
                </c:pt>
                <c:pt idx="4">
                  <c:v>10152.040930769226</c:v>
                </c:pt>
                <c:pt idx="5">
                  <c:v>10484.415273076927</c:v>
                </c:pt>
                <c:pt idx="6">
                  <c:v>12099.284919230775</c:v>
                </c:pt>
                <c:pt idx="7">
                  <c:v>12572.99422307693</c:v>
                </c:pt>
                <c:pt idx="8">
                  <c:v>12541.709273076922</c:v>
                </c:pt>
              </c:numCache>
            </c:numRef>
          </c:xVal>
          <c:yVal>
            <c:numRef>
              <c:f>'F066'!$W$9:$W$17</c:f>
              <c:numCache>
                <c:formatCode>0.00</c:formatCode>
                <c:ptCount val="9"/>
                <c:pt idx="0">
                  <c:v>29.415582000000001</c:v>
                </c:pt>
                <c:pt idx="1">
                  <c:v>57.127338900000005</c:v>
                </c:pt>
                <c:pt idx="2">
                  <c:v>64.87630200000001</c:v>
                </c:pt>
                <c:pt idx="3">
                  <c:v>72.880530000000007</c:v>
                </c:pt>
                <c:pt idx="4">
                  <c:v>84.130426799999995</c:v>
                </c:pt>
                <c:pt idx="5">
                  <c:v>101.3719782</c:v>
                </c:pt>
                <c:pt idx="6">
                  <c:v>244.30552610000001</c:v>
                </c:pt>
                <c:pt idx="7">
                  <c:v>294.03810060000006</c:v>
                </c:pt>
                <c:pt idx="8">
                  <c:v>343.99164690000003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5E-4B76-8158-A3DF591B7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33312"/>
        <c:axId val="159535104"/>
      </c:scatterChart>
      <c:valAx>
        <c:axId val="15953331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59535104"/>
        <c:crosses val="autoZero"/>
        <c:crossBetween val="midCat"/>
      </c:valAx>
      <c:valAx>
        <c:axId val="1595351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9533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YXMet gWCW/kg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148578302712161"/>
                  <c:y val="7.6334208223972008E-2"/>
                </c:manualLayout>
              </c:layout>
              <c:numFmt formatCode="General" sourceLinked="0"/>
            </c:trendlineLbl>
          </c:trendline>
          <c:xVal>
            <c:numRef>
              <c:f>'F066'!$F$4:$F$17</c:f>
              <c:numCache>
                <c:formatCode>0.000</c:formatCode>
                <c:ptCount val="14"/>
                <c:pt idx="0">
                  <c:v>1.8670000000000009</c:v>
                </c:pt>
                <c:pt idx="1">
                  <c:v>3.9960000000000022</c:v>
                </c:pt>
                <c:pt idx="2">
                  <c:v>4.3820000000000014</c:v>
                </c:pt>
                <c:pt idx="3">
                  <c:v>4.7699999999999996</c:v>
                </c:pt>
                <c:pt idx="4">
                  <c:v>4.963000000000001</c:v>
                </c:pt>
                <c:pt idx="5">
                  <c:v>7.0920000000000023</c:v>
                </c:pt>
                <c:pt idx="6">
                  <c:v>7.5</c:v>
                </c:pt>
                <c:pt idx="7">
                  <c:v>7.8660000000000014</c:v>
                </c:pt>
                <c:pt idx="8">
                  <c:v>8.1620000000000008</c:v>
                </c:pt>
                <c:pt idx="9">
                  <c:v>8.5070000000000014</c:v>
                </c:pt>
                <c:pt idx="10">
                  <c:v>9.197000000000001</c:v>
                </c:pt>
                <c:pt idx="11">
                  <c:v>11.957000000000001</c:v>
                </c:pt>
                <c:pt idx="12">
                  <c:v>12.704000000000002</c:v>
                </c:pt>
                <c:pt idx="13">
                  <c:v>13.338000000000001</c:v>
                </c:pt>
              </c:numCache>
            </c:numRef>
          </c:xVal>
          <c:yVal>
            <c:numRef>
              <c:f>'F066'!$V$5:$V$17</c:f>
              <c:numCache>
                <c:formatCode>0.00</c:formatCode>
                <c:ptCount val="13"/>
                <c:pt idx="0">
                  <c:v>7644.7162384615367</c:v>
                </c:pt>
                <c:pt idx="1">
                  <c:v>7933.4754153846134</c:v>
                </c:pt>
                <c:pt idx="2">
                  <c:v>8095.852315384619</c:v>
                </c:pt>
                <c:pt idx="3">
                  <c:v>7810.101519230765</c:v>
                </c:pt>
                <c:pt idx="4">
                  <c:v>9463.9876153846089</c:v>
                </c:pt>
                <c:pt idx="5">
                  <c:v>9764.3440730769235</c:v>
                </c:pt>
                <c:pt idx="6">
                  <c:v>9860.8282384615395</c:v>
                </c:pt>
                <c:pt idx="7">
                  <c:v>10081.80665</c:v>
                </c:pt>
                <c:pt idx="8">
                  <c:v>10152.040930769226</c:v>
                </c:pt>
                <c:pt idx="9">
                  <c:v>10484.415273076927</c:v>
                </c:pt>
                <c:pt idx="10">
                  <c:v>12099.284919230775</c:v>
                </c:pt>
                <c:pt idx="11">
                  <c:v>12572.99422307693</c:v>
                </c:pt>
                <c:pt idx="12">
                  <c:v>12541.709273076922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53-449F-98C1-A262F5992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60448"/>
        <c:axId val="159561984"/>
      </c:scatterChart>
      <c:valAx>
        <c:axId val="159560448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159561984"/>
        <c:crosses val="autoZero"/>
        <c:crossBetween val="midCat"/>
      </c:valAx>
      <c:valAx>
        <c:axId val="1595619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9560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YCaX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'F066'!$V$4:$V$17</c:f>
              <c:numCache>
                <c:formatCode>0.00</c:formatCode>
                <c:ptCount val="14"/>
                <c:pt idx="0">
                  <c:v>5647.18215384615</c:v>
                </c:pt>
                <c:pt idx="1">
                  <c:v>7644.7162384615367</c:v>
                </c:pt>
                <c:pt idx="2">
                  <c:v>7933.4754153846134</c:v>
                </c:pt>
                <c:pt idx="3">
                  <c:v>8095.852315384619</c:v>
                </c:pt>
                <c:pt idx="4">
                  <c:v>7810.101519230765</c:v>
                </c:pt>
                <c:pt idx="5">
                  <c:v>9463.9876153846089</c:v>
                </c:pt>
                <c:pt idx="6">
                  <c:v>9764.3440730769235</c:v>
                </c:pt>
                <c:pt idx="7">
                  <c:v>9860.8282384615395</c:v>
                </c:pt>
                <c:pt idx="8">
                  <c:v>10081.80665</c:v>
                </c:pt>
                <c:pt idx="9">
                  <c:v>10152.040930769226</c:v>
                </c:pt>
                <c:pt idx="10">
                  <c:v>10484.415273076927</c:v>
                </c:pt>
                <c:pt idx="11">
                  <c:v>12099.284919230775</c:v>
                </c:pt>
                <c:pt idx="12">
                  <c:v>12572.99422307693</c:v>
                </c:pt>
                <c:pt idx="13">
                  <c:v>12541.709273076922</c:v>
                </c:pt>
              </c:numCache>
            </c:numRef>
          </c:xVal>
          <c:yVal>
            <c:numRef>
              <c:f>'F066'!$X$4:$X$17</c:f>
              <c:numCache>
                <c:formatCode>0.00</c:formatCode>
                <c:ptCount val="14"/>
                <c:pt idx="0">
                  <c:v>3.8225516690000001</c:v>
                </c:pt>
                <c:pt idx="1">
                  <c:v>3.8813407170000009</c:v>
                </c:pt>
                <c:pt idx="2">
                  <c:v>3.8878710528</c:v>
                </c:pt>
                <c:pt idx="3">
                  <c:v>3.5020179966000002</c:v>
                </c:pt>
                <c:pt idx="5">
                  <c:v>3.4432572930000003</c:v>
                </c:pt>
                <c:pt idx="6">
                  <c:v>3.4089139449000001</c:v>
                </c:pt>
                <c:pt idx="8">
                  <c:v>3.2069862550999999</c:v>
                </c:pt>
                <c:pt idx="9">
                  <c:v>3.1780145726</c:v>
                </c:pt>
                <c:pt idx="10">
                  <c:v>3.0986539008</c:v>
                </c:pt>
                <c:pt idx="11">
                  <c:v>2.9629307803000002</c:v>
                </c:pt>
                <c:pt idx="12">
                  <c:v>2.7443556056</c:v>
                </c:pt>
                <c:pt idx="13">
                  <c:v>2.4963222537000003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F0-4B20-A99F-3350E7CEE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50016"/>
        <c:axId val="161764096"/>
      </c:scatterChart>
      <c:valAx>
        <c:axId val="16175001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1764096"/>
        <c:crosses val="autoZero"/>
        <c:crossBetween val="midCat"/>
      </c:valAx>
      <c:valAx>
        <c:axId val="1617640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1750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YKX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'F066'!$V$4:$V$17</c:f>
              <c:numCache>
                <c:formatCode>0.00</c:formatCode>
                <c:ptCount val="14"/>
                <c:pt idx="0">
                  <c:v>5647.18215384615</c:v>
                </c:pt>
                <c:pt idx="1">
                  <c:v>7644.7162384615367</c:v>
                </c:pt>
                <c:pt idx="2">
                  <c:v>7933.4754153846134</c:v>
                </c:pt>
                <c:pt idx="3">
                  <c:v>8095.852315384619</c:v>
                </c:pt>
                <c:pt idx="4">
                  <c:v>7810.101519230765</c:v>
                </c:pt>
                <c:pt idx="5">
                  <c:v>9463.9876153846089</c:v>
                </c:pt>
                <c:pt idx="6">
                  <c:v>9764.3440730769235</c:v>
                </c:pt>
                <c:pt idx="7">
                  <c:v>9860.8282384615395</c:v>
                </c:pt>
                <c:pt idx="8">
                  <c:v>10081.80665</c:v>
                </c:pt>
                <c:pt idx="9">
                  <c:v>10152.040930769226</c:v>
                </c:pt>
                <c:pt idx="10">
                  <c:v>10484.415273076927</c:v>
                </c:pt>
                <c:pt idx="11">
                  <c:v>12099.284919230775</c:v>
                </c:pt>
                <c:pt idx="12">
                  <c:v>12572.99422307693</c:v>
                </c:pt>
                <c:pt idx="13">
                  <c:v>12541.709273076922</c:v>
                </c:pt>
              </c:numCache>
            </c:numRef>
          </c:xVal>
          <c:yVal>
            <c:numRef>
              <c:f>'F066'!$Y$4:$Y$17</c:f>
              <c:numCache>
                <c:formatCode>0.00</c:formatCode>
                <c:ptCount val="14"/>
                <c:pt idx="0">
                  <c:v>145.29816480199997</c:v>
                </c:pt>
                <c:pt idx="1">
                  <c:v>136.50802237320002</c:v>
                </c:pt>
                <c:pt idx="2">
                  <c:v>132.72647875200002</c:v>
                </c:pt>
                <c:pt idx="3">
                  <c:v>124.18461637380001</c:v>
                </c:pt>
                <c:pt idx="5">
                  <c:v>116.061980265</c:v>
                </c:pt>
                <c:pt idx="6">
                  <c:v>116.64644066100001</c:v>
                </c:pt>
                <c:pt idx="8">
                  <c:v>106.43545481730001</c:v>
                </c:pt>
                <c:pt idx="9">
                  <c:v>103.78398328760001</c:v>
                </c:pt>
                <c:pt idx="10">
                  <c:v>106.05526272520002</c:v>
                </c:pt>
                <c:pt idx="11">
                  <c:v>98.556944043899989</c:v>
                </c:pt>
                <c:pt idx="12">
                  <c:v>97.755487680400009</c:v>
                </c:pt>
                <c:pt idx="13">
                  <c:v>89.962336028400003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BE-45BC-95B0-90ACA9B33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89440"/>
        <c:axId val="161790976"/>
      </c:scatterChart>
      <c:valAx>
        <c:axId val="16178944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1790976"/>
        <c:crosses val="autoZero"/>
        <c:crossBetween val="midCat"/>
      </c:valAx>
      <c:valAx>
        <c:axId val="1617909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17894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YMgX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'F066'!$V$4:$V$17</c:f>
              <c:numCache>
                <c:formatCode>0.00</c:formatCode>
                <c:ptCount val="14"/>
                <c:pt idx="0">
                  <c:v>5647.18215384615</c:v>
                </c:pt>
                <c:pt idx="1">
                  <c:v>7644.7162384615367</c:v>
                </c:pt>
                <c:pt idx="2">
                  <c:v>7933.4754153846134</c:v>
                </c:pt>
                <c:pt idx="3">
                  <c:v>8095.852315384619</c:v>
                </c:pt>
                <c:pt idx="4">
                  <c:v>7810.101519230765</c:v>
                </c:pt>
                <c:pt idx="5">
                  <c:v>9463.9876153846089</c:v>
                </c:pt>
                <c:pt idx="6">
                  <c:v>9764.3440730769235</c:v>
                </c:pt>
                <c:pt idx="7">
                  <c:v>9860.8282384615395</c:v>
                </c:pt>
                <c:pt idx="8">
                  <c:v>10081.80665</c:v>
                </c:pt>
                <c:pt idx="9">
                  <c:v>10152.040930769226</c:v>
                </c:pt>
                <c:pt idx="10">
                  <c:v>10484.415273076927</c:v>
                </c:pt>
                <c:pt idx="11">
                  <c:v>12099.284919230775</c:v>
                </c:pt>
                <c:pt idx="12">
                  <c:v>12572.99422307693</c:v>
                </c:pt>
                <c:pt idx="13">
                  <c:v>12541.709273076922</c:v>
                </c:pt>
              </c:numCache>
            </c:numRef>
          </c:xVal>
          <c:yVal>
            <c:numRef>
              <c:f>'F066'!$Z$4:$Z$17</c:f>
              <c:numCache>
                <c:formatCode>0.00</c:formatCode>
                <c:ptCount val="14"/>
                <c:pt idx="0">
                  <c:v>20.629905523999994</c:v>
                </c:pt>
                <c:pt idx="1">
                  <c:v>19.449634660200001</c:v>
                </c:pt>
                <c:pt idx="2">
                  <c:v>19.174120537600004</c:v>
                </c:pt>
                <c:pt idx="3">
                  <c:v>16.280406299399999</c:v>
                </c:pt>
                <c:pt idx="5">
                  <c:v>14.158700136</c:v>
                </c:pt>
                <c:pt idx="6">
                  <c:v>14.253389576999998</c:v>
                </c:pt>
                <c:pt idx="8">
                  <c:v>11.9293280855</c:v>
                </c:pt>
                <c:pt idx="9">
                  <c:v>11.6631339048</c:v>
                </c:pt>
                <c:pt idx="10">
                  <c:v>11.308271120400001</c:v>
                </c:pt>
                <c:pt idx="11">
                  <c:v>10.024273517700001</c:v>
                </c:pt>
                <c:pt idx="12">
                  <c:v>9.3171552667000004</c:v>
                </c:pt>
                <c:pt idx="13">
                  <c:v>8.2829491601999994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50-46E4-B494-1F2667B94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37056"/>
        <c:axId val="161838592"/>
      </c:scatterChart>
      <c:valAx>
        <c:axId val="16183705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1838592"/>
        <c:crosses val="autoZero"/>
        <c:crossBetween val="midCat"/>
      </c:valAx>
      <c:valAx>
        <c:axId val="1618385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1837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'F066'!$V$4:$V$17</c:f>
              <c:numCache>
                <c:formatCode>0.00</c:formatCode>
                <c:ptCount val="14"/>
                <c:pt idx="0">
                  <c:v>5647.18215384615</c:v>
                </c:pt>
                <c:pt idx="1">
                  <c:v>7644.7162384615367</c:v>
                </c:pt>
                <c:pt idx="2">
                  <c:v>7933.4754153846134</c:v>
                </c:pt>
                <c:pt idx="3">
                  <c:v>8095.852315384619</c:v>
                </c:pt>
                <c:pt idx="4">
                  <c:v>7810.101519230765</c:v>
                </c:pt>
                <c:pt idx="5">
                  <c:v>9463.9876153846089</c:v>
                </c:pt>
                <c:pt idx="6">
                  <c:v>9764.3440730769235</c:v>
                </c:pt>
                <c:pt idx="7">
                  <c:v>9860.8282384615395</c:v>
                </c:pt>
                <c:pt idx="8">
                  <c:v>10081.80665</c:v>
                </c:pt>
                <c:pt idx="9">
                  <c:v>10152.040930769226</c:v>
                </c:pt>
                <c:pt idx="10">
                  <c:v>10484.415273076927</c:v>
                </c:pt>
                <c:pt idx="11">
                  <c:v>12099.284919230775</c:v>
                </c:pt>
                <c:pt idx="12">
                  <c:v>12572.99422307693</c:v>
                </c:pt>
                <c:pt idx="13">
                  <c:v>12541.709273076922</c:v>
                </c:pt>
              </c:numCache>
            </c:numRef>
          </c:xVal>
          <c:yVal>
            <c:numRef>
              <c:f>'F066'!$AA$4:$AA$17</c:f>
              <c:numCache>
                <c:formatCode>0.00</c:formatCode>
                <c:ptCount val="14"/>
                <c:pt idx="0">
                  <c:v>169.74706369399999</c:v>
                </c:pt>
                <c:pt idx="1">
                  <c:v>167.1488389008</c:v>
                </c:pt>
                <c:pt idx="2">
                  <c:v>154.39766672960002</c:v>
                </c:pt>
                <c:pt idx="3">
                  <c:v>138.7064427816</c:v>
                </c:pt>
                <c:pt idx="5">
                  <c:v>127.893114111</c:v>
                </c:pt>
                <c:pt idx="6">
                  <c:v>131.2004006352</c:v>
                </c:pt>
                <c:pt idx="8">
                  <c:v>119.8479016883</c:v>
                </c:pt>
                <c:pt idx="9">
                  <c:v>111.198530639</c:v>
                </c:pt>
                <c:pt idx="10">
                  <c:v>105.6598615764</c:v>
                </c:pt>
                <c:pt idx="11">
                  <c:v>97.447470476900008</c:v>
                </c:pt>
                <c:pt idx="12">
                  <c:v>93.329336117900013</c:v>
                </c:pt>
                <c:pt idx="13">
                  <c:v>82.827758646600003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05-4D20-BE90-E1B92FF52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63936"/>
        <c:axId val="161865728"/>
      </c:scatterChart>
      <c:valAx>
        <c:axId val="16186393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1865728"/>
        <c:crosses val="autoZero"/>
        <c:crossBetween val="midCat"/>
      </c:valAx>
      <c:valAx>
        <c:axId val="1618657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1863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YSX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'F066'!$V$4:$V$17</c:f>
              <c:numCache>
                <c:formatCode>0.00</c:formatCode>
                <c:ptCount val="14"/>
                <c:pt idx="0">
                  <c:v>5647.18215384615</c:v>
                </c:pt>
                <c:pt idx="1">
                  <c:v>7644.7162384615367</c:v>
                </c:pt>
                <c:pt idx="2">
                  <c:v>7933.4754153846134</c:v>
                </c:pt>
                <c:pt idx="3">
                  <c:v>8095.852315384619</c:v>
                </c:pt>
                <c:pt idx="4">
                  <c:v>7810.101519230765</c:v>
                </c:pt>
                <c:pt idx="5">
                  <c:v>9463.9876153846089</c:v>
                </c:pt>
                <c:pt idx="6">
                  <c:v>9764.3440730769235</c:v>
                </c:pt>
                <c:pt idx="7">
                  <c:v>9860.8282384615395</c:v>
                </c:pt>
                <c:pt idx="8">
                  <c:v>10081.80665</c:v>
                </c:pt>
                <c:pt idx="9">
                  <c:v>10152.040930769226</c:v>
                </c:pt>
                <c:pt idx="10">
                  <c:v>10484.415273076927</c:v>
                </c:pt>
                <c:pt idx="11">
                  <c:v>12099.284919230775</c:v>
                </c:pt>
                <c:pt idx="12">
                  <c:v>12572.99422307693</c:v>
                </c:pt>
                <c:pt idx="13">
                  <c:v>12541.709273076922</c:v>
                </c:pt>
              </c:numCache>
            </c:numRef>
          </c:xVal>
          <c:yVal>
            <c:numRef>
              <c:f>'F066'!$AB$4:$AB$17</c:f>
              <c:numCache>
                <c:formatCode>0.00</c:formatCode>
                <c:ptCount val="14"/>
                <c:pt idx="0">
                  <c:v>94.12080702999998</c:v>
                </c:pt>
                <c:pt idx="1">
                  <c:v>98.470676947200019</c:v>
                </c:pt>
                <c:pt idx="2">
                  <c:v>92.850200273600009</c:v>
                </c:pt>
                <c:pt idx="3">
                  <c:v>82.850951189400007</c:v>
                </c:pt>
                <c:pt idx="5">
                  <c:v>87.99694701</c:v>
                </c:pt>
                <c:pt idx="6">
                  <c:v>90.99294689429999</c:v>
                </c:pt>
                <c:pt idx="8">
                  <c:v>82.3887668789</c:v>
                </c:pt>
                <c:pt idx="9">
                  <c:v>78.306977695800001</c:v>
                </c:pt>
                <c:pt idx="10">
                  <c:v>77.611344752500003</c:v>
                </c:pt>
                <c:pt idx="11">
                  <c:v>78.362865064299996</c:v>
                </c:pt>
                <c:pt idx="12">
                  <c:v>77.069709011600011</c:v>
                </c:pt>
                <c:pt idx="13">
                  <c:v>68.947074718500005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37-48E2-BC19-227E3700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72992"/>
        <c:axId val="161974528"/>
      </c:scatterChart>
      <c:valAx>
        <c:axId val="16197299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1974528"/>
        <c:crosses val="autoZero"/>
        <c:crossBetween val="midCat"/>
      </c:valAx>
      <c:valAx>
        <c:axId val="1619745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1972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'F066'!$U$25:$U$38</c:f>
              <c:numCache>
                <c:formatCode>0.000</c:formatCode>
                <c:ptCount val="14"/>
                <c:pt idx="0">
                  <c:v>53.416666666666671</c:v>
                </c:pt>
                <c:pt idx="1">
                  <c:v>69.916666666666671</c:v>
                </c:pt>
                <c:pt idx="2">
                  <c:v>72.916666666666671</c:v>
                </c:pt>
                <c:pt idx="3">
                  <c:v>75.916666666666671</c:v>
                </c:pt>
                <c:pt idx="4">
                  <c:v>77.416666666666671</c:v>
                </c:pt>
                <c:pt idx="5">
                  <c:v>93.916666666666671</c:v>
                </c:pt>
                <c:pt idx="6">
                  <c:v>97.083333333352741</c:v>
                </c:pt>
                <c:pt idx="7">
                  <c:v>99.916666666666671</c:v>
                </c:pt>
                <c:pt idx="8">
                  <c:v>101.41666666666667</c:v>
                </c:pt>
                <c:pt idx="9">
                  <c:v>102.91666666666667</c:v>
                </c:pt>
                <c:pt idx="10">
                  <c:v>105.91666666666667</c:v>
                </c:pt>
                <c:pt idx="11">
                  <c:v>117.91666666666667</c:v>
                </c:pt>
                <c:pt idx="12">
                  <c:v>121.16666666660846</c:v>
                </c:pt>
                <c:pt idx="13">
                  <c:v>123.91666666666667</c:v>
                </c:pt>
              </c:numCache>
            </c:numRef>
          </c:xVal>
          <c:yVal>
            <c:numRef>
              <c:f>'F066'!$V$25:$V$38</c:f>
              <c:numCache>
                <c:formatCode>General</c:formatCode>
                <c:ptCount val="14"/>
                <c:pt idx="0">
                  <c:v>8.6389119658988633</c:v>
                </c:pt>
                <c:pt idx="1">
                  <c:v>8.941770000403082</c:v>
                </c:pt>
                <c:pt idx="2">
                  <c:v>8.9788464803333454</c:v>
                </c:pt>
                <c:pt idx="3">
                  <c:v>8.9991071496840647</c:v>
                </c:pt>
                <c:pt idx="4">
                  <c:v>8.9631732413703471</c:v>
                </c:pt>
                <c:pt idx="5">
                  <c:v>9.1552490970547264</c:v>
                </c:pt>
                <c:pt idx="6" formatCode="0.00">
                  <c:v>9.1864926698388114</c:v>
                </c:pt>
                <c:pt idx="7" formatCode="0.00">
                  <c:v>9.1963254439128619</c:v>
                </c:pt>
                <c:pt idx="8" formatCode="0.00">
                  <c:v>9.2184877567161703</c:v>
                </c:pt>
                <c:pt idx="9" formatCode="0.00">
                  <c:v>9.2254300411797541</c:v>
                </c:pt>
                <c:pt idx="10" formatCode="0.00">
                  <c:v>9.2576451738340477</c:v>
                </c:pt>
                <c:pt idx="11" formatCode="0.00">
                  <c:v>9.4009016322542678</c:v>
                </c:pt>
                <c:pt idx="12" formatCode="0.00">
                  <c:v>9.4393064771225372</c:v>
                </c:pt>
                <c:pt idx="13" formatCode="0.00">
                  <c:v>9.4368151105661546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5-4D80-A85D-32A405DA4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335248"/>
        <c:axId val="595339088"/>
      </c:scatterChart>
      <c:valAx>
        <c:axId val="59533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5339088"/>
        <c:crosses val="autoZero"/>
        <c:crossBetween val="midCat"/>
      </c:valAx>
      <c:valAx>
        <c:axId val="59533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533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mg/gWCW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General" sourceLinked="0"/>
            </c:trendlineLbl>
          </c:trendline>
          <c:xVal>
            <c:numRef>
              <c:f>'F007'!$V$4:$V$41</c:f>
              <c:numCache>
                <c:formatCode>0.00</c:formatCode>
                <c:ptCount val="38"/>
                <c:pt idx="0">
                  <c:v>2231.1159923076907</c:v>
                </c:pt>
                <c:pt idx="1">
                  <c:v>2220.8250884615409</c:v>
                </c:pt>
                <c:pt idx="2">
                  <c:v>2201.5598076923102</c:v>
                </c:pt>
                <c:pt idx="3">
                  <c:v>2154.1412999999998</c:v>
                </c:pt>
                <c:pt idx="4">
                  <c:v>2572.9004153846149</c:v>
                </c:pt>
                <c:pt idx="5">
                  <c:v>2898.8219192307702</c:v>
                </c:pt>
                <c:pt idx="6">
                  <c:v>2766.5576346153816</c:v>
                </c:pt>
                <c:pt idx="7">
                  <c:v>3021.9818538461518</c:v>
                </c:pt>
                <c:pt idx="8">
                  <c:v>3280.3502269230748</c:v>
                </c:pt>
                <c:pt idx="9">
                  <c:v>3472.9777692307689</c:v>
                </c:pt>
                <c:pt idx="10">
                  <c:v>4902.2158307692271</c:v>
                </c:pt>
                <c:pt idx="11">
                  <c:v>5088.9004384615346</c:v>
                </c:pt>
                <c:pt idx="12">
                  <c:v>4927.2346153846165</c:v>
                </c:pt>
                <c:pt idx="13">
                  <c:v>5419.1308499999996</c:v>
                </c:pt>
                <c:pt idx="14">
                  <c:v>5973.0770076923127</c:v>
                </c:pt>
                <c:pt idx="15">
                  <c:v>6122.6011846153824</c:v>
                </c:pt>
                <c:pt idx="16">
                  <c:v>8737.6743461538517</c:v>
                </c:pt>
                <c:pt idx="17">
                  <c:v>9759.727942307698</c:v>
                </c:pt>
                <c:pt idx="18">
                  <c:v>9826.7581076923107</c:v>
                </c:pt>
                <c:pt idx="19">
                  <c:v>9969.7361076923098</c:v>
                </c:pt>
                <c:pt idx="20">
                  <c:v>10369.078257692308</c:v>
                </c:pt>
                <c:pt idx="21">
                  <c:v>11003.24053846153</c:v>
                </c:pt>
                <c:pt idx="22">
                  <c:v>15545.928057692296</c:v>
                </c:pt>
                <c:pt idx="23">
                  <c:v>15569.808138461538</c:v>
                </c:pt>
                <c:pt idx="24">
                  <c:v>15916.396569230767</c:v>
                </c:pt>
                <c:pt idx="25">
                  <c:v>16594.192057692311</c:v>
                </c:pt>
                <c:pt idx="26">
                  <c:v>16944.998699999993</c:v>
                </c:pt>
                <c:pt idx="27">
                  <c:v>17762.858076923079</c:v>
                </c:pt>
                <c:pt idx="28">
                  <c:v>21732.980134615384</c:v>
                </c:pt>
                <c:pt idx="29">
                  <c:v>21496.374923076921</c:v>
                </c:pt>
                <c:pt idx="30">
                  <c:v>20336.429788461541</c:v>
                </c:pt>
                <c:pt idx="31">
                  <c:v>19364.326596153842</c:v>
                </c:pt>
                <c:pt idx="32">
                  <c:v>19646.589253846152</c:v>
                </c:pt>
                <c:pt idx="33">
                  <c:v>20032.918973076921</c:v>
                </c:pt>
                <c:pt idx="34">
                  <c:v>20427.573046153841</c:v>
                </c:pt>
                <c:pt idx="35">
                  <c:v>22248.83510769231</c:v>
                </c:pt>
                <c:pt idx="36">
                  <c:v>22166.862738461543</c:v>
                </c:pt>
                <c:pt idx="37">
                  <c:v>22486.669596153839</c:v>
                </c:pt>
              </c:numCache>
            </c:numRef>
          </c:xVal>
          <c:yVal>
            <c:numRef>
              <c:f>'F007'!$W$4:$W$41</c:f>
              <c:numCache>
                <c:formatCode>0.00</c:formatCode>
                <c:ptCount val="38"/>
                <c:pt idx="0">
                  <c:v>13.300409699999999</c:v>
                </c:pt>
                <c:pt idx="1">
                  <c:v>42.461680800000003</c:v>
                </c:pt>
                <c:pt idx="2">
                  <c:v>36.117984</c:v>
                </c:pt>
                <c:pt idx="3">
                  <c:v>31.635458400000001</c:v>
                </c:pt>
                <c:pt idx="6">
                  <c:v>38.744764999999994</c:v>
                </c:pt>
                <c:pt idx="8">
                  <c:v>35.435799600000003</c:v>
                </c:pt>
                <c:pt idx="9">
                  <c:v>19.286828000000003</c:v>
                </c:pt>
                <c:pt idx="12">
                  <c:v>42.891649999999998</c:v>
                </c:pt>
                <c:pt idx="13">
                  <c:v>35.562581600000001</c:v>
                </c:pt>
                <c:pt idx="14">
                  <c:v>57.694148399999996</c:v>
                </c:pt>
                <c:pt idx="15">
                  <c:v>59.344507199999995</c:v>
                </c:pt>
                <c:pt idx="16">
                  <c:v>81.245936</c:v>
                </c:pt>
                <c:pt idx="17">
                  <c:v>136.54866000000001</c:v>
                </c:pt>
                <c:pt idx="18">
                  <c:v>158.27803640000002</c:v>
                </c:pt>
                <c:pt idx="19">
                  <c:v>202.6089576</c:v>
                </c:pt>
                <c:pt idx="20">
                  <c:v>277.43170510000004</c:v>
                </c:pt>
                <c:pt idx="21">
                  <c:v>309.42270630000002</c:v>
                </c:pt>
                <c:pt idx="22">
                  <c:v>470.76064350000007</c:v>
                </c:pt>
                <c:pt idx="23">
                  <c:v>570.39479070000004</c:v>
                </c:pt>
                <c:pt idx="24">
                  <c:v>622.07630640000002</c:v>
                </c:pt>
                <c:pt idx="25">
                  <c:v>656.43400700000007</c:v>
                </c:pt>
                <c:pt idx="26">
                  <c:v>672.48153180000008</c:v>
                </c:pt>
                <c:pt idx="27">
                  <c:v>847.63875400000006</c:v>
                </c:pt>
                <c:pt idx="28">
                  <c:v>996.96347000000014</c:v>
                </c:pt>
                <c:pt idx="29">
                  <c:v>1048.1182609999998</c:v>
                </c:pt>
                <c:pt idx="30">
                  <c:v>1116.7415894000001</c:v>
                </c:pt>
                <c:pt idx="31">
                  <c:v>1463.2927264999994</c:v>
                </c:pt>
                <c:pt idx="32">
                  <c:v>1294.8961872</c:v>
                </c:pt>
                <c:pt idx="33">
                  <c:v>1611.3647697000001</c:v>
                </c:pt>
                <c:pt idx="34">
                  <c:v>1875.3280835999999</c:v>
                </c:pt>
                <c:pt idx="35">
                  <c:v>2141.3462448000005</c:v>
                </c:pt>
                <c:pt idx="36">
                  <c:v>1956.4778603999998</c:v>
                </c:pt>
                <c:pt idx="37">
                  <c:v>2044.9709930999995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19-42D4-997B-13A253C95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4352"/>
        <c:axId val="162362496"/>
      </c:scatterChart>
      <c:valAx>
        <c:axId val="16200435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2362496"/>
        <c:crosses val="autoZero"/>
        <c:crossBetween val="midCat"/>
      </c:valAx>
      <c:valAx>
        <c:axId val="1623624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2004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YXMet gWCW/kg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148578302712161"/>
                  <c:y val="7.6334208223972008E-2"/>
                </c:manualLayout>
              </c:layout>
              <c:numFmt formatCode="General" sourceLinked="0"/>
            </c:trendlineLbl>
          </c:trendline>
          <c:xVal>
            <c:numRef>
              <c:f>'F007'!$F$4:$F$41</c:f>
              <c:numCache>
                <c:formatCode>0.000</c:formatCode>
                <c:ptCount val="38"/>
                <c:pt idx="0">
                  <c:v>3.0000000000001137E-2</c:v>
                </c:pt>
                <c:pt idx="1">
                  <c:v>0.10300000000000153</c:v>
                </c:pt>
                <c:pt idx="2">
                  <c:v>0.15299999999999869</c:v>
                </c:pt>
                <c:pt idx="3">
                  <c:v>0.1769999999999996</c:v>
                </c:pt>
                <c:pt idx="4">
                  <c:v>0.625</c:v>
                </c:pt>
                <c:pt idx="5">
                  <c:v>0.71499999999999997</c:v>
                </c:pt>
                <c:pt idx="6">
                  <c:v>0.94000000000000128</c:v>
                </c:pt>
                <c:pt idx="7">
                  <c:v>1.2190000000000012</c:v>
                </c:pt>
                <c:pt idx="8">
                  <c:v>1.4860000000000007</c:v>
                </c:pt>
                <c:pt idx="9">
                  <c:v>1.657</c:v>
                </c:pt>
                <c:pt idx="10">
                  <c:v>2.6150000000000002</c:v>
                </c:pt>
                <c:pt idx="11">
                  <c:v>2.7339999999999982</c:v>
                </c:pt>
                <c:pt idx="12">
                  <c:v>3.1329999999999991</c:v>
                </c:pt>
                <c:pt idx="13">
                  <c:v>3.59</c:v>
                </c:pt>
                <c:pt idx="14">
                  <c:v>4.0470000000000006</c:v>
                </c:pt>
                <c:pt idx="15">
                  <c:v>4.3559999999999981</c:v>
                </c:pt>
                <c:pt idx="16">
                  <c:v>6.5289999999999999</c:v>
                </c:pt>
                <c:pt idx="17">
                  <c:v>7.2620000000000005</c:v>
                </c:pt>
                <c:pt idx="18">
                  <c:v>8.6419999999999995</c:v>
                </c:pt>
                <c:pt idx="19">
                  <c:v>8.9879999999999995</c:v>
                </c:pt>
                <c:pt idx="20">
                  <c:v>9.1880000000000006</c:v>
                </c:pt>
                <c:pt idx="21">
                  <c:v>9.8509999999999991</c:v>
                </c:pt>
                <c:pt idx="22">
                  <c:v>13.202999999999999</c:v>
                </c:pt>
                <c:pt idx="23">
                  <c:v>14.073</c:v>
                </c:pt>
                <c:pt idx="24">
                  <c:v>14.861999999999998</c:v>
                </c:pt>
                <c:pt idx="25">
                  <c:v>15.589000000000002</c:v>
                </c:pt>
                <c:pt idx="26">
                  <c:v>16.295999999999999</c:v>
                </c:pt>
                <c:pt idx="27">
                  <c:v>16.747</c:v>
                </c:pt>
                <c:pt idx="28">
                  <c:v>18.989000000000001</c:v>
                </c:pt>
                <c:pt idx="29">
                  <c:v>19.590999999999998</c:v>
                </c:pt>
                <c:pt idx="30">
                  <c:v>20.094999999999999</c:v>
                </c:pt>
                <c:pt idx="31">
                  <c:v>20.33799999999999</c:v>
                </c:pt>
                <c:pt idx="32">
                  <c:v>20.767999999999997</c:v>
                </c:pt>
                <c:pt idx="33">
                  <c:v>21.125</c:v>
                </c:pt>
                <c:pt idx="34">
                  <c:v>21.491999999999994</c:v>
                </c:pt>
                <c:pt idx="35">
                  <c:v>23.315999999999999</c:v>
                </c:pt>
                <c:pt idx="36">
                  <c:v>23.46</c:v>
                </c:pt>
                <c:pt idx="37">
                  <c:v>23.601999999999993</c:v>
                </c:pt>
              </c:numCache>
            </c:numRef>
          </c:xVal>
          <c:yVal>
            <c:numRef>
              <c:f>'F007'!$V$5:$V$41</c:f>
              <c:numCache>
                <c:formatCode>0.00</c:formatCode>
                <c:ptCount val="37"/>
                <c:pt idx="0">
                  <c:v>2220.8250884615409</c:v>
                </c:pt>
                <c:pt idx="1">
                  <c:v>2201.5598076923102</c:v>
                </c:pt>
                <c:pt idx="2">
                  <c:v>2154.1412999999998</c:v>
                </c:pt>
                <c:pt idx="3">
                  <c:v>2572.9004153846149</c:v>
                </c:pt>
                <c:pt idx="4">
                  <c:v>2898.8219192307702</c:v>
                </c:pt>
                <c:pt idx="5">
                  <c:v>2766.5576346153816</c:v>
                </c:pt>
                <c:pt idx="6">
                  <c:v>3021.9818538461518</c:v>
                </c:pt>
                <c:pt idx="7">
                  <c:v>3280.3502269230748</c:v>
                </c:pt>
                <c:pt idx="8">
                  <c:v>3472.9777692307689</c:v>
                </c:pt>
                <c:pt idx="9">
                  <c:v>4902.2158307692271</c:v>
                </c:pt>
                <c:pt idx="10">
                  <c:v>5088.9004384615346</c:v>
                </c:pt>
                <c:pt idx="11">
                  <c:v>4927.2346153846165</c:v>
                </c:pt>
                <c:pt idx="12">
                  <c:v>5419.1308499999996</c:v>
                </c:pt>
                <c:pt idx="13">
                  <c:v>5973.0770076923127</c:v>
                </c:pt>
                <c:pt idx="14">
                  <c:v>6122.6011846153824</c:v>
                </c:pt>
                <c:pt idx="15">
                  <c:v>8737.6743461538517</c:v>
                </c:pt>
                <c:pt idx="16">
                  <c:v>9759.727942307698</c:v>
                </c:pt>
                <c:pt idx="17">
                  <c:v>9826.7581076923107</c:v>
                </c:pt>
                <c:pt idx="18">
                  <c:v>9969.7361076923098</c:v>
                </c:pt>
                <c:pt idx="19">
                  <c:v>10369.078257692308</c:v>
                </c:pt>
                <c:pt idx="20">
                  <c:v>11003.24053846153</c:v>
                </c:pt>
                <c:pt idx="21">
                  <c:v>15545.928057692296</c:v>
                </c:pt>
                <c:pt idx="22">
                  <c:v>15569.808138461538</c:v>
                </c:pt>
                <c:pt idx="23">
                  <c:v>15916.396569230767</c:v>
                </c:pt>
                <c:pt idx="24">
                  <c:v>16594.192057692311</c:v>
                </c:pt>
                <c:pt idx="25">
                  <c:v>16944.998699999993</c:v>
                </c:pt>
                <c:pt idx="26">
                  <c:v>17762.858076923079</c:v>
                </c:pt>
                <c:pt idx="27">
                  <c:v>21732.980134615384</c:v>
                </c:pt>
                <c:pt idx="28">
                  <c:v>21496.374923076921</c:v>
                </c:pt>
                <c:pt idx="29">
                  <c:v>20336.429788461541</c:v>
                </c:pt>
                <c:pt idx="30">
                  <c:v>19364.326596153842</c:v>
                </c:pt>
                <c:pt idx="31">
                  <c:v>19646.589253846152</c:v>
                </c:pt>
                <c:pt idx="32">
                  <c:v>20032.918973076921</c:v>
                </c:pt>
                <c:pt idx="33">
                  <c:v>20427.573046153841</c:v>
                </c:pt>
                <c:pt idx="34">
                  <c:v>22248.83510769231</c:v>
                </c:pt>
                <c:pt idx="35">
                  <c:v>22166.862738461543</c:v>
                </c:pt>
                <c:pt idx="36">
                  <c:v>22486.669596153839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71-4315-861C-C6E7B0BA4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87840"/>
        <c:axId val="162389376"/>
      </c:scatterChart>
      <c:valAx>
        <c:axId val="162387840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162389376"/>
        <c:crosses val="autoZero"/>
        <c:crossBetween val="midCat"/>
      </c:valAx>
      <c:valAx>
        <c:axId val="1623893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23878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YCaX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'F007'!$V$4:$V$41</c:f>
              <c:numCache>
                <c:formatCode>0.00</c:formatCode>
                <c:ptCount val="38"/>
                <c:pt idx="0">
                  <c:v>2231.1159923076907</c:v>
                </c:pt>
                <c:pt idx="1">
                  <c:v>2220.8250884615409</c:v>
                </c:pt>
                <c:pt idx="2">
                  <c:v>2201.5598076923102</c:v>
                </c:pt>
                <c:pt idx="3">
                  <c:v>2154.1412999999998</c:v>
                </c:pt>
                <c:pt idx="4">
                  <c:v>2572.9004153846149</c:v>
                </c:pt>
                <c:pt idx="5">
                  <c:v>2898.8219192307702</c:v>
                </c:pt>
                <c:pt idx="6">
                  <c:v>2766.5576346153816</c:v>
                </c:pt>
                <c:pt idx="7">
                  <c:v>3021.9818538461518</c:v>
                </c:pt>
                <c:pt idx="8">
                  <c:v>3280.3502269230748</c:v>
                </c:pt>
                <c:pt idx="9">
                  <c:v>3472.9777692307689</c:v>
                </c:pt>
                <c:pt idx="10">
                  <c:v>4902.2158307692271</c:v>
                </c:pt>
                <c:pt idx="11">
                  <c:v>5088.9004384615346</c:v>
                </c:pt>
                <c:pt idx="12">
                  <c:v>4927.2346153846165</c:v>
                </c:pt>
                <c:pt idx="13">
                  <c:v>5419.1308499999996</c:v>
                </c:pt>
                <c:pt idx="14">
                  <c:v>5973.0770076923127</c:v>
                </c:pt>
                <c:pt idx="15">
                  <c:v>6122.6011846153824</c:v>
                </c:pt>
                <c:pt idx="16">
                  <c:v>8737.6743461538517</c:v>
                </c:pt>
                <c:pt idx="17">
                  <c:v>9759.727942307698</c:v>
                </c:pt>
                <c:pt idx="18">
                  <c:v>9826.7581076923107</c:v>
                </c:pt>
                <c:pt idx="19">
                  <c:v>9969.7361076923098</c:v>
                </c:pt>
                <c:pt idx="20">
                  <c:v>10369.078257692308</c:v>
                </c:pt>
                <c:pt idx="21">
                  <c:v>11003.24053846153</c:v>
                </c:pt>
                <c:pt idx="22">
                  <c:v>15545.928057692296</c:v>
                </c:pt>
                <c:pt idx="23">
                  <c:v>15569.808138461538</c:v>
                </c:pt>
                <c:pt idx="24">
                  <c:v>15916.396569230767</c:v>
                </c:pt>
                <c:pt idx="25">
                  <c:v>16594.192057692311</c:v>
                </c:pt>
                <c:pt idx="26">
                  <c:v>16944.998699999993</c:v>
                </c:pt>
                <c:pt idx="27">
                  <c:v>17762.858076923079</c:v>
                </c:pt>
                <c:pt idx="28">
                  <c:v>21732.980134615384</c:v>
                </c:pt>
                <c:pt idx="29">
                  <c:v>21496.374923076921</c:v>
                </c:pt>
                <c:pt idx="30">
                  <c:v>20336.429788461541</c:v>
                </c:pt>
                <c:pt idx="31">
                  <c:v>19364.326596153842</c:v>
                </c:pt>
                <c:pt idx="32">
                  <c:v>19646.589253846152</c:v>
                </c:pt>
                <c:pt idx="33">
                  <c:v>20032.918973076921</c:v>
                </c:pt>
                <c:pt idx="34">
                  <c:v>20427.573046153841</c:v>
                </c:pt>
                <c:pt idx="35">
                  <c:v>22248.83510769231</c:v>
                </c:pt>
                <c:pt idx="36">
                  <c:v>22166.862738461543</c:v>
                </c:pt>
                <c:pt idx="37">
                  <c:v>22486.669596153839</c:v>
                </c:pt>
              </c:numCache>
            </c:numRef>
          </c:xVal>
          <c:yVal>
            <c:numRef>
              <c:f>'F007'!$X$4:$X$41</c:f>
              <c:numCache>
                <c:formatCode>0.00</c:formatCode>
                <c:ptCount val="38"/>
                <c:pt idx="0">
                  <c:v>2.9536524287999999</c:v>
                </c:pt>
                <c:pt idx="1">
                  <c:v>3.1992624727000001</c:v>
                </c:pt>
                <c:pt idx="2">
                  <c:v>3.4537822199999999</c:v>
                </c:pt>
                <c:pt idx="3">
                  <c:v>3.4379350200000003</c:v>
                </c:pt>
                <c:pt idx="6">
                  <c:v>2.9090580295000001</c:v>
                </c:pt>
                <c:pt idx="7">
                  <c:v>3.399459648200001</c:v>
                </c:pt>
                <c:pt idx="8">
                  <c:v>2.8617882274999999</c:v>
                </c:pt>
                <c:pt idx="9">
                  <c:v>3.4013197852000001</c:v>
                </c:pt>
                <c:pt idx="10">
                  <c:v>3.5297654171999997</c:v>
                </c:pt>
                <c:pt idx="11">
                  <c:v>4.2487899728000009</c:v>
                </c:pt>
                <c:pt idx="12">
                  <c:v>3.1445058999999995</c:v>
                </c:pt>
                <c:pt idx="13">
                  <c:v>3.0210799619000004</c:v>
                </c:pt>
                <c:pt idx="14">
                  <c:v>3.4272695141999998</c:v>
                </c:pt>
                <c:pt idx="15">
                  <c:v>3.2613415493999995</c:v>
                </c:pt>
                <c:pt idx="16">
                  <c:v>2.8793736339999998</c:v>
                </c:pt>
                <c:pt idx="17">
                  <c:v>2.6212791098000006</c:v>
                </c:pt>
                <c:pt idx="18">
                  <c:v>2.4598945052000003</c:v>
                </c:pt>
                <c:pt idx="19">
                  <c:v>2.5875155964000003</c:v>
                </c:pt>
                <c:pt idx="20">
                  <c:v>2.5558977386000006</c:v>
                </c:pt>
                <c:pt idx="21">
                  <c:v>2.5446441540000002</c:v>
                </c:pt>
                <c:pt idx="22">
                  <c:v>2.1910537320000003</c:v>
                </c:pt>
                <c:pt idx="23">
                  <c:v>1.8758942049</c:v>
                </c:pt>
                <c:pt idx="24">
                  <c:v>1.8386008883999998</c:v>
                </c:pt>
                <c:pt idx="25">
                  <c:v>1.6413886410000003</c:v>
                </c:pt>
                <c:pt idx="26">
                  <c:v>1.3446530213999999</c:v>
                </c:pt>
                <c:pt idx="27">
                  <c:v>1.454306817</c:v>
                </c:pt>
                <c:pt idx="28">
                  <c:v>1.2177674600000001</c:v>
                </c:pt>
                <c:pt idx="29">
                  <c:v>1.02330067</c:v>
                </c:pt>
                <c:pt idx="30">
                  <c:v>0.9607008923</c:v>
                </c:pt>
                <c:pt idx="31">
                  <c:v>2.6542321299999987</c:v>
                </c:pt>
                <c:pt idx="32">
                  <c:v>2.7054081053999997</c:v>
                </c:pt>
                <c:pt idx="33">
                  <c:v>2.7375874582000002</c:v>
                </c:pt>
                <c:pt idx="34">
                  <c:v>2.4981768665999997</c:v>
                </c:pt>
                <c:pt idx="35">
                  <c:v>1.4848260672</c:v>
                </c:pt>
                <c:pt idx="36">
                  <c:v>1.3752679080000001</c:v>
                </c:pt>
                <c:pt idx="37">
                  <c:v>1.5347621977999997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E3-4659-A68A-C309B87AF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23168"/>
        <c:axId val="162424704"/>
      </c:scatterChart>
      <c:valAx>
        <c:axId val="16242316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2424704"/>
        <c:crosses val="autoZero"/>
        <c:crossBetween val="midCat"/>
      </c:valAx>
      <c:valAx>
        <c:axId val="1624247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2423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YKX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'F007'!$V$4:$V$41</c:f>
              <c:numCache>
                <c:formatCode>0.00</c:formatCode>
                <c:ptCount val="38"/>
                <c:pt idx="0">
                  <c:v>2231.1159923076907</c:v>
                </c:pt>
                <c:pt idx="1">
                  <c:v>2220.8250884615409</c:v>
                </c:pt>
                <c:pt idx="2">
                  <c:v>2201.5598076923102</c:v>
                </c:pt>
                <c:pt idx="3">
                  <c:v>2154.1412999999998</c:v>
                </c:pt>
                <c:pt idx="4">
                  <c:v>2572.9004153846149</c:v>
                </c:pt>
                <c:pt idx="5">
                  <c:v>2898.8219192307702</c:v>
                </c:pt>
                <c:pt idx="6">
                  <c:v>2766.5576346153816</c:v>
                </c:pt>
                <c:pt idx="7">
                  <c:v>3021.9818538461518</c:v>
                </c:pt>
                <c:pt idx="8">
                  <c:v>3280.3502269230748</c:v>
                </c:pt>
                <c:pt idx="9">
                  <c:v>3472.9777692307689</c:v>
                </c:pt>
                <c:pt idx="10">
                  <c:v>4902.2158307692271</c:v>
                </c:pt>
                <c:pt idx="11">
                  <c:v>5088.9004384615346</c:v>
                </c:pt>
                <c:pt idx="12">
                  <c:v>4927.2346153846165</c:v>
                </c:pt>
                <c:pt idx="13">
                  <c:v>5419.1308499999996</c:v>
                </c:pt>
                <c:pt idx="14">
                  <c:v>5973.0770076923127</c:v>
                </c:pt>
                <c:pt idx="15">
                  <c:v>6122.6011846153824</c:v>
                </c:pt>
                <c:pt idx="16">
                  <c:v>8737.6743461538517</c:v>
                </c:pt>
                <c:pt idx="17">
                  <c:v>9759.727942307698</c:v>
                </c:pt>
                <c:pt idx="18">
                  <c:v>9826.7581076923107</c:v>
                </c:pt>
                <c:pt idx="19">
                  <c:v>9969.7361076923098</c:v>
                </c:pt>
                <c:pt idx="20">
                  <c:v>10369.078257692308</c:v>
                </c:pt>
                <c:pt idx="21">
                  <c:v>11003.24053846153</c:v>
                </c:pt>
                <c:pt idx="22">
                  <c:v>15545.928057692296</c:v>
                </c:pt>
                <c:pt idx="23">
                  <c:v>15569.808138461538</c:v>
                </c:pt>
                <c:pt idx="24">
                  <c:v>15916.396569230767</c:v>
                </c:pt>
                <c:pt idx="25">
                  <c:v>16594.192057692311</c:v>
                </c:pt>
                <c:pt idx="26">
                  <c:v>16944.998699999993</c:v>
                </c:pt>
                <c:pt idx="27">
                  <c:v>17762.858076923079</c:v>
                </c:pt>
                <c:pt idx="28">
                  <c:v>21732.980134615384</c:v>
                </c:pt>
                <c:pt idx="29">
                  <c:v>21496.374923076921</c:v>
                </c:pt>
                <c:pt idx="30">
                  <c:v>20336.429788461541</c:v>
                </c:pt>
                <c:pt idx="31">
                  <c:v>19364.326596153842</c:v>
                </c:pt>
                <c:pt idx="32">
                  <c:v>19646.589253846152</c:v>
                </c:pt>
                <c:pt idx="33">
                  <c:v>20032.918973076921</c:v>
                </c:pt>
                <c:pt idx="34">
                  <c:v>20427.573046153841</c:v>
                </c:pt>
                <c:pt idx="35">
                  <c:v>22248.83510769231</c:v>
                </c:pt>
                <c:pt idx="36">
                  <c:v>22166.862738461543</c:v>
                </c:pt>
                <c:pt idx="37">
                  <c:v>22486.669596153839</c:v>
                </c:pt>
              </c:numCache>
            </c:numRef>
          </c:xVal>
          <c:yVal>
            <c:numRef>
              <c:f>'F007'!$Y$4:$Y$41</c:f>
              <c:numCache>
                <c:formatCode>0.00</c:formatCode>
                <c:ptCount val="38"/>
                <c:pt idx="0">
                  <c:v>132.2126424999</c:v>
                </c:pt>
                <c:pt idx="1">
                  <c:v>139.61448898950002</c:v>
                </c:pt>
                <c:pt idx="2">
                  <c:v>146.61547385399999</c:v>
                </c:pt>
                <c:pt idx="3">
                  <c:v>143.4287121696</c:v>
                </c:pt>
                <c:pt idx="6">
                  <c:v>124.48524538999999</c:v>
                </c:pt>
                <c:pt idx="7">
                  <c:v>131.86613359260002</c:v>
                </c:pt>
                <c:pt idx="8">
                  <c:v>118.6307192256</c:v>
                </c:pt>
                <c:pt idx="9">
                  <c:v>128.16851145640001</c:v>
                </c:pt>
                <c:pt idx="10">
                  <c:v>134.17823780239999</c:v>
                </c:pt>
                <c:pt idx="11">
                  <c:v>160.33400472200003</c:v>
                </c:pt>
                <c:pt idx="12">
                  <c:v>117.17639774999999</c:v>
                </c:pt>
                <c:pt idx="13">
                  <c:v>113.08147176690001</c:v>
                </c:pt>
                <c:pt idx="14">
                  <c:v>121.2914751279</c:v>
                </c:pt>
                <c:pt idx="15">
                  <c:v>114.8881591044</c:v>
                </c:pt>
                <c:pt idx="16">
                  <c:v>97.148282533</c:v>
                </c:pt>
                <c:pt idx="17">
                  <c:v>86.664475947699998</c:v>
                </c:pt>
                <c:pt idx="18">
                  <c:v>76.650868311600007</c:v>
                </c:pt>
                <c:pt idx="19">
                  <c:v>77.702721667199995</c:v>
                </c:pt>
                <c:pt idx="20">
                  <c:v>79.334938476500028</c:v>
                </c:pt>
                <c:pt idx="21">
                  <c:v>76.469568240900003</c:v>
                </c:pt>
                <c:pt idx="22">
                  <c:v>49.144703391</c:v>
                </c:pt>
                <c:pt idx="23">
                  <c:v>38.188032731100002</c:v>
                </c:pt>
                <c:pt idx="24">
                  <c:v>33.469428322799999</c:v>
                </c:pt>
                <c:pt idx="25">
                  <c:v>29.019726883000004</c:v>
                </c:pt>
                <c:pt idx="26">
                  <c:v>21.404383361399997</c:v>
                </c:pt>
                <c:pt idx="27">
                  <c:v>21.466812744000002</c:v>
                </c:pt>
                <c:pt idx="28">
                  <c:v>10.842145012000001</c:v>
                </c:pt>
                <c:pt idx="29">
                  <c:v>8.0772759530000009</c:v>
                </c:pt>
                <c:pt idx="30">
                  <c:v>7.1875169661999996</c:v>
                </c:pt>
                <c:pt idx="31">
                  <c:v>67.020054293499982</c:v>
                </c:pt>
                <c:pt idx="32">
                  <c:v>60.898659375400001</c:v>
                </c:pt>
                <c:pt idx="33">
                  <c:v>57.501712695700007</c:v>
                </c:pt>
                <c:pt idx="34">
                  <c:v>54.219968127000001</c:v>
                </c:pt>
                <c:pt idx="35">
                  <c:v>33.773444426399998</c:v>
                </c:pt>
                <c:pt idx="36">
                  <c:v>30.497971106399998</c:v>
                </c:pt>
                <c:pt idx="37">
                  <c:v>31.275009587799989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27-4393-987D-CA0D3A11D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50048"/>
        <c:axId val="162529664"/>
      </c:scatterChart>
      <c:valAx>
        <c:axId val="16245004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2529664"/>
        <c:crosses val="autoZero"/>
        <c:crossBetween val="midCat"/>
      </c:valAx>
      <c:valAx>
        <c:axId val="1625296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2450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YMgX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'F007'!$V$4:$V$41</c:f>
              <c:numCache>
                <c:formatCode>0.00</c:formatCode>
                <c:ptCount val="38"/>
                <c:pt idx="0">
                  <c:v>2231.1159923076907</c:v>
                </c:pt>
                <c:pt idx="1">
                  <c:v>2220.8250884615409</c:v>
                </c:pt>
                <c:pt idx="2">
                  <c:v>2201.5598076923102</c:v>
                </c:pt>
                <c:pt idx="3">
                  <c:v>2154.1412999999998</c:v>
                </c:pt>
                <c:pt idx="4">
                  <c:v>2572.9004153846149</c:v>
                </c:pt>
                <c:pt idx="5">
                  <c:v>2898.8219192307702</c:v>
                </c:pt>
                <c:pt idx="6">
                  <c:v>2766.5576346153816</c:v>
                </c:pt>
                <c:pt idx="7">
                  <c:v>3021.9818538461518</c:v>
                </c:pt>
                <c:pt idx="8">
                  <c:v>3280.3502269230748</c:v>
                </c:pt>
                <c:pt idx="9">
                  <c:v>3472.9777692307689</c:v>
                </c:pt>
                <c:pt idx="10">
                  <c:v>4902.2158307692271</c:v>
                </c:pt>
                <c:pt idx="11">
                  <c:v>5088.9004384615346</c:v>
                </c:pt>
                <c:pt idx="12">
                  <c:v>4927.2346153846165</c:v>
                </c:pt>
                <c:pt idx="13">
                  <c:v>5419.1308499999996</c:v>
                </c:pt>
                <c:pt idx="14">
                  <c:v>5973.0770076923127</c:v>
                </c:pt>
                <c:pt idx="15">
                  <c:v>6122.6011846153824</c:v>
                </c:pt>
                <c:pt idx="16">
                  <c:v>8737.6743461538517</c:v>
                </c:pt>
                <c:pt idx="17">
                  <c:v>9759.727942307698</c:v>
                </c:pt>
                <c:pt idx="18">
                  <c:v>9826.7581076923107</c:v>
                </c:pt>
                <c:pt idx="19">
                  <c:v>9969.7361076923098</c:v>
                </c:pt>
                <c:pt idx="20">
                  <c:v>10369.078257692308</c:v>
                </c:pt>
                <c:pt idx="21">
                  <c:v>11003.24053846153</c:v>
                </c:pt>
                <c:pt idx="22">
                  <c:v>15545.928057692296</c:v>
                </c:pt>
                <c:pt idx="23">
                  <c:v>15569.808138461538</c:v>
                </c:pt>
                <c:pt idx="24">
                  <c:v>15916.396569230767</c:v>
                </c:pt>
                <c:pt idx="25">
                  <c:v>16594.192057692311</c:v>
                </c:pt>
                <c:pt idx="26">
                  <c:v>16944.998699999993</c:v>
                </c:pt>
                <c:pt idx="27">
                  <c:v>17762.858076923079</c:v>
                </c:pt>
                <c:pt idx="28">
                  <c:v>21732.980134615384</c:v>
                </c:pt>
                <c:pt idx="29">
                  <c:v>21496.374923076921</c:v>
                </c:pt>
                <c:pt idx="30">
                  <c:v>20336.429788461541</c:v>
                </c:pt>
                <c:pt idx="31">
                  <c:v>19364.326596153842</c:v>
                </c:pt>
                <c:pt idx="32">
                  <c:v>19646.589253846152</c:v>
                </c:pt>
                <c:pt idx="33">
                  <c:v>20032.918973076921</c:v>
                </c:pt>
                <c:pt idx="34">
                  <c:v>20427.573046153841</c:v>
                </c:pt>
                <c:pt idx="35">
                  <c:v>22248.83510769231</c:v>
                </c:pt>
                <c:pt idx="36">
                  <c:v>22166.862738461543</c:v>
                </c:pt>
                <c:pt idx="37">
                  <c:v>22486.669596153839</c:v>
                </c:pt>
              </c:numCache>
            </c:numRef>
          </c:xVal>
          <c:yVal>
            <c:numRef>
              <c:f>'F007'!$Z$4:$Z$41</c:f>
              <c:numCache>
                <c:formatCode>0.00</c:formatCode>
                <c:ptCount val="38"/>
                <c:pt idx="0">
                  <c:v>18.906612511500001</c:v>
                </c:pt>
                <c:pt idx="1">
                  <c:v>20.653586716700001</c:v>
                </c:pt>
                <c:pt idx="2">
                  <c:v>23.284812810000002</c:v>
                </c:pt>
                <c:pt idx="3">
                  <c:v>22.402746709200002</c:v>
                </c:pt>
                <c:pt idx="6">
                  <c:v>18.500793742999999</c:v>
                </c:pt>
                <c:pt idx="7">
                  <c:v>20.540206561600005</c:v>
                </c:pt>
                <c:pt idx="8">
                  <c:v>17.366842197099999</c:v>
                </c:pt>
                <c:pt idx="9">
                  <c:v>22.4256715896</c:v>
                </c:pt>
                <c:pt idx="10">
                  <c:v>21.727286469900001</c:v>
                </c:pt>
                <c:pt idx="11">
                  <c:v>26.366476958300005</c:v>
                </c:pt>
                <c:pt idx="12">
                  <c:v>19.446356099999999</c:v>
                </c:pt>
                <c:pt idx="13">
                  <c:v>16.418509480099999</c:v>
                </c:pt>
                <c:pt idx="14">
                  <c:v>19.524134500500001</c:v>
                </c:pt>
                <c:pt idx="15">
                  <c:v>18.35469471</c:v>
                </c:pt>
                <c:pt idx="16">
                  <c:v>14.215610253000001</c:v>
                </c:pt>
                <c:pt idx="17">
                  <c:v>12.964612523700001</c:v>
                </c:pt>
                <c:pt idx="18">
                  <c:v>11.624216758000001</c:v>
                </c:pt>
                <c:pt idx="19">
                  <c:v>11.6648341824</c:v>
                </c:pt>
                <c:pt idx="20">
                  <c:v>11.001281241600003</c:v>
                </c:pt>
                <c:pt idx="21">
                  <c:v>10.413466845600002</c:v>
                </c:pt>
                <c:pt idx="22">
                  <c:v>6.5768279955000004</c:v>
                </c:pt>
                <c:pt idx="23">
                  <c:v>5.1312332595000001</c:v>
                </c:pt>
                <c:pt idx="24">
                  <c:v>4.3628522615999996</c:v>
                </c:pt>
                <c:pt idx="25">
                  <c:v>3.681738561</c:v>
                </c:pt>
                <c:pt idx="26">
                  <c:v>2.7661965083999998</c:v>
                </c:pt>
                <c:pt idx="27">
                  <c:v>2.6038658240000001</c:v>
                </c:pt>
                <c:pt idx="28">
                  <c:v>1.8925578355000001</c:v>
                </c:pt>
                <c:pt idx="29">
                  <c:v>1.743350776</c:v>
                </c:pt>
                <c:pt idx="30">
                  <c:v>1.6282657289</c:v>
                </c:pt>
                <c:pt idx="31">
                  <c:v>9.206651134999996</c:v>
                </c:pt>
                <c:pt idx="32">
                  <c:v>8.1417999173000002</c:v>
                </c:pt>
                <c:pt idx="33">
                  <c:v>7.0416322194000012</c:v>
                </c:pt>
                <c:pt idx="34">
                  <c:v>6.1778032871999997</c:v>
                </c:pt>
                <c:pt idx="35">
                  <c:v>2.3004347520000001</c:v>
                </c:pt>
                <c:pt idx="36">
                  <c:v>1.9527305364</c:v>
                </c:pt>
                <c:pt idx="37">
                  <c:v>1.9197686874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F0-4678-99E3-17BA69CA3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63200"/>
        <c:axId val="162564736"/>
      </c:scatterChart>
      <c:valAx>
        <c:axId val="16256320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2564736"/>
        <c:crosses val="autoZero"/>
        <c:crossBetween val="midCat"/>
      </c:valAx>
      <c:valAx>
        <c:axId val="1625647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2563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2176946631671039E-2"/>
                  <c:y val="-0.53489975211431906"/>
                </c:manualLayout>
              </c:layout>
              <c:numFmt formatCode="#,##0.00000" sourceLinked="0"/>
            </c:trendlineLbl>
          </c:trendline>
          <c:xVal>
            <c:numRef>
              <c:f>'F007'!$V$4:$V$41</c:f>
              <c:numCache>
                <c:formatCode>0.00</c:formatCode>
                <c:ptCount val="38"/>
                <c:pt idx="0">
                  <c:v>2231.1159923076907</c:v>
                </c:pt>
                <c:pt idx="1">
                  <c:v>2220.8250884615409</c:v>
                </c:pt>
                <c:pt idx="2">
                  <c:v>2201.5598076923102</c:v>
                </c:pt>
                <c:pt idx="3">
                  <c:v>2154.1412999999998</c:v>
                </c:pt>
                <c:pt idx="4">
                  <c:v>2572.9004153846149</c:v>
                </c:pt>
                <c:pt idx="5">
                  <c:v>2898.8219192307702</c:v>
                </c:pt>
                <c:pt idx="6">
                  <c:v>2766.5576346153816</c:v>
                </c:pt>
                <c:pt idx="7">
                  <c:v>3021.9818538461518</c:v>
                </c:pt>
                <c:pt idx="8">
                  <c:v>3280.3502269230748</c:v>
                </c:pt>
                <c:pt idx="9">
                  <c:v>3472.9777692307689</c:v>
                </c:pt>
                <c:pt idx="10">
                  <c:v>4902.2158307692271</c:v>
                </c:pt>
                <c:pt idx="11">
                  <c:v>5088.9004384615346</c:v>
                </c:pt>
                <c:pt idx="12">
                  <c:v>4927.2346153846165</c:v>
                </c:pt>
                <c:pt idx="13">
                  <c:v>5419.1308499999996</c:v>
                </c:pt>
                <c:pt idx="14">
                  <c:v>5973.0770076923127</c:v>
                </c:pt>
                <c:pt idx="15">
                  <c:v>6122.6011846153824</c:v>
                </c:pt>
                <c:pt idx="16">
                  <c:v>8737.6743461538517</c:v>
                </c:pt>
                <c:pt idx="17">
                  <c:v>9759.727942307698</c:v>
                </c:pt>
                <c:pt idx="18">
                  <c:v>9826.7581076923107</c:v>
                </c:pt>
                <c:pt idx="19">
                  <c:v>9969.7361076923098</c:v>
                </c:pt>
                <c:pt idx="20">
                  <c:v>10369.078257692308</c:v>
                </c:pt>
                <c:pt idx="21">
                  <c:v>11003.24053846153</c:v>
                </c:pt>
                <c:pt idx="22">
                  <c:v>15545.928057692296</c:v>
                </c:pt>
                <c:pt idx="23">
                  <c:v>15569.808138461538</c:v>
                </c:pt>
                <c:pt idx="24">
                  <c:v>15916.396569230767</c:v>
                </c:pt>
                <c:pt idx="25">
                  <c:v>16594.192057692311</c:v>
                </c:pt>
                <c:pt idx="26">
                  <c:v>16944.998699999993</c:v>
                </c:pt>
                <c:pt idx="27">
                  <c:v>17762.858076923079</c:v>
                </c:pt>
                <c:pt idx="28">
                  <c:v>21732.980134615384</c:v>
                </c:pt>
                <c:pt idx="29">
                  <c:v>21496.374923076921</c:v>
                </c:pt>
                <c:pt idx="30">
                  <c:v>20336.429788461541</c:v>
                </c:pt>
                <c:pt idx="31">
                  <c:v>19364.326596153842</c:v>
                </c:pt>
                <c:pt idx="32">
                  <c:v>19646.589253846152</c:v>
                </c:pt>
                <c:pt idx="33">
                  <c:v>20032.918973076921</c:v>
                </c:pt>
                <c:pt idx="34">
                  <c:v>20427.573046153841</c:v>
                </c:pt>
                <c:pt idx="35">
                  <c:v>22248.83510769231</c:v>
                </c:pt>
                <c:pt idx="36">
                  <c:v>22166.862738461543</c:v>
                </c:pt>
                <c:pt idx="37">
                  <c:v>22486.669596153839</c:v>
                </c:pt>
              </c:numCache>
            </c:numRef>
          </c:xVal>
          <c:yVal>
            <c:numRef>
              <c:f>'F007'!$AA$4:$AA$41</c:f>
              <c:numCache>
                <c:formatCode>0.00</c:formatCode>
                <c:ptCount val="38"/>
                <c:pt idx="0">
                  <c:v>148.95257019749999</c:v>
                </c:pt>
                <c:pt idx="1">
                  <c:v>153.98905465790003</c:v>
                </c:pt>
                <c:pt idx="2">
                  <c:v>179.48864396999997</c:v>
                </c:pt>
                <c:pt idx="3">
                  <c:v>165.47459153940002</c:v>
                </c:pt>
                <c:pt idx="6">
                  <c:v>138.87083972350001</c:v>
                </c:pt>
                <c:pt idx="7">
                  <c:v>145.06923156660002</c:v>
                </c:pt>
                <c:pt idx="8">
                  <c:v>128.12456053509999</c:v>
                </c:pt>
                <c:pt idx="9">
                  <c:v>173.93387494800001</c:v>
                </c:pt>
                <c:pt idx="10">
                  <c:v>160.1569355309</c:v>
                </c:pt>
                <c:pt idx="11">
                  <c:v>196.92441051750001</c:v>
                </c:pt>
                <c:pt idx="12">
                  <c:v>143.93001719999998</c:v>
                </c:pt>
                <c:pt idx="13">
                  <c:v>122.55058894260002</c:v>
                </c:pt>
                <c:pt idx="14">
                  <c:v>141.38721637949999</c:v>
                </c:pt>
                <c:pt idx="15">
                  <c:v>133.39843265759998</c:v>
                </c:pt>
                <c:pt idx="16">
                  <c:v>103.11853416699999</c:v>
                </c:pt>
                <c:pt idx="17">
                  <c:v>94.542650886399997</c:v>
                </c:pt>
                <c:pt idx="18">
                  <c:v>85.673913648400017</c:v>
                </c:pt>
                <c:pt idx="19">
                  <c:v>86.51596838639999</c:v>
                </c:pt>
                <c:pt idx="20">
                  <c:v>85.560623474000025</c:v>
                </c:pt>
                <c:pt idx="21">
                  <c:v>81.266749468499995</c:v>
                </c:pt>
                <c:pt idx="22">
                  <c:v>54.326173146000002</c:v>
                </c:pt>
                <c:pt idx="23">
                  <c:v>43.601418573899998</c:v>
                </c:pt>
                <c:pt idx="24">
                  <c:v>35.927134761599994</c:v>
                </c:pt>
                <c:pt idx="25">
                  <c:v>30.661722771000001</c:v>
                </c:pt>
                <c:pt idx="26">
                  <c:v>21.320361925199997</c:v>
                </c:pt>
                <c:pt idx="27">
                  <c:v>20.308142720000003</c:v>
                </c:pt>
                <c:pt idx="28">
                  <c:v>15.901901898</c:v>
                </c:pt>
                <c:pt idx="29">
                  <c:v>15.441301139999998</c:v>
                </c:pt>
                <c:pt idx="30">
                  <c:v>15.217240343899999</c:v>
                </c:pt>
                <c:pt idx="31">
                  <c:v>78.250297548499972</c:v>
                </c:pt>
                <c:pt idx="32">
                  <c:v>69.754824369999994</c:v>
                </c:pt>
                <c:pt idx="33">
                  <c:v>62.544078641700004</c:v>
                </c:pt>
                <c:pt idx="34">
                  <c:v>54.573332192999999</c:v>
                </c:pt>
                <c:pt idx="35">
                  <c:v>24.163527628800001</c:v>
                </c:pt>
                <c:pt idx="36">
                  <c:v>20.274147037199999</c:v>
                </c:pt>
                <c:pt idx="37">
                  <c:v>20.176370362699995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7F-455C-A4CA-A24402849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90080"/>
        <c:axId val="163775616"/>
      </c:scatterChart>
      <c:valAx>
        <c:axId val="16259008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3775616"/>
        <c:crosses val="autoZero"/>
        <c:crossBetween val="midCat"/>
      </c:valAx>
      <c:valAx>
        <c:axId val="1637756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25900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YSX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'F007'!$V$4:$V$41</c:f>
              <c:numCache>
                <c:formatCode>0.00</c:formatCode>
                <c:ptCount val="38"/>
                <c:pt idx="0">
                  <c:v>2231.1159923076907</c:v>
                </c:pt>
                <c:pt idx="1">
                  <c:v>2220.8250884615409</c:v>
                </c:pt>
                <c:pt idx="2">
                  <c:v>2201.5598076923102</c:v>
                </c:pt>
                <c:pt idx="3">
                  <c:v>2154.1412999999998</c:v>
                </c:pt>
                <c:pt idx="4">
                  <c:v>2572.9004153846149</c:v>
                </c:pt>
                <c:pt idx="5">
                  <c:v>2898.8219192307702</c:v>
                </c:pt>
                <c:pt idx="6">
                  <c:v>2766.5576346153816</c:v>
                </c:pt>
                <c:pt idx="7">
                  <c:v>3021.9818538461518</c:v>
                </c:pt>
                <c:pt idx="8">
                  <c:v>3280.3502269230748</c:v>
                </c:pt>
                <c:pt idx="9">
                  <c:v>3472.9777692307689</c:v>
                </c:pt>
                <c:pt idx="10">
                  <c:v>4902.2158307692271</c:v>
                </c:pt>
                <c:pt idx="11">
                  <c:v>5088.9004384615346</c:v>
                </c:pt>
                <c:pt idx="12">
                  <c:v>4927.2346153846165</c:v>
                </c:pt>
                <c:pt idx="13">
                  <c:v>5419.1308499999996</c:v>
                </c:pt>
                <c:pt idx="14">
                  <c:v>5973.0770076923127</c:v>
                </c:pt>
                <c:pt idx="15">
                  <c:v>6122.6011846153824</c:v>
                </c:pt>
                <c:pt idx="16">
                  <c:v>8737.6743461538517</c:v>
                </c:pt>
                <c:pt idx="17">
                  <c:v>9759.727942307698</c:v>
                </c:pt>
                <c:pt idx="18">
                  <c:v>9826.7581076923107</c:v>
                </c:pt>
                <c:pt idx="19">
                  <c:v>9969.7361076923098</c:v>
                </c:pt>
                <c:pt idx="20">
                  <c:v>10369.078257692308</c:v>
                </c:pt>
                <c:pt idx="21">
                  <c:v>11003.24053846153</c:v>
                </c:pt>
                <c:pt idx="22">
                  <c:v>15545.928057692296</c:v>
                </c:pt>
                <c:pt idx="23">
                  <c:v>15569.808138461538</c:v>
                </c:pt>
                <c:pt idx="24">
                  <c:v>15916.396569230767</c:v>
                </c:pt>
                <c:pt idx="25">
                  <c:v>16594.192057692311</c:v>
                </c:pt>
                <c:pt idx="26">
                  <c:v>16944.998699999993</c:v>
                </c:pt>
                <c:pt idx="27">
                  <c:v>17762.858076923079</c:v>
                </c:pt>
                <c:pt idx="28">
                  <c:v>21732.980134615384</c:v>
                </c:pt>
                <c:pt idx="29">
                  <c:v>21496.374923076921</c:v>
                </c:pt>
                <c:pt idx="30">
                  <c:v>20336.429788461541</c:v>
                </c:pt>
                <c:pt idx="31">
                  <c:v>19364.326596153842</c:v>
                </c:pt>
                <c:pt idx="32">
                  <c:v>19646.589253846152</c:v>
                </c:pt>
                <c:pt idx="33">
                  <c:v>20032.918973076921</c:v>
                </c:pt>
                <c:pt idx="34">
                  <c:v>20427.573046153841</c:v>
                </c:pt>
                <c:pt idx="35">
                  <c:v>22248.83510769231</c:v>
                </c:pt>
                <c:pt idx="36">
                  <c:v>22166.862738461543</c:v>
                </c:pt>
                <c:pt idx="37">
                  <c:v>22486.669596153839</c:v>
                </c:pt>
              </c:numCache>
            </c:numRef>
          </c:xVal>
          <c:yVal>
            <c:numRef>
              <c:f>'F007'!$AB$4:$AB$41</c:f>
              <c:numCache>
                <c:formatCode>0.00</c:formatCode>
                <c:ptCount val="38"/>
                <c:pt idx="0">
                  <c:v>76.781182001399998</c:v>
                </c:pt>
                <c:pt idx="1">
                  <c:v>78.020121676000016</c:v>
                </c:pt>
                <c:pt idx="2">
                  <c:v>94.076706413999986</c:v>
                </c:pt>
                <c:pt idx="3">
                  <c:v>81.941325039600002</c:v>
                </c:pt>
                <c:pt idx="6">
                  <c:v>73.434300748500007</c:v>
                </c:pt>
                <c:pt idx="7">
                  <c:v>77.351358585600011</c:v>
                </c:pt>
                <c:pt idx="8">
                  <c:v>68.393351391700008</c:v>
                </c:pt>
                <c:pt idx="9">
                  <c:v>96.101529884399994</c:v>
                </c:pt>
                <c:pt idx="10">
                  <c:v>86.668228891200002</c:v>
                </c:pt>
                <c:pt idx="11">
                  <c:v>105.72904817520001</c:v>
                </c:pt>
                <c:pt idx="12">
                  <c:v>78.664608749999985</c:v>
                </c:pt>
                <c:pt idx="13">
                  <c:v>69.668643553600006</c:v>
                </c:pt>
                <c:pt idx="14">
                  <c:v>79.094725802399992</c:v>
                </c:pt>
                <c:pt idx="15">
                  <c:v>79.280853319800002</c:v>
                </c:pt>
                <c:pt idx="16">
                  <c:v>66.672004676</c:v>
                </c:pt>
                <c:pt idx="17">
                  <c:v>63.26231143470001</c:v>
                </c:pt>
                <c:pt idx="18">
                  <c:v>60.943269776400008</c:v>
                </c:pt>
                <c:pt idx="19">
                  <c:v>64.269310492800003</c:v>
                </c:pt>
                <c:pt idx="20">
                  <c:v>63.008339739300006</c:v>
                </c:pt>
                <c:pt idx="21">
                  <c:v>63.181958447000007</c:v>
                </c:pt>
                <c:pt idx="22">
                  <c:v>61.368402616500006</c:v>
                </c:pt>
                <c:pt idx="23">
                  <c:v>58.381806210900002</c:v>
                </c:pt>
                <c:pt idx="24">
                  <c:v>56.392375770000001</c:v>
                </c:pt>
                <c:pt idx="25">
                  <c:v>58.197337986000008</c:v>
                </c:pt>
                <c:pt idx="26">
                  <c:v>51.8719203132</c:v>
                </c:pt>
                <c:pt idx="27">
                  <c:v>54.712285431000005</c:v>
                </c:pt>
                <c:pt idx="28">
                  <c:v>48.897378137000011</c:v>
                </c:pt>
                <c:pt idx="29">
                  <c:v>46.000594802999998</c:v>
                </c:pt>
                <c:pt idx="30">
                  <c:v>43.386203007799992</c:v>
                </c:pt>
                <c:pt idx="31">
                  <c:v>79.20630622299997</c:v>
                </c:pt>
                <c:pt idx="32">
                  <c:v>77.456583808099992</c:v>
                </c:pt>
                <c:pt idx="33">
                  <c:v>79.634728941000006</c:v>
                </c:pt>
                <c:pt idx="34">
                  <c:v>75.147687235799992</c:v>
                </c:pt>
                <c:pt idx="35">
                  <c:v>73.141874803199997</c:v>
                </c:pt>
                <c:pt idx="36">
                  <c:v>68.184808574399995</c:v>
                </c:pt>
                <c:pt idx="37">
                  <c:v>69.512846500699979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45-42DB-A499-CFE62CD20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96864"/>
        <c:axId val="163798400"/>
      </c:scatterChart>
      <c:valAx>
        <c:axId val="16379686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3798400"/>
        <c:crosses val="autoZero"/>
        <c:crossBetween val="midCat"/>
      </c:valAx>
      <c:valAx>
        <c:axId val="1637984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3796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mg/gWCW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General" sourceLinked="0"/>
            </c:trendlineLbl>
          </c:trendline>
          <c:xVal>
            <c:numRef>
              <c:f>'F009'!$V$8:$V$34</c:f>
              <c:numCache>
                <c:formatCode>0.00</c:formatCode>
                <c:ptCount val="27"/>
                <c:pt idx="0">
                  <c:v>4667.9095346153817</c:v>
                </c:pt>
                <c:pt idx="1">
                  <c:v>4592.4783439153862</c:v>
                </c:pt>
                <c:pt idx="2">
                  <c:v>4269.7958523461521</c:v>
                </c:pt>
                <c:pt idx="3">
                  <c:v>4350.2969240923057</c:v>
                </c:pt>
                <c:pt idx="4">
                  <c:v>4389.9380788153849</c:v>
                </c:pt>
                <c:pt idx="5">
                  <c:v>4589.844087607692</c:v>
                </c:pt>
                <c:pt idx="6">
                  <c:v>5440.7525004461513</c:v>
                </c:pt>
                <c:pt idx="7">
                  <c:v>5791.8516307692325</c:v>
                </c:pt>
                <c:pt idx="8">
                  <c:v>5562.5370643846163</c:v>
                </c:pt>
                <c:pt idx="9">
                  <c:v>5808.2797792923075</c:v>
                </c:pt>
                <c:pt idx="10">
                  <c:v>6104.1791329999996</c:v>
                </c:pt>
                <c:pt idx="11">
                  <c:v>6000.6849819230756</c:v>
                </c:pt>
                <c:pt idx="12">
                  <c:v>7681.3656553384681</c:v>
                </c:pt>
                <c:pt idx="13">
                  <c:v>7691.8659241846135</c:v>
                </c:pt>
                <c:pt idx="14">
                  <c:v>7592.2526527384662</c:v>
                </c:pt>
                <c:pt idx="15">
                  <c:v>7731.3707993076914</c:v>
                </c:pt>
                <c:pt idx="16">
                  <c:v>7972.2294236307671</c:v>
                </c:pt>
                <c:pt idx="17">
                  <c:v>8086.1876219692349</c:v>
                </c:pt>
                <c:pt idx="18">
                  <c:v>9518.2788461538457</c:v>
                </c:pt>
                <c:pt idx="19">
                  <c:v>9472.361415384612</c:v>
                </c:pt>
                <c:pt idx="20">
                  <c:v>9738.8062640153785</c:v>
                </c:pt>
                <c:pt idx="21">
                  <c:v>9928.2862287692242</c:v>
                </c:pt>
                <c:pt idx="22">
                  <c:v>10075.317483115386</c:v>
                </c:pt>
                <c:pt idx="23">
                  <c:v>12266.73162004615</c:v>
                </c:pt>
                <c:pt idx="24">
                  <c:v>12153.295486746159</c:v>
                </c:pt>
                <c:pt idx="25">
                  <c:v>12255.456730769232</c:v>
                </c:pt>
                <c:pt idx="26">
                  <c:v>12298.081779053848</c:v>
                </c:pt>
              </c:numCache>
            </c:numRef>
          </c:xVal>
          <c:yVal>
            <c:numRef>
              <c:f>'F009'!$W$8:$W$34</c:f>
              <c:numCache>
                <c:formatCode>0.00</c:formatCode>
                <c:ptCount val="27"/>
                <c:pt idx="0">
                  <c:v>43.235448200000008</c:v>
                </c:pt>
                <c:pt idx="1">
                  <c:v>42.022162357200003</c:v>
                </c:pt>
                <c:pt idx="2">
                  <c:v>48.708771909400006</c:v>
                </c:pt>
                <c:pt idx="3">
                  <c:v>53.951688540200003</c:v>
                </c:pt>
                <c:pt idx="4">
                  <c:v>61.701151129199992</c:v>
                </c:pt>
                <c:pt idx="5">
                  <c:v>51.495481972600004</c:v>
                </c:pt>
                <c:pt idx="6">
                  <c:v>63.575297463600002</c:v>
                </c:pt>
                <c:pt idx="7">
                  <c:v>62.8668944</c:v>
                </c:pt>
                <c:pt idx="8">
                  <c:v>62.087834086800001</c:v>
                </c:pt>
                <c:pt idx="9">
                  <c:v>72.345987300200008</c:v>
                </c:pt>
                <c:pt idx="10">
                  <c:v>69.869373460800006</c:v>
                </c:pt>
                <c:pt idx="11">
                  <c:v>62.974461301199995</c:v>
                </c:pt>
                <c:pt idx="12">
                  <c:v>96.421154332400008</c:v>
                </c:pt>
                <c:pt idx="13">
                  <c:v>90.669395745200006</c:v>
                </c:pt>
                <c:pt idx="14">
                  <c:v>89.27069430100002</c:v>
                </c:pt>
                <c:pt idx="15">
                  <c:v>107.41138785220001</c:v>
                </c:pt>
                <c:pt idx="16">
                  <c:v>113.9206275972</c:v>
                </c:pt>
                <c:pt idx="17">
                  <c:v>105.12043908560001</c:v>
                </c:pt>
                <c:pt idx="18">
                  <c:v>220.19797799999998</c:v>
                </c:pt>
                <c:pt idx="19">
                  <c:v>255.38647999999998</c:v>
                </c:pt>
                <c:pt idx="20">
                  <c:v>220.68876834240001</c:v>
                </c:pt>
                <c:pt idx="21">
                  <c:v>300.70514640960005</c:v>
                </c:pt>
                <c:pt idx="22">
                  <c:v>375.89293645740003</c:v>
                </c:pt>
                <c:pt idx="23">
                  <c:v>779.19907063260007</c:v>
                </c:pt>
                <c:pt idx="24">
                  <c:v>680.62353136520005</c:v>
                </c:pt>
                <c:pt idx="25">
                  <c:v>725.99364800000012</c:v>
                </c:pt>
                <c:pt idx="26">
                  <c:v>786.68274847760017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D1-41CD-989E-1B5EFBC66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34720"/>
        <c:axId val="161536256"/>
      </c:scatterChart>
      <c:valAx>
        <c:axId val="16153472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1536256"/>
        <c:crosses val="autoZero"/>
        <c:crossBetween val="midCat"/>
      </c:valAx>
      <c:valAx>
        <c:axId val="1615362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1534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YXMet gWCW/kg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148578302712161"/>
                  <c:y val="7.6334208223972008E-2"/>
                </c:manualLayout>
              </c:layout>
              <c:numFmt formatCode="General" sourceLinked="0"/>
            </c:trendlineLbl>
          </c:trendline>
          <c:xVal>
            <c:numRef>
              <c:f>'F009'!$F$8:$F$34</c:f>
              <c:numCache>
                <c:formatCode>0.000</c:formatCode>
                <c:ptCount val="27"/>
                <c:pt idx="0">
                  <c:v>0.4150000000000027</c:v>
                </c:pt>
                <c:pt idx="1">
                  <c:v>0.48</c:v>
                </c:pt>
                <c:pt idx="2">
                  <c:v>0.61600000000000321</c:v>
                </c:pt>
                <c:pt idx="3">
                  <c:v>0.75700000000000145</c:v>
                </c:pt>
                <c:pt idx="4">
                  <c:v>0.90300000000000225</c:v>
                </c:pt>
                <c:pt idx="5">
                  <c:v>1.0040000000000013</c:v>
                </c:pt>
                <c:pt idx="6">
                  <c:v>1.5810000000000031</c:v>
                </c:pt>
                <c:pt idx="7">
                  <c:v>1.7560000000000002</c:v>
                </c:pt>
                <c:pt idx="8">
                  <c:v>1.9170000000000016</c:v>
                </c:pt>
                <c:pt idx="9">
                  <c:v>2.11</c:v>
                </c:pt>
                <c:pt idx="10">
                  <c:v>2.3120000000000012</c:v>
                </c:pt>
                <c:pt idx="11">
                  <c:v>2.4510000000000005</c:v>
                </c:pt>
                <c:pt idx="12">
                  <c:v>3.2440000000000033</c:v>
                </c:pt>
                <c:pt idx="13">
                  <c:v>3.4640000000000022</c:v>
                </c:pt>
                <c:pt idx="14">
                  <c:v>3.7060000000000031</c:v>
                </c:pt>
                <c:pt idx="15">
                  <c:v>3.9730000000000025</c:v>
                </c:pt>
                <c:pt idx="16">
                  <c:v>4.2510000000000012</c:v>
                </c:pt>
                <c:pt idx="17">
                  <c:v>4.3940000000000019</c:v>
                </c:pt>
                <c:pt idx="18">
                  <c:v>5.8170000000000002</c:v>
                </c:pt>
                <c:pt idx="19">
                  <c:v>6.05</c:v>
                </c:pt>
                <c:pt idx="20">
                  <c:v>6.29</c:v>
                </c:pt>
                <c:pt idx="21">
                  <c:v>6.5370000000000026</c:v>
                </c:pt>
                <c:pt idx="22">
                  <c:v>6.7890000000000015</c:v>
                </c:pt>
                <c:pt idx="23">
                  <c:v>9.3140000000000018</c:v>
                </c:pt>
                <c:pt idx="24">
                  <c:v>9.4760000000000009</c:v>
                </c:pt>
                <c:pt idx="25">
                  <c:v>9.6410000000000018</c:v>
                </c:pt>
                <c:pt idx="26">
                  <c:v>9.8080000000000016</c:v>
                </c:pt>
              </c:numCache>
            </c:numRef>
          </c:xVal>
          <c:yVal>
            <c:numRef>
              <c:f>'F009'!$V$8:$V$34</c:f>
              <c:numCache>
                <c:formatCode>0.00</c:formatCode>
                <c:ptCount val="27"/>
                <c:pt idx="0">
                  <c:v>4667.9095346153817</c:v>
                </c:pt>
                <c:pt idx="1">
                  <c:v>4592.4783439153862</c:v>
                </c:pt>
                <c:pt idx="2">
                  <c:v>4269.7958523461521</c:v>
                </c:pt>
                <c:pt idx="3">
                  <c:v>4350.2969240923057</c:v>
                </c:pt>
                <c:pt idx="4">
                  <c:v>4389.9380788153849</c:v>
                </c:pt>
                <c:pt idx="5">
                  <c:v>4589.844087607692</c:v>
                </c:pt>
                <c:pt idx="6">
                  <c:v>5440.7525004461513</c:v>
                </c:pt>
                <c:pt idx="7">
                  <c:v>5791.8516307692325</c:v>
                </c:pt>
                <c:pt idx="8">
                  <c:v>5562.5370643846163</c:v>
                </c:pt>
                <c:pt idx="9">
                  <c:v>5808.2797792923075</c:v>
                </c:pt>
                <c:pt idx="10">
                  <c:v>6104.1791329999996</c:v>
                </c:pt>
                <c:pt idx="11">
                  <c:v>6000.6849819230756</c:v>
                </c:pt>
                <c:pt idx="12">
                  <c:v>7681.3656553384681</c:v>
                </c:pt>
                <c:pt idx="13">
                  <c:v>7691.8659241846135</c:v>
                </c:pt>
                <c:pt idx="14">
                  <c:v>7592.2526527384662</c:v>
                </c:pt>
                <c:pt idx="15">
                  <c:v>7731.3707993076914</c:v>
                </c:pt>
                <c:pt idx="16">
                  <c:v>7972.2294236307671</c:v>
                </c:pt>
                <c:pt idx="17">
                  <c:v>8086.1876219692349</c:v>
                </c:pt>
                <c:pt idx="18">
                  <c:v>9518.2788461538457</c:v>
                </c:pt>
                <c:pt idx="19">
                  <c:v>9472.361415384612</c:v>
                </c:pt>
                <c:pt idx="20">
                  <c:v>9738.8062640153785</c:v>
                </c:pt>
                <c:pt idx="21">
                  <c:v>9928.2862287692242</c:v>
                </c:pt>
                <c:pt idx="22">
                  <c:v>10075.317483115386</c:v>
                </c:pt>
                <c:pt idx="23">
                  <c:v>12266.73162004615</c:v>
                </c:pt>
                <c:pt idx="24">
                  <c:v>12153.295486746159</c:v>
                </c:pt>
                <c:pt idx="25">
                  <c:v>12255.456730769232</c:v>
                </c:pt>
                <c:pt idx="26">
                  <c:v>12298.081779053848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6A-4B26-BF61-2A0A88C83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35328"/>
        <c:axId val="161641216"/>
      </c:scatterChart>
      <c:valAx>
        <c:axId val="161635328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161641216"/>
        <c:crosses val="autoZero"/>
        <c:crossBetween val="midCat"/>
      </c:valAx>
      <c:valAx>
        <c:axId val="1616412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1635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YCaX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'F009'!$V$8:$V$34</c:f>
              <c:numCache>
                <c:formatCode>0.00</c:formatCode>
                <c:ptCount val="27"/>
                <c:pt idx="0">
                  <c:v>4667.9095346153817</c:v>
                </c:pt>
                <c:pt idx="1">
                  <c:v>4592.4783439153862</c:v>
                </c:pt>
                <c:pt idx="2">
                  <c:v>4269.7958523461521</c:v>
                </c:pt>
                <c:pt idx="3">
                  <c:v>4350.2969240923057</c:v>
                </c:pt>
                <c:pt idx="4">
                  <c:v>4389.9380788153849</c:v>
                </c:pt>
                <c:pt idx="5">
                  <c:v>4589.844087607692</c:v>
                </c:pt>
                <c:pt idx="6">
                  <c:v>5440.7525004461513</c:v>
                </c:pt>
                <c:pt idx="7">
                  <c:v>5791.8516307692325</c:v>
                </c:pt>
                <c:pt idx="8">
                  <c:v>5562.5370643846163</c:v>
                </c:pt>
                <c:pt idx="9">
                  <c:v>5808.2797792923075</c:v>
                </c:pt>
                <c:pt idx="10">
                  <c:v>6104.1791329999996</c:v>
                </c:pt>
                <c:pt idx="11">
                  <c:v>6000.6849819230756</c:v>
                </c:pt>
                <c:pt idx="12">
                  <c:v>7681.3656553384681</c:v>
                </c:pt>
                <c:pt idx="13">
                  <c:v>7691.8659241846135</c:v>
                </c:pt>
                <c:pt idx="14">
                  <c:v>7592.2526527384662</c:v>
                </c:pt>
                <c:pt idx="15">
                  <c:v>7731.3707993076914</c:v>
                </c:pt>
                <c:pt idx="16">
                  <c:v>7972.2294236307671</c:v>
                </c:pt>
                <c:pt idx="17">
                  <c:v>8086.1876219692349</c:v>
                </c:pt>
                <c:pt idx="18">
                  <c:v>9518.2788461538457</c:v>
                </c:pt>
                <c:pt idx="19">
                  <c:v>9472.361415384612</c:v>
                </c:pt>
                <c:pt idx="20">
                  <c:v>9738.8062640153785</c:v>
                </c:pt>
                <c:pt idx="21">
                  <c:v>9928.2862287692242</c:v>
                </c:pt>
                <c:pt idx="22">
                  <c:v>10075.317483115386</c:v>
                </c:pt>
                <c:pt idx="23">
                  <c:v>12266.73162004615</c:v>
                </c:pt>
                <c:pt idx="24">
                  <c:v>12153.295486746159</c:v>
                </c:pt>
                <c:pt idx="25">
                  <c:v>12255.456730769232</c:v>
                </c:pt>
                <c:pt idx="26">
                  <c:v>12298.081779053848</c:v>
                </c:pt>
              </c:numCache>
            </c:numRef>
          </c:xVal>
          <c:yVal>
            <c:numRef>
              <c:f>'F009'!$X$8:$X$34</c:f>
              <c:numCache>
                <c:formatCode>0.00</c:formatCode>
                <c:ptCount val="27"/>
                <c:pt idx="0">
                  <c:v>4.9177769053000002</c:v>
                </c:pt>
                <c:pt idx="1">
                  <c:v>4.5838321328987996</c:v>
                </c:pt>
                <c:pt idx="2">
                  <c:v>4.3466124586572006</c:v>
                </c:pt>
                <c:pt idx="4">
                  <c:v>4.6747798497179991</c:v>
                </c:pt>
                <c:pt idx="5">
                  <c:v>4.5386325135168004</c:v>
                </c:pt>
                <c:pt idx="6">
                  <c:v>4.3966574661864009</c:v>
                </c:pt>
                <c:pt idx="7">
                  <c:v>4.3931897513999996</c:v>
                </c:pt>
                <c:pt idx="8">
                  <c:v>4.4592698404656002</c:v>
                </c:pt>
                <c:pt idx="9">
                  <c:v>4.3253229476626007</c:v>
                </c:pt>
                <c:pt idx="10">
                  <c:v>4.5144630658703999</c:v>
                </c:pt>
                <c:pt idx="11">
                  <c:v>4.4257997532491995</c:v>
                </c:pt>
                <c:pt idx="12">
                  <c:v>4.4389078870256</c:v>
                </c:pt>
                <c:pt idx="13">
                  <c:v>4.4326819250311997</c:v>
                </c:pt>
                <c:pt idx="14">
                  <c:v>4.4563128161851999</c:v>
                </c:pt>
                <c:pt idx="15">
                  <c:v>4.7265071577004001</c:v>
                </c:pt>
                <c:pt idx="16">
                  <c:v>4.2259617648917995</c:v>
                </c:pt>
                <c:pt idx="17">
                  <c:v>4.3432537322198002</c:v>
                </c:pt>
                <c:pt idx="18">
                  <c:v>4.2022397339999999</c:v>
                </c:pt>
                <c:pt idx="19">
                  <c:v>4.0186728191999999</c:v>
                </c:pt>
                <c:pt idx="20">
                  <c:v>4.2132715468296009</c:v>
                </c:pt>
                <c:pt idx="21">
                  <c:v>4.1353750669266001</c:v>
                </c:pt>
                <c:pt idx="22">
                  <c:v>4.0984455652451999</c:v>
                </c:pt>
                <c:pt idx="23">
                  <c:v>3.7657509562936</c:v>
                </c:pt>
                <c:pt idx="24">
                  <c:v>3.4672270214706002</c:v>
                </c:pt>
                <c:pt idx="25">
                  <c:v>4.1448935100000002</c:v>
                </c:pt>
                <c:pt idx="26">
                  <c:v>3.5841758338396006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EC-48DA-BEB8-A9334CBDE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58368"/>
        <c:axId val="161659904"/>
      </c:scatterChart>
      <c:valAx>
        <c:axId val="16165836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1659904"/>
        <c:crosses val="autoZero"/>
        <c:crossBetween val="midCat"/>
      </c:valAx>
      <c:valAx>
        <c:axId val="1616599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16583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YKX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'F009'!$V$8:$V$34</c:f>
              <c:numCache>
                <c:formatCode>0.00</c:formatCode>
                <c:ptCount val="27"/>
                <c:pt idx="0">
                  <c:v>4667.9095346153817</c:v>
                </c:pt>
                <c:pt idx="1">
                  <c:v>4592.4783439153862</c:v>
                </c:pt>
                <c:pt idx="2">
                  <c:v>4269.7958523461521</c:v>
                </c:pt>
                <c:pt idx="3">
                  <c:v>4350.2969240923057</c:v>
                </c:pt>
                <c:pt idx="4">
                  <c:v>4389.9380788153849</c:v>
                </c:pt>
                <c:pt idx="5">
                  <c:v>4589.844087607692</c:v>
                </c:pt>
                <c:pt idx="6">
                  <c:v>5440.7525004461513</c:v>
                </c:pt>
                <c:pt idx="7">
                  <c:v>5791.8516307692325</c:v>
                </c:pt>
                <c:pt idx="8">
                  <c:v>5562.5370643846163</c:v>
                </c:pt>
                <c:pt idx="9">
                  <c:v>5808.2797792923075</c:v>
                </c:pt>
                <c:pt idx="10">
                  <c:v>6104.1791329999996</c:v>
                </c:pt>
                <c:pt idx="11">
                  <c:v>6000.6849819230756</c:v>
                </c:pt>
                <c:pt idx="12">
                  <c:v>7681.3656553384681</c:v>
                </c:pt>
                <c:pt idx="13">
                  <c:v>7691.8659241846135</c:v>
                </c:pt>
                <c:pt idx="14">
                  <c:v>7592.2526527384662</c:v>
                </c:pt>
                <c:pt idx="15">
                  <c:v>7731.3707993076914</c:v>
                </c:pt>
                <c:pt idx="16">
                  <c:v>7972.2294236307671</c:v>
                </c:pt>
                <c:pt idx="17">
                  <c:v>8086.1876219692349</c:v>
                </c:pt>
                <c:pt idx="18">
                  <c:v>9518.2788461538457</c:v>
                </c:pt>
                <c:pt idx="19">
                  <c:v>9472.361415384612</c:v>
                </c:pt>
                <c:pt idx="20">
                  <c:v>9738.8062640153785</c:v>
                </c:pt>
                <c:pt idx="21">
                  <c:v>9928.2862287692242</c:v>
                </c:pt>
                <c:pt idx="22">
                  <c:v>10075.317483115386</c:v>
                </c:pt>
                <c:pt idx="23">
                  <c:v>12266.73162004615</c:v>
                </c:pt>
                <c:pt idx="24">
                  <c:v>12153.295486746159</c:v>
                </c:pt>
                <c:pt idx="25">
                  <c:v>12255.456730769232</c:v>
                </c:pt>
                <c:pt idx="26">
                  <c:v>12298.081779053848</c:v>
                </c:pt>
              </c:numCache>
            </c:numRef>
          </c:xVal>
          <c:yVal>
            <c:numRef>
              <c:f>'F009'!$Y$8:$Y$34</c:f>
              <c:numCache>
                <c:formatCode>0.00</c:formatCode>
                <c:ptCount val="27"/>
                <c:pt idx="0">
                  <c:v>190.25622805770001</c:v>
                </c:pt>
                <c:pt idx="1">
                  <c:v>185.84455042090079</c:v>
                </c:pt>
                <c:pt idx="2">
                  <c:v>179.84758784845963</c:v>
                </c:pt>
                <c:pt idx="4">
                  <c:v>179.91548775965157</c:v>
                </c:pt>
                <c:pt idx="5">
                  <c:v>178.77913197150218</c:v>
                </c:pt>
                <c:pt idx="6">
                  <c:v>172.63518830143562</c:v>
                </c:pt>
                <c:pt idx="7">
                  <c:v>173.90262259239998</c:v>
                </c:pt>
                <c:pt idx="8">
                  <c:v>176.02195742642039</c:v>
                </c:pt>
                <c:pt idx="9">
                  <c:v>162.84653988650879</c:v>
                </c:pt>
                <c:pt idx="10">
                  <c:v>170.46399172188319</c:v>
                </c:pt>
                <c:pt idx="11">
                  <c:v>161.56731573685798</c:v>
                </c:pt>
                <c:pt idx="12">
                  <c:v>163.38868986124601</c:v>
                </c:pt>
                <c:pt idx="13">
                  <c:v>160.33662469521482</c:v>
                </c:pt>
                <c:pt idx="14">
                  <c:v>159.32211024805105</c:v>
                </c:pt>
                <c:pt idx="15">
                  <c:v>163.88723974515739</c:v>
                </c:pt>
                <c:pt idx="16">
                  <c:v>151.97751999912958</c:v>
                </c:pt>
                <c:pt idx="17">
                  <c:v>157.88345002663601</c:v>
                </c:pt>
                <c:pt idx="18">
                  <c:v>144.20613794400001</c:v>
                </c:pt>
                <c:pt idx="19">
                  <c:v>137.92091333599998</c:v>
                </c:pt>
                <c:pt idx="20">
                  <c:v>138.1729238710916</c:v>
                </c:pt>
                <c:pt idx="21">
                  <c:v>139.23440799858182</c:v>
                </c:pt>
                <c:pt idx="22">
                  <c:v>136.5104501805186</c:v>
                </c:pt>
                <c:pt idx="23">
                  <c:v>114.55385185930939</c:v>
                </c:pt>
                <c:pt idx="24">
                  <c:v>109.64551150123459</c:v>
                </c:pt>
                <c:pt idx="25">
                  <c:v>124.44953544050003</c:v>
                </c:pt>
                <c:pt idx="26">
                  <c:v>110.78354675081543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BF-4BDD-BCAF-BDA57E0CD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33888"/>
        <c:axId val="167335424"/>
      </c:scatterChart>
      <c:valAx>
        <c:axId val="16733388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7335424"/>
        <c:crosses val="autoZero"/>
        <c:crossBetween val="midCat"/>
      </c:valAx>
      <c:valAx>
        <c:axId val="1673354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7333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YMgX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'F009'!$V$8:$V$34</c:f>
              <c:numCache>
                <c:formatCode>0.00</c:formatCode>
                <c:ptCount val="27"/>
                <c:pt idx="0">
                  <c:v>4667.9095346153817</c:v>
                </c:pt>
                <c:pt idx="1">
                  <c:v>4592.4783439153862</c:v>
                </c:pt>
                <c:pt idx="2">
                  <c:v>4269.7958523461521</c:v>
                </c:pt>
                <c:pt idx="3">
                  <c:v>4350.2969240923057</c:v>
                </c:pt>
                <c:pt idx="4">
                  <c:v>4389.9380788153849</c:v>
                </c:pt>
                <c:pt idx="5">
                  <c:v>4589.844087607692</c:v>
                </c:pt>
                <c:pt idx="6">
                  <c:v>5440.7525004461513</c:v>
                </c:pt>
                <c:pt idx="7">
                  <c:v>5791.8516307692325</c:v>
                </c:pt>
                <c:pt idx="8">
                  <c:v>5562.5370643846163</c:v>
                </c:pt>
                <c:pt idx="9">
                  <c:v>5808.2797792923075</c:v>
                </c:pt>
                <c:pt idx="10">
                  <c:v>6104.1791329999996</c:v>
                </c:pt>
                <c:pt idx="11">
                  <c:v>6000.6849819230756</c:v>
                </c:pt>
                <c:pt idx="12">
                  <c:v>7681.3656553384681</c:v>
                </c:pt>
                <c:pt idx="13">
                  <c:v>7691.8659241846135</c:v>
                </c:pt>
                <c:pt idx="14">
                  <c:v>7592.2526527384662</c:v>
                </c:pt>
                <c:pt idx="15">
                  <c:v>7731.3707993076914</c:v>
                </c:pt>
                <c:pt idx="16">
                  <c:v>7972.2294236307671</c:v>
                </c:pt>
                <c:pt idx="17">
                  <c:v>8086.1876219692349</c:v>
                </c:pt>
                <c:pt idx="18">
                  <c:v>9518.2788461538457</c:v>
                </c:pt>
                <c:pt idx="19">
                  <c:v>9472.361415384612</c:v>
                </c:pt>
                <c:pt idx="20">
                  <c:v>9738.8062640153785</c:v>
                </c:pt>
                <c:pt idx="21">
                  <c:v>9928.2862287692242</c:v>
                </c:pt>
                <c:pt idx="22">
                  <c:v>10075.317483115386</c:v>
                </c:pt>
                <c:pt idx="23">
                  <c:v>12266.73162004615</c:v>
                </c:pt>
                <c:pt idx="24">
                  <c:v>12153.295486746159</c:v>
                </c:pt>
                <c:pt idx="25">
                  <c:v>12255.456730769232</c:v>
                </c:pt>
                <c:pt idx="26">
                  <c:v>12298.081779053848</c:v>
                </c:pt>
              </c:numCache>
            </c:numRef>
          </c:xVal>
          <c:yVal>
            <c:numRef>
              <c:f>'F009'!$Z$8:$Z$34</c:f>
              <c:numCache>
                <c:formatCode>0.00</c:formatCode>
                <c:ptCount val="27"/>
                <c:pt idx="0">
                  <c:v>28.111722463300001</c:v>
                </c:pt>
                <c:pt idx="1">
                  <c:v>27.546210712337398</c:v>
                </c:pt>
                <c:pt idx="2">
                  <c:v>25.959193690683204</c:v>
                </c:pt>
                <c:pt idx="4">
                  <c:v>26.082807011197197</c:v>
                </c:pt>
                <c:pt idx="5">
                  <c:v>26.0762224054358</c:v>
                </c:pt>
                <c:pt idx="6">
                  <c:v>24.675003842631604</c:v>
                </c:pt>
                <c:pt idx="7">
                  <c:v>24.735564409999999</c:v>
                </c:pt>
                <c:pt idx="8">
                  <c:v>25.036136088692402</c:v>
                </c:pt>
                <c:pt idx="9">
                  <c:v>23.287410796387</c:v>
                </c:pt>
                <c:pt idx="10">
                  <c:v>25.214579699907198</c:v>
                </c:pt>
                <c:pt idx="11">
                  <c:v>24.862430789211601</c:v>
                </c:pt>
                <c:pt idx="12">
                  <c:v>25.007248586865199</c:v>
                </c:pt>
                <c:pt idx="13">
                  <c:v>24.406137961050401</c:v>
                </c:pt>
                <c:pt idx="14">
                  <c:v>23.947014202469607</c:v>
                </c:pt>
                <c:pt idx="15">
                  <c:v>24.850000214894798</c:v>
                </c:pt>
                <c:pt idx="16">
                  <c:v>22.371009019723797</c:v>
                </c:pt>
                <c:pt idx="17">
                  <c:v>22.822516431476203</c:v>
                </c:pt>
                <c:pt idx="18">
                  <c:v>20.453114484</c:v>
                </c:pt>
                <c:pt idx="19">
                  <c:v>19.8539670304</c:v>
                </c:pt>
                <c:pt idx="20">
                  <c:v>20.466864768925202</c:v>
                </c:pt>
                <c:pt idx="21">
                  <c:v>19.309436796103203</c:v>
                </c:pt>
                <c:pt idx="22">
                  <c:v>19.969684024114802</c:v>
                </c:pt>
                <c:pt idx="23">
                  <c:v>15.538635200976001</c:v>
                </c:pt>
                <c:pt idx="24">
                  <c:v>14.420299301165601</c:v>
                </c:pt>
                <c:pt idx="25">
                  <c:v>17.005024671500003</c:v>
                </c:pt>
                <c:pt idx="26">
                  <c:v>14.620042460869401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E-4554-838A-22E125390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68960"/>
        <c:axId val="167383040"/>
      </c:scatterChart>
      <c:valAx>
        <c:axId val="16736896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7383040"/>
        <c:crosses val="autoZero"/>
        <c:crossBetween val="midCat"/>
      </c:valAx>
      <c:valAx>
        <c:axId val="1673830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73689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2176946631671039E-2"/>
                  <c:y val="-0.53489975211431906"/>
                </c:manualLayout>
              </c:layout>
              <c:numFmt formatCode="#,##0.00000" sourceLinked="0"/>
            </c:trendlineLbl>
          </c:trendline>
          <c:xVal>
            <c:numRef>
              <c:f>'F009'!$V$8:$V$34</c:f>
              <c:numCache>
                <c:formatCode>0.00</c:formatCode>
                <c:ptCount val="27"/>
                <c:pt idx="0">
                  <c:v>4667.9095346153817</c:v>
                </c:pt>
                <c:pt idx="1">
                  <c:v>4592.4783439153862</c:v>
                </c:pt>
                <c:pt idx="2">
                  <c:v>4269.7958523461521</c:v>
                </c:pt>
                <c:pt idx="3">
                  <c:v>4350.2969240923057</c:v>
                </c:pt>
                <c:pt idx="4">
                  <c:v>4389.9380788153849</c:v>
                </c:pt>
                <c:pt idx="5">
                  <c:v>4589.844087607692</c:v>
                </c:pt>
                <c:pt idx="6">
                  <c:v>5440.7525004461513</c:v>
                </c:pt>
                <c:pt idx="7">
                  <c:v>5791.8516307692325</c:v>
                </c:pt>
                <c:pt idx="8">
                  <c:v>5562.5370643846163</c:v>
                </c:pt>
                <c:pt idx="9">
                  <c:v>5808.2797792923075</c:v>
                </c:pt>
                <c:pt idx="10">
                  <c:v>6104.1791329999996</c:v>
                </c:pt>
                <c:pt idx="11">
                  <c:v>6000.6849819230756</c:v>
                </c:pt>
                <c:pt idx="12">
                  <c:v>7681.3656553384681</c:v>
                </c:pt>
                <c:pt idx="13">
                  <c:v>7691.8659241846135</c:v>
                </c:pt>
                <c:pt idx="14">
                  <c:v>7592.2526527384662</c:v>
                </c:pt>
                <c:pt idx="15">
                  <c:v>7731.3707993076914</c:v>
                </c:pt>
                <c:pt idx="16">
                  <c:v>7972.2294236307671</c:v>
                </c:pt>
                <c:pt idx="17">
                  <c:v>8086.1876219692349</c:v>
                </c:pt>
                <c:pt idx="18">
                  <c:v>9518.2788461538457</c:v>
                </c:pt>
                <c:pt idx="19">
                  <c:v>9472.361415384612</c:v>
                </c:pt>
                <c:pt idx="20">
                  <c:v>9738.8062640153785</c:v>
                </c:pt>
                <c:pt idx="21">
                  <c:v>9928.2862287692242</c:v>
                </c:pt>
                <c:pt idx="22">
                  <c:v>10075.317483115386</c:v>
                </c:pt>
                <c:pt idx="23">
                  <c:v>12266.73162004615</c:v>
                </c:pt>
                <c:pt idx="24">
                  <c:v>12153.295486746159</c:v>
                </c:pt>
                <c:pt idx="25">
                  <c:v>12255.456730769232</c:v>
                </c:pt>
                <c:pt idx="26">
                  <c:v>12298.081779053848</c:v>
                </c:pt>
              </c:numCache>
            </c:numRef>
          </c:xVal>
          <c:yVal>
            <c:numRef>
              <c:f>'F009'!$AA$8:$AA$34</c:f>
              <c:numCache>
                <c:formatCode>0.00</c:formatCode>
                <c:ptCount val="27"/>
                <c:pt idx="0">
                  <c:v>215.24495537090002</c:v>
                </c:pt>
                <c:pt idx="1">
                  <c:v>208.3532263043202</c:v>
                </c:pt>
                <c:pt idx="2">
                  <c:v>198.84882813557604</c:v>
                </c:pt>
                <c:pt idx="4">
                  <c:v>201.10782307837317</c:v>
                </c:pt>
                <c:pt idx="5">
                  <c:v>202.1006097201512</c:v>
                </c:pt>
                <c:pt idx="6">
                  <c:v>195.83075331306242</c:v>
                </c:pt>
                <c:pt idx="7">
                  <c:v>190.52561633579998</c:v>
                </c:pt>
                <c:pt idx="8">
                  <c:v>199.70321537898718</c:v>
                </c:pt>
                <c:pt idx="9">
                  <c:v>180.685498127763</c:v>
                </c:pt>
                <c:pt idx="10">
                  <c:v>190.74094787633078</c:v>
                </c:pt>
                <c:pt idx="11">
                  <c:v>183.08964161465281</c:v>
                </c:pt>
                <c:pt idx="12">
                  <c:v>185.39058336480562</c:v>
                </c:pt>
                <c:pt idx="13">
                  <c:v>182.374446295192</c:v>
                </c:pt>
                <c:pt idx="14">
                  <c:v>178.32593528586685</c:v>
                </c:pt>
                <c:pt idx="15">
                  <c:v>191.95491153527678</c:v>
                </c:pt>
                <c:pt idx="16">
                  <c:v>170.166367062045</c:v>
                </c:pt>
                <c:pt idx="17">
                  <c:v>176.56177938416079</c:v>
                </c:pt>
                <c:pt idx="18">
                  <c:v>158.57180123399999</c:v>
                </c:pt>
                <c:pt idx="19">
                  <c:v>154.44130953920001</c:v>
                </c:pt>
                <c:pt idx="20">
                  <c:v>161.09786679147282</c:v>
                </c:pt>
                <c:pt idx="21">
                  <c:v>150.66414721192322</c:v>
                </c:pt>
                <c:pt idx="22">
                  <c:v>155.03993576580243</c:v>
                </c:pt>
                <c:pt idx="23">
                  <c:v>125.6797968174142</c:v>
                </c:pt>
                <c:pt idx="24">
                  <c:v>116.404108235625</c:v>
                </c:pt>
                <c:pt idx="25">
                  <c:v>137.93369485000002</c:v>
                </c:pt>
                <c:pt idx="26">
                  <c:v>118.42908766064483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6B-45F7-A3C6-30FAFEBFD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12480"/>
        <c:axId val="167414016"/>
      </c:scatterChart>
      <c:valAx>
        <c:axId val="16741248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67414016"/>
        <c:crosses val="autoZero"/>
        <c:crossBetween val="midCat"/>
      </c:valAx>
      <c:valAx>
        <c:axId val="1674140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7412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YSX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'F009'!$V$8:$V$34</c:f>
              <c:numCache>
                <c:formatCode>0.00</c:formatCode>
                <c:ptCount val="27"/>
                <c:pt idx="0">
                  <c:v>4667.9095346153817</c:v>
                </c:pt>
                <c:pt idx="1">
                  <c:v>4592.4783439153862</c:v>
                </c:pt>
                <c:pt idx="2">
                  <c:v>4269.7958523461521</c:v>
                </c:pt>
                <c:pt idx="3">
                  <c:v>4350.2969240923057</c:v>
                </c:pt>
                <c:pt idx="4">
                  <c:v>4389.9380788153849</c:v>
                </c:pt>
                <c:pt idx="5">
                  <c:v>4589.844087607692</c:v>
                </c:pt>
                <c:pt idx="6">
                  <c:v>5440.7525004461513</c:v>
                </c:pt>
                <c:pt idx="7">
                  <c:v>5791.8516307692325</c:v>
                </c:pt>
                <c:pt idx="8">
                  <c:v>5562.5370643846163</c:v>
                </c:pt>
                <c:pt idx="9">
                  <c:v>5808.2797792923075</c:v>
                </c:pt>
                <c:pt idx="10">
                  <c:v>6104.1791329999996</c:v>
                </c:pt>
                <c:pt idx="11">
                  <c:v>6000.6849819230756</c:v>
                </c:pt>
                <c:pt idx="12">
                  <c:v>7681.3656553384681</c:v>
                </c:pt>
                <c:pt idx="13">
                  <c:v>7691.8659241846135</c:v>
                </c:pt>
                <c:pt idx="14">
                  <c:v>7592.2526527384662</c:v>
                </c:pt>
                <c:pt idx="15">
                  <c:v>7731.3707993076914</c:v>
                </c:pt>
                <c:pt idx="16">
                  <c:v>7972.2294236307671</c:v>
                </c:pt>
                <c:pt idx="17">
                  <c:v>8086.1876219692349</c:v>
                </c:pt>
                <c:pt idx="18">
                  <c:v>9518.2788461538457</c:v>
                </c:pt>
                <c:pt idx="19">
                  <c:v>9472.361415384612</c:v>
                </c:pt>
                <c:pt idx="20">
                  <c:v>9738.8062640153785</c:v>
                </c:pt>
                <c:pt idx="21">
                  <c:v>9928.2862287692242</c:v>
                </c:pt>
                <c:pt idx="22">
                  <c:v>10075.317483115386</c:v>
                </c:pt>
                <c:pt idx="23">
                  <c:v>12266.73162004615</c:v>
                </c:pt>
                <c:pt idx="24">
                  <c:v>12153.295486746159</c:v>
                </c:pt>
                <c:pt idx="25">
                  <c:v>12255.456730769232</c:v>
                </c:pt>
                <c:pt idx="26">
                  <c:v>12298.081779053848</c:v>
                </c:pt>
              </c:numCache>
            </c:numRef>
          </c:xVal>
          <c:yVal>
            <c:numRef>
              <c:f>'F009'!$AB$8:$AB$34</c:f>
              <c:numCache>
                <c:formatCode>0.00</c:formatCode>
                <c:ptCount val="27"/>
                <c:pt idx="0">
                  <c:v>120.53242932150002</c:v>
                </c:pt>
                <c:pt idx="1">
                  <c:v>116.1390074474088</c:v>
                </c:pt>
                <c:pt idx="2">
                  <c:v>107.28063984094902</c:v>
                </c:pt>
                <c:pt idx="4">
                  <c:v>109.19443237302598</c:v>
                </c:pt>
                <c:pt idx="5">
                  <c:v>113.848074521505</c:v>
                </c:pt>
                <c:pt idx="6">
                  <c:v>109.5371583843216</c:v>
                </c:pt>
                <c:pt idx="7">
                  <c:v>109.1658035892</c:v>
                </c:pt>
                <c:pt idx="8">
                  <c:v>107.9716646614272</c:v>
                </c:pt>
                <c:pt idx="9">
                  <c:v>100.73258133513941</c:v>
                </c:pt>
                <c:pt idx="10">
                  <c:v>106.95104085794839</c:v>
                </c:pt>
                <c:pt idx="11">
                  <c:v>104.64596722042918</c:v>
                </c:pt>
                <c:pt idx="12">
                  <c:v>105.890457920808</c:v>
                </c:pt>
                <c:pt idx="13">
                  <c:v>105.10428098992159</c:v>
                </c:pt>
                <c:pt idx="14">
                  <c:v>100.69292978888842</c:v>
                </c:pt>
                <c:pt idx="15">
                  <c:v>110.56692732027381</c:v>
                </c:pt>
                <c:pt idx="16">
                  <c:v>101.80124126381341</c:v>
                </c:pt>
                <c:pt idx="17">
                  <c:v>101.5678648765024</c:v>
                </c:pt>
                <c:pt idx="18">
                  <c:v>100.34890410599999</c:v>
                </c:pt>
                <c:pt idx="19">
                  <c:v>94.844764716799986</c:v>
                </c:pt>
                <c:pt idx="20">
                  <c:v>100.96869995190561</c:v>
                </c:pt>
                <c:pt idx="21">
                  <c:v>96.955219126472414</c:v>
                </c:pt>
                <c:pt idx="22">
                  <c:v>97.238904093043203</c:v>
                </c:pt>
                <c:pt idx="23">
                  <c:v>92.190611801095415</c:v>
                </c:pt>
                <c:pt idx="24">
                  <c:v>86.238751695104199</c:v>
                </c:pt>
                <c:pt idx="25">
                  <c:v>98.095813070000005</c:v>
                </c:pt>
                <c:pt idx="26">
                  <c:v>90.114406271909814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62-44D8-BDD3-1F68A68F3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43456"/>
        <c:axId val="170918656"/>
      </c:scatterChart>
      <c:valAx>
        <c:axId val="16744345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0918656"/>
        <c:crosses val="autoZero"/>
        <c:crossBetween val="midCat"/>
      </c:valAx>
      <c:valAx>
        <c:axId val="1709186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74434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'F009'!$U$37:$U$66</c:f>
              <c:numCache>
                <c:formatCode>0.000</c:formatCode>
                <c:ptCount val="30"/>
                <c:pt idx="0">
                  <c:v>22.5</c:v>
                </c:pt>
                <c:pt idx="1">
                  <c:v>25.5</c:v>
                </c:pt>
                <c:pt idx="2">
                  <c:v>29.499999999941792</c:v>
                </c:pt>
                <c:pt idx="3">
                  <c:v>48</c:v>
                </c:pt>
                <c:pt idx="4">
                  <c:v>49.5</c:v>
                </c:pt>
                <c:pt idx="5">
                  <c:v>52.5</c:v>
                </c:pt>
                <c:pt idx="6">
                  <c:v>55.5</c:v>
                </c:pt>
                <c:pt idx="7">
                  <c:v>58.5</c:v>
                </c:pt>
                <c:pt idx="8">
                  <c:v>60.500000000058208</c:v>
                </c:pt>
                <c:pt idx="9">
                  <c:v>71.000000000058208</c:v>
                </c:pt>
                <c:pt idx="10">
                  <c:v>73.916666666627862</c:v>
                </c:pt>
                <c:pt idx="11">
                  <c:v>76.5</c:v>
                </c:pt>
                <c:pt idx="12">
                  <c:v>79.5</c:v>
                </c:pt>
                <c:pt idx="13">
                  <c:v>82.5</c:v>
                </c:pt>
                <c:pt idx="14">
                  <c:v>84.500000000058208</c:v>
                </c:pt>
                <c:pt idx="15">
                  <c:v>95.000000000058208</c:v>
                </c:pt>
                <c:pt idx="16">
                  <c:v>97.666666666686069</c:v>
                </c:pt>
                <c:pt idx="17">
                  <c:v>100.5</c:v>
                </c:pt>
                <c:pt idx="18">
                  <c:v>103.5</c:v>
                </c:pt>
                <c:pt idx="19">
                  <c:v>106.5</c:v>
                </c:pt>
                <c:pt idx="20">
                  <c:v>108</c:v>
                </c:pt>
                <c:pt idx="21">
                  <c:v>121.5</c:v>
                </c:pt>
                <c:pt idx="22">
                  <c:v>123.50000000005821</c:v>
                </c:pt>
                <c:pt idx="23">
                  <c:v>125.49999999994179</c:v>
                </c:pt>
                <c:pt idx="24">
                  <c:v>127.5</c:v>
                </c:pt>
                <c:pt idx="25">
                  <c:v>129.50000000005821</c:v>
                </c:pt>
                <c:pt idx="26">
                  <c:v>147</c:v>
                </c:pt>
                <c:pt idx="27">
                  <c:v>147.99999999994179</c:v>
                </c:pt>
                <c:pt idx="28">
                  <c:v>149.00000000005821</c:v>
                </c:pt>
                <c:pt idx="29">
                  <c:v>150</c:v>
                </c:pt>
              </c:numCache>
            </c:numRef>
          </c:xVal>
          <c:yVal>
            <c:numRef>
              <c:f>'F009'!$V$37:$V$66</c:f>
              <c:numCache>
                <c:formatCode>0.00</c:formatCode>
                <c:ptCount val="30"/>
                <c:pt idx="0">
                  <c:v>5.8337666910666117</c:v>
                </c:pt>
                <c:pt idx="1">
                  <c:v>6.352916106634761</c:v>
                </c:pt>
                <c:pt idx="2">
                  <c:v>6.6235183303780474</c:v>
                </c:pt>
                <c:pt idx="3">
                  <c:v>8.4484666133162083</c:v>
                </c:pt>
                <c:pt idx="4">
                  <c:v>8.4321751015453117</c:v>
                </c:pt>
                <c:pt idx="5">
                  <c:v>8.3593212953247473</c:v>
                </c:pt>
                <c:pt idx="6">
                  <c:v>8.3779993801652548</c:v>
                </c:pt>
                <c:pt idx="7">
                  <c:v>8.3870704009162971</c:v>
                </c:pt>
                <c:pt idx="8">
                  <c:v>8.4316013346362091</c:v>
                </c:pt>
                <c:pt idx="9">
                  <c:v>8.6016726575715463</c:v>
                </c:pt>
                <c:pt idx="10">
                  <c:v>8.6642073175028571</c:v>
                </c:pt>
                <c:pt idx="11">
                  <c:v>8.6238095897124527</c:v>
                </c:pt>
                <c:pt idx="12">
                  <c:v>8.6670397267101844</c:v>
                </c:pt>
                <c:pt idx="13">
                  <c:v>8.7167289193554396</c:v>
                </c:pt>
                <c:pt idx="14">
                  <c:v>8.6996289053478648</c:v>
                </c:pt>
                <c:pt idx="15">
                  <c:v>8.9465526300391982</c:v>
                </c:pt>
                <c:pt idx="16">
                  <c:v>8.9479186760035336</c:v>
                </c:pt>
                <c:pt idx="17">
                  <c:v>8.934883618547742</c:v>
                </c:pt>
                <c:pt idx="18">
                  <c:v>8.9530414608281337</c:v>
                </c:pt>
                <c:pt idx="19">
                  <c:v>8.9837194595978094</c:v>
                </c:pt>
                <c:pt idx="20">
                  <c:v>8.9979126532420892</c:v>
                </c:pt>
                <c:pt idx="21">
                  <c:v>9.1609693179690659</c:v>
                </c:pt>
                <c:pt idx="22">
                  <c:v>9.1561335125808885</c:v>
                </c:pt>
                <c:pt idx="23">
                  <c:v>9.1838738289627777</c:v>
                </c:pt>
                <c:pt idx="24">
                  <c:v>9.2031431569250604</c:v>
                </c:pt>
                <c:pt idx="25">
                  <c:v>9.2178438982901429</c:v>
                </c:pt>
                <c:pt idx="26">
                  <c:v>9.4146461305873519</c:v>
                </c:pt>
                <c:pt idx="27">
                  <c:v>9.4053556454685943</c:v>
                </c:pt>
                <c:pt idx="28">
                  <c:v>9.4137265642003616</c:v>
                </c:pt>
                <c:pt idx="29">
                  <c:v>9.4171985762761352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95-4205-97FC-64719289C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77064"/>
        <c:axId val="665677384"/>
      </c:scatterChart>
      <c:valAx>
        <c:axId val="66567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5677384"/>
        <c:crosses val="autoZero"/>
        <c:crossBetween val="midCat"/>
      </c:valAx>
      <c:valAx>
        <c:axId val="66567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5677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mg/gWCW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General" sourceLinked="0"/>
            </c:trendlineLbl>
          </c:trendline>
          <c:xVal>
            <c:numRef>
              <c:f>'F018'!$V$8:$V$31</c:f>
              <c:numCache>
                <c:formatCode>0.00</c:formatCode>
                <c:ptCount val="24"/>
                <c:pt idx="0">
                  <c:v>4343.6977857692309</c:v>
                </c:pt>
                <c:pt idx="1">
                  <c:v>4222.6013076923055</c:v>
                </c:pt>
                <c:pt idx="2">
                  <c:v>4112.1605330307721</c:v>
                </c:pt>
                <c:pt idx="3">
                  <c:v>4152.7931502846122</c:v>
                </c:pt>
                <c:pt idx="4">
                  <c:v>4327.3750266846155</c:v>
                </c:pt>
                <c:pt idx="5">
                  <c:v>5923.4270634000004</c:v>
                </c:pt>
                <c:pt idx="6">
                  <c:v>6587.3789999999972</c:v>
                </c:pt>
                <c:pt idx="7">
                  <c:v>6418.1521670230786</c:v>
                </c:pt>
                <c:pt idx="8">
                  <c:v>6831.765761538466</c:v>
                </c:pt>
                <c:pt idx="9">
                  <c:v>7276.7513076923142</c:v>
                </c:pt>
                <c:pt idx="10">
                  <c:v>10542.575569230767</c:v>
                </c:pt>
                <c:pt idx="11">
                  <c:v>10915.935884615388</c:v>
                </c:pt>
                <c:pt idx="12">
                  <c:v>11026.023128261546</c:v>
                </c:pt>
                <c:pt idx="13">
                  <c:v>11488.147319930775</c:v>
                </c:pt>
                <c:pt idx="14">
                  <c:v>12117.575649384617</c:v>
                </c:pt>
                <c:pt idx="15">
                  <c:v>13035.845236442317</c:v>
                </c:pt>
                <c:pt idx="16">
                  <c:v>13054.16446571539</c:v>
                </c:pt>
                <c:pt idx="17">
                  <c:v>13020.323076923074</c:v>
                </c:pt>
                <c:pt idx="18">
                  <c:v>13089.143048450003</c:v>
                </c:pt>
                <c:pt idx="19">
                  <c:v>13196.148995192301</c:v>
                </c:pt>
                <c:pt idx="20">
                  <c:v>13194.444650000009</c:v>
                </c:pt>
                <c:pt idx="21">
                  <c:v>13201.027009961537</c:v>
                </c:pt>
                <c:pt idx="22">
                  <c:v>13187.881046873079</c:v>
                </c:pt>
                <c:pt idx="23">
                  <c:v>13113.61301201539</c:v>
                </c:pt>
              </c:numCache>
            </c:numRef>
          </c:xVal>
          <c:yVal>
            <c:numRef>
              <c:f>'F018'!$W$8:$W$31</c:f>
              <c:numCache>
                <c:formatCode>0.00</c:formatCode>
                <c:ptCount val="24"/>
                <c:pt idx="0">
                  <c:v>43.668641739599998</c:v>
                </c:pt>
                <c:pt idx="1">
                  <c:v>63.958850999999981</c:v>
                </c:pt>
                <c:pt idx="2">
                  <c:v>118.88943623100002</c:v>
                </c:pt>
                <c:pt idx="3">
                  <c:v>128.33512905000001</c:v>
                </c:pt>
                <c:pt idx="4">
                  <c:v>137.03131305520003</c:v>
                </c:pt>
                <c:pt idx="5">
                  <c:v>135.5806638956</c:v>
                </c:pt>
                <c:pt idx="6">
                  <c:v>148.30803</c:v>
                </c:pt>
                <c:pt idx="7">
                  <c:v>163.17234470840006</c:v>
                </c:pt>
                <c:pt idx="8">
                  <c:v>162.92309399999999</c:v>
                </c:pt>
                <c:pt idx="9">
                  <c:v>185.74454250000002</c:v>
                </c:pt>
                <c:pt idx="10">
                  <c:v>283.45670320000005</c:v>
                </c:pt>
                <c:pt idx="11">
                  <c:v>275.8393848</c:v>
                </c:pt>
                <c:pt idx="12">
                  <c:v>284.9845809222</c:v>
                </c:pt>
                <c:pt idx="13">
                  <c:v>358.57929380130008</c:v>
                </c:pt>
                <c:pt idx="14">
                  <c:v>426.08913989070004</c:v>
                </c:pt>
                <c:pt idx="15">
                  <c:v>745.38451852360004</c:v>
                </c:pt>
                <c:pt idx="16">
                  <c:v>722.27574232380005</c:v>
                </c:pt>
                <c:pt idx="17">
                  <c:v>902.20760000000007</c:v>
                </c:pt>
                <c:pt idx="18">
                  <c:v>1035.1890213314</c:v>
                </c:pt>
                <c:pt idx="19">
                  <c:v>1333.1488699287002</c:v>
                </c:pt>
                <c:pt idx="20">
                  <c:v>1472.3603544000005</c:v>
                </c:pt>
                <c:pt idx="21">
                  <c:v>1345.8897674124003</c:v>
                </c:pt>
                <c:pt idx="22">
                  <c:v>1423.6757893449001</c:v>
                </c:pt>
                <c:pt idx="23">
                  <c:v>1446.8750014905902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3A-4DBC-89E8-2F24F4ADA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57440"/>
        <c:axId val="170963328"/>
      </c:scatterChart>
      <c:valAx>
        <c:axId val="17095744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0963328"/>
        <c:crosses val="autoZero"/>
        <c:crossBetween val="midCat"/>
      </c:valAx>
      <c:valAx>
        <c:axId val="1709633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09574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YXMet gWCW/kg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148578302712161"/>
                  <c:y val="7.6334208223972008E-2"/>
                </c:manualLayout>
              </c:layout>
              <c:numFmt formatCode="General" sourceLinked="0"/>
            </c:trendlineLbl>
          </c:trendline>
          <c:xVal>
            <c:numRef>
              <c:f>'F018'!$F$8:$F$31</c:f>
              <c:numCache>
                <c:formatCode>0.000</c:formatCode>
                <c:ptCount val="24"/>
                <c:pt idx="0">
                  <c:v>8.8000000000000966E-2</c:v>
                </c:pt>
                <c:pt idx="1">
                  <c:v>0.14999999999999858</c:v>
                </c:pt>
                <c:pt idx="2">
                  <c:v>0.22800000000000153</c:v>
                </c:pt>
                <c:pt idx="3">
                  <c:v>0.33099999999999952</c:v>
                </c:pt>
                <c:pt idx="4">
                  <c:v>0.63500000000000156</c:v>
                </c:pt>
                <c:pt idx="5">
                  <c:v>2.1800000000000002</c:v>
                </c:pt>
                <c:pt idx="6">
                  <c:v>2.5499999999999998</c:v>
                </c:pt>
                <c:pt idx="7">
                  <c:v>2.9209999999999994</c:v>
                </c:pt>
                <c:pt idx="8">
                  <c:v>3.36</c:v>
                </c:pt>
                <c:pt idx="9">
                  <c:v>3.8369999999999997</c:v>
                </c:pt>
                <c:pt idx="10">
                  <c:v>6.597999999999999</c:v>
                </c:pt>
                <c:pt idx="11">
                  <c:v>7.3190000000000008</c:v>
                </c:pt>
                <c:pt idx="12">
                  <c:v>8.109</c:v>
                </c:pt>
                <c:pt idx="13">
                  <c:v>8.8710000000000004</c:v>
                </c:pt>
                <c:pt idx="14">
                  <c:v>9.511000000000001</c:v>
                </c:pt>
                <c:pt idx="15">
                  <c:v>10.922000000000001</c:v>
                </c:pt>
                <c:pt idx="16">
                  <c:v>11.022</c:v>
                </c:pt>
                <c:pt idx="17">
                  <c:v>11.122</c:v>
                </c:pt>
                <c:pt idx="18">
                  <c:v>11.272</c:v>
                </c:pt>
                <c:pt idx="19">
                  <c:v>12.015000000000001</c:v>
                </c:pt>
                <c:pt idx="20">
                  <c:v>12.095000000000001</c:v>
                </c:pt>
                <c:pt idx="21">
                  <c:v>12.168000000000001</c:v>
                </c:pt>
                <c:pt idx="22">
                  <c:v>12.189</c:v>
                </c:pt>
                <c:pt idx="23">
                  <c:v>12.189</c:v>
                </c:pt>
              </c:numCache>
            </c:numRef>
          </c:xVal>
          <c:yVal>
            <c:numRef>
              <c:f>'F018'!$V$8:$V$31</c:f>
              <c:numCache>
                <c:formatCode>0.00</c:formatCode>
                <c:ptCount val="24"/>
                <c:pt idx="0">
                  <c:v>4343.6977857692309</c:v>
                </c:pt>
                <c:pt idx="1">
                  <c:v>4222.6013076923055</c:v>
                </c:pt>
                <c:pt idx="2">
                  <c:v>4112.1605330307721</c:v>
                </c:pt>
                <c:pt idx="3">
                  <c:v>4152.7931502846122</c:v>
                </c:pt>
                <c:pt idx="4">
                  <c:v>4327.3750266846155</c:v>
                </c:pt>
                <c:pt idx="5">
                  <c:v>5923.4270634000004</c:v>
                </c:pt>
                <c:pt idx="6">
                  <c:v>6587.3789999999972</c:v>
                </c:pt>
                <c:pt idx="7">
                  <c:v>6418.1521670230786</c:v>
                </c:pt>
                <c:pt idx="8">
                  <c:v>6831.765761538466</c:v>
                </c:pt>
                <c:pt idx="9">
                  <c:v>7276.7513076923142</c:v>
                </c:pt>
                <c:pt idx="10">
                  <c:v>10542.575569230767</c:v>
                </c:pt>
                <c:pt idx="11">
                  <c:v>10915.935884615388</c:v>
                </c:pt>
                <c:pt idx="12">
                  <c:v>11026.023128261546</c:v>
                </c:pt>
                <c:pt idx="13">
                  <c:v>11488.147319930775</c:v>
                </c:pt>
                <c:pt idx="14">
                  <c:v>12117.575649384617</c:v>
                </c:pt>
                <c:pt idx="15">
                  <c:v>13035.845236442317</c:v>
                </c:pt>
                <c:pt idx="16">
                  <c:v>13054.16446571539</c:v>
                </c:pt>
                <c:pt idx="17">
                  <c:v>13020.323076923074</c:v>
                </c:pt>
                <c:pt idx="18">
                  <c:v>13089.143048450003</c:v>
                </c:pt>
                <c:pt idx="19">
                  <c:v>13196.148995192301</c:v>
                </c:pt>
                <c:pt idx="20">
                  <c:v>13194.444650000009</c:v>
                </c:pt>
                <c:pt idx="21">
                  <c:v>13201.027009961537</c:v>
                </c:pt>
                <c:pt idx="22">
                  <c:v>13187.881046873079</c:v>
                </c:pt>
                <c:pt idx="23">
                  <c:v>13113.61301201539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B8-4049-AF64-352BD2985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70592"/>
        <c:axId val="171072128"/>
      </c:scatterChart>
      <c:valAx>
        <c:axId val="171070592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171072128"/>
        <c:crosses val="autoZero"/>
        <c:crossBetween val="midCat"/>
      </c:valAx>
      <c:valAx>
        <c:axId val="1710721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10705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YCaX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'F018'!$V$8:$V$31</c:f>
              <c:numCache>
                <c:formatCode>0.00</c:formatCode>
                <c:ptCount val="24"/>
                <c:pt idx="0">
                  <c:v>4343.6977857692309</c:v>
                </c:pt>
                <c:pt idx="1">
                  <c:v>4222.6013076923055</c:v>
                </c:pt>
                <c:pt idx="2">
                  <c:v>4112.1605330307721</c:v>
                </c:pt>
                <c:pt idx="3">
                  <c:v>4152.7931502846122</c:v>
                </c:pt>
                <c:pt idx="4">
                  <c:v>4327.3750266846155</c:v>
                </c:pt>
                <c:pt idx="5">
                  <c:v>5923.4270634000004</c:v>
                </c:pt>
                <c:pt idx="6">
                  <c:v>6587.3789999999972</c:v>
                </c:pt>
                <c:pt idx="7">
                  <c:v>6418.1521670230786</c:v>
                </c:pt>
                <c:pt idx="8">
                  <c:v>6831.765761538466</c:v>
                </c:pt>
                <c:pt idx="9">
                  <c:v>7276.7513076923142</c:v>
                </c:pt>
                <c:pt idx="10">
                  <c:v>10542.575569230767</c:v>
                </c:pt>
                <c:pt idx="11">
                  <c:v>10915.935884615388</c:v>
                </c:pt>
                <c:pt idx="12">
                  <c:v>11026.023128261546</c:v>
                </c:pt>
                <c:pt idx="13">
                  <c:v>11488.147319930775</c:v>
                </c:pt>
                <c:pt idx="14">
                  <c:v>12117.575649384617</c:v>
                </c:pt>
                <c:pt idx="15">
                  <c:v>13035.845236442317</c:v>
                </c:pt>
                <c:pt idx="16">
                  <c:v>13054.16446571539</c:v>
                </c:pt>
                <c:pt idx="17">
                  <c:v>13020.323076923074</c:v>
                </c:pt>
                <c:pt idx="18">
                  <c:v>13089.143048450003</c:v>
                </c:pt>
                <c:pt idx="19">
                  <c:v>13196.148995192301</c:v>
                </c:pt>
                <c:pt idx="20">
                  <c:v>13194.444650000009</c:v>
                </c:pt>
                <c:pt idx="21">
                  <c:v>13201.027009961537</c:v>
                </c:pt>
                <c:pt idx="22">
                  <c:v>13187.881046873079</c:v>
                </c:pt>
                <c:pt idx="23">
                  <c:v>13113.61301201539</c:v>
                </c:pt>
              </c:numCache>
            </c:numRef>
          </c:xVal>
          <c:yVal>
            <c:numRef>
              <c:f>'F018'!$X$8:$X$31</c:f>
              <c:numCache>
                <c:formatCode>0.00</c:formatCode>
                <c:ptCount val="24"/>
                <c:pt idx="0">
                  <c:v>4.4014979243051995</c:v>
                </c:pt>
                <c:pt idx="1">
                  <c:v>4.0604637479999983</c:v>
                </c:pt>
                <c:pt idx="2">
                  <c:v>4.1899672802772008</c:v>
                </c:pt>
                <c:pt idx="3">
                  <c:v>1.1615184746551999</c:v>
                </c:pt>
                <c:pt idx="4">
                  <c:v>1.0849471600906002</c:v>
                </c:pt>
                <c:pt idx="5">
                  <c:v>0.84451145846760001</c:v>
                </c:pt>
                <c:pt idx="6">
                  <c:v>0.88410722400000008</c:v>
                </c:pt>
                <c:pt idx="7">
                  <c:v>0.78003390561080033</c:v>
                </c:pt>
                <c:pt idx="8">
                  <c:v>0.83945130750000008</c:v>
                </c:pt>
                <c:pt idx="9">
                  <c:v>0.76449611700000009</c:v>
                </c:pt>
                <c:pt idx="10">
                  <c:v>0.78104522000000021</c:v>
                </c:pt>
                <c:pt idx="11">
                  <c:v>0.78412505390000009</c:v>
                </c:pt>
                <c:pt idx="12">
                  <c:v>0.72684362581259998</c:v>
                </c:pt>
                <c:pt idx="13">
                  <c:v>0.7226254929828001</c:v>
                </c:pt>
                <c:pt idx="14">
                  <c:v>0.74724398355310007</c:v>
                </c:pt>
                <c:pt idx="15">
                  <c:v>0.7342197004858001</c:v>
                </c:pt>
                <c:pt idx="16">
                  <c:v>0.7915971498558001</c:v>
                </c:pt>
                <c:pt idx="17">
                  <c:v>0.88616360000000016</c:v>
                </c:pt>
                <c:pt idx="18">
                  <c:v>0.74724853589620011</c:v>
                </c:pt>
                <c:pt idx="19">
                  <c:v>0.86680752135780004</c:v>
                </c:pt>
                <c:pt idx="20">
                  <c:v>0</c:v>
                </c:pt>
                <c:pt idx="21">
                  <c:v>0.82236566493060015</c:v>
                </c:pt>
                <c:pt idx="22">
                  <c:v>0.77845632193979997</c:v>
                </c:pt>
                <c:pt idx="23">
                  <c:v>0.91638267238980009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2C-4F43-9365-F1E7661A9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01568"/>
        <c:axId val="171111552"/>
      </c:scatterChart>
      <c:valAx>
        <c:axId val="17110156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1111552"/>
        <c:crosses val="autoZero"/>
        <c:crossBetween val="midCat"/>
      </c:valAx>
      <c:valAx>
        <c:axId val="1711115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1101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YKX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'F018'!$V$8:$V$31</c:f>
              <c:numCache>
                <c:formatCode>0.00</c:formatCode>
                <c:ptCount val="24"/>
                <c:pt idx="0">
                  <c:v>4343.6977857692309</c:v>
                </c:pt>
                <c:pt idx="1">
                  <c:v>4222.6013076923055</c:v>
                </c:pt>
                <c:pt idx="2">
                  <c:v>4112.1605330307721</c:v>
                </c:pt>
                <c:pt idx="3">
                  <c:v>4152.7931502846122</c:v>
                </c:pt>
                <c:pt idx="4">
                  <c:v>4327.3750266846155</c:v>
                </c:pt>
                <c:pt idx="5">
                  <c:v>5923.4270634000004</c:v>
                </c:pt>
                <c:pt idx="6">
                  <c:v>6587.3789999999972</c:v>
                </c:pt>
                <c:pt idx="7">
                  <c:v>6418.1521670230786</c:v>
                </c:pt>
                <c:pt idx="8">
                  <c:v>6831.765761538466</c:v>
                </c:pt>
                <c:pt idx="9">
                  <c:v>7276.7513076923142</c:v>
                </c:pt>
                <c:pt idx="10">
                  <c:v>10542.575569230767</c:v>
                </c:pt>
                <c:pt idx="11">
                  <c:v>10915.935884615388</c:v>
                </c:pt>
                <c:pt idx="12">
                  <c:v>11026.023128261546</c:v>
                </c:pt>
                <c:pt idx="13">
                  <c:v>11488.147319930775</c:v>
                </c:pt>
                <c:pt idx="14">
                  <c:v>12117.575649384617</c:v>
                </c:pt>
                <c:pt idx="15">
                  <c:v>13035.845236442317</c:v>
                </c:pt>
                <c:pt idx="16">
                  <c:v>13054.16446571539</c:v>
                </c:pt>
                <c:pt idx="17">
                  <c:v>13020.323076923074</c:v>
                </c:pt>
                <c:pt idx="18">
                  <c:v>13089.143048450003</c:v>
                </c:pt>
                <c:pt idx="19">
                  <c:v>13196.148995192301</c:v>
                </c:pt>
                <c:pt idx="20">
                  <c:v>13194.444650000009</c:v>
                </c:pt>
                <c:pt idx="21">
                  <c:v>13201.027009961537</c:v>
                </c:pt>
                <c:pt idx="22">
                  <c:v>13187.881046873079</c:v>
                </c:pt>
                <c:pt idx="23">
                  <c:v>13113.61301201539</c:v>
                </c:pt>
              </c:numCache>
            </c:numRef>
          </c:xVal>
          <c:yVal>
            <c:numRef>
              <c:f>'F018'!$Y$8:$Y$31</c:f>
              <c:numCache>
                <c:formatCode>0.00</c:formatCode>
                <c:ptCount val="24"/>
                <c:pt idx="0">
                  <c:v>158.33981794293197</c:v>
                </c:pt>
                <c:pt idx="1">
                  <c:v>153.10607406599996</c:v>
                </c:pt>
                <c:pt idx="2">
                  <c:v>157.37268195773822</c:v>
                </c:pt>
                <c:pt idx="3">
                  <c:v>158.84569374385242</c:v>
                </c:pt>
                <c:pt idx="4">
                  <c:v>158.80485832972863</c:v>
                </c:pt>
                <c:pt idx="5">
                  <c:v>149.91516934372439</c:v>
                </c:pt>
                <c:pt idx="6">
                  <c:v>148.45959123840001</c:v>
                </c:pt>
                <c:pt idx="7">
                  <c:v>142.27440688521503</c:v>
                </c:pt>
                <c:pt idx="8">
                  <c:v>145.0146669822</c:v>
                </c:pt>
                <c:pt idx="9">
                  <c:v>134.547256602</c:v>
                </c:pt>
                <c:pt idx="10">
                  <c:v>128.84897293280002</c:v>
                </c:pt>
                <c:pt idx="11">
                  <c:v>115.5103225153</c:v>
                </c:pt>
                <c:pt idx="12">
                  <c:v>115.2659900019534</c:v>
                </c:pt>
                <c:pt idx="13">
                  <c:v>112.45250420082034</c:v>
                </c:pt>
                <c:pt idx="14">
                  <c:v>110.82713190002632</c:v>
                </c:pt>
                <c:pt idx="15">
                  <c:v>137.29961564884641</c:v>
                </c:pt>
                <c:pt idx="16">
                  <c:v>122.9039227254558</c:v>
                </c:pt>
                <c:pt idx="17">
                  <c:v>145.42174640000002</c:v>
                </c:pt>
                <c:pt idx="18">
                  <c:v>130.08382932532913</c:v>
                </c:pt>
                <c:pt idx="19">
                  <c:v>133.95003347938743</c:v>
                </c:pt>
                <c:pt idx="20">
                  <c:v>0</c:v>
                </c:pt>
                <c:pt idx="21">
                  <c:v>125.99204382297121</c:v>
                </c:pt>
                <c:pt idx="22">
                  <c:v>130.55280775494299</c:v>
                </c:pt>
                <c:pt idx="23">
                  <c:v>133.95296814623643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47-43FF-9B8B-C8E478A25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40992"/>
        <c:axId val="171142528"/>
      </c:scatterChart>
      <c:valAx>
        <c:axId val="17114099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1142528"/>
        <c:crosses val="autoZero"/>
        <c:crossBetween val="midCat"/>
      </c:valAx>
      <c:valAx>
        <c:axId val="1711425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1140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YMgX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'F018'!$V$8:$V$31</c:f>
              <c:numCache>
                <c:formatCode>0.00</c:formatCode>
                <c:ptCount val="24"/>
                <c:pt idx="0">
                  <c:v>4343.6977857692309</c:v>
                </c:pt>
                <c:pt idx="1">
                  <c:v>4222.6013076923055</c:v>
                </c:pt>
                <c:pt idx="2">
                  <c:v>4112.1605330307721</c:v>
                </c:pt>
                <c:pt idx="3">
                  <c:v>4152.7931502846122</c:v>
                </c:pt>
                <c:pt idx="4">
                  <c:v>4327.3750266846155</c:v>
                </c:pt>
                <c:pt idx="5">
                  <c:v>5923.4270634000004</c:v>
                </c:pt>
                <c:pt idx="6">
                  <c:v>6587.3789999999972</c:v>
                </c:pt>
                <c:pt idx="7">
                  <c:v>6418.1521670230786</c:v>
                </c:pt>
                <c:pt idx="8">
                  <c:v>6831.765761538466</c:v>
                </c:pt>
                <c:pt idx="9">
                  <c:v>7276.7513076923142</c:v>
                </c:pt>
                <c:pt idx="10">
                  <c:v>10542.575569230767</c:v>
                </c:pt>
                <c:pt idx="11">
                  <c:v>10915.935884615388</c:v>
                </c:pt>
                <c:pt idx="12">
                  <c:v>11026.023128261546</c:v>
                </c:pt>
                <c:pt idx="13">
                  <c:v>11488.147319930775</c:v>
                </c:pt>
                <c:pt idx="14">
                  <c:v>12117.575649384617</c:v>
                </c:pt>
                <c:pt idx="15">
                  <c:v>13035.845236442317</c:v>
                </c:pt>
                <c:pt idx="16">
                  <c:v>13054.16446571539</c:v>
                </c:pt>
                <c:pt idx="17">
                  <c:v>13020.323076923074</c:v>
                </c:pt>
                <c:pt idx="18">
                  <c:v>13089.143048450003</c:v>
                </c:pt>
                <c:pt idx="19">
                  <c:v>13196.148995192301</c:v>
                </c:pt>
                <c:pt idx="20">
                  <c:v>13194.444650000009</c:v>
                </c:pt>
                <c:pt idx="21">
                  <c:v>13201.027009961537</c:v>
                </c:pt>
                <c:pt idx="22">
                  <c:v>13187.881046873079</c:v>
                </c:pt>
                <c:pt idx="23">
                  <c:v>13113.61301201539</c:v>
                </c:pt>
              </c:numCache>
            </c:numRef>
          </c:xVal>
          <c:yVal>
            <c:numRef>
              <c:f>'F018'!$Z$8:$Z$31</c:f>
              <c:numCache>
                <c:formatCode>0.00</c:formatCode>
                <c:ptCount val="24"/>
                <c:pt idx="0">
                  <c:v>21.803702626741202</c:v>
                </c:pt>
                <c:pt idx="1">
                  <c:v>18.342089072999993</c:v>
                </c:pt>
                <c:pt idx="2">
                  <c:v>16.704893296695602</c:v>
                </c:pt>
                <c:pt idx="3">
                  <c:v>0.55338107646360002</c:v>
                </c:pt>
                <c:pt idx="4">
                  <c:v>0.48378313822280017</c:v>
                </c:pt>
                <c:pt idx="5">
                  <c:v>0.52144962688279994</c:v>
                </c:pt>
                <c:pt idx="6">
                  <c:v>0.67092639120000008</c:v>
                </c:pt>
                <c:pt idx="7">
                  <c:v>0.30882021325480008</c:v>
                </c:pt>
                <c:pt idx="8">
                  <c:v>0.71626555349999999</c:v>
                </c:pt>
                <c:pt idx="9">
                  <c:v>0.4906497915000001</c:v>
                </c:pt>
                <c:pt idx="10">
                  <c:v>0.6043123600000001</c:v>
                </c:pt>
                <c:pt idx="11">
                  <c:v>0.76676781370000013</c:v>
                </c:pt>
                <c:pt idx="12">
                  <c:v>0.57141946505520003</c:v>
                </c:pt>
                <c:pt idx="13">
                  <c:v>0.46791740140530014</c:v>
                </c:pt>
                <c:pt idx="14">
                  <c:v>0.44362053562860004</c:v>
                </c:pt>
                <c:pt idx="15">
                  <c:v>0.28762697897380002</c:v>
                </c:pt>
                <c:pt idx="16">
                  <c:v>0.35087297043120003</c:v>
                </c:pt>
                <c:pt idx="17">
                  <c:v>0.35911820000000005</c:v>
                </c:pt>
                <c:pt idx="18">
                  <c:v>0.44748959770060004</c:v>
                </c:pt>
                <c:pt idx="19">
                  <c:v>0.73478268989070006</c:v>
                </c:pt>
                <c:pt idx="20">
                  <c:v>0</c:v>
                </c:pt>
                <c:pt idx="21">
                  <c:v>0.50395053150960001</c:v>
                </c:pt>
                <c:pt idx="22">
                  <c:v>0.65459845923570004</c:v>
                </c:pt>
                <c:pt idx="23">
                  <c:v>0.90562441705469998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8E-46F8-B68D-7DE6221C1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68128"/>
        <c:axId val="171169664"/>
      </c:scatterChart>
      <c:valAx>
        <c:axId val="17116812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1169664"/>
        <c:crosses val="autoZero"/>
        <c:crossBetween val="midCat"/>
      </c:valAx>
      <c:valAx>
        <c:axId val="1711696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11681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2176946631671039E-2"/>
                  <c:y val="-0.53489975211431906"/>
                </c:manualLayout>
              </c:layout>
              <c:numFmt formatCode="#,##0.00000" sourceLinked="0"/>
            </c:trendlineLbl>
          </c:trendline>
          <c:xVal>
            <c:numRef>
              <c:f>'F018'!$V$8:$V$31</c:f>
              <c:numCache>
                <c:formatCode>0.00</c:formatCode>
                <c:ptCount val="24"/>
                <c:pt idx="0">
                  <c:v>4343.6977857692309</c:v>
                </c:pt>
                <c:pt idx="1">
                  <c:v>4222.6013076923055</c:v>
                </c:pt>
                <c:pt idx="2">
                  <c:v>4112.1605330307721</c:v>
                </c:pt>
                <c:pt idx="3">
                  <c:v>4152.7931502846122</c:v>
                </c:pt>
                <c:pt idx="4">
                  <c:v>4327.3750266846155</c:v>
                </c:pt>
                <c:pt idx="5">
                  <c:v>5923.4270634000004</c:v>
                </c:pt>
                <c:pt idx="6">
                  <c:v>6587.3789999999972</c:v>
                </c:pt>
                <c:pt idx="7">
                  <c:v>6418.1521670230786</c:v>
                </c:pt>
                <c:pt idx="8">
                  <c:v>6831.765761538466</c:v>
                </c:pt>
                <c:pt idx="9">
                  <c:v>7276.7513076923142</c:v>
                </c:pt>
                <c:pt idx="10">
                  <c:v>10542.575569230767</c:v>
                </c:pt>
                <c:pt idx="11">
                  <c:v>10915.935884615388</c:v>
                </c:pt>
                <c:pt idx="12">
                  <c:v>11026.023128261546</c:v>
                </c:pt>
                <c:pt idx="13">
                  <c:v>11488.147319930775</c:v>
                </c:pt>
                <c:pt idx="14">
                  <c:v>12117.575649384617</c:v>
                </c:pt>
                <c:pt idx="15">
                  <c:v>13035.845236442317</c:v>
                </c:pt>
                <c:pt idx="16">
                  <c:v>13054.16446571539</c:v>
                </c:pt>
                <c:pt idx="17">
                  <c:v>13020.323076923074</c:v>
                </c:pt>
                <c:pt idx="18">
                  <c:v>13089.143048450003</c:v>
                </c:pt>
                <c:pt idx="19">
                  <c:v>13196.148995192301</c:v>
                </c:pt>
                <c:pt idx="20">
                  <c:v>13194.444650000009</c:v>
                </c:pt>
                <c:pt idx="21">
                  <c:v>13201.027009961537</c:v>
                </c:pt>
                <c:pt idx="22">
                  <c:v>13187.881046873079</c:v>
                </c:pt>
                <c:pt idx="23">
                  <c:v>13113.61301201539</c:v>
                </c:pt>
              </c:numCache>
            </c:numRef>
          </c:xVal>
          <c:yVal>
            <c:numRef>
              <c:f>'F018'!$AA$8:$AA$31</c:f>
              <c:numCache>
                <c:formatCode>0.00</c:formatCode>
                <c:ptCount val="24"/>
                <c:pt idx="0">
                  <c:v>176.37128609970762</c:v>
                </c:pt>
                <c:pt idx="1">
                  <c:v>155.40439592699997</c:v>
                </c:pt>
                <c:pt idx="2">
                  <c:v>158.26595478570363</c:v>
                </c:pt>
                <c:pt idx="3">
                  <c:v>129.5715952400204</c:v>
                </c:pt>
                <c:pt idx="4">
                  <c:v>123.21619169180242</c:v>
                </c:pt>
                <c:pt idx="5">
                  <c:v>116.60426012810962</c:v>
                </c:pt>
                <c:pt idx="6">
                  <c:v>121.54120538040002</c:v>
                </c:pt>
                <c:pt idx="7">
                  <c:v>111.75884182792262</c:v>
                </c:pt>
                <c:pt idx="8">
                  <c:v>118.91339388990001</c:v>
                </c:pt>
                <c:pt idx="9">
                  <c:v>104.84416676250001</c:v>
                </c:pt>
                <c:pt idx="10">
                  <c:v>99.151695308000015</c:v>
                </c:pt>
                <c:pt idx="11">
                  <c:v>96.385223945200011</c:v>
                </c:pt>
                <c:pt idx="12">
                  <c:v>88.10640349050361</c:v>
                </c:pt>
                <c:pt idx="13">
                  <c:v>84.348634615406723</c:v>
                </c:pt>
                <c:pt idx="14">
                  <c:v>82.916387650692215</c:v>
                </c:pt>
                <c:pt idx="15">
                  <c:v>87.141936443030801</c:v>
                </c:pt>
                <c:pt idx="16">
                  <c:v>78.810441739938014</c:v>
                </c:pt>
                <c:pt idx="17">
                  <c:v>94.03976680000001</c:v>
                </c:pt>
                <c:pt idx="18">
                  <c:v>79.752799435572911</c:v>
                </c:pt>
                <c:pt idx="19">
                  <c:v>77.602603952946609</c:v>
                </c:pt>
                <c:pt idx="20">
                  <c:v>0</c:v>
                </c:pt>
                <c:pt idx="21">
                  <c:v>72.022470654750009</c:v>
                </c:pt>
                <c:pt idx="22">
                  <c:v>72.377128251338405</c:v>
                </c:pt>
                <c:pt idx="23">
                  <c:v>77.386889152383304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A8-4BD9-A431-29D6C4244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93728"/>
        <c:axId val="171995520"/>
      </c:scatterChart>
      <c:valAx>
        <c:axId val="17199372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1995520"/>
        <c:crosses val="autoZero"/>
        <c:crossBetween val="midCat"/>
      </c:valAx>
      <c:valAx>
        <c:axId val="1719955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1993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YSX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'F018'!$V$8:$V$31</c:f>
              <c:numCache>
                <c:formatCode>0.00</c:formatCode>
                <c:ptCount val="24"/>
                <c:pt idx="0">
                  <c:v>4343.6977857692309</c:v>
                </c:pt>
                <c:pt idx="1">
                  <c:v>4222.6013076923055</c:v>
                </c:pt>
                <c:pt idx="2">
                  <c:v>4112.1605330307721</c:v>
                </c:pt>
                <c:pt idx="3">
                  <c:v>4152.7931502846122</c:v>
                </c:pt>
                <c:pt idx="4">
                  <c:v>4327.3750266846155</c:v>
                </c:pt>
                <c:pt idx="5">
                  <c:v>5923.4270634000004</c:v>
                </c:pt>
                <c:pt idx="6">
                  <c:v>6587.3789999999972</c:v>
                </c:pt>
                <c:pt idx="7">
                  <c:v>6418.1521670230786</c:v>
                </c:pt>
                <c:pt idx="8">
                  <c:v>6831.765761538466</c:v>
                </c:pt>
                <c:pt idx="9">
                  <c:v>7276.7513076923142</c:v>
                </c:pt>
                <c:pt idx="10">
                  <c:v>10542.575569230767</c:v>
                </c:pt>
                <c:pt idx="11">
                  <c:v>10915.935884615388</c:v>
                </c:pt>
                <c:pt idx="12">
                  <c:v>11026.023128261546</c:v>
                </c:pt>
                <c:pt idx="13">
                  <c:v>11488.147319930775</c:v>
                </c:pt>
                <c:pt idx="14">
                  <c:v>12117.575649384617</c:v>
                </c:pt>
                <c:pt idx="15">
                  <c:v>13035.845236442317</c:v>
                </c:pt>
                <c:pt idx="16">
                  <c:v>13054.16446571539</c:v>
                </c:pt>
                <c:pt idx="17">
                  <c:v>13020.323076923074</c:v>
                </c:pt>
                <c:pt idx="18">
                  <c:v>13089.143048450003</c:v>
                </c:pt>
                <c:pt idx="19">
                  <c:v>13196.148995192301</c:v>
                </c:pt>
                <c:pt idx="20">
                  <c:v>13194.444650000009</c:v>
                </c:pt>
                <c:pt idx="21">
                  <c:v>13201.027009961537</c:v>
                </c:pt>
                <c:pt idx="22">
                  <c:v>13187.881046873079</c:v>
                </c:pt>
                <c:pt idx="23">
                  <c:v>13113.61301201539</c:v>
                </c:pt>
              </c:numCache>
            </c:numRef>
          </c:xVal>
          <c:yVal>
            <c:numRef>
              <c:f>'F018'!$AB$8:$AB$31</c:f>
              <c:numCache>
                <c:formatCode>0.00</c:formatCode>
                <c:ptCount val="24"/>
                <c:pt idx="0">
                  <c:v>97.587702391753993</c:v>
                </c:pt>
                <c:pt idx="1">
                  <c:v>82.146163010999985</c:v>
                </c:pt>
                <c:pt idx="2">
                  <c:v>84.104748114784215</c:v>
                </c:pt>
                <c:pt idx="3">
                  <c:v>83.657563903565404</c:v>
                </c:pt>
                <c:pt idx="4">
                  <c:v>79.407037451407419</c:v>
                </c:pt>
                <c:pt idx="5">
                  <c:v>77.3813946126144</c:v>
                </c:pt>
                <c:pt idx="6">
                  <c:v>80.742527470799999</c:v>
                </c:pt>
                <c:pt idx="7">
                  <c:v>74.478439539294612</c:v>
                </c:pt>
                <c:pt idx="8">
                  <c:v>79.386661791899996</c:v>
                </c:pt>
                <c:pt idx="9">
                  <c:v>73.901561976000011</c:v>
                </c:pt>
                <c:pt idx="10">
                  <c:v>74.548200772000015</c:v>
                </c:pt>
                <c:pt idx="11">
                  <c:v>72.424492078300005</c:v>
                </c:pt>
                <c:pt idx="12">
                  <c:v>69.991632953207997</c:v>
                </c:pt>
                <c:pt idx="13">
                  <c:v>71.275027390056621</c:v>
                </c:pt>
                <c:pt idx="14">
                  <c:v>71.030101340396001</c:v>
                </c:pt>
                <c:pt idx="15">
                  <c:v>78.823881175868905</c:v>
                </c:pt>
                <c:pt idx="16">
                  <c:v>72.051071263971608</c:v>
                </c:pt>
                <c:pt idx="17">
                  <c:v>84.825697599999998</c:v>
                </c:pt>
                <c:pt idx="18">
                  <c:v>72.287029106588406</c:v>
                </c:pt>
                <c:pt idx="19">
                  <c:v>72.134415403076403</c:v>
                </c:pt>
                <c:pt idx="20">
                  <c:v>0</c:v>
                </c:pt>
                <c:pt idx="21">
                  <c:v>70.027344836076622</c:v>
                </c:pt>
                <c:pt idx="22">
                  <c:v>70.007277697906503</c:v>
                </c:pt>
                <c:pt idx="23">
                  <c:v>72.41740274566979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AF-41FE-AC2F-46B7AA686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29056"/>
        <c:axId val="172030592"/>
      </c:scatterChart>
      <c:valAx>
        <c:axId val="17202905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2030592"/>
        <c:crosses val="autoZero"/>
        <c:crossBetween val="midCat"/>
      </c:valAx>
      <c:valAx>
        <c:axId val="1720305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2029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mg/gWCW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General" sourceLinked="0"/>
            </c:trendlineLbl>
          </c:trendline>
          <c:xVal>
            <c:numRef>
              <c:f>'F072'!$V$8:$V$32</c:f>
              <c:numCache>
                <c:formatCode>0.00</c:formatCode>
                <c:ptCount val="25"/>
                <c:pt idx="0">
                  <c:v>4151.5200961538476</c:v>
                </c:pt>
                <c:pt idx="1">
                  <c:v>4048.6258538461498</c:v>
                </c:pt>
                <c:pt idx="2">
                  <c:v>3735.715376923079</c:v>
                </c:pt>
                <c:pt idx="3">
                  <c:v>3773.4947743384664</c:v>
                </c:pt>
                <c:pt idx="4">
                  <c:v>3846.6416346153846</c:v>
                </c:pt>
                <c:pt idx="5">
                  <c:v>4436.2644461538421</c:v>
                </c:pt>
                <c:pt idx="6">
                  <c:v>4485.6432477230755</c:v>
                </c:pt>
                <c:pt idx="7">
                  <c:v>4437.1576225846102</c:v>
                </c:pt>
                <c:pt idx="8">
                  <c:v>4592.1615718153871</c:v>
                </c:pt>
                <c:pt idx="9">
                  <c:v>4744.3182581999999</c:v>
                </c:pt>
                <c:pt idx="10">
                  <c:v>5766.8071312384618</c:v>
                </c:pt>
                <c:pt idx="11">
                  <c:v>6002.6566180384634</c:v>
                </c:pt>
                <c:pt idx="12">
                  <c:v>5672.7782511076939</c:v>
                </c:pt>
                <c:pt idx="13">
                  <c:v>5883.8351255384569</c:v>
                </c:pt>
                <c:pt idx="14">
                  <c:v>6202.3618739923031</c:v>
                </c:pt>
                <c:pt idx="15">
                  <c:v>7347.9711004038481</c:v>
                </c:pt>
                <c:pt idx="16">
                  <c:v>7556.6743684923085</c:v>
                </c:pt>
                <c:pt idx="17">
                  <c:v>7850.7963039384585</c:v>
                </c:pt>
                <c:pt idx="18">
                  <c:v>7938.2646977038521</c:v>
                </c:pt>
                <c:pt idx="19">
                  <c:v>8411.8409357500004</c:v>
                </c:pt>
                <c:pt idx="20">
                  <c:v>10112.946234307688</c:v>
                </c:pt>
                <c:pt idx="21">
                  <c:v>10301.963178599999</c:v>
                </c:pt>
                <c:pt idx="22">
                  <c:v>10505.689201430772</c:v>
                </c:pt>
                <c:pt idx="23">
                  <c:v>10827.918921319229</c:v>
                </c:pt>
                <c:pt idx="24">
                  <c:v>11199.121349607696</c:v>
                </c:pt>
              </c:numCache>
            </c:numRef>
          </c:xVal>
          <c:yVal>
            <c:numRef>
              <c:f>'F072'!$W$8:$W$32</c:f>
              <c:numCache>
                <c:formatCode>0.00</c:formatCode>
                <c:ptCount val="25"/>
                <c:pt idx="0">
                  <c:v>18.919163549999997</c:v>
                </c:pt>
                <c:pt idx="1">
                  <c:v>18.527876759999998</c:v>
                </c:pt>
                <c:pt idx="2">
                  <c:v>36.998102679999995</c:v>
                </c:pt>
                <c:pt idx="3">
                  <c:v>49.832718842099993</c:v>
                </c:pt>
                <c:pt idx="4">
                  <c:v>69.382711389999997</c:v>
                </c:pt>
                <c:pt idx="5">
                  <c:v>90.854972259999997</c:v>
                </c:pt>
                <c:pt idx="6">
                  <c:v>69.305974291139989</c:v>
                </c:pt>
                <c:pt idx="7">
                  <c:v>59.398937262839993</c:v>
                </c:pt>
                <c:pt idx="8">
                  <c:v>59.108489565120003</c:v>
                </c:pt>
                <c:pt idx="9">
                  <c:v>63.797126695559996</c:v>
                </c:pt>
                <c:pt idx="10">
                  <c:v>70.865158864080001</c:v>
                </c:pt>
                <c:pt idx="11">
                  <c:v>59.345510045860003</c:v>
                </c:pt>
                <c:pt idx="12">
                  <c:v>66.013707664440005</c:v>
                </c:pt>
                <c:pt idx="13">
                  <c:v>60.60814692604</c:v>
                </c:pt>
                <c:pt idx="14">
                  <c:v>63.505599010699996</c:v>
                </c:pt>
                <c:pt idx="15">
                  <c:v>80.498891533169996</c:v>
                </c:pt>
                <c:pt idx="16">
                  <c:v>91.482989073560006</c:v>
                </c:pt>
                <c:pt idx="17">
                  <c:v>88.645432327920005</c:v>
                </c:pt>
                <c:pt idx="18">
                  <c:v>105.23646844584999</c:v>
                </c:pt>
                <c:pt idx="19">
                  <c:v>120.27780231145002</c:v>
                </c:pt>
                <c:pt idx="20">
                  <c:v>181.79833554077999</c:v>
                </c:pt>
                <c:pt idx="21">
                  <c:v>190.43555836733998</c:v>
                </c:pt>
                <c:pt idx="22">
                  <c:v>192.11997637307996</c:v>
                </c:pt>
                <c:pt idx="23">
                  <c:v>206.74477051676001</c:v>
                </c:pt>
                <c:pt idx="24">
                  <c:v>219.46856729994002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9E-4831-B46B-A75CE1246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96512"/>
        <c:axId val="196039424"/>
      </c:scatterChart>
      <c:valAx>
        <c:axId val="17209651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96039424"/>
        <c:crosses val="autoZero"/>
        <c:crossBetween val="midCat"/>
      </c:valAx>
      <c:valAx>
        <c:axId val="1960394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2096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YXMet gWCW/kg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148578302712161"/>
                  <c:y val="7.6334208223972008E-2"/>
                </c:manualLayout>
              </c:layout>
              <c:numFmt formatCode="General" sourceLinked="0"/>
            </c:trendlineLbl>
          </c:trendline>
          <c:xVal>
            <c:numRef>
              <c:f>'F072'!$F$8:$F$32</c:f>
              <c:numCache>
                <c:formatCode>0.000</c:formatCode>
                <c:ptCount val="25"/>
                <c:pt idx="0">
                  <c:v>0.14000000000000057</c:v>
                </c:pt>
                <c:pt idx="1">
                  <c:v>0.2240000000000002</c:v>
                </c:pt>
                <c:pt idx="2">
                  <c:v>0.34699999999999775</c:v>
                </c:pt>
                <c:pt idx="3">
                  <c:v>0.47700000000000031</c:v>
                </c:pt>
                <c:pt idx="4">
                  <c:v>0.61400000000000077</c:v>
                </c:pt>
                <c:pt idx="5">
                  <c:v>1.2620000000000005</c:v>
                </c:pt>
                <c:pt idx="6">
                  <c:v>1.4280000000000008</c:v>
                </c:pt>
                <c:pt idx="7">
                  <c:v>1.593</c:v>
                </c:pt>
                <c:pt idx="8">
                  <c:v>1.7849999999999999</c:v>
                </c:pt>
                <c:pt idx="9">
                  <c:v>1.9869999999999983</c:v>
                </c:pt>
                <c:pt idx="10">
                  <c:v>2.9429999999999996</c:v>
                </c:pt>
                <c:pt idx="11">
                  <c:v>3.1579999999999995</c:v>
                </c:pt>
                <c:pt idx="12">
                  <c:v>3.427999999999999</c:v>
                </c:pt>
                <c:pt idx="13">
                  <c:v>3.7129999999999992</c:v>
                </c:pt>
                <c:pt idx="14">
                  <c:v>4.01</c:v>
                </c:pt>
                <c:pt idx="15">
                  <c:v>5.3559999999999999</c:v>
                </c:pt>
                <c:pt idx="16">
                  <c:v>5.7370000000000001</c:v>
                </c:pt>
                <c:pt idx="17">
                  <c:v>6.1359999999999992</c:v>
                </c:pt>
                <c:pt idx="18">
                  <c:v>6.5559999999999992</c:v>
                </c:pt>
                <c:pt idx="19">
                  <c:v>6.9950000000000001</c:v>
                </c:pt>
                <c:pt idx="20">
                  <c:v>8.9719999999999995</c:v>
                </c:pt>
                <c:pt idx="21">
                  <c:v>9.3359999999999985</c:v>
                </c:pt>
                <c:pt idx="22">
                  <c:v>9.7109999999999985</c:v>
                </c:pt>
                <c:pt idx="23">
                  <c:v>10.099</c:v>
                </c:pt>
                <c:pt idx="24">
                  <c:v>10.488</c:v>
                </c:pt>
              </c:numCache>
            </c:numRef>
          </c:xVal>
          <c:yVal>
            <c:numRef>
              <c:f>'F072'!$V$8:$V$32</c:f>
              <c:numCache>
                <c:formatCode>0.00</c:formatCode>
                <c:ptCount val="25"/>
                <c:pt idx="0">
                  <c:v>4151.5200961538476</c:v>
                </c:pt>
                <c:pt idx="1">
                  <c:v>4048.6258538461498</c:v>
                </c:pt>
                <c:pt idx="2">
                  <c:v>3735.715376923079</c:v>
                </c:pt>
                <c:pt idx="3">
                  <c:v>3773.4947743384664</c:v>
                </c:pt>
                <c:pt idx="4">
                  <c:v>3846.6416346153846</c:v>
                </c:pt>
                <c:pt idx="5">
                  <c:v>4436.2644461538421</c:v>
                </c:pt>
                <c:pt idx="6">
                  <c:v>4485.6432477230755</c:v>
                </c:pt>
                <c:pt idx="7">
                  <c:v>4437.1576225846102</c:v>
                </c:pt>
                <c:pt idx="8">
                  <c:v>4592.1615718153871</c:v>
                </c:pt>
                <c:pt idx="9">
                  <c:v>4744.3182581999999</c:v>
                </c:pt>
                <c:pt idx="10">
                  <c:v>5766.8071312384618</c:v>
                </c:pt>
                <c:pt idx="11">
                  <c:v>6002.6566180384634</c:v>
                </c:pt>
                <c:pt idx="12">
                  <c:v>5672.7782511076939</c:v>
                </c:pt>
                <c:pt idx="13">
                  <c:v>5883.8351255384569</c:v>
                </c:pt>
                <c:pt idx="14">
                  <c:v>6202.3618739923031</c:v>
                </c:pt>
                <c:pt idx="15">
                  <c:v>7347.9711004038481</c:v>
                </c:pt>
                <c:pt idx="16">
                  <c:v>7556.6743684923085</c:v>
                </c:pt>
                <c:pt idx="17">
                  <c:v>7850.7963039384585</c:v>
                </c:pt>
                <c:pt idx="18">
                  <c:v>7938.2646977038521</c:v>
                </c:pt>
                <c:pt idx="19">
                  <c:v>8411.8409357500004</c:v>
                </c:pt>
                <c:pt idx="20">
                  <c:v>10112.946234307688</c:v>
                </c:pt>
                <c:pt idx="21">
                  <c:v>10301.963178599999</c:v>
                </c:pt>
                <c:pt idx="22">
                  <c:v>10505.689201430772</c:v>
                </c:pt>
                <c:pt idx="23">
                  <c:v>10827.918921319229</c:v>
                </c:pt>
                <c:pt idx="24">
                  <c:v>11199.121349607696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E1-44CF-9515-22A445A91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64768"/>
        <c:axId val="196066304"/>
      </c:scatterChart>
      <c:valAx>
        <c:axId val="196064768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196066304"/>
        <c:crosses val="autoZero"/>
        <c:crossBetween val="midCat"/>
      </c:valAx>
      <c:valAx>
        <c:axId val="1960663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6064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YCaX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'F072'!$V$8:$V$32</c:f>
              <c:numCache>
                <c:formatCode>0.00</c:formatCode>
                <c:ptCount val="25"/>
                <c:pt idx="0">
                  <c:v>4151.5200961538476</c:v>
                </c:pt>
                <c:pt idx="1">
                  <c:v>4048.6258538461498</c:v>
                </c:pt>
                <c:pt idx="2">
                  <c:v>3735.715376923079</c:v>
                </c:pt>
                <c:pt idx="3">
                  <c:v>3773.4947743384664</c:v>
                </c:pt>
                <c:pt idx="4">
                  <c:v>3846.6416346153846</c:v>
                </c:pt>
                <c:pt idx="5">
                  <c:v>4436.2644461538421</c:v>
                </c:pt>
                <c:pt idx="6">
                  <c:v>4485.6432477230755</c:v>
                </c:pt>
                <c:pt idx="7">
                  <c:v>4437.1576225846102</c:v>
                </c:pt>
                <c:pt idx="8">
                  <c:v>4592.1615718153871</c:v>
                </c:pt>
                <c:pt idx="9">
                  <c:v>4744.3182581999999</c:v>
                </c:pt>
                <c:pt idx="10">
                  <c:v>5766.8071312384618</c:v>
                </c:pt>
                <c:pt idx="11">
                  <c:v>6002.6566180384634</c:v>
                </c:pt>
                <c:pt idx="12">
                  <c:v>5672.7782511076939</c:v>
                </c:pt>
                <c:pt idx="13">
                  <c:v>5883.8351255384569</c:v>
                </c:pt>
                <c:pt idx="14">
                  <c:v>6202.3618739923031</c:v>
                </c:pt>
                <c:pt idx="15">
                  <c:v>7347.9711004038481</c:v>
                </c:pt>
                <c:pt idx="16">
                  <c:v>7556.6743684923085</c:v>
                </c:pt>
                <c:pt idx="17">
                  <c:v>7850.7963039384585</c:v>
                </c:pt>
                <c:pt idx="18">
                  <c:v>7938.2646977038521</c:v>
                </c:pt>
                <c:pt idx="19">
                  <c:v>8411.8409357500004</c:v>
                </c:pt>
                <c:pt idx="20">
                  <c:v>10112.946234307688</c:v>
                </c:pt>
                <c:pt idx="21">
                  <c:v>10301.963178599999</c:v>
                </c:pt>
                <c:pt idx="22">
                  <c:v>10505.689201430772</c:v>
                </c:pt>
                <c:pt idx="23">
                  <c:v>10827.918921319229</c:v>
                </c:pt>
                <c:pt idx="24">
                  <c:v>11199.121349607696</c:v>
                </c:pt>
              </c:numCache>
            </c:numRef>
          </c:xVal>
          <c:yVal>
            <c:numRef>
              <c:f>'F072'!$X$8:$X$32</c:f>
              <c:numCache>
                <c:formatCode>0.00</c:formatCode>
                <c:ptCount val="25"/>
                <c:pt idx="0">
                  <c:v>0.82832959549999985</c:v>
                </c:pt>
                <c:pt idx="1">
                  <c:v>0.74469780899999993</c:v>
                </c:pt>
                <c:pt idx="2">
                  <c:v>0.65192853470000001</c:v>
                </c:pt>
                <c:pt idx="3">
                  <c:v>0.69748533339480001</c:v>
                </c:pt>
                <c:pt idx="4">
                  <c:v>0.69834942649999998</c:v>
                </c:pt>
                <c:pt idx="5">
                  <c:v>0.67534870619999998</c:v>
                </c:pt>
                <c:pt idx="6">
                  <c:v>0.59562934267979994</c:v>
                </c:pt>
                <c:pt idx="7">
                  <c:v>0.69018863488259996</c:v>
                </c:pt>
                <c:pt idx="8">
                  <c:v>0.75746571260040008</c:v>
                </c:pt>
                <c:pt idx="9">
                  <c:v>0.60224934124679996</c:v>
                </c:pt>
                <c:pt idx="10">
                  <c:v>0.62736279499319991</c:v>
                </c:pt>
                <c:pt idx="11">
                  <c:v>0.64783388406000009</c:v>
                </c:pt>
                <c:pt idx="12">
                  <c:v>0.4172320758436</c:v>
                </c:pt>
                <c:pt idx="13">
                  <c:v>0.44102441021239996</c:v>
                </c:pt>
                <c:pt idx="14">
                  <c:v>0.62751278894039997</c:v>
                </c:pt>
                <c:pt idx="15">
                  <c:v>0.70806211914399986</c:v>
                </c:pt>
                <c:pt idx="16">
                  <c:v>0.64884507351069998</c:v>
                </c:pt>
                <c:pt idx="17">
                  <c:v>0.65135897107719998</c:v>
                </c:pt>
                <c:pt idx="18">
                  <c:v>0.74288564054670003</c:v>
                </c:pt>
                <c:pt idx="19">
                  <c:v>0.63906944972150015</c:v>
                </c:pt>
                <c:pt idx="20">
                  <c:v>0.66131035960119999</c:v>
                </c:pt>
                <c:pt idx="21">
                  <c:v>0.74651542935659998</c:v>
                </c:pt>
                <c:pt idx="22">
                  <c:v>0.81638898135479998</c:v>
                </c:pt>
                <c:pt idx="23">
                  <c:v>0.72974814156440004</c:v>
                </c:pt>
                <c:pt idx="24">
                  <c:v>0.8478932251986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60-493A-8E0F-FF91B0C75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91904"/>
        <c:axId val="196093440"/>
      </c:scatterChart>
      <c:valAx>
        <c:axId val="19609190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96093440"/>
        <c:crosses val="autoZero"/>
        <c:crossBetween val="midCat"/>
      </c:valAx>
      <c:valAx>
        <c:axId val="1960934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6091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YKX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'F072'!$V$8:$V$32</c:f>
              <c:numCache>
                <c:formatCode>0.00</c:formatCode>
                <c:ptCount val="25"/>
                <c:pt idx="0">
                  <c:v>4151.5200961538476</c:v>
                </c:pt>
                <c:pt idx="1">
                  <c:v>4048.6258538461498</c:v>
                </c:pt>
                <c:pt idx="2">
                  <c:v>3735.715376923079</c:v>
                </c:pt>
                <c:pt idx="3">
                  <c:v>3773.4947743384664</c:v>
                </c:pt>
                <c:pt idx="4">
                  <c:v>3846.6416346153846</c:v>
                </c:pt>
                <c:pt idx="5">
                  <c:v>4436.2644461538421</c:v>
                </c:pt>
                <c:pt idx="6">
                  <c:v>4485.6432477230755</c:v>
                </c:pt>
                <c:pt idx="7">
                  <c:v>4437.1576225846102</c:v>
                </c:pt>
                <c:pt idx="8">
                  <c:v>4592.1615718153871</c:v>
                </c:pt>
                <c:pt idx="9">
                  <c:v>4744.3182581999999</c:v>
                </c:pt>
                <c:pt idx="10">
                  <c:v>5766.8071312384618</c:v>
                </c:pt>
                <c:pt idx="11">
                  <c:v>6002.6566180384634</c:v>
                </c:pt>
                <c:pt idx="12">
                  <c:v>5672.7782511076939</c:v>
                </c:pt>
                <c:pt idx="13">
                  <c:v>5883.8351255384569</c:v>
                </c:pt>
                <c:pt idx="14">
                  <c:v>6202.3618739923031</c:v>
                </c:pt>
                <c:pt idx="15">
                  <c:v>7347.9711004038481</c:v>
                </c:pt>
                <c:pt idx="16">
                  <c:v>7556.6743684923085</c:v>
                </c:pt>
                <c:pt idx="17">
                  <c:v>7850.7963039384585</c:v>
                </c:pt>
                <c:pt idx="18">
                  <c:v>7938.2646977038521</c:v>
                </c:pt>
                <c:pt idx="19">
                  <c:v>8411.8409357500004</c:v>
                </c:pt>
                <c:pt idx="20">
                  <c:v>10112.946234307688</c:v>
                </c:pt>
                <c:pt idx="21">
                  <c:v>10301.963178599999</c:v>
                </c:pt>
                <c:pt idx="22">
                  <c:v>10505.689201430772</c:v>
                </c:pt>
                <c:pt idx="23">
                  <c:v>10827.918921319229</c:v>
                </c:pt>
                <c:pt idx="24">
                  <c:v>11199.121349607696</c:v>
                </c:pt>
              </c:numCache>
            </c:numRef>
          </c:xVal>
          <c:yVal>
            <c:numRef>
              <c:f>'F072'!$Y$8:$Y$32</c:f>
              <c:numCache>
                <c:formatCode>0.00</c:formatCode>
                <c:ptCount val="25"/>
                <c:pt idx="0">
                  <c:v>156.65322394649999</c:v>
                </c:pt>
                <c:pt idx="1">
                  <c:v>158.13423390040001</c:v>
                </c:pt>
                <c:pt idx="2">
                  <c:v>157.96405149239996</c:v>
                </c:pt>
                <c:pt idx="3">
                  <c:v>160.84878894664979</c:v>
                </c:pt>
                <c:pt idx="4">
                  <c:v>163.2318296864</c:v>
                </c:pt>
                <c:pt idx="5">
                  <c:v>160.78401602679995</c:v>
                </c:pt>
                <c:pt idx="6">
                  <c:v>159.79454905493756</c:v>
                </c:pt>
                <c:pt idx="7">
                  <c:v>161.969803405053</c:v>
                </c:pt>
                <c:pt idx="8">
                  <c:v>162.5652976165488</c:v>
                </c:pt>
                <c:pt idx="9">
                  <c:v>154.81938417702841</c:v>
                </c:pt>
                <c:pt idx="10">
                  <c:v>160.1628433939506</c:v>
                </c:pt>
                <c:pt idx="11">
                  <c:v>150.20283809218759</c:v>
                </c:pt>
                <c:pt idx="12">
                  <c:v>151.24811831777802</c:v>
                </c:pt>
                <c:pt idx="13">
                  <c:v>150.01633518679918</c:v>
                </c:pt>
                <c:pt idx="14">
                  <c:v>145.84290166896776</c:v>
                </c:pt>
                <c:pt idx="15">
                  <c:v>159.10220578944867</c:v>
                </c:pt>
                <c:pt idx="16">
                  <c:v>148.1219670906581</c:v>
                </c:pt>
                <c:pt idx="17">
                  <c:v>148.82315731573999</c:v>
                </c:pt>
                <c:pt idx="18">
                  <c:v>150.8689948796268</c:v>
                </c:pt>
                <c:pt idx="19">
                  <c:v>148.87806149300002</c:v>
                </c:pt>
                <c:pt idx="20">
                  <c:v>132.95389284781982</c:v>
                </c:pt>
                <c:pt idx="21">
                  <c:v>140.59541431145701</c:v>
                </c:pt>
                <c:pt idx="22">
                  <c:v>142.49513445686398</c:v>
                </c:pt>
                <c:pt idx="23">
                  <c:v>143.71445207446743</c:v>
                </c:pt>
                <c:pt idx="24">
                  <c:v>148.122315862101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56-418F-ABDE-463AC6382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122880"/>
        <c:axId val="196132864"/>
      </c:scatterChart>
      <c:valAx>
        <c:axId val="19612288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96132864"/>
        <c:crosses val="autoZero"/>
        <c:crossBetween val="midCat"/>
      </c:valAx>
      <c:valAx>
        <c:axId val="1961328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61228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YMgX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'F072'!$V$8:$V$32</c:f>
              <c:numCache>
                <c:formatCode>0.00</c:formatCode>
                <c:ptCount val="25"/>
                <c:pt idx="0">
                  <c:v>4151.5200961538476</c:v>
                </c:pt>
                <c:pt idx="1">
                  <c:v>4048.6258538461498</c:v>
                </c:pt>
                <c:pt idx="2">
                  <c:v>3735.715376923079</c:v>
                </c:pt>
                <c:pt idx="3">
                  <c:v>3773.4947743384664</c:v>
                </c:pt>
                <c:pt idx="4">
                  <c:v>3846.6416346153846</c:v>
                </c:pt>
                <c:pt idx="5">
                  <c:v>4436.2644461538421</c:v>
                </c:pt>
                <c:pt idx="6">
                  <c:v>4485.6432477230755</c:v>
                </c:pt>
                <c:pt idx="7">
                  <c:v>4437.1576225846102</c:v>
                </c:pt>
                <c:pt idx="8">
                  <c:v>4592.1615718153871</c:v>
                </c:pt>
                <c:pt idx="9">
                  <c:v>4744.3182581999999</c:v>
                </c:pt>
                <c:pt idx="10">
                  <c:v>5766.8071312384618</c:v>
                </c:pt>
                <c:pt idx="11">
                  <c:v>6002.6566180384634</c:v>
                </c:pt>
                <c:pt idx="12">
                  <c:v>5672.7782511076939</c:v>
                </c:pt>
                <c:pt idx="13">
                  <c:v>5883.8351255384569</c:v>
                </c:pt>
                <c:pt idx="14">
                  <c:v>6202.3618739923031</c:v>
                </c:pt>
                <c:pt idx="15">
                  <c:v>7347.9711004038481</c:v>
                </c:pt>
                <c:pt idx="16">
                  <c:v>7556.6743684923085</c:v>
                </c:pt>
                <c:pt idx="17">
                  <c:v>7850.7963039384585</c:v>
                </c:pt>
                <c:pt idx="18">
                  <c:v>7938.2646977038521</c:v>
                </c:pt>
                <c:pt idx="19">
                  <c:v>8411.8409357500004</c:v>
                </c:pt>
                <c:pt idx="20">
                  <c:v>10112.946234307688</c:v>
                </c:pt>
                <c:pt idx="21">
                  <c:v>10301.963178599999</c:v>
                </c:pt>
                <c:pt idx="22">
                  <c:v>10505.689201430772</c:v>
                </c:pt>
                <c:pt idx="23">
                  <c:v>10827.918921319229</c:v>
                </c:pt>
                <c:pt idx="24">
                  <c:v>11199.121349607696</c:v>
                </c:pt>
              </c:numCache>
            </c:numRef>
          </c:xVal>
          <c:yVal>
            <c:numRef>
              <c:f>'F072'!$Z$8:$Z$32</c:f>
              <c:numCache>
                <c:formatCode>0.00</c:formatCode>
                <c:ptCount val="25"/>
                <c:pt idx="0">
                  <c:v>0.19191137149999998</c:v>
                </c:pt>
                <c:pt idx="1">
                  <c:v>0.20387488699999998</c:v>
                </c:pt>
                <c:pt idx="2">
                  <c:v>0.16817319399999997</c:v>
                </c:pt>
                <c:pt idx="3">
                  <c:v>0.14889360014519998</c:v>
                </c:pt>
                <c:pt idx="4">
                  <c:v>0.14784483500000001</c:v>
                </c:pt>
                <c:pt idx="5">
                  <c:v>0.1343870264</c:v>
                </c:pt>
                <c:pt idx="6">
                  <c:v>0.1332876850752</c:v>
                </c:pt>
                <c:pt idx="7">
                  <c:v>0.1480409899206</c:v>
                </c:pt>
                <c:pt idx="8">
                  <c:v>0.2106016320852</c:v>
                </c:pt>
                <c:pt idx="9">
                  <c:v>0.182330662472</c:v>
                </c:pt>
                <c:pt idx="10">
                  <c:v>0.19816574336580001</c:v>
                </c:pt>
                <c:pt idx="11">
                  <c:v>0.17570040188899999</c:v>
                </c:pt>
                <c:pt idx="12">
                  <c:v>0.18386835167000001</c:v>
                </c:pt>
                <c:pt idx="13">
                  <c:v>0.1946465562188</c:v>
                </c:pt>
                <c:pt idx="14">
                  <c:v>0.14923306091759997</c:v>
                </c:pt>
                <c:pt idx="15">
                  <c:v>0.28041850389269996</c:v>
                </c:pt>
                <c:pt idx="16">
                  <c:v>0.24734614495440002</c:v>
                </c:pt>
                <c:pt idx="17">
                  <c:v>0.27253233719720005</c:v>
                </c:pt>
                <c:pt idx="18">
                  <c:v>0.24808166404349999</c:v>
                </c:pt>
                <c:pt idx="19">
                  <c:v>0.2440586178345</c:v>
                </c:pt>
                <c:pt idx="20">
                  <c:v>0.20985317487719998</c:v>
                </c:pt>
                <c:pt idx="21">
                  <c:v>0.16407760867379997</c:v>
                </c:pt>
                <c:pt idx="22">
                  <c:v>0.17412225233760001</c:v>
                </c:pt>
                <c:pt idx="23">
                  <c:v>0.14760110925560002</c:v>
                </c:pt>
                <c:pt idx="24">
                  <c:v>0.27155605299480001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EE-4BCA-ACDD-F834478D3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44224"/>
        <c:axId val="196245760"/>
      </c:scatterChart>
      <c:valAx>
        <c:axId val="19624422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96245760"/>
        <c:crosses val="autoZero"/>
        <c:crossBetween val="midCat"/>
      </c:valAx>
      <c:valAx>
        <c:axId val="1962457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6244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YPX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2176946631671039E-2"/>
                  <c:y val="-0.53489975211431906"/>
                </c:manualLayout>
              </c:layout>
              <c:numFmt formatCode="#,##0.00000" sourceLinked="0"/>
            </c:trendlineLbl>
          </c:trendline>
          <c:xVal>
            <c:numRef>
              <c:f>'F072'!$V$8:$V$32</c:f>
              <c:numCache>
                <c:formatCode>0.00</c:formatCode>
                <c:ptCount val="25"/>
                <c:pt idx="0">
                  <c:v>4151.5200961538476</c:v>
                </c:pt>
                <c:pt idx="1">
                  <c:v>4048.6258538461498</c:v>
                </c:pt>
                <c:pt idx="2">
                  <c:v>3735.715376923079</c:v>
                </c:pt>
                <c:pt idx="3">
                  <c:v>3773.4947743384664</c:v>
                </c:pt>
                <c:pt idx="4">
                  <c:v>3846.6416346153846</c:v>
                </c:pt>
                <c:pt idx="5">
                  <c:v>4436.2644461538421</c:v>
                </c:pt>
                <c:pt idx="6">
                  <c:v>4485.6432477230755</c:v>
                </c:pt>
                <c:pt idx="7">
                  <c:v>4437.1576225846102</c:v>
                </c:pt>
                <c:pt idx="8">
                  <c:v>4592.1615718153871</c:v>
                </c:pt>
                <c:pt idx="9">
                  <c:v>4744.3182581999999</c:v>
                </c:pt>
                <c:pt idx="10">
                  <c:v>5766.8071312384618</c:v>
                </c:pt>
                <c:pt idx="11">
                  <c:v>6002.6566180384634</c:v>
                </c:pt>
                <c:pt idx="12">
                  <c:v>5672.7782511076939</c:v>
                </c:pt>
                <c:pt idx="13">
                  <c:v>5883.8351255384569</c:v>
                </c:pt>
                <c:pt idx="14">
                  <c:v>6202.3618739923031</c:v>
                </c:pt>
                <c:pt idx="15">
                  <c:v>7347.9711004038481</c:v>
                </c:pt>
                <c:pt idx="16">
                  <c:v>7556.6743684923085</c:v>
                </c:pt>
                <c:pt idx="17">
                  <c:v>7850.7963039384585</c:v>
                </c:pt>
                <c:pt idx="18">
                  <c:v>7938.2646977038521</c:v>
                </c:pt>
                <c:pt idx="19">
                  <c:v>8411.8409357500004</c:v>
                </c:pt>
                <c:pt idx="20">
                  <c:v>10112.946234307688</c:v>
                </c:pt>
                <c:pt idx="21">
                  <c:v>10301.963178599999</c:v>
                </c:pt>
                <c:pt idx="22">
                  <c:v>10505.689201430772</c:v>
                </c:pt>
                <c:pt idx="23">
                  <c:v>10827.918921319229</c:v>
                </c:pt>
                <c:pt idx="24">
                  <c:v>11199.121349607696</c:v>
                </c:pt>
              </c:numCache>
            </c:numRef>
          </c:xVal>
          <c:yVal>
            <c:numRef>
              <c:f>'F072'!$AA$8:$AA$32</c:f>
              <c:numCache>
                <c:formatCode>0.00</c:formatCode>
                <c:ptCount val="25"/>
                <c:pt idx="0">
                  <c:v>136.520888157</c:v>
                </c:pt>
                <c:pt idx="1">
                  <c:v>140.71785913940002</c:v>
                </c:pt>
                <c:pt idx="2">
                  <c:v>136.51699270369997</c:v>
                </c:pt>
                <c:pt idx="3">
                  <c:v>137.6770065110598</c:v>
                </c:pt>
                <c:pt idx="4">
                  <c:v>138.062724976</c:v>
                </c:pt>
                <c:pt idx="5">
                  <c:v>131.57999043679999</c:v>
                </c:pt>
                <c:pt idx="6">
                  <c:v>130.86985371183178</c:v>
                </c:pt>
                <c:pt idx="7">
                  <c:v>136.84719265313876</c:v>
                </c:pt>
                <c:pt idx="8">
                  <c:v>133.9730398165932</c:v>
                </c:pt>
                <c:pt idx="9">
                  <c:v>128.74554128844321</c:v>
                </c:pt>
                <c:pt idx="10">
                  <c:v>129.52435807913699</c:v>
                </c:pt>
                <c:pt idx="11">
                  <c:v>124.78262173486601</c:v>
                </c:pt>
                <c:pt idx="12">
                  <c:v>116.4339876710892</c:v>
                </c:pt>
                <c:pt idx="13">
                  <c:v>98.021348695715218</c:v>
                </c:pt>
                <c:pt idx="14">
                  <c:v>119.60316286489338</c:v>
                </c:pt>
                <c:pt idx="15">
                  <c:v>119.7743201407374</c:v>
                </c:pt>
                <c:pt idx="16">
                  <c:v>115.3040893492482</c:v>
                </c:pt>
                <c:pt idx="17">
                  <c:v>111.11319430495</c:v>
                </c:pt>
                <c:pt idx="18">
                  <c:v>118.25996285304319</c:v>
                </c:pt>
                <c:pt idx="19">
                  <c:v>107.34707433273601</c:v>
                </c:pt>
                <c:pt idx="20">
                  <c:v>85.264386776878794</c:v>
                </c:pt>
                <c:pt idx="21">
                  <c:v>97.335209517964188</c:v>
                </c:pt>
                <c:pt idx="22">
                  <c:v>95.398883669989189</c:v>
                </c:pt>
                <c:pt idx="23">
                  <c:v>97.338802851711407</c:v>
                </c:pt>
                <c:pt idx="24">
                  <c:v>98.577986613447607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0-44E5-9249-EDA3F7D11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62912"/>
        <c:axId val="196285184"/>
      </c:scatterChart>
      <c:valAx>
        <c:axId val="19626291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96285184"/>
        <c:crosses val="autoZero"/>
        <c:crossBetween val="midCat"/>
      </c:valAx>
      <c:valAx>
        <c:axId val="1962851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6262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YSX g/gWCW</a:t>
            </a:r>
          </a:p>
        </c:rich>
      </c:tx>
      <c:layout>
        <c:manualLayout>
          <c:xMode val="edge"/>
          <c:yMode val="edge"/>
          <c:x val="0.33625000000000005"/>
          <c:y val="2.7777777777777776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0442869641294839"/>
                  <c:y val="7.7664771070282884E-2"/>
                </c:manualLayout>
              </c:layout>
              <c:numFmt formatCode="#,##0.00000" sourceLinked="0"/>
            </c:trendlineLbl>
          </c:trendline>
          <c:xVal>
            <c:numRef>
              <c:f>'F072'!$V$8:$V$32</c:f>
              <c:numCache>
                <c:formatCode>0.00</c:formatCode>
                <c:ptCount val="25"/>
                <c:pt idx="0">
                  <c:v>4151.5200961538476</c:v>
                </c:pt>
                <c:pt idx="1">
                  <c:v>4048.6258538461498</c:v>
                </c:pt>
                <c:pt idx="2">
                  <c:v>3735.715376923079</c:v>
                </c:pt>
                <c:pt idx="3">
                  <c:v>3773.4947743384664</c:v>
                </c:pt>
                <c:pt idx="4">
                  <c:v>3846.6416346153846</c:v>
                </c:pt>
                <c:pt idx="5">
                  <c:v>4436.2644461538421</c:v>
                </c:pt>
                <c:pt idx="6">
                  <c:v>4485.6432477230755</c:v>
                </c:pt>
                <c:pt idx="7">
                  <c:v>4437.1576225846102</c:v>
                </c:pt>
                <c:pt idx="8">
                  <c:v>4592.1615718153871</c:v>
                </c:pt>
                <c:pt idx="9">
                  <c:v>4744.3182581999999</c:v>
                </c:pt>
                <c:pt idx="10">
                  <c:v>5766.8071312384618</c:v>
                </c:pt>
                <c:pt idx="11">
                  <c:v>6002.6566180384634</c:v>
                </c:pt>
                <c:pt idx="12">
                  <c:v>5672.7782511076939</c:v>
                </c:pt>
                <c:pt idx="13">
                  <c:v>5883.8351255384569</c:v>
                </c:pt>
                <c:pt idx="14">
                  <c:v>6202.3618739923031</c:v>
                </c:pt>
                <c:pt idx="15">
                  <c:v>7347.9711004038481</c:v>
                </c:pt>
                <c:pt idx="16">
                  <c:v>7556.6743684923085</c:v>
                </c:pt>
                <c:pt idx="17">
                  <c:v>7850.7963039384585</c:v>
                </c:pt>
                <c:pt idx="18">
                  <c:v>7938.2646977038521</c:v>
                </c:pt>
                <c:pt idx="19">
                  <c:v>8411.8409357500004</c:v>
                </c:pt>
                <c:pt idx="20">
                  <c:v>10112.946234307688</c:v>
                </c:pt>
                <c:pt idx="21">
                  <c:v>10301.963178599999</c:v>
                </c:pt>
                <c:pt idx="22">
                  <c:v>10505.689201430772</c:v>
                </c:pt>
                <c:pt idx="23">
                  <c:v>10827.918921319229</c:v>
                </c:pt>
                <c:pt idx="24">
                  <c:v>11199.121349607696</c:v>
                </c:pt>
              </c:numCache>
            </c:numRef>
          </c:xVal>
          <c:yVal>
            <c:numRef>
              <c:f>'F072'!$AB$8:$AB$32</c:f>
              <c:numCache>
                <c:formatCode>0.00</c:formatCode>
                <c:ptCount val="25"/>
                <c:pt idx="0">
                  <c:v>90.682117645999995</c:v>
                </c:pt>
                <c:pt idx="1">
                  <c:v>94.475622635799994</c:v>
                </c:pt>
                <c:pt idx="2">
                  <c:v>93.516994656199984</c:v>
                </c:pt>
                <c:pt idx="3">
                  <c:v>94.20767540602381</c:v>
                </c:pt>
                <c:pt idx="4">
                  <c:v>93.795546285599997</c:v>
                </c:pt>
                <c:pt idx="5">
                  <c:v>89.410311726199993</c:v>
                </c:pt>
                <c:pt idx="6">
                  <c:v>87.863749074286801</c:v>
                </c:pt>
                <c:pt idx="7">
                  <c:v>90.886945498750791</c:v>
                </c:pt>
                <c:pt idx="8">
                  <c:v>90.932920444724402</c:v>
                </c:pt>
                <c:pt idx="9">
                  <c:v>86.227891316936791</c:v>
                </c:pt>
                <c:pt idx="10">
                  <c:v>90.417058444309788</c:v>
                </c:pt>
                <c:pt idx="11">
                  <c:v>90.326496887994807</c:v>
                </c:pt>
                <c:pt idx="12">
                  <c:v>83.994641021591207</c:v>
                </c:pt>
                <c:pt idx="13">
                  <c:v>84.145283546284801</c:v>
                </c:pt>
                <c:pt idx="14">
                  <c:v>83.255942238178577</c:v>
                </c:pt>
                <c:pt idx="15">
                  <c:v>88.929148202929596</c:v>
                </c:pt>
                <c:pt idx="16">
                  <c:v>86.439364357162702</c:v>
                </c:pt>
                <c:pt idx="17">
                  <c:v>82.438915029787196</c:v>
                </c:pt>
                <c:pt idx="18">
                  <c:v>89.140386342074194</c:v>
                </c:pt>
                <c:pt idx="19">
                  <c:v>84.380443964183513</c:v>
                </c:pt>
                <c:pt idx="20">
                  <c:v>74.747170746597007</c:v>
                </c:pt>
                <c:pt idx="21">
                  <c:v>86.254819950893392</c:v>
                </c:pt>
                <c:pt idx="22">
                  <c:v>82.354224932363991</c:v>
                </c:pt>
                <c:pt idx="23">
                  <c:v>83.990192044382397</c:v>
                </c:pt>
                <c:pt idx="24">
                  <c:v>87.768590661964808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F7-4478-9FD6-D6099AD22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06432"/>
        <c:axId val="196307968"/>
      </c:scatterChart>
      <c:valAx>
        <c:axId val="19630643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96307968"/>
        <c:crosses val="autoZero"/>
        <c:crossBetween val="midCat"/>
      </c:valAx>
      <c:valAx>
        <c:axId val="1963079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6306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'PCA results'!$R$15:$R$23</c:f>
              <c:numCache>
                <c:formatCode>0.00</c:formatCode>
                <c:ptCount val="9"/>
                <c:pt idx="0">
                  <c:v>72.247280375939994</c:v>
                </c:pt>
                <c:pt idx="1">
                  <c:v>89.939132278560791</c:v>
                </c:pt>
                <c:pt idx="2">
                  <c:v>95.238619645396597</c:v>
                </c:pt>
                <c:pt idx="3">
                  <c:v>97.766809259929317</c:v>
                </c:pt>
                <c:pt idx="4">
                  <c:v>98.846880875207759</c:v>
                </c:pt>
                <c:pt idx="5">
                  <c:v>99.333133487571232</c:v>
                </c:pt>
                <c:pt idx="6">
                  <c:v>99.721742307607059</c:v>
                </c:pt>
                <c:pt idx="7">
                  <c:v>99.90776601814062</c:v>
                </c:pt>
                <c:pt idx="8">
                  <c:v>100.00000000000001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3-4D56-B462-5A57CE9BB3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10493504"/>
        <c:axId val="2010468064"/>
      </c:barChart>
      <c:catAx>
        <c:axId val="201049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10468064"/>
        <c:crosses val="autoZero"/>
        <c:auto val="1"/>
        <c:lblAlgn val="ctr"/>
        <c:lblOffset val="100"/>
        <c:noMultiLvlLbl val="0"/>
      </c:catAx>
      <c:valAx>
        <c:axId val="2010468064"/>
        <c:scaling>
          <c:orientation val="minMax"/>
          <c:max val="100"/>
        </c:scaling>
        <c:delete val="1"/>
        <c:axPos val="l"/>
        <c:numFmt formatCode="0.00" sourceLinked="1"/>
        <c:majorTickMark val="none"/>
        <c:minorTickMark val="none"/>
        <c:tickLblPos val="nextTo"/>
        <c:crossAx val="201049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3.xml"/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7" Type="http://schemas.openxmlformats.org/officeDocument/2006/relationships/chart" Target="../charts/chart50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6" Type="http://schemas.openxmlformats.org/officeDocument/2006/relationships/chart" Target="../charts/chart49.xml"/><Relationship Id="rId5" Type="http://schemas.openxmlformats.org/officeDocument/2006/relationships/chart" Target="../charts/chart48.xml"/><Relationship Id="rId4" Type="http://schemas.openxmlformats.org/officeDocument/2006/relationships/chart" Target="../charts/chart47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5" Type="http://schemas.openxmlformats.org/officeDocument/2006/relationships/chart" Target="../charts/chart55.xml"/><Relationship Id="rId4" Type="http://schemas.openxmlformats.org/officeDocument/2006/relationships/chart" Target="../charts/chart5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1.xml"/><Relationship Id="rId7" Type="http://schemas.openxmlformats.org/officeDocument/2006/relationships/chart" Target="../charts/chart65.xml"/><Relationship Id="rId2" Type="http://schemas.openxmlformats.org/officeDocument/2006/relationships/chart" Target="../charts/chart60.xml"/><Relationship Id="rId1" Type="http://schemas.openxmlformats.org/officeDocument/2006/relationships/chart" Target="../charts/chart59.xml"/><Relationship Id="rId6" Type="http://schemas.openxmlformats.org/officeDocument/2006/relationships/chart" Target="../charts/chart64.xml"/><Relationship Id="rId5" Type="http://schemas.openxmlformats.org/officeDocument/2006/relationships/chart" Target="../charts/chart63.xml"/><Relationship Id="rId4" Type="http://schemas.openxmlformats.org/officeDocument/2006/relationships/chart" Target="../charts/chart6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8.xml"/><Relationship Id="rId7" Type="http://schemas.openxmlformats.org/officeDocument/2006/relationships/chart" Target="../charts/chart72.xml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1.xml"/><Relationship Id="rId5" Type="http://schemas.openxmlformats.org/officeDocument/2006/relationships/chart" Target="../charts/chart70.xml"/><Relationship Id="rId4" Type="http://schemas.openxmlformats.org/officeDocument/2006/relationships/chart" Target="../charts/chart6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</xdr:colOff>
      <xdr:row>61</xdr:row>
      <xdr:rowOff>19050</xdr:rowOff>
    </xdr:from>
    <xdr:to>
      <xdr:col>8</xdr:col>
      <xdr:colOff>385762</xdr:colOff>
      <xdr:row>75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61</xdr:row>
      <xdr:rowOff>123825</xdr:rowOff>
    </xdr:from>
    <xdr:to>
      <xdr:col>18</xdr:col>
      <xdr:colOff>323850</xdr:colOff>
      <xdr:row>76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114300</xdr:colOff>
      <xdr:row>76</xdr:row>
      <xdr:rowOff>95250</xdr:rowOff>
    </xdr:from>
    <xdr:to>
      <xdr:col>8</xdr:col>
      <xdr:colOff>419100</xdr:colOff>
      <xdr:row>90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</xdr:colOff>
      <xdr:row>76</xdr:row>
      <xdr:rowOff>114300</xdr:rowOff>
    </xdr:from>
    <xdr:to>
      <xdr:col>18</xdr:col>
      <xdr:colOff>323850</xdr:colOff>
      <xdr:row>91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47625</xdr:colOff>
      <xdr:row>92</xdr:row>
      <xdr:rowOff>66675</xdr:rowOff>
    </xdr:from>
    <xdr:to>
      <xdr:col>8</xdr:col>
      <xdr:colOff>352425</xdr:colOff>
      <xdr:row>106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</xdr:colOff>
      <xdr:row>92</xdr:row>
      <xdr:rowOff>38100</xdr:rowOff>
    </xdr:from>
    <xdr:to>
      <xdr:col>18</xdr:col>
      <xdr:colOff>314325</xdr:colOff>
      <xdr:row>106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561975</xdr:colOff>
      <xdr:row>107</xdr:row>
      <xdr:rowOff>95250</xdr:rowOff>
    </xdr:from>
    <xdr:to>
      <xdr:col>8</xdr:col>
      <xdr:colOff>257175</xdr:colOff>
      <xdr:row>121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219075</xdr:colOff>
      <xdr:row>26</xdr:row>
      <xdr:rowOff>4762</xdr:rowOff>
    </xdr:from>
    <xdr:to>
      <xdr:col>29</xdr:col>
      <xdr:colOff>523875</xdr:colOff>
      <xdr:row>40</xdr:row>
      <xdr:rowOff>80962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695DB5B-E79E-4CEA-9BFA-00C868E2C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476250</xdr:colOff>
      <xdr:row>43</xdr:row>
      <xdr:rowOff>109537</xdr:rowOff>
    </xdr:from>
    <xdr:to>
      <xdr:col>21</xdr:col>
      <xdr:colOff>171450</xdr:colOff>
      <xdr:row>57</xdr:row>
      <xdr:rowOff>185737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6572B78-F015-4FD9-A26D-4A4A82AFC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</xdr:colOff>
      <xdr:row>61</xdr:row>
      <xdr:rowOff>19050</xdr:rowOff>
    </xdr:from>
    <xdr:to>
      <xdr:col>8</xdr:col>
      <xdr:colOff>385762</xdr:colOff>
      <xdr:row>75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61</xdr:row>
      <xdr:rowOff>123825</xdr:rowOff>
    </xdr:from>
    <xdr:to>
      <xdr:col>18</xdr:col>
      <xdr:colOff>323850</xdr:colOff>
      <xdr:row>76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114300</xdr:colOff>
      <xdr:row>76</xdr:row>
      <xdr:rowOff>95250</xdr:rowOff>
    </xdr:from>
    <xdr:to>
      <xdr:col>8</xdr:col>
      <xdr:colOff>419100</xdr:colOff>
      <xdr:row>90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</xdr:colOff>
      <xdr:row>76</xdr:row>
      <xdr:rowOff>114300</xdr:rowOff>
    </xdr:from>
    <xdr:to>
      <xdr:col>18</xdr:col>
      <xdr:colOff>323850</xdr:colOff>
      <xdr:row>91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47625</xdr:colOff>
      <xdr:row>92</xdr:row>
      <xdr:rowOff>66675</xdr:rowOff>
    </xdr:from>
    <xdr:to>
      <xdr:col>8</xdr:col>
      <xdr:colOff>352425</xdr:colOff>
      <xdr:row>106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</xdr:colOff>
      <xdr:row>92</xdr:row>
      <xdr:rowOff>38100</xdr:rowOff>
    </xdr:from>
    <xdr:to>
      <xdr:col>18</xdr:col>
      <xdr:colOff>314325</xdr:colOff>
      <xdr:row>106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561975</xdr:colOff>
      <xdr:row>107</xdr:row>
      <xdr:rowOff>95250</xdr:rowOff>
    </xdr:from>
    <xdr:to>
      <xdr:col>8</xdr:col>
      <xdr:colOff>257175</xdr:colOff>
      <xdr:row>121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19050</xdr:colOff>
      <xdr:row>45</xdr:row>
      <xdr:rowOff>176212</xdr:rowOff>
    </xdr:from>
    <xdr:to>
      <xdr:col>31</xdr:col>
      <xdr:colOff>323850</xdr:colOff>
      <xdr:row>60</xdr:row>
      <xdr:rowOff>61912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14174A7-20E9-49E4-85E6-448860807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381000</xdr:colOff>
      <xdr:row>42</xdr:row>
      <xdr:rowOff>90487</xdr:rowOff>
    </xdr:from>
    <xdr:to>
      <xdr:col>18</xdr:col>
      <xdr:colOff>76200</xdr:colOff>
      <xdr:row>56</xdr:row>
      <xdr:rowOff>166687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5A9ABE0-2FC8-4B45-8C69-3BFEF7D09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</xdr:colOff>
      <xdr:row>61</xdr:row>
      <xdr:rowOff>19050</xdr:rowOff>
    </xdr:from>
    <xdr:to>
      <xdr:col>8</xdr:col>
      <xdr:colOff>385762</xdr:colOff>
      <xdr:row>75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61</xdr:row>
      <xdr:rowOff>123825</xdr:rowOff>
    </xdr:from>
    <xdr:to>
      <xdr:col>18</xdr:col>
      <xdr:colOff>323850</xdr:colOff>
      <xdr:row>76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114300</xdr:colOff>
      <xdr:row>76</xdr:row>
      <xdr:rowOff>95250</xdr:rowOff>
    </xdr:from>
    <xdr:to>
      <xdr:col>8</xdr:col>
      <xdr:colOff>419100</xdr:colOff>
      <xdr:row>90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</xdr:colOff>
      <xdr:row>76</xdr:row>
      <xdr:rowOff>114300</xdr:rowOff>
    </xdr:from>
    <xdr:to>
      <xdr:col>18</xdr:col>
      <xdr:colOff>323850</xdr:colOff>
      <xdr:row>91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47625</xdr:colOff>
      <xdr:row>92</xdr:row>
      <xdr:rowOff>66675</xdr:rowOff>
    </xdr:from>
    <xdr:to>
      <xdr:col>8</xdr:col>
      <xdr:colOff>352425</xdr:colOff>
      <xdr:row>106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</xdr:colOff>
      <xdr:row>92</xdr:row>
      <xdr:rowOff>38100</xdr:rowOff>
    </xdr:from>
    <xdr:to>
      <xdr:col>18</xdr:col>
      <xdr:colOff>314325</xdr:colOff>
      <xdr:row>106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561975</xdr:colOff>
      <xdr:row>107</xdr:row>
      <xdr:rowOff>95250</xdr:rowOff>
    </xdr:from>
    <xdr:to>
      <xdr:col>8</xdr:col>
      <xdr:colOff>257175</xdr:colOff>
      <xdr:row>121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323850</xdr:colOff>
      <xdr:row>44</xdr:row>
      <xdr:rowOff>71437</xdr:rowOff>
    </xdr:from>
    <xdr:to>
      <xdr:col>19</xdr:col>
      <xdr:colOff>19050</xdr:colOff>
      <xdr:row>58</xdr:row>
      <xdr:rowOff>147637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E951992-B8A8-40C1-B3D3-1836F55EF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504825</xdr:colOff>
      <xdr:row>46</xdr:row>
      <xdr:rowOff>157162</xdr:rowOff>
    </xdr:from>
    <xdr:to>
      <xdr:col>19</xdr:col>
      <xdr:colOff>200025</xdr:colOff>
      <xdr:row>61</xdr:row>
      <xdr:rowOff>42862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F32682E-A9FC-4A53-89CF-B8CE6FBBD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</xdr:colOff>
      <xdr:row>61</xdr:row>
      <xdr:rowOff>19050</xdr:rowOff>
    </xdr:from>
    <xdr:to>
      <xdr:col>8</xdr:col>
      <xdr:colOff>385762</xdr:colOff>
      <xdr:row>75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61</xdr:row>
      <xdr:rowOff>123825</xdr:rowOff>
    </xdr:from>
    <xdr:to>
      <xdr:col>18</xdr:col>
      <xdr:colOff>323850</xdr:colOff>
      <xdr:row>76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114300</xdr:colOff>
      <xdr:row>76</xdr:row>
      <xdr:rowOff>95250</xdr:rowOff>
    </xdr:from>
    <xdr:to>
      <xdr:col>8</xdr:col>
      <xdr:colOff>419100</xdr:colOff>
      <xdr:row>90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</xdr:colOff>
      <xdr:row>76</xdr:row>
      <xdr:rowOff>114300</xdr:rowOff>
    </xdr:from>
    <xdr:to>
      <xdr:col>18</xdr:col>
      <xdr:colOff>323850</xdr:colOff>
      <xdr:row>91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47625</xdr:colOff>
      <xdr:row>92</xdr:row>
      <xdr:rowOff>66675</xdr:rowOff>
    </xdr:from>
    <xdr:to>
      <xdr:col>8</xdr:col>
      <xdr:colOff>352425</xdr:colOff>
      <xdr:row>106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</xdr:colOff>
      <xdr:row>92</xdr:row>
      <xdr:rowOff>38100</xdr:rowOff>
    </xdr:from>
    <xdr:to>
      <xdr:col>18</xdr:col>
      <xdr:colOff>314325</xdr:colOff>
      <xdr:row>106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561975</xdr:colOff>
      <xdr:row>107</xdr:row>
      <xdr:rowOff>95250</xdr:rowOff>
    </xdr:from>
    <xdr:to>
      <xdr:col>8</xdr:col>
      <xdr:colOff>257175</xdr:colOff>
      <xdr:row>121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95250</xdr:colOff>
      <xdr:row>35</xdr:row>
      <xdr:rowOff>4762</xdr:rowOff>
    </xdr:from>
    <xdr:to>
      <xdr:col>28</xdr:col>
      <xdr:colOff>400050</xdr:colOff>
      <xdr:row>49</xdr:row>
      <xdr:rowOff>80962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1778B91-775D-401A-BB0D-BAB3AF79F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</xdr:colOff>
      <xdr:row>61</xdr:row>
      <xdr:rowOff>19050</xdr:rowOff>
    </xdr:from>
    <xdr:to>
      <xdr:col>8</xdr:col>
      <xdr:colOff>385762</xdr:colOff>
      <xdr:row>75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61</xdr:row>
      <xdr:rowOff>123825</xdr:rowOff>
    </xdr:from>
    <xdr:to>
      <xdr:col>18</xdr:col>
      <xdr:colOff>323850</xdr:colOff>
      <xdr:row>76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114300</xdr:colOff>
      <xdr:row>76</xdr:row>
      <xdr:rowOff>95250</xdr:rowOff>
    </xdr:from>
    <xdr:to>
      <xdr:col>8</xdr:col>
      <xdr:colOff>419100</xdr:colOff>
      <xdr:row>90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</xdr:colOff>
      <xdr:row>76</xdr:row>
      <xdr:rowOff>114300</xdr:rowOff>
    </xdr:from>
    <xdr:to>
      <xdr:col>18</xdr:col>
      <xdr:colOff>323850</xdr:colOff>
      <xdr:row>91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47625</xdr:colOff>
      <xdr:row>92</xdr:row>
      <xdr:rowOff>66675</xdr:rowOff>
    </xdr:from>
    <xdr:to>
      <xdr:col>8</xdr:col>
      <xdr:colOff>352425</xdr:colOff>
      <xdr:row>106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</xdr:colOff>
      <xdr:row>92</xdr:row>
      <xdr:rowOff>38100</xdr:rowOff>
    </xdr:from>
    <xdr:to>
      <xdr:col>18</xdr:col>
      <xdr:colOff>314325</xdr:colOff>
      <xdr:row>106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561975</xdr:colOff>
      <xdr:row>107</xdr:row>
      <xdr:rowOff>95250</xdr:rowOff>
    </xdr:from>
    <xdr:to>
      <xdr:col>8</xdr:col>
      <xdr:colOff>257175</xdr:colOff>
      <xdr:row>121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447675</xdr:colOff>
      <xdr:row>25</xdr:row>
      <xdr:rowOff>4762</xdr:rowOff>
    </xdr:from>
    <xdr:to>
      <xdr:col>20</xdr:col>
      <xdr:colOff>142875</xdr:colOff>
      <xdr:row>39</xdr:row>
      <xdr:rowOff>80962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382E214-7385-4452-933D-4C13576F6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</xdr:colOff>
      <xdr:row>61</xdr:row>
      <xdr:rowOff>19050</xdr:rowOff>
    </xdr:from>
    <xdr:to>
      <xdr:col>8</xdr:col>
      <xdr:colOff>385762</xdr:colOff>
      <xdr:row>75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61</xdr:row>
      <xdr:rowOff>123825</xdr:rowOff>
    </xdr:from>
    <xdr:to>
      <xdr:col>18</xdr:col>
      <xdr:colOff>323850</xdr:colOff>
      <xdr:row>76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114300</xdr:colOff>
      <xdr:row>76</xdr:row>
      <xdr:rowOff>95250</xdr:rowOff>
    </xdr:from>
    <xdr:to>
      <xdr:col>8</xdr:col>
      <xdr:colOff>419100</xdr:colOff>
      <xdr:row>90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</xdr:colOff>
      <xdr:row>76</xdr:row>
      <xdr:rowOff>114300</xdr:rowOff>
    </xdr:from>
    <xdr:to>
      <xdr:col>18</xdr:col>
      <xdr:colOff>323850</xdr:colOff>
      <xdr:row>91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47625</xdr:colOff>
      <xdr:row>92</xdr:row>
      <xdr:rowOff>66675</xdr:rowOff>
    </xdr:from>
    <xdr:to>
      <xdr:col>8</xdr:col>
      <xdr:colOff>352425</xdr:colOff>
      <xdr:row>106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</xdr:colOff>
      <xdr:row>92</xdr:row>
      <xdr:rowOff>38100</xdr:rowOff>
    </xdr:from>
    <xdr:to>
      <xdr:col>18</xdr:col>
      <xdr:colOff>314325</xdr:colOff>
      <xdr:row>106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561975</xdr:colOff>
      <xdr:row>107</xdr:row>
      <xdr:rowOff>95250</xdr:rowOff>
    </xdr:from>
    <xdr:to>
      <xdr:col>8</xdr:col>
      <xdr:colOff>257175</xdr:colOff>
      <xdr:row>121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</xdr:colOff>
      <xdr:row>61</xdr:row>
      <xdr:rowOff>19050</xdr:rowOff>
    </xdr:from>
    <xdr:to>
      <xdr:col>8</xdr:col>
      <xdr:colOff>385762</xdr:colOff>
      <xdr:row>75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61</xdr:row>
      <xdr:rowOff>123825</xdr:rowOff>
    </xdr:from>
    <xdr:to>
      <xdr:col>18</xdr:col>
      <xdr:colOff>323850</xdr:colOff>
      <xdr:row>76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114300</xdr:colOff>
      <xdr:row>76</xdr:row>
      <xdr:rowOff>95250</xdr:rowOff>
    </xdr:from>
    <xdr:to>
      <xdr:col>8</xdr:col>
      <xdr:colOff>419100</xdr:colOff>
      <xdr:row>90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</xdr:colOff>
      <xdr:row>76</xdr:row>
      <xdr:rowOff>114300</xdr:rowOff>
    </xdr:from>
    <xdr:to>
      <xdr:col>18</xdr:col>
      <xdr:colOff>323850</xdr:colOff>
      <xdr:row>91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47625</xdr:colOff>
      <xdr:row>92</xdr:row>
      <xdr:rowOff>66675</xdr:rowOff>
    </xdr:from>
    <xdr:to>
      <xdr:col>8</xdr:col>
      <xdr:colOff>352425</xdr:colOff>
      <xdr:row>106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</xdr:colOff>
      <xdr:row>92</xdr:row>
      <xdr:rowOff>38100</xdr:rowOff>
    </xdr:from>
    <xdr:to>
      <xdr:col>18</xdr:col>
      <xdr:colOff>314325</xdr:colOff>
      <xdr:row>106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561975</xdr:colOff>
      <xdr:row>107</xdr:row>
      <xdr:rowOff>95250</xdr:rowOff>
    </xdr:from>
    <xdr:to>
      <xdr:col>8</xdr:col>
      <xdr:colOff>257175</xdr:colOff>
      <xdr:row>121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428625</xdr:colOff>
      <xdr:row>44</xdr:row>
      <xdr:rowOff>185737</xdr:rowOff>
    </xdr:from>
    <xdr:to>
      <xdr:col>19</xdr:col>
      <xdr:colOff>123825</xdr:colOff>
      <xdr:row>59</xdr:row>
      <xdr:rowOff>71437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1596000-3B15-4405-AA12-3AD473661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</xdr:colOff>
      <xdr:row>61</xdr:row>
      <xdr:rowOff>19050</xdr:rowOff>
    </xdr:from>
    <xdr:to>
      <xdr:col>8</xdr:col>
      <xdr:colOff>385762</xdr:colOff>
      <xdr:row>75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61</xdr:row>
      <xdr:rowOff>123825</xdr:rowOff>
    </xdr:from>
    <xdr:to>
      <xdr:col>18</xdr:col>
      <xdr:colOff>323850</xdr:colOff>
      <xdr:row>76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114300</xdr:colOff>
      <xdr:row>76</xdr:row>
      <xdr:rowOff>95250</xdr:rowOff>
    </xdr:from>
    <xdr:to>
      <xdr:col>8</xdr:col>
      <xdr:colOff>419100</xdr:colOff>
      <xdr:row>90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</xdr:colOff>
      <xdr:row>76</xdr:row>
      <xdr:rowOff>114300</xdr:rowOff>
    </xdr:from>
    <xdr:to>
      <xdr:col>18</xdr:col>
      <xdr:colOff>323850</xdr:colOff>
      <xdr:row>91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47625</xdr:colOff>
      <xdr:row>92</xdr:row>
      <xdr:rowOff>66675</xdr:rowOff>
    </xdr:from>
    <xdr:to>
      <xdr:col>8</xdr:col>
      <xdr:colOff>352425</xdr:colOff>
      <xdr:row>106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</xdr:colOff>
      <xdr:row>92</xdr:row>
      <xdr:rowOff>38100</xdr:rowOff>
    </xdr:from>
    <xdr:to>
      <xdr:col>18</xdr:col>
      <xdr:colOff>314325</xdr:colOff>
      <xdr:row>106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561975</xdr:colOff>
      <xdr:row>107</xdr:row>
      <xdr:rowOff>95250</xdr:rowOff>
    </xdr:from>
    <xdr:to>
      <xdr:col>8</xdr:col>
      <xdr:colOff>257175</xdr:colOff>
      <xdr:row>121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</xdr:colOff>
      <xdr:row>61</xdr:row>
      <xdr:rowOff>19050</xdr:rowOff>
    </xdr:from>
    <xdr:to>
      <xdr:col>8</xdr:col>
      <xdr:colOff>385762</xdr:colOff>
      <xdr:row>75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61</xdr:row>
      <xdr:rowOff>123825</xdr:rowOff>
    </xdr:from>
    <xdr:to>
      <xdr:col>18</xdr:col>
      <xdr:colOff>323850</xdr:colOff>
      <xdr:row>76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114300</xdr:colOff>
      <xdr:row>76</xdr:row>
      <xdr:rowOff>95250</xdr:rowOff>
    </xdr:from>
    <xdr:to>
      <xdr:col>8</xdr:col>
      <xdr:colOff>419100</xdr:colOff>
      <xdr:row>90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</xdr:colOff>
      <xdr:row>76</xdr:row>
      <xdr:rowOff>114300</xdr:rowOff>
    </xdr:from>
    <xdr:to>
      <xdr:col>18</xdr:col>
      <xdr:colOff>323850</xdr:colOff>
      <xdr:row>91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47625</xdr:colOff>
      <xdr:row>92</xdr:row>
      <xdr:rowOff>66675</xdr:rowOff>
    </xdr:from>
    <xdr:to>
      <xdr:col>8</xdr:col>
      <xdr:colOff>352425</xdr:colOff>
      <xdr:row>106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</xdr:colOff>
      <xdr:row>92</xdr:row>
      <xdr:rowOff>38100</xdr:rowOff>
    </xdr:from>
    <xdr:to>
      <xdr:col>18</xdr:col>
      <xdr:colOff>314325</xdr:colOff>
      <xdr:row>106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561975</xdr:colOff>
      <xdr:row>107</xdr:row>
      <xdr:rowOff>95250</xdr:rowOff>
    </xdr:from>
    <xdr:to>
      <xdr:col>8</xdr:col>
      <xdr:colOff>257175</xdr:colOff>
      <xdr:row>121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361950</xdr:colOff>
      <xdr:row>18</xdr:row>
      <xdr:rowOff>133350</xdr:rowOff>
    </xdr:from>
    <xdr:to>
      <xdr:col>27</xdr:col>
      <xdr:colOff>1123950</xdr:colOff>
      <xdr:row>37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DB502C-D498-1FC5-BF26-FB2A0900D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A704-2573-44D6-ABD2-CB379A55AC5D}">
  <dimension ref="A17:E20"/>
  <sheetViews>
    <sheetView workbookViewId="0">
      <selection activeCell="E18" sqref="E18"/>
    </sheetView>
  </sheetViews>
  <sheetFormatPr defaultRowHeight="15" x14ac:dyDescent="0.25"/>
  <sheetData>
    <row r="17" spans="1:5" x14ac:dyDescent="0.25">
      <c r="A17" s="58" t="s">
        <v>50</v>
      </c>
    </row>
    <row r="18" spans="1:5" x14ac:dyDescent="0.25">
      <c r="A18" t="s">
        <v>51</v>
      </c>
      <c r="B18">
        <v>0.28000000000000003</v>
      </c>
      <c r="C18" t="s">
        <v>52</v>
      </c>
      <c r="E18">
        <v>0.28000000000000003</v>
      </c>
    </row>
    <row r="19" spans="1:5" x14ac:dyDescent="0.25">
      <c r="A19" s="58" t="s">
        <v>4</v>
      </c>
    </row>
    <row r="20" spans="1:5" x14ac:dyDescent="0.25">
      <c r="A20" t="s">
        <v>49</v>
      </c>
      <c r="B20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workbookViewId="0">
      <selection activeCell="O22" sqref="O22"/>
    </sheetView>
  </sheetViews>
  <sheetFormatPr defaultRowHeight="15" x14ac:dyDescent="0.25"/>
  <cols>
    <col min="11" max="11" width="14" customWidth="1"/>
    <col min="12" max="12" width="8.140625" customWidth="1"/>
  </cols>
  <sheetData>
    <row r="1" spans="1:33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53</v>
      </c>
      <c r="L1" s="62" t="s">
        <v>54</v>
      </c>
      <c r="M1" s="62" t="s">
        <v>10</v>
      </c>
      <c r="N1" s="62" t="s">
        <v>11</v>
      </c>
      <c r="O1" s="62" t="s">
        <v>12</v>
      </c>
      <c r="P1" s="62" t="s">
        <v>11</v>
      </c>
      <c r="Q1" s="62" t="s">
        <v>13</v>
      </c>
      <c r="R1" s="62" t="s">
        <v>14</v>
      </c>
      <c r="S1" s="62" t="s">
        <v>15</v>
      </c>
      <c r="T1" s="62" t="s">
        <v>16</v>
      </c>
      <c r="U1" s="63" t="s">
        <v>17</v>
      </c>
      <c r="V1" s="3" t="s">
        <v>25</v>
      </c>
      <c r="W1" s="4" t="s">
        <v>27</v>
      </c>
      <c r="X1" s="4" t="s">
        <v>29</v>
      </c>
      <c r="Y1" s="4" t="s">
        <v>30</v>
      </c>
      <c r="Z1" s="4" t="s">
        <v>31</v>
      </c>
      <c r="AA1" s="4" t="s">
        <v>27</v>
      </c>
      <c r="AB1" s="5" t="s">
        <v>32</v>
      </c>
    </row>
    <row r="2" spans="1:33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19</v>
      </c>
      <c r="F2" s="65" t="s">
        <v>19</v>
      </c>
      <c r="G2" s="65" t="s">
        <v>19</v>
      </c>
      <c r="H2" s="65" t="s">
        <v>36</v>
      </c>
      <c r="I2" s="65" t="s">
        <v>36</v>
      </c>
      <c r="J2" s="65" t="s">
        <v>20</v>
      </c>
      <c r="K2" s="65" t="s">
        <v>39</v>
      </c>
      <c r="L2" s="65" t="s">
        <v>21</v>
      </c>
      <c r="M2" s="65" t="s">
        <v>21</v>
      </c>
      <c r="N2" s="65" t="s">
        <v>22</v>
      </c>
      <c r="O2" s="65" t="s">
        <v>23</v>
      </c>
      <c r="P2" s="65" t="s">
        <v>24</v>
      </c>
      <c r="Q2" s="65" t="s">
        <v>21</v>
      </c>
      <c r="R2" s="65" t="s">
        <v>21</v>
      </c>
      <c r="S2" s="65" t="s">
        <v>21</v>
      </c>
      <c r="T2" s="65" t="s">
        <v>21</v>
      </c>
      <c r="U2" s="66" t="s">
        <v>21</v>
      </c>
      <c r="V2" s="14" t="s">
        <v>26</v>
      </c>
      <c r="W2" s="15" t="s">
        <v>28</v>
      </c>
      <c r="X2" s="15" t="s">
        <v>26</v>
      </c>
      <c r="Y2" s="15" t="s">
        <v>26</v>
      </c>
      <c r="Z2" s="15" t="s">
        <v>26</v>
      </c>
      <c r="AA2" s="15" t="s">
        <v>26</v>
      </c>
      <c r="AB2" s="16" t="s">
        <v>26</v>
      </c>
      <c r="AC2" s="15" t="s">
        <v>42</v>
      </c>
      <c r="AD2" s="15" t="s">
        <v>43</v>
      </c>
      <c r="AE2" s="15" t="s">
        <v>45</v>
      </c>
      <c r="AF2" s="15" t="s">
        <v>44</v>
      </c>
      <c r="AG2" s="15" t="s">
        <v>46</v>
      </c>
    </row>
    <row r="3" spans="1:33" x14ac:dyDescent="0.25">
      <c r="A3" s="51">
        <v>0</v>
      </c>
      <c r="B3" s="51">
        <v>29.919899999999998</v>
      </c>
      <c r="C3" s="51">
        <v>5.0255999999999998</v>
      </c>
      <c r="D3" s="51">
        <v>5.0255999999999998</v>
      </c>
      <c r="E3" s="51">
        <v>0</v>
      </c>
      <c r="F3" s="51">
        <v>0</v>
      </c>
      <c r="G3" s="51">
        <v>0</v>
      </c>
      <c r="H3" s="51">
        <v>0</v>
      </c>
      <c r="I3" s="51">
        <v>0</v>
      </c>
      <c r="J3" s="51">
        <v>15</v>
      </c>
      <c r="K3" s="51">
        <v>40</v>
      </c>
      <c r="L3" s="51"/>
      <c r="M3" s="51"/>
      <c r="N3" s="51"/>
      <c r="O3" s="51">
        <v>0</v>
      </c>
      <c r="P3" s="51">
        <v>0</v>
      </c>
      <c r="Q3" s="51">
        <v>0.24</v>
      </c>
      <c r="R3" s="51">
        <v>11.46</v>
      </c>
      <c r="S3" s="51">
        <v>1.66</v>
      </c>
      <c r="T3" s="51">
        <v>11.65</v>
      </c>
      <c r="U3" s="51">
        <v>5.9</v>
      </c>
      <c r="V3" s="36"/>
      <c r="W3" s="37">
        <f>O3*J3</f>
        <v>0</v>
      </c>
      <c r="X3" s="37">
        <f>Q3*J3</f>
        <v>3.5999999999999996</v>
      </c>
      <c r="Y3" s="37">
        <f>R3*J3</f>
        <v>171.9</v>
      </c>
      <c r="Z3" s="37">
        <f>S3*J3</f>
        <v>24.9</v>
      </c>
      <c r="AA3" s="37">
        <f>T3*J3</f>
        <v>174.75</v>
      </c>
      <c r="AB3" s="38">
        <f>U3*J3</f>
        <v>88.5</v>
      </c>
      <c r="AE3">
        <v>40</v>
      </c>
    </row>
    <row r="4" spans="1:33" x14ac:dyDescent="0.25">
      <c r="A4" s="52">
        <v>6.5000000000582077</v>
      </c>
      <c r="B4" s="52">
        <v>29.967099999999999</v>
      </c>
      <c r="C4" s="52">
        <v>5.0350000000000001</v>
      </c>
      <c r="D4" s="52">
        <v>5.0350000000000001</v>
      </c>
      <c r="E4" s="52">
        <v>0</v>
      </c>
      <c r="F4" s="52">
        <v>6.0000000000002274E-3</v>
      </c>
      <c r="G4" s="52">
        <v>4.1999999999999815E-3</v>
      </c>
      <c r="H4" s="52">
        <v>0</v>
      </c>
      <c r="I4" s="52">
        <v>1.090988435520041E-3</v>
      </c>
      <c r="J4" s="52">
        <v>15.008520000000001</v>
      </c>
      <c r="K4" s="52">
        <f>IF((K3*J3-(V4-V3)*readme!$B$18/readme!$B$20+(E4-E3)*1000)/J4&gt;0,(K3*J3-(V4-V3)*readme!$B$18/readme!$B$20+(E4-E3)*1000)/J4,0)</f>
        <v>35.20806212840337</v>
      </c>
      <c r="L4" s="52"/>
      <c r="M4" s="52">
        <v>11.923076923076941</v>
      </c>
      <c r="N4" s="52">
        <v>0.54392829322051117</v>
      </c>
      <c r="O4" s="52"/>
      <c r="P4" s="52"/>
      <c r="Q4" s="52"/>
      <c r="R4" s="52"/>
      <c r="S4" s="52"/>
      <c r="T4" s="52"/>
      <c r="U4" s="71"/>
      <c r="V4" s="53">
        <f t="shared" ref="V4:V22" si="0">M4*J4</f>
        <v>178.94773846153873</v>
      </c>
      <c r="W4" s="11"/>
      <c r="X4" s="11"/>
      <c r="Y4" s="11"/>
      <c r="Z4" s="11"/>
      <c r="AA4" s="11"/>
      <c r="AB4" s="54"/>
      <c r="AE4">
        <f>(AE3*J3-(V4-V3)*$AD$26/$AE$26+(E4-E3)*1000)/J4</f>
        <v>34.015754436095669</v>
      </c>
    </row>
    <row r="5" spans="1:33" x14ac:dyDescent="0.25">
      <c r="A5" s="35">
        <v>22.5</v>
      </c>
      <c r="B5" s="35">
        <v>29.919899999999998</v>
      </c>
      <c r="C5" s="35">
        <v>4.9945000000000004</v>
      </c>
      <c r="D5" s="35">
        <v>4.9945000000000004</v>
      </c>
      <c r="E5" s="35">
        <v>0</v>
      </c>
      <c r="F5" s="35">
        <v>1.7000000000003013E-2</v>
      </c>
      <c r="G5" s="35">
        <v>3.5200000000000564E-2</v>
      </c>
      <c r="H5" s="55">
        <f>(E6-E5)/(A6-A5)*1000</f>
        <v>0</v>
      </c>
      <c r="I5" s="55">
        <f>(F6-F5)/(A6-A5)*1000</f>
        <v>0</v>
      </c>
      <c r="J5" s="35">
        <v>15.045110000000003</v>
      </c>
      <c r="K5" s="73">
        <f>IF((K4*J4-(V5-V4)*readme!$B$18/readme!$B$20+(E5-E4)*1000)/J5&gt;0,(K4*J4-(V5-V4)*readme!$B$18/readme!$B$20+(E5-E4)*1000)/J5,0)</f>
        <v>29.72622119029425</v>
      </c>
      <c r="L5" s="73">
        <f>F5*1000/J5</f>
        <v>1.129935241417511</v>
      </c>
      <c r="M5" s="35">
        <v>25.384615384615323</v>
      </c>
      <c r="N5" s="35">
        <v>1.0878565864410223</v>
      </c>
      <c r="O5" s="13">
        <v>0</v>
      </c>
      <c r="P5" s="13">
        <v>1</v>
      </c>
      <c r="Q5" s="13">
        <v>0.24</v>
      </c>
      <c r="R5" s="13">
        <v>11.46</v>
      </c>
      <c r="S5" s="35">
        <v>1.26</v>
      </c>
      <c r="T5" s="35">
        <v>10.74</v>
      </c>
      <c r="U5" s="13">
        <v>5.9</v>
      </c>
      <c r="V5" s="20">
        <f t="shared" si="0"/>
        <v>381.91433076922993</v>
      </c>
      <c r="W5" s="21">
        <f t="shared" ref="W5:W22" si="1">O5*J5</f>
        <v>0</v>
      </c>
      <c r="X5" s="21">
        <f t="shared" ref="X5:X22" si="2">Q5*J5</f>
        <v>3.6108264000000005</v>
      </c>
      <c r="Y5" s="21">
        <f t="shared" ref="Y5:Y22" si="3">R5*J5</f>
        <v>172.41696060000004</v>
      </c>
      <c r="Z5" s="21">
        <f t="shared" ref="Z5:Z22" si="4">S5*J5</f>
        <v>18.956838600000005</v>
      </c>
      <c r="AA5" s="21">
        <f t="shared" ref="AA5:AA22" si="5">T5*J5</f>
        <v>161.58448140000004</v>
      </c>
      <c r="AB5" s="22">
        <f t="shared" ref="AB5:AB22" si="6">U5*J5</f>
        <v>88.766149000000027</v>
      </c>
      <c r="AC5">
        <f t="shared" ref="AC5:AC13" si="7">LN(V6/V5)/(A6-A5)</f>
        <v>0.11103016629667933</v>
      </c>
      <c r="AD5">
        <f>AC5/0.7/0.37</f>
        <v>0.42868790075937968</v>
      </c>
      <c r="AE5">
        <f t="shared" ref="AE5:AE22" si="8">(AE4*J4-(V5-V4)*$AD$26/$AE$26+(E5-E4)*1000)/J5</f>
        <v>27.187759651832714</v>
      </c>
      <c r="AF5">
        <f>AC5/0.36/0.57+0.013/0.57</f>
        <v>0.56388969930155619</v>
      </c>
      <c r="AG5">
        <f>AF5*0.1/(1-AF5)</f>
        <v>0.12929978915849266</v>
      </c>
    </row>
    <row r="6" spans="1:33" x14ac:dyDescent="0.25">
      <c r="A6" s="1">
        <v>25.5</v>
      </c>
      <c r="B6" s="1">
        <v>29.919899999999998</v>
      </c>
      <c r="C6" s="1">
        <v>4.9882</v>
      </c>
      <c r="D6" s="1">
        <v>4.9882</v>
      </c>
      <c r="E6" s="1">
        <v>0</v>
      </c>
      <c r="F6" s="1">
        <v>1.7000000000003013E-2</v>
      </c>
      <c r="G6" s="1">
        <v>5.1200000000000578E-2</v>
      </c>
      <c r="H6" s="56">
        <f>(E7-E6)/(A7-A6)*1000</f>
        <v>0</v>
      </c>
      <c r="I6" s="56">
        <f>(F7-F6)/(A7-A6)*1000</f>
        <v>0</v>
      </c>
      <c r="J6" s="1">
        <v>15.059510000000003</v>
      </c>
      <c r="K6" s="51">
        <f>IF((K5*J5-(V6-V5)*readme!$B$18/readme!$B$20+(E6-E5)*1000)/J6&gt;0,(K5*J5-(V6-V5)*readme!$B$18/readme!$B$20+(E6-E5)*1000)/J6,0)</f>
        <v>25.688087614251234</v>
      </c>
      <c r="L6" s="51"/>
      <c r="M6" s="1">
        <v>35.384615384615316</v>
      </c>
      <c r="N6" s="1">
        <v>1.0878565864407088</v>
      </c>
      <c r="O6" s="85">
        <v>0</v>
      </c>
      <c r="P6" s="85">
        <v>1</v>
      </c>
      <c r="Q6" s="1"/>
      <c r="R6" s="1"/>
      <c r="S6" s="1"/>
      <c r="T6" s="1"/>
      <c r="U6" s="1"/>
      <c r="V6" s="23">
        <f t="shared" si="0"/>
        <v>532.87496923076833</v>
      </c>
      <c r="W6" s="2"/>
      <c r="X6" s="2"/>
      <c r="Y6" s="2"/>
      <c r="Z6" s="2"/>
      <c r="AA6" s="2"/>
      <c r="AB6" s="24"/>
      <c r="AC6">
        <f t="shared" si="7"/>
        <v>0.12340884918597904</v>
      </c>
      <c r="AD6">
        <f t="shared" ref="AD6:AD22" si="9">AC6/0.7/0.37</f>
        <v>0.47648204318910831</v>
      </c>
      <c r="AE6">
        <f t="shared" si="8"/>
        <v>22.149626075789694</v>
      </c>
      <c r="AF6">
        <f t="shared" ref="AF6:AF22" si="10">AC6/0.36/0.57+0.013/0.57</f>
        <v>0.62421466464902076</v>
      </c>
      <c r="AG6">
        <f t="shared" ref="AG6:AG22" si="11">AF6*0.1/(1-AF6)</f>
        <v>0.16610937307226514</v>
      </c>
    </row>
    <row r="7" spans="1:33" x14ac:dyDescent="0.25">
      <c r="A7" s="1">
        <v>28.5</v>
      </c>
      <c r="B7" s="1">
        <v>29.919899999999998</v>
      </c>
      <c r="C7" s="1">
        <v>4.9882</v>
      </c>
      <c r="D7" s="1">
        <v>4.9882</v>
      </c>
      <c r="E7" s="1">
        <v>0</v>
      </c>
      <c r="F7" s="1">
        <v>1.7000000000003013E-2</v>
      </c>
      <c r="G7" s="1">
        <v>7.9100000000000392E-2</v>
      </c>
      <c r="H7" s="56">
        <f>(E8-E7)/(A8-A7)*1000</f>
        <v>37.999999998893863</v>
      </c>
      <c r="I7" s="56">
        <f t="shared" ref="I7:I22" si="12">(F8-F7)/(A8-A7)*1000</f>
        <v>0.99999999997034184</v>
      </c>
      <c r="J7" s="1">
        <v>15.084620000000003</v>
      </c>
      <c r="K7" s="51">
        <f>IF((K6*J6-(V7-V6)*readme!$B$18/readme!$B$20+(E7-E6)*1000)/J7&gt;0,(K6*J6-(V7-V6)*readme!$B$18/readme!$B$20+(E7-E6)*1000)/J7,0)</f>
        <v>19.314074049747859</v>
      </c>
      <c r="L7" s="51"/>
      <c r="M7" s="1">
        <v>51.15384615384616</v>
      </c>
      <c r="N7" s="1">
        <v>0.5439282932191003</v>
      </c>
      <c r="O7" s="85">
        <v>0</v>
      </c>
      <c r="P7" s="85">
        <v>1</v>
      </c>
      <c r="Q7" s="1"/>
      <c r="R7" s="1"/>
      <c r="S7" s="1"/>
      <c r="T7" s="1"/>
      <c r="U7" s="1"/>
      <c r="V7" s="23">
        <f t="shared" si="0"/>
        <v>771.63633076923099</v>
      </c>
      <c r="W7" s="2"/>
      <c r="X7" s="2"/>
      <c r="Y7" s="2"/>
      <c r="Z7" s="2"/>
      <c r="AA7" s="2"/>
      <c r="AB7" s="24"/>
      <c r="AC7">
        <f t="shared" si="7"/>
        <v>0.21308156004053028</v>
      </c>
      <c r="AD7">
        <f t="shared" si="9"/>
        <v>0.8227087260252135</v>
      </c>
      <c r="AE7">
        <f t="shared" si="8"/>
        <v>14.198689434363235</v>
      </c>
      <c r="AF7">
        <f t="shared" si="10"/>
        <v>1.0612161795347481</v>
      </c>
      <c r="AG7">
        <f t="shared" si="11"/>
        <v>-1.7335550627303855</v>
      </c>
    </row>
    <row r="8" spans="1:33" x14ac:dyDescent="0.25">
      <c r="A8" s="78">
        <v>30.500000000058208</v>
      </c>
      <c r="B8" s="78">
        <v>29.919899999999998</v>
      </c>
      <c r="C8" s="78">
        <v>4.9789000000000003</v>
      </c>
      <c r="D8" s="78">
        <v>4.9789000000000003</v>
      </c>
      <c r="E8" s="78">
        <v>7.5999999999999623E-2</v>
      </c>
      <c r="F8" s="78">
        <v>1.9000000000001904E-2</v>
      </c>
      <c r="G8" s="78">
        <v>0.10970000000000013</v>
      </c>
      <c r="H8" s="79">
        <f>(E9-E8)/(A9-A8)*1000</f>
        <v>74.265306122537211</v>
      </c>
      <c r="I8" s="79">
        <f t="shared" si="12"/>
        <v>35.081632653102922</v>
      </c>
      <c r="J8" s="78">
        <v>15.209500000000002</v>
      </c>
      <c r="K8" s="80">
        <f>IF((K7*J7-(V8-V7)*readme!$B$18/readme!$B$20+(E8-E7)*1000)/J8&gt;0,(K7*J7-(V8-V7)*readme!$B$18/readme!$B$20+(E8-E7)*1000)/J8,0)</f>
        <v>13.368982442653449</v>
      </c>
      <c r="L8" s="80"/>
      <c r="M8" s="78">
        <v>77.692307692307736</v>
      </c>
      <c r="N8" s="78">
        <v>2.1757131728822534</v>
      </c>
      <c r="O8" s="85">
        <v>0</v>
      </c>
      <c r="P8" s="85">
        <v>1</v>
      </c>
      <c r="Q8" s="78"/>
      <c r="R8" s="78"/>
      <c r="S8" s="78"/>
      <c r="T8" s="78"/>
      <c r="U8" s="81"/>
      <c r="V8" s="23">
        <f t="shared" si="0"/>
        <v>1181.6611538461548</v>
      </c>
      <c r="W8" s="2"/>
      <c r="X8" s="2"/>
      <c r="Y8" s="2"/>
      <c r="Z8" s="2"/>
      <c r="AA8" s="2"/>
      <c r="AB8" s="24"/>
      <c r="AC8">
        <f t="shared" si="7"/>
        <v>9.4972613322941074E-2</v>
      </c>
      <c r="AD8">
        <f t="shared" si="9"/>
        <v>0.36668962672950223</v>
      </c>
      <c r="AE8">
        <f t="shared" si="8"/>
        <v>5.5997516734226709</v>
      </c>
      <c r="AF8">
        <f t="shared" si="10"/>
        <v>0.4856365171683289</v>
      </c>
      <c r="AG8">
        <f t="shared" si="11"/>
        <v>9.4415045658919131E-2</v>
      </c>
    </row>
    <row r="9" spans="1:33" x14ac:dyDescent="0.25">
      <c r="A9" s="1">
        <v>46.833333333372138</v>
      </c>
      <c r="B9" s="1">
        <v>29.919899999999998</v>
      </c>
      <c r="C9" s="1">
        <v>4.9851000000000001</v>
      </c>
      <c r="D9" s="1">
        <v>4.9851000000000001</v>
      </c>
      <c r="E9" s="1">
        <v>1.2889999999999997</v>
      </c>
      <c r="F9" s="1">
        <v>0.5920000000000023</v>
      </c>
      <c r="G9" s="1">
        <v>0.5517000000000003</v>
      </c>
      <c r="H9" s="56">
        <v>0</v>
      </c>
      <c r="I9" s="56">
        <f t="shared" si="12"/>
        <v>129.20000000300831</v>
      </c>
      <c r="J9" s="1">
        <v>17.588350000000002</v>
      </c>
      <c r="K9" s="51">
        <f>IF((K8*J8-(V9-V8)*readme!$B$18/readme!$B$20+(E9-E8)*1000)/J9&gt;0,(K8*J8-(V9-V8)*readme!$B$18/readme!$B$20+(E9-E8)*1000)/J9,0)</f>
        <v>0</v>
      </c>
      <c r="L9" s="51"/>
      <c r="M9" s="1">
        <v>316.92307692307702</v>
      </c>
      <c r="N9" s="1">
        <v>3.2635697593207329</v>
      </c>
      <c r="O9" s="85">
        <v>0</v>
      </c>
      <c r="P9" s="85">
        <v>1</v>
      </c>
      <c r="Q9" s="1">
        <v>0.21173</v>
      </c>
      <c r="R9" s="1">
        <v>8.6487599999999993</v>
      </c>
      <c r="S9" s="1">
        <v>1.1217200000000001</v>
      </c>
      <c r="T9" s="1">
        <v>9.6747200000000007</v>
      </c>
      <c r="U9" s="1">
        <v>5.3744300000000003</v>
      </c>
      <c r="V9" s="23">
        <f t="shared" si="0"/>
        <v>5574.1540000000023</v>
      </c>
      <c r="W9" s="2">
        <f t="shared" si="1"/>
        <v>0</v>
      </c>
      <c r="X9" s="2">
        <f t="shared" si="2"/>
        <v>3.7239813455000004</v>
      </c>
      <c r="Y9" s="2">
        <f t="shared" si="3"/>
        <v>152.11741794600002</v>
      </c>
      <c r="Z9" s="2">
        <f t="shared" si="4"/>
        <v>19.729203962000003</v>
      </c>
      <c r="AA9" s="2">
        <f t="shared" si="5"/>
        <v>170.16236151200002</v>
      </c>
      <c r="AB9" s="24">
        <f t="shared" si="6"/>
        <v>94.527355890500019</v>
      </c>
      <c r="AC9">
        <f t="shared" si="7"/>
        <v>2.0687022710621335E-2</v>
      </c>
      <c r="AD9">
        <f t="shared" si="9"/>
        <v>7.9872674558383538E-2</v>
      </c>
      <c r="AE9">
        <f t="shared" si="8"/>
        <v>-51.060901107835669</v>
      </c>
      <c r="AF9">
        <f t="shared" si="10"/>
        <v>0.12362096837534765</v>
      </c>
      <c r="AG9">
        <f t="shared" si="11"/>
        <v>1.4105879295876826E-2</v>
      </c>
    </row>
    <row r="10" spans="1:33" x14ac:dyDescent="0.25">
      <c r="A10" s="1">
        <v>51.833333333255723</v>
      </c>
      <c r="B10" s="1">
        <v>29.919899999999998</v>
      </c>
      <c r="C10" s="1">
        <v>4.9851000000000001</v>
      </c>
      <c r="D10" s="1">
        <v>4.9851000000000001</v>
      </c>
      <c r="E10" s="1">
        <v>1.2869999999999999</v>
      </c>
      <c r="F10" s="1">
        <v>1.2380000000000031</v>
      </c>
      <c r="G10" s="1">
        <v>0.66900000000000048</v>
      </c>
      <c r="H10" s="56">
        <v>0</v>
      </c>
      <c r="I10" s="56">
        <f t="shared" si="12"/>
        <v>128.99999999726924</v>
      </c>
      <c r="J10" s="1">
        <v>18.201740000000001</v>
      </c>
      <c r="K10" s="51">
        <f>IF((K9*J9-(V10-V9)*readme!$B$18/readme!$B$20+(E10-E9)*1000)/J10&gt;0,(K9*J9-(V10-V9)*readme!$B$18/readme!$B$20+(E10-E9)*1000)/J10,0)</f>
        <v>0</v>
      </c>
      <c r="L10" s="51"/>
      <c r="M10" s="1">
        <v>339.61538461538453</v>
      </c>
      <c r="N10" s="1">
        <v>12.51035074406966</v>
      </c>
      <c r="O10" s="85">
        <v>0</v>
      </c>
      <c r="P10" s="85">
        <v>1</v>
      </c>
      <c r="Q10" s="1">
        <v>0.18442</v>
      </c>
      <c r="R10" s="1">
        <v>7.5274199999999993</v>
      </c>
      <c r="S10" s="1">
        <v>0.91386999999999996</v>
      </c>
      <c r="T10" s="1">
        <v>7.7207999999999997</v>
      </c>
      <c r="U10" s="1">
        <v>4.4916400000000003</v>
      </c>
      <c r="V10" s="23">
        <f t="shared" si="0"/>
        <v>6181.5909307692291</v>
      </c>
      <c r="W10" s="2">
        <f t="shared" si="1"/>
        <v>0</v>
      </c>
      <c r="X10" s="2">
        <f t="shared" si="2"/>
        <v>3.3567648908000001</v>
      </c>
      <c r="Y10" s="2">
        <f t="shared" si="3"/>
        <v>137.01214171079999</v>
      </c>
      <c r="Z10" s="2">
        <f t="shared" si="4"/>
        <v>16.634024133800001</v>
      </c>
      <c r="AA10" s="2">
        <f t="shared" si="5"/>
        <v>140.53199419200001</v>
      </c>
      <c r="AB10" s="24">
        <f t="shared" si="6"/>
        <v>81.755663453600008</v>
      </c>
      <c r="AC10">
        <f t="shared" si="7"/>
        <v>2.0265380538940841E-3</v>
      </c>
      <c r="AD10">
        <f t="shared" si="9"/>
        <v>7.8244712505563096E-3</v>
      </c>
      <c r="AE10">
        <f t="shared" si="8"/>
        <v>-66.136285068604138</v>
      </c>
      <c r="AF10">
        <f t="shared" si="10"/>
        <v>3.2682933985838616E-2</v>
      </c>
      <c r="AG10">
        <f t="shared" si="11"/>
        <v>3.3787198772899708E-3</v>
      </c>
    </row>
    <row r="11" spans="1:33" x14ac:dyDescent="0.25">
      <c r="A11" s="1">
        <v>55.5</v>
      </c>
      <c r="B11" s="1">
        <v>29.919899999999998</v>
      </c>
      <c r="C11" s="1">
        <v>4.9882</v>
      </c>
      <c r="D11" s="1">
        <v>4.9882</v>
      </c>
      <c r="E11" s="1">
        <v>1.2849999999999999</v>
      </c>
      <c r="F11" s="1">
        <v>1.7110000000000021</v>
      </c>
      <c r="G11" s="1">
        <v>0.73570000000000046</v>
      </c>
      <c r="H11" s="56">
        <v>0</v>
      </c>
      <c r="I11" s="56">
        <f t="shared" si="12"/>
        <v>128.99999999999955</v>
      </c>
      <c r="J11" s="1">
        <v>18.632920000000002</v>
      </c>
      <c r="K11" s="51">
        <f>IF((K10*J10-(V11-V10)*readme!$B$18/readme!$B$20+(E11-E10)*1000)/J11&gt;0,(K10*J10-(V11-V10)*readme!$B$18/readme!$B$20+(E11-E10)*1000)/J11,0)</f>
        <v>0</v>
      </c>
      <c r="L11" s="51"/>
      <c r="M11" s="1">
        <v>334.23076923076917</v>
      </c>
      <c r="N11" s="1">
        <v>5.9832112254194518</v>
      </c>
      <c r="O11" s="85">
        <v>0</v>
      </c>
      <c r="P11" s="85">
        <v>1</v>
      </c>
      <c r="Q11" s="1">
        <v>0.20069000000000001</v>
      </c>
      <c r="R11" s="1">
        <v>8.1036400000000004</v>
      </c>
      <c r="S11" s="1">
        <v>1.0644500000000001</v>
      </c>
      <c r="T11" s="1">
        <v>8.8056200000000011</v>
      </c>
      <c r="U11" s="1">
        <v>4.9834100000000001</v>
      </c>
      <c r="V11" s="23">
        <f t="shared" si="0"/>
        <v>6227.6951846153843</v>
      </c>
      <c r="W11" s="2">
        <f t="shared" si="1"/>
        <v>0</v>
      </c>
      <c r="X11" s="2">
        <f t="shared" si="2"/>
        <v>3.7394407148000006</v>
      </c>
      <c r="Y11" s="2">
        <f t="shared" si="3"/>
        <v>150.99447582880003</v>
      </c>
      <c r="Z11" s="2">
        <f t="shared" si="4"/>
        <v>19.833811694000005</v>
      </c>
      <c r="AA11" s="2">
        <f t="shared" si="5"/>
        <v>164.07441301040004</v>
      </c>
      <c r="AB11" s="24">
        <f t="shared" si="6"/>
        <v>92.85547985720001</v>
      </c>
      <c r="AC11">
        <f t="shared" si="7"/>
        <v>2.6311427614860217E-2</v>
      </c>
      <c r="AD11">
        <f t="shared" si="9"/>
        <v>0.10158852360949891</v>
      </c>
      <c r="AE11">
        <f t="shared" si="8"/>
        <v>-65.950349827493071</v>
      </c>
      <c r="AF11">
        <f t="shared" si="10"/>
        <v>0.1510303490002935</v>
      </c>
      <c r="AG11">
        <f t="shared" si="11"/>
        <v>1.7789840758435514E-2</v>
      </c>
    </row>
    <row r="12" spans="1:33" x14ac:dyDescent="0.25">
      <c r="A12" s="1">
        <v>58.5</v>
      </c>
      <c r="B12" s="1">
        <v>29.919899999999998</v>
      </c>
      <c r="C12" s="1">
        <v>4.9820000000000002</v>
      </c>
      <c r="D12" s="1">
        <v>4.9820000000000002</v>
      </c>
      <c r="E12" s="1">
        <v>1.2859999999999996</v>
      </c>
      <c r="F12" s="1">
        <v>2.0980000000000008</v>
      </c>
      <c r="G12" s="1">
        <v>0.7843</v>
      </c>
      <c r="H12" s="56">
        <v>0</v>
      </c>
      <c r="I12" s="56">
        <f t="shared" si="12"/>
        <v>128.8000000029985</v>
      </c>
      <c r="J12" s="1">
        <v>18.983650000000001</v>
      </c>
      <c r="K12" s="51">
        <f>IF((K11*J11-(V12-V11)*readme!$B$18/readme!$B$20+(E12-E11)*1000)/J12&gt;0,(K11*J11-(V12-V11)*readme!$B$18/readme!$B$20+(E12-E11)*1000)/J12,0)</f>
        <v>0</v>
      </c>
      <c r="L12" s="51"/>
      <c r="M12" s="1">
        <v>355</v>
      </c>
      <c r="N12" s="1">
        <v>1.6317848796692842</v>
      </c>
      <c r="O12" s="85">
        <v>0</v>
      </c>
      <c r="P12" s="85">
        <v>1</v>
      </c>
      <c r="Q12" s="1">
        <v>0.19253999999999999</v>
      </c>
      <c r="R12" s="1">
        <v>7.6482000000000001</v>
      </c>
      <c r="S12" s="1">
        <v>1.0014699999999999</v>
      </c>
      <c r="T12" s="1">
        <v>8.0315899999999996</v>
      </c>
      <c r="U12" s="1">
        <v>4.6104900000000004</v>
      </c>
      <c r="V12" s="23">
        <f t="shared" si="0"/>
        <v>6739.1957499999999</v>
      </c>
      <c r="W12" s="2">
        <f t="shared" si="1"/>
        <v>0</v>
      </c>
      <c r="X12" s="2">
        <f t="shared" si="2"/>
        <v>3.6551119709999997</v>
      </c>
      <c r="Y12" s="2">
        <f t="shared" si="3"/>
        <v>145.19075193</v>
      </c>
      <c r="Z12" s="2">
        <f t="shared" si="4"/>
        <v>19.011555965499998</v>
      </c>
      <c r="AA12" s="2">
        <f t="shared" si="5"/>
        <v>152.4688935035</v>
      </c>
      <c r="AB12" s="24">
        <f t="shared" si="6"/>
        <v>87.523928488500005</v>
      </c>
      <c r="AC12">
        <f t="shared" si="7"/>
        <v>2.8094480277105247E-2</v>
      </c>
      <c r="AD12">
        <f t="shared" si="9"/>
        <v>0.10847289682280017</v>
      </c>
      <c r="AE12">
        <f t="shared" si="8"/>
        <v>-78.151349977480635</v>
      </c>
      <c r="AF12">
        <f t="shared" si="10"/>
        <v>0.15971968945957726</v>
      </c>
      <c r="AG12">
        <f t="shared" si="11"/>
        <v>1.9007905749553293E-2</v>
      </c>
    </row>
    <row r="13" spans="1:33" x14ac:dyDescent="0.25">
      <c r="A13" s="1">
        <v>60.999999999941792</v>
      </c>
      <c r="B13" s="1">
        <v>29.919899999999998</v>
      </c>
      <c r="C13" s="1">
        <v>4.9757999999999996</v>
      </c>
      <c r="D13" s="1">
        <v>4.9757999999999996</v>
      </c>
      <c r="E13" s="1">
        <v>1.2859999999999996</v>
      </c>
      <c r="F13" s="1">
        <v>2.42</v>
      </c>
      <c r="G13" s="1">
        <v>0.82960000000000012</v>
      </c>
      <c r="H13" s="56">
        <v>0</v>
      </c>
      <c r="I13" s="56">
        <f t="shared" si="12"/>
        <v>129.04918032614498</v>
      </c>
      <c r="J13" s="1">
        <v>19.278799999999997</v>
      </c>
      <c r="K13" s="51">
        <f>IF((K12*J12-(V13-V12)*readme!$B$18/readme!$B$20+(E13-E12)*1000)/J13&gt;0,(K12*J12-(V13-V12)*readme!$B$18/readme!$B$20+(E13-E12)*1000)/J13,0)</f>
        <v>0</v>
      </c>
      <c r="L13" s="51"/>
      <c r="M13" s="1">
        <v>375</v>
      </c>
      <c r="N13" s="1">
        <v>1.6317848796692842</v>
      </c>
      <c r="O13" s="1">
        <v>0.25</v>
      </c>
      <c r="P13" s="1">
        <v>0.72</v>
      </c>
      <c r="Q13" s="1">
        <v>0.18719</v>
      </c>
      <c r="R13" s="1">
        <v>7.4008500000000002</v>
      </c>
      <c r="S13" s="1">
        <v>1.0019199999999999</v>
      </c>
      <c r="T13" s="1">
        <v>7.9306999999999999</v>
      </c>
      <c r="U13" s="1">
        <v>4.5343800000000005</v>
      </c>
      <c r="V13" s="23">
        <f t="shared" si="0"/>
        <v>7229.5499999999984</v>
      </c>
      <c r="W13" s="2">
        <f t="shared" si="1"/>
        <v>4.8196999999999992</v>
      </c>
      <c r="X13" s="2">
        <f t="shared" si="2"/>
        <v>3.6087985719999991</v>
      </c>
      <c r="Y13" s="2">
        <f t="shared" si="3"/>
        <v>142.67950697999999</v>
      </c>
      <c r="Z13" s="2">
        <f t="shared" si="4"/>
        <v>19.315815295999997</v>
      </c>
      <c r="AA13" s="2">
        <f t="shared" si="5"/>
        <v>152.89437915999997</v>
      </c>
      <c r="AB13" s="24">
        <f t="shared" si="6"/>
        <v>87.417405144</v>
      </c>
      <c r="AC13">
        <f t="shared" si="7"/>
        <v>2.0652272648281476E-2</v>
      </c>
      <c r="AD13">
        <f t="shared" si="9"/>
        <v>7.9738504433519222E-2</v>
      </c>
      <c r="AE13">
        <f t="shared" si="8"/>
        <v>-89.672334377658359</v>
      </c>
      <c r="AF13">
        <f t="shared" si="10"/>
        <v>0.12345162109298967</v>
      </c>
      <c r="AG13">
        <f t="shared" si="11"/>
        <v>1.4083834282703772E-2</v>
      </c>
    </row>
    <row r="14" spans="1:33" x14ac:dyDescent="0.25">
      <c r="A14" s="1">
        <v>71.166666666744277</v>
      </c>
      <c r="B14" s="1">
        <v>29.919899999999998</v>
      </c>
      <c r="C14" s="1">
        <v>4.9882</v>
      </c>
      <c r="D14" s="1">
        <v>4.9882</v>
      </c>
      <c r="E14" s="1">
        <v>1.2849999999999999</v>
      </c>
      <c r="F14" s="1">
        <v>3.7320000000000011</v>
      </c>
      <c r="G14" s="1">
        <v>0.9988999999999999</v>
      </c>
      <c r="H14" s="56">
        <v>0</v>
      </c>
      <c r="I14" s="56">
        <f t="shared" si="12"/>
        <v>128.80000000299924</v>
      </c>
      <c r="J14" s="1">
        <v>20.466390000000001</v>
      </c>
      <c r="K14" s="51">
        <f>IF((K13*J13-(V14-V13)*readme!$B$18/readme!$B$20+(E14-E13)*1000)/J14&gt;0,(K13*J13-(V14-V13)*readme!$B$18/readme!$B$20+(E14-E13)*1000)/J14,0)</f>
        <v>0</v>
      </c>
      <c r="L14" s="51"/>
      <c r="M14" s="1">
        <v>435.76923076923043</v>
      </c>
      <c r="N14" s="1">
        <v>14.686063916952216</v>
      </c>
      <c r="O14" s="1">
        <v>0.61</v>
      </c>
      <c r="P14" s="1">
        <v>0.2</v>
      </c>
      <c r="Q14" s="1">
        <v>0.15678999999999998</v>
      </c>
      <c r="R14" s="1">
        <v>5.9702999999999999</v>
      </c>
      <c r="S14" s="1">
        <v>0.81289</v>
      </c>
      <c r="T14" s="1">
        <v>6.4775200000000002</v>
      </c>
      <c r="U14" s="1">
        <v>3.8504600000000004</v>
      </c>
      <c r="V14" s="23">
        <f t="shared" si="0"/>
        <v>8918.6230269230709</v>
      </c>
      <c r="W14" s="2">
        <f t="shared" si="1"/>
        <v>12.484497900000001</v>
      </c>
      <c r="X14" s="2">
        <f t="shared" si="2"/>
        <v>3.2089252880999997</v>
      </c>
      <c r="Y14" s="2">
        <f t="shared" si="3"/>
        <v>122.190488217</v>
      </c>
      <c r="Z14" s="2">
        <f t="shared" si="4"/>
        <v>16.636923767100001</v>
      </c>
      <c r="AA14" s="2">
        <f t="shared" si="5"/>
        <v>132.5714505528</v>
      </c>
      <c r="AB14" s="24">
        <f t="shared" si="6"/>
        <v>78.805016039400016</v>
      </c>
      <c r="AC14">
        <v>0</v>
      </c>
      <c r="AD14">
        <f t="shared" si="9"/>
        <v>0</v>
      </c>
      <c r="AE14">
        <f t="shared" si="8"/>
        <v>-125.78239315587827</v>
      </c>
      <c r="AF14">
        <f t="shared" si="10"/>
        <v>2.2807017543859651E-2</v>
      </c>
      <c r="AG14">
        <f t="shared" si="11"/>
        <v>2.3339317773788154E-3</v>
      </c>
    </row>
    <row r="15" spans="1:33" x14ac:dyDescent="0.25">
      <c r="A15" s="1">
        <v>73.666666666686069</v>
      </c>
      <c r="B15" s="1">
        <v>29.919899999999998</v>
      </c>
      <c r="C15" s="1">
        <v>4.9820000000000002</v>
      </c>
      <c r="D15" s="1">
        <v>4.9820000000000002</v>
      </c>
      <c r="E15" s="1">
        <v>1.2849999999999999</v>
      </c>
      <c r="F15" s="1">
        <v>4.054000000000002</v>
      </c>
      <c r="G15" s="1">
        <v>1.0350999999999999</v>
      </c>
      <c r="H15" s="56">
        <v>0</v>
      </c>
      <c r="I15" s="56">
        <f t="shared" si="12"/>
        <v>129.17647058911913</v>
      </c>
      <c r="J15" s="1">
        <v>20.753350000000001</v>
      </c>
      <c r="K15" s="51">
        <v>0</v>
      </c>
      <c r="L15" s="51"/>
      <c r="M15" s="1">
        <v>393.84615384615392</v>
      </c>
      <c r="N15" s="1">
        <v>7.614996105087231</v>
      </c>
      <c r="O15" s="1">
        <v>2.35</v>
      </c>
      <c r="P15" s="1">
        <v>0.06</v>
      </c>
      <c r="Q15" s="1">
        <v>0.17802999999999999</v>
      </c>
      <c r="R15" s="1">
        <v>6.0711700000000004</v>
      </c>
      <c r="S15" s="1">
        <v>0.94403000000000004</v>
      </c>
      <c r="T15" s="1">
        <v>7.1257299999999999</v>
      </c>
      <c r="U15" s="1">
        <v>4.3185899999999995</v>
      </c>
      <c r="V15" s="23">
        <f t="shared" si="0"/>
        <v>8173.6270769230787</v>
      </c>
      <c r="W15" s="2">
        <f t="shared" si="1"/>
        <v>48.770372500000008</v>
      </c>
      <c r="X15" s="2">
        <f t="shared" si="2"/>
        <v>3.6947189004999998</v>
      </c>
      <c r="Y15" s="2">
        <f t="shared" si="3"/>
        <v>125.99711591950002</v>
      </c>
      <c r="Z15" s="2">
        <f t="shared" si="4"/>
        <v>19.591785000500003</v>
      </c>
      <c r="AA15" s="2">
        <f t="shared" si="5"/>
        <v>147.8827686955</v>
      </c>
      <c r="AB15" s="24">
        <f t="shared" si="6"/>
        <v>89.6252097765</v>
      </c>
      <c r="AC15">
        <f>LN(V16/V15)/(A16-A15)</f>
        <v>3.2039071945738483E-2</v>
      </c>
      <c r="AD15">
        <f t="shared" si="9"/>
        <v>0.12370298048547677</v>
      </c>
      <c r="AE15">
        <f t="shared" si="8"/>
        <v>-106.09436734125042</v>
      </c>
      <c r="AF15">
        <f t="shared" si="10"/>
        <v>0.17894284573946628</v>
      </c>
      <c r="AG15">
        <f t="shared" si="11"/>
        <v>2.1794200904397095E-2</v>
      </c>
    </row>
    <row r="16" spans="1:33" x14ac:dyDescent="0.25">
      <c r="A16" s="1">
        <v>76.5</v>
      </c>
      <c r="B16" s="1">
        <v>29.919899999999998</v>
      </c>
      <c r="C16" s="1">
        <v>4.9851000000000001</v>
      </c>
      <c r="D16" s="1">
        <v>4.9851000000000001</v>
      </c>
      <c r="E16" s="1">
        <v>1.2829999999999995</v>
      </c>
      <c r="F16" s="1">
        <v>4.42</v>
      </c>
      <c r="G16" s="1">
        <v>1.0781000000000001</v>
      </c>
      <c r="H16" s="56">
        <v>0</v>
      </c>
      <c r="I16" s="56">
        <f t="shared" si="12"/>
        <v>129.00000000000074</v>
      </c>
      <c r="J16" s="1">
        <v>21.078669999999999</v>
      </c>
      <c r="K16" s="51">
        <f>IF((K15*J15-(V16-V15)*readme!$B$18/readme!$B$20+(E16-E15)*1000)/J16&gt;0,(K15*J15-(V16-V15)*readme!$B$18/readme!$B$20+(E16-E15)*1000)/J16,0)</f>
        <v>0</v>
      </c>
      <c r="L16" s="51"/>
      <c r="M16" s="1">
        <v>424.61538461538458</v>
      </c>
      <c r="N16" s="1">
        <v>1.0878565864699703</v>
      </c>
      <c r="O16" s="1">
        <v>2.14</v>
      </c>
      <c r="P16" s="1">
        <v>0.75</v>
      </c>
      <c r="Q16" s="1">
        <v>0.16663999999999998</v>
      </c>
      <c r="R16" s="1">
        <v>6.1462000000000003</v>
      </c>
      <c r="S16" s="1">
        <v>0.82096000000000002</v>
      </c>
      <c r="T16" s="1">
        <v>6.5752899999999999</v>
      </c>
      <c r="U16" s="1">
        <v>4.0634899999999998</v>
      </c>
      <c r="V16" s="23">
        <f t="shared" si="0"/>
        <v>8950.3275692307689</v>
      </c>
      <c r="W16" s="2">
        <f t="shared" si="1"/>
        <v>45.108353800000003</v>
      </c>
      <c r="X16" s="2">
        <f t="shared" si="2"/>
        <v>3.5125495687999995</v>
      </c>
      <c r="Y16" s="2">
        <f t="shared" si="3"/>
        <v>129.55372155399999</v>
      </c>
      <c r="Z16" s="2">
        <f t="shared" si="4"/>
        <v>17.304744923200001</v>
      </c>
      <c r="AA16" s="2">
        <f t="shared" si="5"/>
        <v>138.59836806429999</v>
      </c>
      <c r="AB16" s="24">
        <f t="shared" si="6"/>
        <v>85.652964758299987</v>
      </c>
      <c r="AC16">
        <f>LN(V17/V16)/(A17-A16)</f>
        <v>1.6698508170503605E-2</v>
      </c>
      <c r="AD16">
        <f t="shared" si="9"/>
        <v>6.4473004519318949E-2</v>
      </c>
      <c r="AE16">
        <f t="shared" si="8"/>
        <v>-122.97568037335301</v>
      </c>
      <c r="AF16">
        <f t="shared" si="10"/>
        <v>0.10418376301415014</v>
      </c>
      <c r="AG16">
        <f t="shared" si="11"/>
        <v>1.1630037357292934E-2</v>
      </c>
    </row>
    <row r="17" spans="1:33" x14ac:dyDescent="0.25">
      <c r="A17" s="1">
        <v>79.5</v>
      </c>
      <c r="B17" s="1">
        <v>29.919899999999998</v>
      </c>
      <c r="C17" s="1">
        <v>4.9851000000000001</v>
      </c>
      <c r="D17" s="1">
        <v>4.9851000000000001</v>
      </c>
      <c r="E17" s="1">
        <v>1.282</v>
      </c>
      <c r="F17" s="1">
        <v>4.8070000000000022</v>
      </c>
      <c r="G17" s="1">
        <v>1.1236000000000006</v>
      </c>
      <c r="H17" s="56">
        <v>0</v>
      </c>
      <c r="I17" s="56">
        <f t="shared" si="12"/>
        <v>128.99999999999955</v>
      </c>
      <c r="J17" s="1">
        <v>21.424090000000003</v>
      </c>
      <c r="K17" s="51">
        <f>IF((K16*J16-(V17-V16)*readme!$B$18/readme!$B$20+(E17-E16)*1000)/J17&gt;0,(K16*J16-(V17-V16)*readme!$B$18/readme!$B$20+(E17-E16)*1000)/J17,0)</f>
        <v>0</v>
      </c>
      <c r="L17" s="51"/>
      <c r="M17" s="1">
        <v>439.23076923076928</v>
      </c>
      <c r="N17" s="1">
        <v>1.0878565864699703</v>
      </c>
      <c r="O17" s="1">
        <v>2.83</v>
      </c>
      <c r="P17" s="1">
        <v>0.16</v>
      </c>
      <c r="Q17" s="1">
        <v>0.15140000000000001</v>
      </c>
      <c r="R17" s="1">
        <v>5.6556800000000003</v>
      </c>
      <c r="S17" s="1">
        <v>0.72573999999999994</v>
      </c>
      <c r="T17" s="1">
        <v>5.89316</v>
      </c>
      <c r="U17" s="1">
        <v>3.6835200000000001</v>
      </c>
      <c r="V17" s="23">
        <f t="shared" si="0"/>
        <v>9410.1195307692342</v>
      </c>
      <c r="W17" s="2">
        <f t="shared" si="1"/>
        <v>60.630174700000012</v>
      </c>
      <c r="X17" s="2">
        <f t="shared" si="2"/>
        <v>3.2436072260000008</v>
      </c>
      <c r="Y17" s="2">
        <f t="shared" si="3"/>
        <v>121.16779733120002</v>
      </c>
      <c r="Z17" s="2">
        <f t="shared" si="4"/>
        <v>15.5483190766</v>
      </c>
      <c r="AA17" s="2">
        <f t="shared" si="5"/>
        <v>126.25559022440002</v>
      </c>
      <c r="AB17" s="24">
        <f t="shared" si="6"/>
        <v>78.91606399680002</v>
      </c>
      <c r="AC17">
        <f>LN(V18/V17)/(A18-A17)</f>
        <v>7.6542685050119937E-3</v>
      </c>
      <c r="AD17">
        <f t="shared" si="9"/>
        <v>2.9553160251011561E-2</v>
      </c>
      <c r="AE17">
        <f t="shared" si="8"/>
        <v>-131.77034662310589</v>
      </c>
      <c r="AF17">
        <f t="shared" si="10"/>
        <v>6.0108520979590616E-2</v>
      </c>
      <c r="AG17">
        <f t="shared" si="11"/>
        <v>6.3952618276992999E-3</v>
      </c>
    </row>
    <row r="18" spans="1:33" x14ac:dyDescent="0.25">
      <c r="A18" s="1">
        <v>82.5</v>
      </c>
      <c r="B18" s="1">
        <v>29.919899999999998</v>
      </c>
      <c r="C18" s="1">
        <v>4.9851000000000001</v>
      </c>
      <c r="D18" s="1">
        <v>4.9851000000000001</v>
      </c>
      <c r="E18" s="1">
        <v>1.2809999999999997</v>
      </c>
      <c r="F18" s="1">
        <v>5.1940000000000008</v>
      </c>
      <c r="G18" s="1">
        <v>1.1688000000000001</v>
      </c>
      <c r="H18" s="56">
        <v>0</v>
      </c>
      <c r="I18" s="56">
        <f t="shared" si="12"/>
        <v>128.80000000299924</v>
      </c>
      <c r="J18" s="1">
        <v>21.76924</v>
      </c>
      <c r="K18" s="51">
        <f>IF((K17*J17-(V18-V17)*readme!$B$18/readme!$B$20+(E18-E17)*1000)/J18&gt;0,(K17*J17-(V18-V17)*readme!$B$18/readme!$B$20+(E18-E17)*1000)/J18,0)</f>
        <v>0</v>
      </c>
      <c r="L18" s="51"/>
      <c r="M18" s="1">
        <v>442.30769230769261</v>
      </c>
      <c r="N18" s="1">
        <v>5.4392829322053835</v>
      </c>
      <c r="O18" s="1">
        <v>3.03</v>
      </c>
      <c r="P18" s="1">
        <v>0.32</v>
      </c>
      <c r="Q18" s="1">
        <v>0.15172999999999998</v>
      </c>
      <c r="R18" s="1">
        <v>5.6093000000000002</v>
      </c>
      <c r="S18" s="1">
        <v>0.71778000000000008</v>
      </c>
      <c r="T18" s="1">
        <v>5.7582599999999999</v>
      </c>
      <c r="U18" s="1">
        <v>3.6289900000000004</v>
      </c>
      <c r="V18" s="23">
        <f t="shared" si="0"/>
        <v>9628.7023076923142</v>
      </c>
      <c r="W18" s="2">
        <f t="shared" si="1"/>
        <v>65.960797200000002</v>
      </c>
      <c r="X18" s="2">
        <f t="shared" si="2"/>
        <v>3.3030467851999994</v>
      </c>
      <c r="Y18" s="2">
        <f t="shared" si="3"/>
        <v>122.11019793200001</v>
      </c>
      <c r="Z18" s="2">
        <f t="shared" si="4"/>
        <v>15.625525087200002</v>
      </c>
      <c r="AA18" s="2">
        <f t="shared" si="5"/>
        <v>125.3529439224</v>
      </c>
      <c r="AB18" s="24">
        <f t="shared" si="6"/>
        <v>79.000354267600002</v>
      </c>
      <c r="AC18">
        <f>LN(V19/V18)/(A19-A18)</f>
        <v>1.0488883138173956E-2</v>
      </c>
      <c r="AD18">
        <f t="shared" si="9"/>
        <v>4.0497618294107939E-2</v>
      </c>
      <c r="AE18">
        <f t="shared" si="8"/>
        <v>-134.74752236854192</v>
      </c>
      <c r="AF18">
        <f t="shared" si="10"/>
        <v>7.3922432447241504E-2</v>
      </c>
      <c r="AG18">
        <f t="shared" si="11"/>
        <v>7.9823154169027157E-3</v>
      </c>
    </row>
    <row r="19" spans="1:33" x14ac:dyDescent="0.25">
      <c r="A19" s="1">
        <v>84.999999999941792</v>
      </c>
      <c r="B19" s="1">
        <v>29.919899999999998</v>
      </c>
      <c r="C19" s="1">
        <v>4.9882</v>
      </c>
      <c r="D19" s="1">
        <v>4.9882</v>
      </c>
      <c r="E19" s="1">
        <v>1.282</v>
      </c>
      <c r="F19" s="1">
        <v>5.5160000000000018</v>
      </c>
      <c r="G19" s="1">
        <v>1.2077</v>
      </c>
      <c r="H19" s="56">
        <v>0</v>
      </c>
      <c r="I19" s="56">
        <f t="shared" si="12"/>
        <v>129.09677419379059</v>
      </c>
      <c r="J19" s="1">
        <v>22.059889999999999</v>
      </c>
      <c r="K19" s="51">
        <f>IF((K18*J18-(V19-V18)*readme!$B$18/readme!$B$20+(E19-E18)*1000)/J19&gt;0,(K18*J18-(V19-V18)*readme!$B$18/readme!$B$20+(E19-E18)*1000)/J19,0)</f>
        <v>0</v>
      </c>
      <c r="L19" s="51"/>
      <c r="M19" s="1">
        <v>448.07692307692332</v>
      </c>
      <c r="N19" s="1">
        <v>1.6317848796514487</v>
      </c>
      <c r="O19" s="1">
        <v>2.5499999999999998</v>
      </c>
      <c r="P19" s="1">
        <v>0.17</v>
      </c>
      <c r="Q19" s="1">
        <v>0.14782000000000001</v>
      </c>
      <c r="R19" s="1">
        <v>5.2659199999999995</v>
      </c>
      <c r="S19" s="1">
        <v>0.68887999999999994</v>
      </c>
      <c r="T19" s="1">
        <v>5.7145200000000003</v>
      </c>
      <c r="U19" s="1">
        <v>3.6547800000000001</v>
      </c>
      <c r="V19" s="23">
        <f t="shared" si="0"/>
        <v>9884.5276346153896</v>
      </c>
      <c r="W19" s="2">
        <f t="shared" si="1"/>
        <v>56.252719499999998</v>
      </c>
      <c r="X19" s="2">
        <f t="shared" si="2"/>
        <v>3.2608929398000002</v>
      </c>
      <c r="Y19" s="2">
        <f t="shared" si="3"/>
        <v>116.16561594879998</v>
      </c>
      <c r="Z19" s="2">
        <f t="shared" si="4"/>
        <v>15.196617023199998</v>
      </c>
      <c r="AA19" s="2">
        <f t="shared" si="5"/>
        <v>126.0616826028</v>
      </c>
      <c r="AB19" s="24">
        <f t="shared" si="6"/>
        <v>80.624044774200001</v>
      </c>
      <c r="AC19">
        <f>LN(V20/V19)/(A20-A19)</f>
        <v>1.4946042582447326E-2</v>
      </c>
      <c r="AD19">
        <f t="shared" si="9"/>
        <v>5.7706728117557247E-2</v>
      </c>
      <c r="AE19">
        <f t="shared" si="8"/>
        <v>-138.72525281439277</v>
      </c>
      <c r="AF19">
        <f t="shared" si="10"/>
        <v>9.564348237060101E-2</v>
      </c>
      <c r="AG19">
        <f t="shared" si="11"/>
        <v>1.0575860349999187E-2</v>
      </c>
    </row>
    <row r="20" spans="1:33" x14ac:dyDescent="0.25">
      <c r="A20" s="1">
        <v>95.333333333255723</v>
      </c>
      <c r="B20" s="1">
        <v>29.919899999999998</v>
      </c>
      <c r="C20" s="1">
        <v>4.9820000000000002</v>
      </c>
      <c r="D20" s="1">
        <v>4.9820000000000002</v>
      </c>
      <c r="E20" s="1">
        <v>1.2849999999999999</v>
      </c>
      <c r="F20" s="1">
        <v>6.85</v>
      </c>
      <c r="G20" s="1">
        <v>1.3543000000000003</v>
      </c>
      <c r="H20" s="56">
        <v>0</v>
      </c>
      <c r="I20" s="56">
        <f t="shared" si="12"/>
        <v>128.99999999463739</v>
      </c>
      <c r="J20" s="1">
        <v>23.249469999999999</v>
      </c>
      <c r="K20" s="51">
        <f>IF((K19*J19-(V20-V19)*readme!$B$18/readme!$B$20+(E20-E19)*1000)/J20&gt;0,(K19*J19-(V20-V19)*readme!$B$18/readme!$B$20+(E20-E19)*1000)/J20,0)</f>
        <v>0</v>
      </c>
      <c r="L20" s="51"/>
      <c r="M20" s="1">
        <v>496.15384615384636</v>
      </c>
      <c r="N20" s="1">
        <v>5.4392829322053835</v>
      </c>
      <c r="O20" s="1">
        <v>4.62</v>
      </c>
      <c r="P20" s="1">
        <v>0.12</v>
      </c>
      <c r="Q20" s="1">
        <v>0.12576999999999999</v>
      </c>
      <c r="R20" s="1">
        <v>4.7554699999999999</v>
      </c>
      <c r="S20" s="1">
        <v>0.51305000000000001</v>
      </c>
      <c r="T20" s="1">
        <v>4.6696399999999993</v>
      </c>
      <c r="U20" s="1">
        <v>3.12452</v>
      </c>
      <c r="V20" s="23">
        <f t="shared" si="0"/>
        <v>11535.313961538466</v>
      </c>
      <c r="W20" s="2">
        <f t="shared" si="1"/>
        <v>107.4125514</v>
      </c>
      <c r="X20" s="2">
        <f t="shared" si="2"/>
        <v>2.9240858418999998</v>
      </c>
      <c r="Y20" s="2">
        <f t="shared" si="3"/>
        <v>110.5621571009</v>
      </c>
      <c r="Z20" s="2">
        <f t="shared" si="4"/>
        <v>11.928140583499999</v>
      </c>
      <c r="AA20" s="2">
        <f t="shared" si="5"/>
        <v>108.56665509079998</v>
      </c>
      <c r="AB20" s="24">
        <f t="shared" si="6"/>
        <v>72.643434004399992</v>
      </c>
      <c r="AC20">
        <v>0</v>
      </c>
      <c r="AD20">
        <f t="shared" si="9"/>
        <v>0</v>
      </c>
      <c r="AE20">
        <f t="shared" si="8"/>
        <v>-166.99980605016947</v>
      </c>
      <c r="AF20">
        <f t="shared" si="10"/>
        <v>2.2807017543859651E-2</v>
      </c>
      <c r="AG20">
        <f t="shared" si="11"/>
        <v>2.3339317773788154E-3</v>
      </c>
    </row>
    <row r="21" spans="1:33" x14ac:dyDescent="0.25">
      <c r="A21" s="1">
        <v>97.666666666686069</v>
      </c>
      <c r="B21" s="1">
        <v>29.872699999999998</v>
      </c>
      <c r="C21" s="1">
        <v>4.9912999999999998</v>
      </c>
      <c r="D21" s="1">
        <v>4.9912999999999998</v>
      </c>
      <c r="E21" s="1">
        <v>1.2829999999999995</v>
      </c>
      <c r="F21" s="1">
        <v>7.1510000000000016</v>
      </c>
      <c r="G21" s="1">
        <v>1.3851</v>
      </c>
      <c r="H21" s="56">
        <v>0</v>
      </c>
      <c r="I21" s="56">
        <f t="shared" si="12"/>
        <v>128.82352941264696</v>
      </c>
      <c r="J21" s="1">
        <v>23.512460000000001</v>
      </c>
      <c r="K21" s="51">
        <v>0</v>
      </c>
      <c r="L21" s="51"/>
      <c r="M21" s="1">
        <v>450</v>
      </c>
      <c r="N21" s="1">
        <v>16.3178487966108</v>
      </c>
      <c r="O21" s="1">
        <v>5.1100000000000003</v>
      </c>
      <c r="P21" s="1">
        <v>0.06</v>
      </c>
      <c r="Q21" s="1">
        <v>0.13453999999999999</v>
      </c>
      <c r="R21" s="1">
        <v>4.9403899999999998</v>
      </c>
      <c r="S21" s="1">
        <v>0.52340999999999993</v>
      </c>
      <c r="T21" s="1">
        <v>4.8290999999999995</v>
      </c>
      <c r="U21" s="1">
        <v>3.2019299999999999</v>
      </c>
      <c r="V21" s="23">
        <f t="shared" si="0"/>
        <v>10580.607</v>
      </c>
      <c r="W21" s="2">
        <f t="shared" si="1"/>
        <v>120.14867060000002</v>
      </c>
      <c r="X21" s="2">
        <f t="shared" si="2"/>
        <v>3.1633663683999997</v>
      </c>
      <c r="Y21" s="2">
        <f t="shared" si="3"/>
        <v>116.1607222594</v>
      </c>
      <c r="Z21" s="2">
        <f t="shared" si="4"/>
        <v>12.306656688599999</v>
      </c>
      <c r="AA21" s="2">
        <f t="shared" si="5"/>
        <v>113.54402058599999</v>
      </c>
      <c r="AB21" s="24">
        <f t="shared" si="6"/>
        <v>75.285251047800003</v>
      </c>
      <c r="AC21">
        <f>LN(V22/V21)/(A22-A21)</f>
        <v>1.0398345089980117E-2</v>
      </c>
      <c r="AD21">
        <f t="shared" si="9"/>
        <v>4.0148050540463776E-2</v>
      </c>
      <c r="AE21">
        <f t="shared" si="8"/>
        <v>-144.91480261954729</v>
      </c>
      <c r="AF21">
        <f t="shared" si="10"/>
        <v>7.3481213888792002E-2</v>
      </c>
      <c r="AG21">
        <f t="shared" si="11"/>
        <v>7.9308930364173115E-3</v>
      </c>
    </row>
    <row r="22" spans="1:33" ht="15.75" thickBot="1" x14ac:dyDescent="0.3">
      <c r="A22" s="1">
        <v>100.5</v>
      </c>
      <c r="B22" s="1">
        <v>29.872699999999998</v>
      </c>
      <c r="C22" s="1">
        <v>5.0068999999999999</v>
      </c>
      <c r="D22" s="1">
        <v>5.0068999999999999</v>
      </c>
      <c r="E22" s="1">
        <v>1.2849999999999999</v>
      </c>
      <c r="F22" s="1">
        <v>7.5160000000000018</v>
      </c>
      <c r="G22" s="1">
        <v>1.4131</v>
      </c>
      <c r="H22" s="56">
        <v>0</v>
      </c>
      <c r="I22" s="56">
        <f t="shared" si="12"/>
        <v>74.786069651741315</v>
      </c>
      <c r="J22" s="1">
        <v>23.828530000000001</v>
      </c>
      <c r="K22" s="51">
        <v>0</v>
      </c>
      <c r="L22" s="51"/>
      <c r="M22" s="1">
        <v>457.30769230769261</v>
      </c>
      <c r="N22" s="1">
        <v>3.8074980525378823</v>
      </c>
      <c r="O22" s="1">
        <v>5.94</v>
      </c>
      <c r="P22" s="1">
        <v>0.35</v>
      </c>
      <c r="Q22" s="1">
        <v>0.12767000000000001</v>
      </c>
      <c r="R22" s="1">
        <v>4.6741000000000001</v>
      </c>
      <c r="S22" s="1">
        <v>0.49779000000000001</v>
      </c>
      <c r="T22" s="1">
        <v>4.7350700000000003</v>
      </c>
      <c r="U22" s="1">
        <v>3.2957000000000001</v>
      </c>
      <c r="V22" s="25">
        <f t="shared" si="0"/>
        <v>10896.970065384623</v>
      </c>
      <c r="W22" s="26">
        <f t="shared" si="1"/>
        <v>141.54146820000003</v>
      </c>
      <c r="X22" s="26">
        <f t="shared" si="2"/>
        <v>3.0421884251000004</v>
      </c>
      <c r="Y22" s="26">
        <f t="shared" si="3"/>
        <v>111.37693207300001</v>
      </c>
      <c r="Z22" s="26">
        <f t="shared" si="4"/>
        <v>11.861603948700001</v>
      </c>
      <c r="AA22" s="26">
        <f t="shared" si="5"/>
        <v>112.82975754710002</v>
      </c>
      <c r="AB22" s="27">
        <f t="shared" si="6"/>
        <v>78.531686321000009</v>
      </c>
      <c r="AC22" t="e">
        <f>LN(V23/V22)/(A23-A22)</f>
        <v>#NUM!</v>
      </c>
      <c r="AD22" t="e">
        <f t="shared" si="9"/>
        <v>#NUM!</v>
      </c>
      <c r="AE22">
        <f t="shared" si="8"/>
        <v>-149.54699398965491</v>
      </c>
      <c r="AF22" t="e">
        <f t="shared" si="10"/>
        <v>#NUM!</v>
      </c>
      <c r="AG22" t="e">
        <f t="shared" si="11"/>
        <v>#NUM!</v>
      </c>
    </row>
    <row r="25" spans="1:33" x14ac:dyDescent="0.25">
      <c r="H25" s="9"/>
      <c r="U25" s="9">
        <f>A3</f>
        <v>0</v>
      </c>
      <c r="V25" t="e">
        <f>LN(V3)</f>
        <v>#NUM!</v>
      </c>
      <c r="AD25" t="s">
        <v>48</v>
      </c>
      <c r="AE25" t="s">
        <v>47</v>
      </c>
    </row>
    <row r="26" spans="1:33" x14ac:dyDescent="0.25">
      <c r="A26" t="s">
        <v>37</v>
      </c>
      <c r="B26">
        <f>40-M5*0.2/0.5</f>
        <v>29.846153846153868</v>
      </c>
      <c r="C26" t="s">
        <v>39</v>
      </c>
      <c r="U26" s="9">
        <f t="shared" ref="U26:U44" si="13">A4</f>
        <v>6.5000000000582077</v>
      </c>
      <c r="V26">
        <f t="shared" ref="V26:V44" si="14">LN(V4)</f>
        <v>5.187093799308979</v>
      </c>
      <c r="AD26" s="70">
        <v>0.2</v>
      </c>
      <c r="AE26" s="70">
        <v>0.4</v>
      </c>
    </row>
    <row r="27" spans="1:33" x14ac:dyDescent="0.25">
      <c r="A27" t="s">
        <v>38</v>
      </c>
      <c r="B27">
        <f>F5*1000/J5</f>
        <v>1.129935241417511</v>
      </c>
      <c r="C27" t="s">
        <v>39</v>
      </c>
      <c r="U27" s="9">
        <f t="shared" si="13"/>
        <v>22.5</v>
      </c>
      <c r="V27">
        <f t="shared" si="14"/>
        <v>5.9451963184534034</v>
      </c>
    </row>
    <row r="28" spans="1:33" x14ac:dyDescent="0.25">
      <c r="U28" s="9">
        <f t="shared" si="13"/>
        <v>25.5</v>
      </c>
      <c r="V28">
        <f t="shared" si="14"/>
        <v>6.2782868173434414</v>
      </c>
    </row>
    <row r="29" spans="1:33" x14ac:dyDescent="0.25">
      <c r="U29" s="9">
        <f t="shared" si="13"/>
        <v>28.5</v>
      </c>
      <c r="V29">
        <f t="shared" si="14"/>
        <v>6.6485133649013788</v>
      </c>
    </row>
    <row r="30" spans="1:33" x14ac:dyDescent="0.25">
      <c r="U30" s="9">
        <f t="shared" si="13"/>
        <v>30.500000000058208</v>
      </c>
      <c r="V30">
        <f t="shared" si="14"/>
        <v>7.0746764849948418</v>
      </c>
    </row>
    <row r="31" spans="1:33" x14ac:dyDescent="0.25">
      <c r="U31" s="9">
        <f t="shared" si="13"/>
        <v>46.833333333372138</v>
      </c>
      <c r="V31">
        <f t="shared" si="14"/>
        <v>8.6258958359343705</v>
      </c>
    </row>
    <row r="32" spans="1:33" x14ac:dyDescent="0.25">
      <c r="U32" s="9">
        <f t="shared" si="13"/>
        <v>51.833333333255723</v>
      </c>
      <c r="V32">
        <f t="shared" si="14"/>
        <v>8.7293309494850693</v>
      </c>
    </row>
    <row r="33" spans="21:22" x14ac:dyDescent="0.25">
      <c r="U33" s="9">
        <f t="shared" si="13"/>
        <v>55.5</v>
      </c>
      <c r="V33">
        <f t="shared" si="14"/>
        <v>8.7367615890161705</v>
      </c>
    </row>
    <row r="34" spans="21:22" x14ac:dyDescent="0.25">
      <c r="U34" s="9">
        <f t="shared" si="13"/>
        <v>58.5</v>
      </c>
      <c r="V34">
        <f t="shared" si="14"/>
        <v>8.8156958718607505</v>
      </c>
    </row>
    <row r="35" spans="21:22" x14ac:dyDescent="0.25">
      <c r="U35" s="9">
        <f t="shared" si="13"/>
        <v>60.999999999941792</v>
      </c>
      <c r="V35">
        <f t="shared" si="14"/>
        <v>8.8859320725518796</v>
      </c>
    </row>
    <row r="36" spans="21:22" x14ac:dyDescent="0.25">
      <c r="U36" s="9">
        <f t="shared" si="13"/>
        <v>71.166666666744277</v>
      </c>
      <c r="V36">
        <f t="shared" si="14"/>
        <v>9.0958968444788795</v>
      </c>
    </row>
    <row r="37" spans="21:22" x14ac:dyDescent="0.25">
      <c r="U37" s="9">
        <f t="shared" si="13"/>
        <v>73.666666666686069</v>
      </c>
      <c r="V37">
        <f t="shared" si="14"/>
        <v>9.0086680400008881</v>
      </c>
    </row>
    <row r="38" spans="21:22" x14ac:dyDescent="0.25">
      <c r="U38" s="9">
        <f t="shared" si="13"/>
        <v>76.5</v>
      </c>
      <c r="V38">
        <f t="shared" si="14"/>
        <v>9.0994454105131926</v>
      </c>
    </row>
    <row r="39" spans="21:22" x14ac:dyDescent="0.25">
      <c r="U39" s="9">
        <f t="shared" si="13"/>
        <v>79.5</v>
      </c>
      <c r="V39">
        <f t="shared" si="14"/>
        <v>9.149540935024703</v>
      </c>
    </row>
    <row r="40" spans="21:22" x14ac:dyDescent="0.25">
      <c r="U40" s="9">
        <f t="shared" si="13"/>
        <v>82.5</v>
      </c>
      <c r="V40">
        <f t="shared" si="14"/>
        <v>9.1725037405397405</v>
      </c>
    </row>
    <row r="41" spans="21:22" x14ac:dyDescent="0.25">
      <c r="U41" s="9">
        <f t="shared" si="13"/>
        <v>84.999999999941792</v>
      </c>
      <c r="V41">
        <f t="shared" si="14"/>
        <v>9.1987259483845634</v>
      </c>
    </row>
    <row r="42" spans="21:22" x14ac:dyDescent="0.25">
      <c r="U42" s="9">
        <f t="shared" si="13"/>
        <v>95.333333333255723</v>
      </c>
      <c r="V42">
        <f t="shared" si="14"/>
        <v>9.3531683884028958</v>
      </c>
    </row>
    <row r="43" spans="21:22" x14ac:dyDescent="0.25">
      <c r="U43" s="9">
        <f t="shared" si="13"/>
        <v>97.666666666686069</v>
      </c>
      <c r="V43">
        <f t="shared" si="14"/>
        <v>9.2667780761673129</v>
      </c>
    </row>
    <row r="44" spans="21:22" x14ac:dyDescent="0.25">
      <c r="U44" s="9">
        <f t="shared" si="13"/>
        <v>100.5</v>
      </c>
      <c r="V44">
        <f t="shared" si="14"/>
        <v>9.2962400539220553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7CEB-226C-43E9-A7FB-D597DF94E556}">
  <dimension ref="A1:N22"/>
  <sheetViews>
    <sheetView workbookViewId="0">
      <selection activeCell="F1" sqref="F1:N1"/>
    </sheetView>
  </sheetViews>
  <sheetFormatPr defaultRowHeight="15" x14ac:dyDescent="0.25"/>
  <cols>
    <col min="6" max="6" width="11.28515625" bestFit="1" customWidth="1"/>
  </cols>
  <sheetData>
    <row r="1" spans="1:14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9</v>
      </c>
      <c r="F1" s="3" t="s">
        <v>58</v>
      </c>
      <c r="G1" s="4" t="s">
        <v>55</v>
      </c>
      <c r="H1" s="4" t="s">
        <v>29</v>
      </c>
      <c r="I1" s="4" t="s">
        <v>30</v>
      </c>
      <c r="J1" s="4" t="s">
        <v>31</v>
      </c>
      <c r="K1" s="4" t="s">
        <v>27</v>
      </c>
      <c r="L1" s="5" t="s">
        <v>32</v>
      </c>
      <c r="M1" s="15" t="s">
        <v>56</v>
      </c>
      <c r="N1" s="15" t="s">
        <v>57</v>
      </c>
    </row>
    <row r="2" spans="1:14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20</v>
      </c>
      <c r="F2" s="14" t="s">
        <v>26</v>
      </c>
      <c r="G2" s="15" t="s">
        <v>28</v>
      </c>
      <c r="H2" s="15" t="s">
        <v>26</v>
      </c>
      <c r="I2" s="15" t="s">
        <v>26</v>
      </c>
      <c r="J2" s="15" t="s">
        <v>26</v>
      </c>
      <c r="K2" s="15" t="s">
        <v>26</v>
      </c>
      <c r="L2" s="16" t="s">
        <v>26</v>
      </c>
      <c r="M2" s="15" t="s">
        <v>19</v>
      </c>
      <c r="N2" s="15" t="s">
        <v>19</v>
      </c>
    </row>
    <row r="3" spans="1:14" x14ac:dyDescent="0.25">
      <c r="A3" s="51">
        <v>0</v>
      </c>
      <c r="B3" s="51">
        <v>29.919899999999998</v>
      </c>
      <c r="C3" s="51">
        <v>5.0255999999999998</v>
      </c>
      <c r="D3" s="51">
        <v>5.0255999999999998</v>
      </c>
      <c r="E3" s="51">
        <v>15</v>
      </c>
      <c r="F3" s="51"/>
      <c r="G3" s="51"/>
      <c r="H3" s="51"/>
      <c r="I3" s="51"/>
      <c r="J3" s="51"/>
      <c r="K3" s="51"/>
      <c r="L3" s="51"/>
      <c r="M3" s="51"/>
      <c r="N3" s="51"/>
    </row>
    <row r="4" spans="1:14" x14ac:dyDescent="0.25">
      <c r="A4" s="52">
        <v>6.5000000000582077</v>
      </c>
      <c r="B4" s="52">
        <v>29.967099999999999</v>
      </c>
      <c r="C4" s="52">
        <v>5.0350000000000001</v>
      </c>
      <c r="D4" s="52">
        <v>5.0350000000000001</v>
      </c>
      <c r="E4" s="52">
        <v>15.008520000000001</v>
      </c>
      <c r="F4" s="51"/>
      <c r="G4" s="51"/>
      <c r="H4" s="51"/>
      <c r="I4" s="51"/>
      <c r="J4" s="51"/>
      <c r="K4" s="51"/>
      <c r="L4" s="51"/>
      <c r="M4" s="51"/>
      <c r="N4" s="51"/>
    </row>
    <row r="5" spans="1:14" x14ac:dyDescent="0.25">
      <c r="A5" s="35">
        <v>22.5</v>
      </c>
      <c r="B5" s="35">
        <v>29.919899999999998</v>
      </c>
      <c r="C5" s="35">
        <v>4.9945000000000004</v>
      </c>
      <c r="D5" s="35">
        <v>4.9945000000000004</v>
      </c>
      <c r="E5" s="35">
        <v>15.045110000000003</v>
      </c>
      <c r="F5" s="86"/>
      <c r="G5" s="86"/>
      <c r="H5" s="86"/>
      <c r="I5" s="86"/>
      <c r="J5" s="86"/>
      <c r="K5" s="86"/>
      <c r="L5" s="86"/>
    </row>
    <row r="6" spans="1:14" x14ac:dyDescent="0.25">
      <c r="A6" s="1">
        <v>25.5</v>
      </c>
      <c r="B6" s="1">
        <v>29.919899999999998</v>
      </c>
      <c r="C6" s="1">
        <v>4.9882</v>
      </c>
      <c r="D6" s="1">
        <v>4.9882</v>
      </c>
      <c r="E6" s="1">
        <v>15.059510000000003</v>
      </c>
      <c r="F6" s="86"/>
      <c r="G6" s="86"/>
      <c r="H6" s="86"/>
      <c r="I6" s="86"/>
      <c r="J6" s="86"/>
      <c r="K6" s="86"/>
      <c r="L6" s="86"/>
    </row>
    <row r="7" spans="1:14" x14ac:dyDescent="0.25">
      <c r="A7" s="1">
        <v>28.5</v>
      </c>
      <c r="B7" s="1">
        <v>29.919899999999998</v>
      </c>
      <c r="C7" s="1">
        <v>4.9882</v>
      </c>
      <c r="D7" s="1">
        <v>4.9882</v>
      </c>
      <c r="E7" s="1">
        <v>15.084620000000003</v>
      </c>
      <c r="F7" s="86"/>
      <c r="G7" s="86"/>
      <c r="H7" s="86"/>
      <c r="I7" s="86"/>
      <c r="J7" s="86"/>
      <c r="K7" s="86"/>
      <c r="L7" s="86"/>
    </row>
    <row r="8" spans="1:14" x14ac:dyDescent="0.25">
      <c r="A8" s="78">
        <v>30.500000000058208</v>
      </c>
      <c r="B8" s="78">
        <v>29.919899999999998</v>
      </c>
      <c r="C8" s="78">
        <v>4.9789000000000003</v>
      </c>
      <c r="D8" s="78">
        <v>4.9789000000000003</v>
      </c>
      <c r="E8" s="78">
        <v>15.209500000000002</v>
      </c>
      <c r="F8" s="86"/>
      <c r="G8" s="86"/>
      <c r="H8" s="86"/>
      <c r="I8" s="86"/>
      <c r="J8" s="86"/>
      <c r="K8" s="86"/>
      <c r="L8" s="86"/>
    </row>
    <row r="9" spans="1:14" x14ac:dyDescent="0.25">
      <c r="A9" s="1">
        <v>46.833333333372138</v>
      </c>
      <c r="B9" s="1">
        <v>29.919899999999998</v>
      </c>
      <c r="C9" s="1">
        <v>4.9851000000000001</v>
      </c>
      <c r="D9" s="1">
        <v>4.9851000000000001</v>
      </c>
      <c r="E9" s="1">
        <v>17.588350000000002</v>
      </c>
      <c r="F9" s="86">
        <f>'F037'!V9-'F037'!V$9</f>
        <v>0</v>
      </c>
      <c r="G9" s="86">
        <f>'F037'!W9-'F037'!W$9</f>
        <v>0</v>
      </c>
      <c r="H9" s="86">
        <f>'F037'!X9-'F037'!X$9</f>
        <v>0</v>
      </c>
      <c r="I9" s="86">
        <f>'F037'!Y9-'F037'!Y$9</f>
        <v>0</v>
      </c>
      <c r="J9" s="86">
        <f>'F037'!Z9-'F037'!Z$9</f>
        <v>0</v>
      </c>
      <c r="K9" s="86">
        <f>'F037'!AA9-'F037'!AA$9</f>
        <v>0</v>
      </c>
      <c r="L9" s="86">
        <f>'F037'!AB9-'F037'!AB$9</f>
        <v>0</v>
      </c>
      <c r="M9">
        <v>0</v>
      </c>
      <c r="N9">
        <v>0</v>
      </c>
    </row>
    <row r="10" spans="1:14" x14ac:dyDescent="0.25">
      <c r="A10" s="1">
        <v>51.833333333255723</v>
      </c>
      <c r="B10" s="1">
        <v>29.919899999999998</v>
      </c>
      <c r="C10" s="1">
        <v>4.9851000000000001</v>
      </c>
      <c r="D10" s="1">
        <v>4.9851000000000001</v>
      </c>
      <c r="E10" s="1">
        <v>18.201740000000001</v>
      </c>
      <c r="F10" s="86">
        <f>'F037'!V10-'F037'!V$9</f>
        <v>607.43693076922682</v>
      </c>
      <c r="G10" s="86">
        <f>'F037'!W10-'F037'!W$9</f>
        <v>0</v>
      </c>
      <c r="H10" s="86">
        <f>'F037'!X10-'F037'!X$9</f>
        <v>-0.36721645470000031</v>
      </c>
      <c r="I10" s="86">
        <f>'F037'!Y10-'F037'!Y$9</f>
        <v>-15.105276235200023</v>
      </c>
      <c r="J10" s="86">
        <f>'F037'!Z10-'F037'!Z$9</f>
        <v>-3.0951798282000027</v>
      </c>
      <c r="K10" s="86">
        <f>'F037'!AA10-'F037'!AA$9</f>
        <v>-29.630367320000005</v>
      </c>
      <c r="L10" s="86">
        <f>'F037'!AB10-'F037'!AB$9</f>
        <v>-12.771692436900011</v>
      </c>
      <c r="M10">
        <f>-('F037'!G10-'F037'!$G$9)</f>
        <v>-0.11730000000000018</v>
      </c>
      <c r="N10">
        <f>-('F037'!F10-'F037'!$F$9)</f>
        <v>-0.6460000000000008</v>
      </c>
    </row>
    <row r="11" spans="1:14" x14ac:dyDescent="0.25">
      <c r="A11" s="1">
        <v>55.5</v>
      </c>
      <c r="B11" s="1">
        <v>29.919899999999998</v>
      </c>
      <c r="C11" s="1">
        <v>4.9882</v>
      </c>
      <c r="D11" s="1">
        <v>4.9882</v>
      </c>
      <c r="E11" s="1">
        <v>18.632920000000002</v>
      </c>
      <c r="F11" s="86">
        <f>'F037'!V11-'F037'!V$9</f>
        <v>653.54118461538201</v>
      </c>
      <c r="G11" s="86">
        <f>'F037'!W11-'F037'!W$9</f>
        <v>0</v>
      </c>
      <c r="H11" s="86">
        <f>'F037'!X11-'F037'!X$9</f>
        <v>1.5459369300000247E-2</v>
      </c>
      <c r="I11" s="86">
        <f>'F037'!Y11-'F037'!Y$9</f>
        <v>-1.1229421171999832</v>
      </c>
      <c r="J11" s="86">
        <f>'F037'!Z11-'F037'!Z$9</f>
        <v>0.10460773200000162</v>
      </c>
      <c r="K11" s="86">
        <f>'F037'!AA11-'F037'!AA$9</f>
        <v>-6.0879485015999819</v>
      </c>
      <c r="L11" s="86">
        <f>'F037'!AB11-'F037'!AB$9</f>
        <v>-1.6718760333000091</v>
      </c>
      <c r="M11">
        <f>-('F037'!G11-'F037'!$G$9)</f>
        <v>-0.18400000000000016</v>
      </c>
      <c r="N11">
        <f>-('F037'!F11-'F037'!$F$9)</f>
        <v>-1.1189999999999998</v>
      </c>
    </row>
    <row r="12" spans="1:14" x14ac:dyDescent="0.25">
      <c r="A12" s="1">
        <v>58.5</v>
      </c>
      <c r="B12" s="1">
        <v>29.919899999999998</v>
      </c>
      <c r="C12" s="1">
        <v>4.9820000000000002</v>
      </c>
      <c r="D12" s="1">
        <v>4.9820000000000002</v>
      </c>
      <c r="E12" s="1">
        <v>18.983650000000001</v>
      </c>
      <c r="F12" s="86">
        <f>'F037'!V12-'F037'!V$9</f>
        <v>1165.0417499999976</v>
      </c>
      <c r="G12" s="86">
        <f>'F037'!W12-'F037'!W$9</f>
        <v>0</v>
      </c>
      <c r="H12" s="86">
        <f>'F037'!X12-'F037'!X$9</f>
        <v>-6.8869374500000635E-2</v>
      </c>
      <c r="I12" s="86">
        <f>'F037'!Y12-'F037'!Y$9</f>
        <v>-6.9266660160000129</v>
      </c>
      <c r="J12" s="86">
        <f>'F037'!Z12-'F037'!Z$9</f>
        <v>-0.71764799650000555</v>
      </c>
      <c r="K12" s="86">
        <f>'F037'!AA12-'F037'!AA$9</f>
        <v>-17.69346800850002</v>
      </c>
      <c r="L12" s="86">
        <f>'F037'!AB12-'F037'!AB$9</f>
        <v>-7.003427402000014</v>
      </c>
      <c r="M12">
        <f>-('F037'!G12-'F037'!$G$9)</f>
        <v>-0.2325999999999997</v>
      </c>
      <c r="N12">
        <f>-('F037'!F12-'F037'!$F$9)</f>
        <v>-1.5059999999999985</v>
      </c>
    </row>
    <row r="13" spans="1:14" x14ac:dyDescent="0.25">
      <c r="A13" s="1">
        <v>60.999999999941792</v>
      </c>
      <c r="B13" s="1">
        <v>29.919899999999998</v>
      </c>
      <c r="C13" s="1">
        <v>4.9757999999999996</v>
      </c>
      <c r="D13" s="1">
        <v>4.9757999999999996</v>
      </c>
      <c r="E13" s="1">
        <v>19.278799999999997</v>
      </c>
      <c r="F13" s="86">
        <f>'F037'!V13-'F037'!V$9</f>
        <v>1655.3959999999961</v>
      </c>
      <c r="G13" s="86">
        <f>'F037'!W13-'F037'!W$9</f>
        <v>4.8196999999999992</v>
      </c>
      <c r="H13" s="86">
        <f>'F037'!X13-'F037'!X$9</f>
        <v>-0.11518277350000128</v>
      </c>
      <c r="I13" s="86">
        <f>'F037'!Y13-'F037'!Y$9</f>
        <v>-9.4379109660000324</v>
      </c>
      <c r="J13" s="86">
        <f>'F037'!Z13-'F037'!Z$9</f>
        <v>-0.41338866600000657</v>
      </c>
      <c r="K13" s="86">
        <f>'F037'!AA13-'F037'!AA$9</f>
        <v>-17.267982352000047</v>
      </c>
      <c r="L13" s="86">
        <f>'F037'!AB13-'F037'!AB$9</f>
        <v>-7.1099507465000187</v>
      </c>
      <c r="M13">
        <f>-('F037'!G13-'F037'!$G$9)</f>
        <v>-0.27789999999999981</v>
      </c>
      <c r="N13">
        <f>-('F037'!F13-'F037'!$F$9)</f>
        <v>-1.8279999999999976</v>
      </c>
    </row>
    <row r="14" spans="1:14" x14ac:dyDescent="0.25">
      <c r="A14" s="1">
        <v>71.166666666744277</v>
      </c>
      <c r="B14" s="1">
        <v>29.919899999999998</v>
      </c>
      <c r="C14" s="1">
        <v>4.9882</v>
      </c>
      <c r="D14" s="1">
        <v>4.9882</v>
      </c>
      <c r="E14" s="1">
        <v>20.466390000000001</v>
      </c>
      <c r="F14" s="86">
        <f>'F037'!V14-'F037'!V$9</f>
        <v>3344.4690269230687</v>
      </c>
      <c r="G14" s="86">
        <f>'F037'!W14-'F037'!W$9</f>
        <v>12.484497900000001</v>
      </c>
      <c r="H14" s="86">
        <f>'F037'!X14-'F037'!X$9</f>
        <v>-0.51505605740000071</v>
      </c>
      <c r="I14" s="86">
        <f>'F037'!Y14-'F037'!Y$9</f>
        <v>-29.926929729000022</v>
      </c>
      <c r="J14" s="86">
        <f>'F037'!Z14-'F037'!Z$9</f>
        <v>-3.0922801949000025</v>
      </c>
      <c r="K14" s="86">
        <f>'F037'!AA14-'F037'!AA$9</f>
        <v>-37.590910959200016</v>
      </c>
      <c r="L14" s="86">
        <f>'F037'!AB14-'F037'!AB$9</f>
        <v>-15.722339851100003</v>
      </c>
      <c r="M14">
        <f>-('F037'!G14-'F037'!$G$9)</f>
        <v>-0.4471999999999996</v>
      </c>
      <c r="N14">
        <f>-('F037'!F14-'F037'!$F$9)</f>
        <v>-3.1399999999999988</v>
      </c>
    </row>
    <row r="15" spans="1:14" x14ac:dyDescent="0.25">
      <c r="A15" s="1">
        <v>73.666666666686069</v>
      </c>
      <c r="B15" s="1">
        <v>29.919899999999998</v>
      </c>
      <c r="C15" s="1">
        <v>4.9820000000000002</v>
      </c>
      <c r="D15" s="1">
        <v>4.9820000000000002</v>
      </c>
      <c r="E15" s="1">
        <v>20.753350000000001</v>
      </c>
      <c r="F15" s="86">
        <f>'F037'!V15-'F037'!V$9</f>
        <v>2599.4730769230764</v>
      </c>
      <c r="G15" s="86">
        <f>'F037'!W15-'F037'!W$9</f>
        <v>48.770372500000008</v>
      </c>
      <c r="H15" s="86">
        <f>'F037'!X15-'F037'!X$9</f>
        <v>-2.9262445000000525E-2</v>
      </c>
      <c r="I15" s="86">
        <f>'F037'!Y15-'F037'!Y$9</f>
        <v>-26.120302026499999</v>
      </c>
      <c r="J15" s="86">
        <f>'F037'!Z15-'F037'!Z$9</f>
        <v>-0.13741896149999988</v>
      </c>
      <c r="K15" s="86">
        <f>'F037'!AA15-'F037'!AA$9</f>
        <v>-22.279592816500013</v>
      </c>
      <c r="L15" s="86">
        <f>'F037'!AB15-'F037'!AB$9</f>
        <v>-4.9021461140000184</v>
      </c>
      <c r="M15">
        <f>-('F037'!G15-'F037'!$G$9)</f>
        <v>-0.48339999999999961</v>
      </c>
      <c r="N15">
        <f>-('F037'!F15-'F037'!$F$9)</f>
        <v>-3.4619999999999997</v>
      </c>
    </row>
    <row r="16" spans="1:14" x14ac:dyDescent="0.25">
      <c r="A16" s="1">
        <v>76.5</v>
      </c>
      <c r="B16" s="1">
        <v>29.919899999999998</v>
      </c>
      <c r="C16" s="1">
        <v>4.9851000000000001</v>
      </c>
      <c r="D16" s="1">
        <v>4.9851000000000001</v>
      </c>
      <c r="E16" s="1">
        <v>21.078669999999999</v>
      </c>
      <c r="F16" s="86">
        <f>'F037'!V16-'F037'!V$9</f>
        <v>3376.1735692307666</v>
      </c>
      <c r="G16" s="86">
        <f>'F037'!W16-'F037'!W$9</f>
        <v>45.108353800000003</v>
      </c>
      <c r="H16" s="86">
        <f>'F037'!X16-'F037'!X$9</f>
        <v>-0.21143177670000091</v>
      </c>
      <c r="I16" s="86">
        <f>'F037'!Y16-'F037'!Y$9</f>
        <v>-22.563696392000026</v>
      </c>
      <c r="J16" s="86">
        <f>'F037'!Z16-'F037'!Z$9</f>
        <v>-2.424459038800002</v>
      </c>
      <c r="K16" s="86">
        <f>'F037'!AA16-'F037'!AA$9</f>
        <v>-31.563993447700028</v>
      </c>
      <c r="L16" s="86">
        <f>'F037'!AB16-'F037'!AB$9</f>
        <v>-8.8743911322000315</v>
      </c>
      <c r="M16">
        <f>-('F037'!G16-'F037'!$G$9)</f>
        <v>-0.52639999999999976</v>
      </c>
      <c r="N16">
        <f>-('F037'!F16-'F037'!$F$9)</f>
        <v>-3.8279999999999976</v>
      </c>
    </row>
    <row r="17" spans="1:14" x14ac:dyDescent="0.25">
      <c r="A17" s="1">
        <v>79.5</v>
      </c>
      <c r="B17" s="1">
        <v>29.919899999999998</v>
      </c>
      <c r="C17" s="1">
        <v>4.9851000000000001</v>
      </c>
      <c r="D17" s="1">
        <v>4.9851000000000001</v>
      </c>
      <c r="E17" s="1">
        <v>21.424090000000003</v>
      </c>
      <c r="F17" s="86">
        <f>'F037'!V17-'F037'!V$9</f>
        <v>3835.9655307692319</v>
      </c>
      <c r="G17" s="86">
        <f>'F037'!W17-'F037'!W$9</f>
        <v>60.630174700000012</v>
      </c>
      <c r="H17" s="86">
        <f>'F037'!X17-'F037'!X$9</f>
        <v>-0.48037411949999953</v>
      </c>
      <c r="I17" s="86">
        <f>'F037'!Y17-'F037'!Y$9</f>
        <v>-30.949620614799997</v>
      </c>
      <c r="J17" s="86">
        <f>'F037'!Z17-'F037'!Z$9</f>
        <v>-4.1808848854000029</v>
      </c>
      <c r="K17" s="86">
        <f>'F037'!AA17-'F037'!AA$9</f>
        <v>-43.906771287599994</v>
      </c>
      <c r="L17" s="86">
        <f>'F037'!AB17-'F037'!AB$9</f>
        <v>-15.611291893699999</v>
      </c>
      <c r="M17">
        <f>-('F037'!G17-'F037'!$G$9)</f>
        <v>-0.5719000000000003</v>
      </c>
      <c r="N17">
        <f>-('F037'!F17-'F037'!$F$9)</f>
        <v>-4.2149999999999999</v>
      </c>
    </row>
    <row r="18" spans="1:14" x14ac:dyDescent="0.25">
      <c r="A18" s="1">
        <v>82.5</v>
      </c>
      <c r="B18" s="1">
        <v>29.919899999999998</v>
      </c>
      <c r="C18" s="1">
        <v>4.9851000000000001</v>
      </c>
      <c r="D18" s="1">
        <v>4.9851000000000001</v>
      </c>
      <c r="E18" s="1">
        <v>21.76924</v>
      </c>
      <c r="F18" s="86">
        <f>'F037'!V18-'F037'!V$9</f>
        <v>4054.5483076923119</v>
      </c>
      <c r="G18" s="86">
        <f>'F037'!W18-'F037'!W$9</f>
        <v>65.960797200000002</v>
      </c>
      <c r="H18" s="86">
        <f>'F037'!X18-'F037'!X$9</f>
        <v>-0.42093456030000098</v>
      </c>
      <c r="I18" s="86">
        <f>'F037'!Y18-'F037'!Y$9</f>
        <v>-30.007220014000012</v>
      </c>
      <c r="J18" s="86">
        <f>'F037'!Z18-'F037'!Z$9</f>
        <v>-4.1036788748000017</v>
      </c>
      <c r="K18" s="86">
        <f>'F037'!AA18-'F037'!AA$9</f>
        <v>-44.809417589600017</v>
      </c>
      <c r="L18" s="86">
        <f>'F037'!AB18-'F037'!AB$9</f>
        <v>-15.527001622900016</v>
      </c>
      <c r="M18">
        <f>-('F037'!G18-'F037'!$G$9)</f>
        <v>-0.61709999999999976</v>
      </c>
      <c r="N18">
        <f>-('F037'!F18-'F037'!$F$9)</f>
        <v>-4.6019999999999985</v>
      </c>
    </row>
    <row r="19" spans="1:14" x14ac:dyDescent="0.25">
      <c r="A19" s="1">
        <v>84.999999999941792</v>
      </c>
      <c r="B19" s="1">
        <v>29.919899999999998</v>
      </c>
      <c r="C19" s="1">
        <v>4.9882</v>
      </c>
      <c r="D19" s="1">
        <v>4.9882</v>
      </c>
      <c r="E19" s="1">
        <v>22.059889999999999</v>
      </c>
      <c r="F19" s="86">
        <f>'F037'!V19-'F037'!V$9</f>
        <v>4310.3736346153873</v>
      </c>
      <c r="G19" s="86">
        <f>'F037'!W19-'F037'!W$9</f>
        <v>56.252719499999998</v>
      </c>
      <c r="H19" s="86">
        <f>'F037'!X19-'F037'!X$9</f>
        <v>-0.46308840570000021</v>
      </c>
      <c r="I19" s="86">
        <f>'F037'!Y19-'F037'!Y$9</f>
        <v>-35.951801997200036</v>
      </c>
      <c r="J19" s="86">
        <f>'F037'!Z19-'F037'!Z$9</f>
        <v>-4.5325869388000051</v>
      </c>
      <c r="K19" s="86">
        <f>'F037'!AA19-'F037'!AA$9</f>
        <v>-44.100678909200013</v>
      </c>
      <c r="L19" s="86">
        <f>'F037'!AB19-'F037'!AB$9</f>
        <v>-13.903311116300017</v>
      </c>
      <c r="M19">
        <f>-('F037'!G19-'F037'!$G$9)</f>
        <v>-0.65599999999999969</v>
      </c>
      <c r="N19">
        <f>-('F037'!F19-'F037'!$F$9)</f>
        <v>-4.9239999999999995</v>
      </c>
    </row>
    <row r="20" spans="1:14" x14ac:dyDescent="0.25">
      <c r="A20" s="1">
        <v>95.333333333255723</v>
      </c>
      <c r="B20" s="1">
        <v>29.919899999999998</v>
      </c>
      <c r="C20" s="1">
        <v>4.9820000000000002</v>
      </c>
      <c r="D20" s="1">
        <v>4.9820000000000002</v>
      </c>
      <c r="E20" s="1">
        <v>23.249469999999999</v>
      </c>
      <c r="F20" s="86">
        <f>'F037'!V20-'F037'!V$9</f>
        <v>5961.1599615384639</v>
      </c>
      <c r="G20" s="86">
        <f>'F037'!W20-'F037'!W$9</f>
        <v>107.4125514</v>
      </c>
      <c r="H20" s="86">
        <f>'F037'!X20-'F037'!X$9</f>
        <v>-0.79989550360000061</v>
      </c>
      <c r="I20" s="86">
        <f>'F037'!Y20-'F037'!Y$9</f>
        <v>-41.555260845100022</v>
      </c>
      <c r="J20" s="86">
        <f>'F037'!Z20-'F037'!Z$9</f>
        <v>-7.8010633785000039</v>
      </c>
      <c r="K20" s="86">
        <f>'F037'!AA20-'F037'!AA$9</f>
        <v>-61.595706421200035</v>
      </c>
      <c r="L20" s="86">
        <f>'F037'!AB20-'F037'!AB$9</f>
        <v>-21.883921886100026</v>
      </c>
      <c r="M20">
        <f>-('F037'!G20-'F037'!$G$9)</f>
        <v>-0.80259999999999998</v>
      </c>
      <c r="N20">
        <f>-('F037'!F20-'F037'!$F$9)</f>
        <v>-6.2579999999999973</v>
      </c>
    </row>
    <row r="21" spans="1:14" x14ac:dyDescent="0.25">
      <c r="A21" s="1">
        <v>97.666666666686069</v>
      </c>
      <c r="B21" s="1">
        <v>29.872699999999998</v>
      </c>
      <c r="C21" s="1">
        <v>4.9912999999999998</v>
      </c>
      <c r="D21" s="1">
        <v>4.9912999999999998</v>
      </c>
      <c r="E21" s="1">
        <v>23.512460000000001</v>
      </c>
      <c r="F21" s="86">
        <f>'F037'!V21-'F037'!V$9</f>
        <v>5006.4529999999977</v>
      </c>
      <c r="G21" s="86">
        <f>'F037'!W21-'F037'!W$9</f>
        <v>120.14867060000002</v>
      </c>
      <c r="H21" s="86">
        <f>'F037'!X21-'F037'!X$9</f>
        <v>-0.56061497710000063</v>
      </c>
      <c r="I21" s="86">
        <f>'F037'!Y21-'F037'!Y$9</f>
        <v>-35.956695686600014</v>
      </c>
      <c r="J21" s="86">
        <f>'F037'!Z21-'F037'!Z$9</f>
        <v>-7.4225472734000046</v>
      </c>
      <c r="K21" s="86">
        <f>'F037'!AA21-'F037'!AA$9</f>
        <v>-56.61834092600003</v>
      </c>
      <c r="L21" s="86">
        <f>'F037'!AB21-'F037'!AB$9</f>
        <v>-19.242104842700016</v>
      </c>
      <c r="M21">
        <f>-('F037'!G21-'F037'!$G$9)</f>
        <v>-0.8333999999999997</v>
      </c>
      <c r="N21">
        <f>-('F037'!F21-'F037'!$F$9)</f>
        <v>-6.5589999999999993</v>
      </c>
    </row>
    <row r="22" spans="1:14" x14ac:dyDescent="0.25">
      <c r="A22" s="1">
        <v>100.5</v>
      </c>
      <c r="B22" s="1">
        <v>29.872699999999998</v>
      </c>
      <c r="C22" s="1">
        <v>5.0068999999999999</v>
      </c>
      <c r="D22" s="1">
        <v>5.0068999999999999</v>
      </c>
      <c r="E22" s="1">
        <v>23.828530000000001</v>
      </c>
      <c r="F22" s="86">
        <f>'F037'!V22-'F037'!V$9</f>
        <v>5322.8160653846207</v>
      </c>
      <c r="G22" s="86">
        <f>'F037'!W22-'F037'!W$9</f>
        <v>141.54146820000003</v>
      </c>
      <c r="H22" s="86">
        <f>'F037'!X22-'F037'!X$9</f>
        <v>-0.68179292039999995</v>
      </c>
      <c r="I22" s="86">
        <f>'F037'!Y22-'F037'!Y$9</f>
        <v>-40.740485873000011</v>
      </c>
      <c r="J22" s="86">
        <f>'F037'!Z22-'F037'!Z$9</f>
        <v>-7.8676000133000024</v>
      </c>
      <c r="K22" s="86">
        <f>'F037'!AA22-'F037'!AA$9</f>
        <v>-57.332603964900002</v>
      </c>
      <c r="L22" s="86">
        <f>'F037'!AB22-'F037'!AB$9</f>
        <v>-15.995669569500009</v>
      </c>
      <c r="M22">
        <f>-('F037'!G22-'F037'!$G$9)</f>
        <v>-0.86139999999999972</v>
      </c>
      <c r="N22">
        <f>-('F037'!F22-'F037'!$F$9)</f>
        <v>-6.9239999999999995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7"/>
  <sheetViews>
    <sheetView topLeftCell="A12" workbookViewId="0">
      <selection activeCell="O39" sqref="O39"/>
    </sheetView>
  </sheetViews>
  <sheetFormatPr defaultRowHeight="15" x14ac:dyDescent="0.25"/>
  <sheetData>
    <row r="1" spans="1:28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40</v>
      </c>
      <c r="L1" s="62" t="s">
        <v>54</v>
      </c>
      <c r="M1" s="62" t="s">
        <v>10</v>
      </c>
      <c r="N1" s="62" t="s">
        <v>11</v>
      </c>
      <c r="O1" s="62" t="s">
        <v>12</v>
      </c>
      <c r="P1" s="62" t="s">
        <v>11</v>
      </c>
      <c r="Q1" s="62" t="s">
        <v>13</v>
      </c>
      <c r="R1" s="62" t="s">
        <v>14</v>
      </c>
      <c r="S1" s="62" t="s">
        <v>15</v>
      </c>
      <c r="T1" s="62" t="s">
        <v>16</v>
      </c>
      <c r="U1" s="63" t="s">
        <v>17</v>
      </c>
      <c r="V1" s="3" t="s">
        <v>25</v>
      </c>
      <c r="W1" s="4" t="s">
        <v>27</v>
      </c>
      <c r="X1" s="4" t="s">
        <v>29</v>
      </c>
      <c r="Y1" s="4" t="s">
        <v>30</v>
      </c>
      <c r="Z1" s="4" t="s">
        <v>31</v>
      </c>
      <c r="AA1" s="4" t="s">
        <v>27</v>
      </c>
      <c r="AB1" s="5" t="s">
        <v>32</v>
      </c>
    </row>
    <row r="2" spans="1:28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19</v>
      </c>
      <c r="F2" s="65" t="s">
        <v>19</v>
      </c>
      <c r="G2" s="65" t="s">
        <v>19</v>
      </c>
      <c r="H2" s="65" t="s">
        <v>36</v>
      </c>
      <c r="I2" s="65" t="s">
        <v>36</v>
      </c>
      <c r="J2" s="65" t="s">
        <v>20</v>
      </c>
      <c r="K2" s="65" t="s">
        <v>21</v>
      </c>
      <c r="L2" s="65" t="s">
        <v>21</v>
      </c>
      <c r="M2" s="65" t="s">
        <v>21</v>
      </c>
      <c r="N2" s="65" t="s">
        <v>22</v>
      </c>
      <c r="O2" s="65" t="s">
        <v>23</v>
      </c>
      <c r="P2" s="65" t="s">
        <v>24</v>
      </c>
      <c r="Q2" s="65" t="s">
        <v>21</v>
      </c>
      <c r="R2" s="65" t="s">
        <v>21</v>
      </c>
      <c r="S2" s="65" t="s">
        <v>21</v>
      </c>
      <c r="T2" s="65" t="s">
        <v>21</v>
      </c>
      <c r="U2" s="66" t="s">
        <v>21</v>
      </c>
      <c r="V2" s="14" t="s">
        <v>26</v>
      </c>
      <c r="W2" s="15" t="s">
        <v>28</v>
      </c>
      <c r="X2" s="15" t="s">
        <v>26</v>
      </c>
      <c r="Y2" s="15" t="s">
        <v>26</v>
      </c>
      <c r="Z2" s="15" t="s">
        <v>26</v>
      </c>
      <c r="AA2" s="15" t="s">
        <v>26</v>
      </c>
      <c r="AB2" s="16" t="s">
        <v>26</v>
      </c>
    </row>
    <row r="3" spans="1:28" x14ac:dyDescent="0.25">
      <c r="A3" s="57">
        <v>6.6666666667248737</v>
      </c>
      <c r="B3" s="57">
        <v>29.919899999999998</v>
      </c>
      <c r="C3" s="57">
        <v>5.1689999999999996</v>
      </c>
      <c r="D3" s="57">
        <v>100.52549999999999</v>
      </c>
      <c r="E3" s="57">
        <v>-9.9999999999944578E-4</v>
      </c>
      <c r="F3" s="57">
        <v>0</v>
      </c>
      <c r="G3" s="57">
        <v>2.9999999999930083E-4</v>
      </c>
      <c r="H3" s="57">
        <v>0</v>
      </c>
      <c r="I3" s="57">
        <v>0</v>
      </c>
      <c r="J3" s="57">
        <v>14.99901</v>
      </c>
      <c r="K3" s="57">
        <v>40</v>
      </c>
      <c r="L3" s="57">
        <v>0</v>
      </c>
      <c r="M3" s="57">
        <v>10.384615384615232</v>
      </c>
      <c r="N3" s="57">
        <v>1.6317848796613157</v>
      </c>
      <c r="O3" s="57"/>
      <c r="P3" s="57"/>
      <c r="Q3" s="57"/>
      <c r="R3" s="57"/>
      <c r="S3" s="57"/>
      <c r="T3" s="57"/>
      <c r="U3" s="57"/>
      <c r="V3" s="17">
        <f t="shared" ref="V3:V38" si="0">M3*J3</f>
        <v>155.75894999999772</v>
      </c>
      <c r="W3" s="18">
        <f t="shared" ref="W3:W38" si="1">O3*J3</f>
        <v>0</v>
      </c>
      <c r="X3" s="18">
        <f t="shared" ref="X3:X19" si="2">Q3*J3</f>
        <v>0</v>
      </c>
      <c r="Y3" s="18">
        <f t="shared" ref="Y3:Y19" si="3">R3*J3</f>
        <v>0</v>
      </c>
      <c r="Z3" s="18">
        <f t="shared" ref="Z3:Z19" si="4">S3*J3</f>
        <v>0</v>
      </c>
      <c r="AA3" s="18">
        <f t="shared" ref="AA3:AA19" si="5">T3*J3</f>
        <v>0</v>
      </c>
      <c r="AB3" s="19">
        <f t="shared" ref="AB3:AB19" si="6">U3*J3</f>
        <v>0</v>
      </c>
    </row>
    <row r="4" spans="1:28" x14ac:dyDescent="0.25">
      <c r="A4" s="35">
        <v>22.666666666666664</v>
      </c>
      <c r="B4" s="35">
        <v>29.919899999999998</v>
      </c>
      <c r="C4" s="35">
        <v>5.0225</v>
      </c>
      <c r="D4" s="35">
        <v>73.694599999999994</v>
      </c>
      <c r="E4" s="35">
        <v>0</v>
      </c>
      <c r="F4" s="35">
        <v>0</v>
      </c>
      <c r="G4" s="35">
        <v>3.819999999999979E-2</v>
      </c>
      <c r="H4" s="13">
        <f>(E5-E4)/(A5-A4)*1000</f>
        <v>0</v>
      </c>
      <c r="I4" s="13">
        <f t="shared" ref="I4:I11" si="7">(F5-F4)/(A5-A4)*1000</f>
        <v>0</v>
      </c>
      <c r="J4" s="35">
        <v>15.030600000000003</v>
      </c>
      <c r="K4" s="73">
        <f>IF((K3*J3-(V4-V3)*readme!$B$18/readme!$B$20+(E4-E3)*1000)/J4&gt;0,(K3*J3-(V4-V3)*readme!$B$18/readme!$B$20+(E4-E3)*1000)/J4,0)</f>
        <v>35.819886099024565</v>
      </c>
      <c r="L4" s="73">
        <v>0</v>
      </c>
      <c r="M4" s="35">
        <v>20.769230769230738</v>
      </c>
      <c r="N4" s="35">
        <v>2.1757131728816006</v>
      </c>
      <c r="O4" s="13">
        <v>0</v>
      </c>
      <c r="P4" s="13">
        <v>0.1</v>
      </c>
      <c r="Q4" s="13">
        <v>0.24</v>
      </c>
      <c r="R4" s="13">
        <v>11.46</v>
      </c>
      <c r="S4" s="13">
        <v>1.66</v>
      </c>
      <c r="T4" s="13">
        <v>11.65</v>
      </c>
      <c r="U4" s="13">
        <v>5.9</v>
      </c>
      <c r="V4" s="20">
        <f t="shared" si="0"/>
        <v>312.17399999999958</v>
      </c>
      <c r="W4" s="21">
        <f t="shared" si="1"/>
        <v>0</v>
      </c>
      <c r="X4" s="21">
        <f t="shared" si="2"/>
        <v>3.6073440000000008</v>
      </c>
      <c r="Y4" s="21">
        <f t="shared" si="3"/>
        <v>172.25067600000006</v>
      </c>
      <c r="Z4" s="21">
        <f t="shared" si="4"/>
        <v>24.950796000000004</v>
      </c>
      <c r="AA4" s="21">
        <f t="shared" si="5"/>
        <v>175.10649000000004</v>
      </c>
      <c r="AB4" s="22">
        <f t="shared" si="6"/>
        <v>88.680540000000022</v>
      </c>
    </row>
    <row r="5" spans="1:28" x14ac:dyDescent="0.25">
      <c r="A5" s="1">
        <v>25.666666666666664</v>
      </c>
      <c r="B5" s="1">
        <v>29.919899999999998</v>
      </c>
      <c r="C5" s="1">
        <v>5.0007000000000001</v>
      </c>
      <c r="D5" s="1">
        <v>49.886499999999998</v>
      </c>
      <c r="E5" s="1">
        <v>0</v>
      </c>
      <c r="F5" s="1">
        <v>0</v>
      </c>
      <c r="G5" s="1">
        <v>3.7700000000000067E-2</v>
      </c>
      <c r="H5" s="10">
        <f>(E6-E5)/(A6-A5)*1000</f>
        <v>0</v>
      </c>
      <c r="I5" s="10">
        <f t="shared" si="7"/>
        <v>0</v>
      </c>
      <c r="J5" s="1">
        <v>15.031410000000001</v>
      </c>
      <c r="K5" s="51">
        <f>IF((K4*J4-(V5-V4)*readme!$B$18/readme!$B$20+(E5-E4)*1000)/J5&gt;0,(K4*J4-(V5-V4)*readme!$B$18/readme!$B$20+(E5-E4)*1000)/J5,0)</f>
        <v>33.663662035287643</v>
      </c>
      <c r="L5" s="72"/>
      <c r="M5" s="1">
        <v>26.153846153846416</v>
      </c>
      <c r="N5" s="1">
        <v>1.0878565864407088</v>
      </c>
      <c r="O5" s="10">
        <v>0</v>
      </c>
      <c r="P5" s="10">
        <v>0.1</v>
      </c>
      <c r="Q5" s="1"/>
      <c r="R5" s="1"/>
      <c r="S5" s="1"/>
      <c r="T5" s="1"/>
      <c r="U5" s="1"/>
      <c r="V5" s="23">
        <f t="shared" si="0"/>
        <v>393.12918461538857</v>
      </c>
      <c r="W5" s="2">
        <f t="shared" si="1"/>
        <v>0</v>
      </c>
      <c r="X5" s="2">
        <f t="shared" si="2"/>
        <v>0</v>
      </c>
      <c r="Y5" s="2">
        <f t="shared" si="3"/>
        <v>0</v>
      </c>
      <c r="Z5" s="2">
        <f t="shared" si="4"/>
        <v>0</v>
      </c>
      <c r="AA5" s="2">
        <f t="shared" si="5"/>
        <v>0</v>
      </c>
      <c r="AB5" s="24">
        <f t="shared" si="6"/>
        <v>0</v>
      </c>
    </row>
    <row r="6" spans="1:28" x14ac:dyDescent="0.25">
      <c r="A6" s="1">
        <v>28.666666666666664</v>
      </c>
      <c r="B6" s="1">
        <v>29.919899999999998</v>
      </c>
      <c r="C6" s="1">
        <v>4.9945000000000004</v>
      </c>
      <c r="D6" s="1">
        <v>49.9176</v>
      </c>
      <c r="E6" s="1">
        <v>0</v>
      </c>
      <c r="F6" s="1">
        <v>0</v>
      </c>
      <c r="G6" s="1">
        <v>5.4499999999999993E-2</v>
      </c>
      <c r="H6" s="10">
        <f>(E7-E6)/(A7-A6)*1000</f>
        <v>0</v>
      </c>
      <c r="I6" s="10">
        <f t="shared" si="7"/>
        <v>0</v>
      </c>
      <c r="J6" s="1">
        <v>15.045270000000002</v>
      </c>
      <c r="K6" s="51">
        <f>IF((K5*J5-(V6-V5)*readme!$B$18/readme!$B$20+(E6-E5)*1000)/J6&gt;0,(K5*J5-(V6-V5)*readme!$B$18/readme!$B$20+(E6-E5)*1000)/J6,0)</f>
        <v>27.776859182576697</v>
      </c>
      <c r="L6" s="72"/>
      <c r="M6" s="1">
        <v>40.769230769230582</v>
      </c>
      <c r="N6" s="1">
        <v>1.0878565864409178</v>
      </c>
      <c r="O6" s="10">
        <v>0</v>
      </c>
      <c r="P6" s="10">
        <v>0.1</v>
      </c>
      <c r="Q6" s="1"/>
      <c r="R6" s="1"/>
      <c r="S6" s="1"/>
      <c r="T6" s="1"/>
      <c r="U6" s="1"/>
      <c r="V6" s="23">
        <f t="shared" si="0"/>
        <v>613.38408461538188</v>
      </c>
      <c r="W6" s="2">
        <f t="shared" si="1"/>
        <v>0</v>
      </c>
      <c r="X6" s="2">
        <f t="shared" si="2"/>
        <v>0</v>
      </c>
      <c r="Y6" s="2">
        <f t="shared" si="3"/>
        <v>0</v>
      </c>
      <c r="Z6" s="2">
        <f t="shared" si="4"/>
        <v>0</v>
      </c>
      <c r="AA6" s="2">
        <f t="shared" si="5"/>
        <v>0</v>
      </c>
      <c r="AB6" s="24">
        <f t="shared" si="6"/>
        <v>0</v>
      </c>
    </row>
    <row r="7" spans="1:28" x14ac:dyDescent="0.25">
      <c r="A7" s="1">
        <v>30.666666666724872</v>
      </c>
      <c r="B7" s="1">
        <v>29.919899999999998</v>
      </c>
      <c r="C7" s="1">
        <v>4.9912999999999998</v>
      </c>
      <c r="D7" s="1">
        <v>49.574800000000003</v>
      </c>
      <c r="E7" s="1">
        <v>0</v>
      </c>
      <c r="F7" s="1">
        <v>0</v>
      </c>
      <c r="G7" s="1">
        <v>7.2299999999999365E-2</v>
      </c>
      <c r="H7" s="10">
        <f>(E8-E7)/(A8-A7)*1000</f>
        <v>158.47422680450418</v>
      </c>
      <c r="I7" s="10">
        <f t="shared" si="7"/>
        <v>0</v>
      </c>
      <c r="J7" s="1">
        <v>15.06255</v>
      </c>
      <c r="K7" s="51">
        <f>IF((K6*J6-(V7-V6)*readme!$B$18/readme!$B$20+(E7-E6)*1000)/J7&gt;0,(K6*J6-(V7-V6)*readme!$B$18/readme!$B$20+(E7-E6)*1000)/J7,0)</f>
        <v>26.18782313649502</v>
      </c>
      <c r="L7" s="72"/>
      <c r="M7" s="1">
        <v>44.615384615384755</v>
      </c>
      <c r="N7" s="1">
        <v>1.0878565864409178</v>
      </c>
      <c r="O7" s="10">
        <v>0</v>
      </c>
      <c r="P7" s="10">
        <v>0.1</v>
      </c>
      <c r="Q7" s="1"/>
      <c r="R7" s="1"/>
      <c r="S7" s="1"/>
      <c r="T7" s="1"/>
      <c r="U7" s="1"/>
      <c r="V7" s="23">
        <f t="shared" si="0"/>
        <v>672.02146153846365</v>
      </c>
      <c r="W7" s="2">
        <f t="shared" si="1"/>
        <v>0</v>
      </c>
      <c r="X7" s="2">
        <f t="shared" si="2"/>
        <v>0</v>
      </c>
      <c r="Y7" s="2">
        <f t="shared" si="3"/>
        <v>0</v>
      </c>
      <c r="Z7" s="2">
        <f t="shared" si="4"/>
        <v>0</v>
      </c>
      <c r="AA7" s="2">
        <f t="shared" si="5"/>
        <v>0</v>
      </c>
      <c r="AB7" s="24">
        <f t="shared" si="6"/>
        <v>0</v>
      </c>
    </row>
    <row r="8" spans="1:28" x14ac:dyDescent="0.25">
      <c r="A8" s="1">
        <v>46.833333333352734</v>
      </c>
      <c r="B8" s="1">
        <v>29.872699999999998</v>
      </c>
      <c r="C8" s="1">
        <v>5.01</v>
      </c>
      <c r="D8" s="1">
        <v>20.157399999999999</v>
      </c>
      <c r="E8" s="1">
        <v>2.5620000000000012</v>
      </c>
      <c r="F8" s="1">
        <v>0</v>
      </c>
      <c r="G8" s="1">
        <v>0.70379999999999932</v>
      </c>
      <c r="H8" s="10">
        <f>(E9-E8)/(A9-A8)*1000</f>
        <v>241.8461538374913</v>
      </c>
      <c r="I8" s="10">
        <f t="shared" si="7"/>
        <v>0</v>
      </c>
      <c r="J8" s="1">
        <v>18.861540000000002</v>
      </c>
      <c r="K8" s="51">
        <f>IF((K7*J7-(V8-V7)*readme!$B$18/readme!$B$20+(E8-E7)*1000)/J8&gt;0,(K7*J7-(V8-V7)*readme!$B$18/readme!$B$20+(E8-E7)*1000)/J8,0)</f>
        <v>0</v>
      </c>
      <c r="L8" s="72"/>
      <c r="M8" s="1">
        <v>467.69230769230757</v>
      </c>
      <c r="N8" s="1">
        <v>3.2635697593207329</v>
      </c>
      <c r="O8" s="10">
        <v>0</v>
      </c>
      <c r="P8" s="10">
        <v>0.1</v>
      </c>
      <c r="Q8" s="1"/>
      <c r="R8" s="1"/>
      <c r="S8" s="1"/>
      <c r="T8" s="1"/>
      <c r="U8" s="1"/>
      <c r="V8" s="23">
        <f t="shared" si="0"/>
        <v>8821.3971692307678</v>
      </c>
      <c r="W8" s="2">
        <f t="shared" si="1"/>
        <v>0</v>
      </c>
      <c r="X8" s="2">
        <f t="shared" si="2"/>
        <v>0</v>
      </c>
      <c r="Y8" s="2">
        <f t="shared" si="3"/>
        <v>0</v>
      </c>
      <c r="Z8" s="2">
        <f t="shared" si="4"/>
        <v>0</v>
      </c>
      <c r="AA8" s="2">
        <f t="shared" si="5"/>
        <v>0</v>
      </c>
      <c r="AB8" s="24">
        <f t="shared" si="6"/>
        <v>0</v>
      </c>
    </row>
    <row r="9" spans="1:28" x14ac:dyDescent="0.25">
      <c r="A9" s="1">
        <v>47.916666666724872</v>
      </c>
      <c r="B9" s="1">
        <v>29.872699999999998</v>
      </c>
      <c r="C9" s="1">
        <v>5.0068999999999999</v>
      </c>
      <c r="D9" s="1">
        <v>57.739400000000003</v>
      </c>
      <c r="E9" s="1">
        <v>2.8240000000000016</v>
      </c>
      <c r="F9" s="1">
        <v>0</v>
      </c>
      <c r="G9" s="1">
        <v>0.7511000000000001</v>
      </c>
      <c r="H9" s="10">
        <v>0</v>
      </c>
      <c r="I9" s="10">
        <f t="shared" si="7"/>
        <v>0</v>
      </c>
      <c r="J9" s="1">
        <v>19.23423</v>
      </c>
      <c r="K9" s="51">
        <f>IF((K8*J8-(V9-V8)*readme!$B$18/readme!$B$20+(E9-E8)*1000)/J9&gt;0,(K8*J8-(V9-V8)*readme!$B$18/readme!$B$20+(E9-E8)*1000)/J9,0)</f>
        <v>10.76590344801547</v>
      </c>
      <c r="L9" s="72"/>
      <c r="M9" s="1">
        <v>465.76923076923077</v>
      </c>
      <c r="N9" s="1">
        <v>9.2467809847460991</v>
      </c>
      <c r="O9" s="10">
        <v>0</v>
      </c>
      <c r="P9" s="10">
        <v>0.1</v>
      </c>
      <c r="Q9" s="1"/>
      <c r="R9" s="1"/>
      <c r="S9" s="1"/>
      <c r="T9" s="1"/>
      <c r="U9" s="1"/>
      <c r="V9" s="23">
        <f t="shared" si="0"/>
        <v>8958.7125115384624</v>
      </c>
      <c r="W9" s="2">
        <f t="shared" si="1"/>
        <v>0</v>
      </c>
      <c r="X9" s="2">
        <f t="shared" si="2"/>
        <v>0</v>
      </c>
      <c r="Y9" s="2">
        <f t="shared" si="3"/>
        <v>0</v>
      </c>
      <c r="Z9" s="2">
        <f t="shared" si="4"/>
        <v>0</v>
      </c>
      <c r="AA9" s="2">
        <f t="shared" si="5"/>
        <v>0</v>
      </c>
      <c r="AB9" s="24">
        <f t="shared" si="6"/>
        <v>0</v>
      </c>
    </row>
    <row r="10" spans="1:28" x14ac:dyDescent="0.25">
      <c r="A10" s="1">
        <v>49.916666666608464</v>
      </c>
      <c r="B10" s="1">
        <v>30.061499999999999</v>
      </c>
      <c r="C10" s="1">
        <v>5.2656999999999998</v>
      </c>
      <c r="D10" s="1">
        <v>50.634399999999999</v>
      </c>
      <c r="E10" s="1">
        <v>2.8230000000000004</v>
      </c>
      <c r="F10" s="1">
        <v>0</v>
      </c>
      <c r="G10" s="1">
        <v>0.74109999999999943</v>
      </c>
      <c r="H10" s="10">
        <v>0</v>
      </c>
      <c r="I10" s="10">
        <f t="shared" si="7"/>
        <v>0</v>
      </c>
      <c r="J10" s="1">
        <v>19.223969999999998</v>
      </c>
      <c r="K10" s="51">
        <f>IF((K9*J9-(V10-V9)*readme!$B$18/readme!$B$20+(E10-E9)*1000)/J10&gt;0,(K9*J9-(V10-V9)*readme!$B$18/readme!$B$20+(E10-E9)*1000)/J10,0)</f>
        <v>17.588295717833923</v>
      </c>
      <c r="L10" s="72"/>
      <c r="M10" s="1">
        <v>448.84615384615392</v>
      </c>
      <c r="N10" s="1">
        <v>11.422494157626387</v>
      </c>
      <c r="O10" s="10">
        <v>0</v>
      </c>
      <c r="P10" s="10">
        <v>0.1</v>
      </c>
      <c r="Q10" s="1"/>
      <c r="R10" s="1"/>
      <c r="S10" s="1"/>
      <c r="T10" s="1"/>
      <c r="U10" s="1"/>
      <c r="V10" s="23">
        <f t="shared" si="0"/>
        <v>8628.6049961538465</v>
      </c>
      <c r="W10" s="2">
        <f t="shared" si="1"/>
        <v>0</v>
      </c>
      <c r="X10" s="2">
        <f t="shared" si="2"/>
        <v>0</v>
      </c>
      <c r="Y10" s="2">
        <f t="shared" si="3"/>
        <v>0</v>
      </c>
      <c r="Z10" s="2">
        <f t="shared" si="4"/>
        <v>0</v>
      </c>
      <c r="AA10" s="2">
        <f t="shared" si="5"/>
        <v>0</v>
      </c>
      <c r="AB10" s="24">
        <f t="shared" si="6"/>
        <v>0</v>
      </c>
    </row>
    <row r="11" spans="1:28" x14ac:dyDescent="0.25">
      <c r="A11" s="1">
        <v>52.666666666666671</v>
      </c>
      <c r="B11" s="1">
        <v>29.967099999999999</v>
      </c>
      <c r="C11" s="1">
        <v>5.3810000000000002</v>
      </c>
      <c r="D11" s="1">
        <v>50.198099999999997</v>
      </c>
      <c r="E11" s="1">
        <v>2.8230000000000004</v>
      </c>
      <c r="F11" s="1">
        <v>0</v>
      </c>
      <c r="G11" s="1">
        <v>0.74310000000000009</v>
      </c>
      <c r="H11" s="10">
        <v>0</v>
      </c>
      <c r="I11" s="10">
        <f t="shared" si="7"/>
        <v>2.2857142856760211</v>
      </c>
      <c r="J11" s="1">
        <v>19.225770000000001</v>
      </c>
      <c r="K11" s="51">
        <f>IF((K10*J10-(V11-V10)*readme!$B$18/readme!$B$20+(E11-E10)*1000)/J11&gt;0,(K10*J10-(V11-V10)*readme!$B$18/readme!$B$20+(E11-E10)*1000)/J11,0)</f>
        <v>10.339070624799552</v>
      </c>
      <c r="L11" s="72"/>
      <c r="M11" s="1">
        <v>466.92307692307691</v>
      </c>
      <c r="N11" s="1">
        <v>4.3514263457728672</v>
      </c>
      <c r="O11" s="10">
        <v>0</v>
      </c>
      <c r="P11" s="10">
        <v>0.1</v>
      </c>
      <c r="Q11" s="1"/>
      <c r="R11" s="1"/>
      <c r="S11" s="1"/>
      <c r="T11" s="1"/>
      <c r="U11" s="1"/>
      <c r="V11" s="23">
        <f t="shared" si="0"/>
        <v>8976.9556846153846</v>
      </c>
      <c r="W11" s="2">
        <f t="shared" si="1"/>
        <v>0</v>
      </c>
      <c r="X11" s="2">
        <f t="shared" si="2"/>
        <v>0</v>
      </c>
      <c r="Y11" s="2">
        <f t="shared" si="3"/>
        <v>0</v>
      </c>
      <c r="Z11" s="2">
        <f t="shared" si="4"/>
        <v>0</v>
      </c>
      <c r="AA11" s="2">
        <f t="shared" si="5"/>
        <v>0</v>
      </c>
      <c r="AB11" s="24">
        <f t="shared" si="6"/>
        <v>0</v>
      </c>
    </row>
    <row r="12" spans="1:28" x14ac:dyDescent="0.25">
      <c r="A12" s="1">
        <v>56.166666666724879</v>
      </c>
      <c r="B12" s="1">
        <v>30.061499999999999</v>
      </c>
      <c r="C12" s="1">
        <v>5.4089999999999998</v>
      </c>
      <c r="D12" s="1">
        <v>56.243600000000001</v>
      </c>
      <c r="E12" s="1">
        <v>2.822000000000001</v>
      </c>
      <c r="F12" s="1">
        <v>7.9999999999991189E-3</v>
      </c>
      <c r="G12" s="1">
        <v>0.74270000000000014</v>
      </c>
      <c r="H12" s="10">
        <v>0</v>
      </c>
      <c r="I12" s="10">
        <f t="shared" ref="I12:I38" si="8">(F13-F12)/(A13-A12)*1000</f>
        <v>43.00000000250219</v>
      </c>
      <c r="J12" s="1">
        <v>19.23047</v>
      </c>
      <c r="K12" s="51">
        <f>IF((K11*J11-(V12-V11)*readme!$B$18/readme!$B$20+(E12-E11)*1000)/J12&gt;0,(K11*J11-(V12-V11)*readme!$B$18/readme!$B$20+(E12-E11)*1000)/J12,0)</f>
        <v>14.085049643372283</v>
      </c>
      <c r="L12" s="72"/>
      <c r="M12" s="1">
        <v>457.30769230769261</v>
      </c>
      <c r="N12" s="1">
        <v>0.54392829322034386</v>
      </c>
      <c r="O12" s="85">
        <v>0</v>
      </c>
      <c r="P12" s="85">
        <v>1</v>
      </c>
      <c r="Q12" s="1"/>
      <c r="R12" s="1"/>
      <c r="S12" s="1"/>
      <c r="T12" s="1"/>
      <c r="U12" s="1"/>
      <c r="V12" s="23">
        <f t="shared" si="0"/>
        <v>8794.2418576923137</v>
      </c>
      <c r="W12" s="2">
        <f t="shared" si="1"/>
        <v>0</v>
      </c>
      <c r="X12" s="2">
        <f t="shared" si="2"/>
        <v>0</v>
      </c>
      <c r="Y12" s="2">
        <f t="shared" si="3"/>
        <v>0</v>
      </c>
      <c r="Z12" s="2">
        <f t="shared" si="4"/>
        <v>0</v>
      </c>
      <c r="AA12" s="2">
        <f t="shared" si="5"/>
        <v>0</v>
      </c>
      <c r="AB12" s="24">
        <f t="shared" si="6"/>
        <v>0</v>
      </c>
    </row>
    <row r="13" spans="1:28" x14ac:dyDescent="0.25">
      <c r="A13" s="1">
        <v>57.166666666666671</v>
      </c>
      <c r="B13" s="1">
        <v>30.061499999999999</v>
      </c>
      <c r="C13" s="1">
        <v>5.2469999999999999</v>
      </c>
      <c r="D13" s="1">
        <v>53.6571</v>
      </c>
      <c r="E13" s="1">
        <v>2.8230000000000004</v>
      </c>
      <c r="F13" s="1">
        <v>5.099999999999838E-2</v>
      </c>
      <c r="G13" s="1">
        <v>0.74250000000000005</v>
      </c>
      <c r="H13" s="10">
        <f t="shared" ref="H13:H32" si="9">(E14-E13)/(A14-A13)*1000</f>
        <v>0</v>
      </c>
      <c r="I13" s="10">
        <f t="shared" si="8"/>
        <v>62.666666666667744</v>
      </c>
      <c r="J13" s="1">
        <v>19.265519999999999</v>
      </c>
      <c r="K13" s="51">
        <f>IF((K12*J12-(V13-V12)*readme!$B$18/readme!$B$20+(E13-E12)*1000)/J13&gt;0,(K12*J12-(V13-V12)*readme!$B$18/readme!$B$20+(E13-E12)*1000)/J13,0)</f>
        <v>16.393921128763441</v>
      </c>
      <c r="L13" s="72"/>
      <c r="M13" s="1">
        <v>450.76923076923072</v>
      </c>
      <c r="N13" s="10">
        <f>N10</f>
        <v>11.422494157626387</v>
      </c>
      <c r="O13" s="85">
        <v>0</v>
      </c>
      <c r="P13" s="85">
        <v>1</v>
      </c>
      <c r="Q13" s="1"/>
      <c r="R13" s="1"/>
      <c r="S13" s="1"/>
      <c r="T13" s="1"/>
      <c r="U13" s="1"/>
      <c r="V13" s="23">
        <f t="shared" si="0"/>
        <v>8684.3036307692291</v>
      </c>
      <c r="W13" s="2">
        <f t="shared" si="1"/>
        <v>0</v>
      </c>
      <c r="X13" s="2">
        <f t="shared" si="2"/>
        <v>0</v>
      </c>
      <c r="Y13" s="2">
        <f t="shared" si="3"/>
        <v>0</v>
      </c>
      <c r="Z13" s="2">
        <f t="shared" si="4"/>
        <v>0</v>
      </c>
      <c r="AA13" s="2">
        <f t="shared" si="5"/>
        <v>0</v>
      </c>
      <c r="AB13" s="24">
        <f t="shared" si="6"/>
        <v>0</v>
      </c>
    </row>
    <row r="14" spans="1:28" x14ac:dyDescent="0.25">
      <c r="A14" s="1">
        <v>58.666666666666671</v>
      </c>
      <c r="B14" s="1">
        <v>29.967099999999999</v>
      </c>
      <c r="C14" s="1">
        <v>4.9976000000000003</v>
      </c>
      <c r="D14" s="1">
        <v>30.8462</v>
      </c>
      <c r="E14" s="1">
        <v>2.8230000000000004</v>
      </c>
      <c r="F14" s="1">
        <v>0.14499999999999999</v>
      </c>
      <c r="G14" s="1">
        <v>0.7715999999999994</v>
      </c>
      <c r="H14" s="10">
        <f t="shared" si="9"/>
        <v>0</v>
      </c>
      <c r="I14" s="10">
        <f t="shared" si="8"/>
        <v>85.999999997497156</v>
      </c>
      <c r="J14" s="1">
        <v>19.365970000000001</v>
      </c>
      <c r="K14" s="51">
        <f>IF((K13*J13-(V14-V13)*readme!$B$18/readme!$B$20+(E14-E13)*1000)/J14&gt;0,(K13*J13-(V14-V13)*readme!$B$18/readme!$B$20+(E14-E13)*1000)/J14,0)</f>
        <v>16.450566002751422</v>
      </c>
      <c r="L14" s="72"/>
      <c r="M14" s="1">
        <v>448.07692307692332</v>
      </c>
      <c r="N14" s="1">
        <v>1.6317848796514487</v>
      </c>
      <c r="O14" s="85">
        <v>0</v>
      </c>
      <c r="P14" s="85">
        <v>1</v>
      </c>
      <c r="Q14" s="1"/>
      <c r="R14" s="1"/>
      <c r="S14" s="1"/>
      <c r="T14" s="1"/>
      <c r="U14" s="1"/>
      <c r="V14" s="23">
        <f t="shared" si="0"/>
        <v>8677.4442500000059</v>
      </c>
      <c r="W14" s="2">
        <f t="shared" si="1"/>
        <v>0</v>
      </c>
      <c r="X14" s="2">
        <f t="shared" si="2"/>
        <v>0</v>
      </c>
      <c r="Y14" s="2">
        <f t="shared" si="3"/>
        <v>0</v>
      </c>
      <c r="Z14" s="2">
        <f t="shared" si="4"/>
        <v>0</v>
      </c>
      <c r="AA14" s="2">
        <f t="shared" si="5"/>
        <v>0</v>
      </c>
      <c r="AB14" s="24">
        <f t="shared" si="6"/>
        <v>0</v>
      </c>
    </row>
    <row r="15" spans="1:28" x14ac:dyDescent="0.25">
      <c r="A15" s="1">
        <v>60.666666666724879</v>
      </c>
      <c r="B15" s="1">
        <v>29.967099999999999</v>
      </c>
      <c r="C15" s="1">
        <v>5.0007000000000001</v>
      </c>
      <c r="D15" s="1">
        <v>35.489400000000003</v>
      </c>
      <c r="E15" s="1">
        <v>2.8230000000000004</v>
      </c>
      <c r="F15" s="1">
        <v>0.31700000000000017</v>
      </c>
      <c r="G15" s="1">
        <v>0.80619999999999958</v>
      </c>
      <c r="H15" s="10">
        <f t="shared" si="9"/>
        <v>0</v>
      </c>
      <c r="I15" s="10">
        <f t="shared" si="8"/>
        <v>85.932203390508619</v>
      </c>
      <c r="J15" s="1">
        <v>19.532990000000002</v>
      </c>
      <c r="K15" s="51">
        <f>IF((K14*J14-(V15-V14)*readme!$B$18/readme!$B$20+(E15-E14)*1000)/J15&gt;0,(K14*J14-(V15-V14)*readme!$B$18/readme!$B$20+(E15-E14)*1000)/J15,0)</f>
        <v>15.238899460309341</v>
      </c>
      <c r="L15" s="72"/>
      <c r="M15" s="1">
        <v>446.92307692307713</v>
      </c>
      <c r="N15" s="1">
        <v>8.7028526915256705</v>
      </c>
      <c r="O15" s="85">
        <v>0</v>
      </c>
      <c r="P15" s="85">
        <v>1</v>
      </c>
      <c r="Q15" s="1"/>
      <c r="R15" s="1"/>
      <c r="S15" s="1"/>
      <c r="T15" s="1"/>
      <c r="U15" s="1"/>
      <c r="V15" s="23">
        <f t="shared" si="0"/>
        <v>8729.7439923076963</v>
      </c>
      <c r="W15" s="2">
        <f t="shared" si="1"/>
        <v>0</v>
      </c>
      <c r="X15" s="2">
        <f t="shared" si="2"/>
        <v>0</v>
      </c>
      <c r="Y15" s="2">
        <f t="shared" si="3"/>
        <v>0</v>
      </c>
      <c r="Z15" s="2">
        <f t="shared" si="4"/>
        <v>0</v>
      </c>
      <c r="AA15" s="2">
        <f t="shared" si="5"/>
        <v>0</v>
      </c>
      <c r="AB15" s="24">
        <f t="shared" si="6"/>
        <v>0</v>
      </c>
    </row>
    <row r="16" spans="1:28" x14ac:dyDescent="0.25">
      <c r="A16" s="1">
        <v>70.499999999980602</v>
      </c>
      <c r="B16" s="1">
        <v>29.919899999999998</v>
      </c>
      <c r="C16" s="1">
        <v>4.9882</v>
      </c>
      <c r="D16" s="1">
        <v>47.113</v>
      </c>
      <c r="E16" s="1">
        <v>2.8230000000000004</v>
      </c>
      <c r="F16" s="1">
        <v>1.161999999999999</v>
      </c>
      <c r="G16" s="1">
        <v>0.93979999999999997</v>
      </c>
      <c r="H16" s="10">
        <f t="shared" si="9"/>
        <v>0</v>
      </c>
      <c r="I16" s="10">
        <f t="shared" si="8"/>
        <v>86.399999998994247</v>
      </c>
      <c r="J16" s="1">
        <v>20.320779999999999</v>
      </c>
      <c r="K16" s="51">
        <f>IF((K15*J15-(V16-V15)*readme!$B$18/readme!$B$20+(E16-E15)*1000)/J16&gt;0,(K15*J15-(V16-V15)*readme!$B$18/readme!$B$20+(E16-E15)*1000)/J16,0)</f>
        <v>9.1022649266870577</v>
      </c>
      <c r="L16" s="72"/>
      <c r="M16" s="1">
        <v>443.46153846153823</v>
      </c>
      <c r="N16" s="1">
        <v>3.8074980525531701</v>
      </c>
      <c r="O16" s="85">
        <v>0</v>
      </c>
      <c r="P16" s="85">
        <v>1</v>
      </c>
      <c r="Q16" s="1"/>
      <c r="R16" s="1"/>
      <c r="S16" s="1"/>
      <c r="T16" s="1"/>
      <c r="U16" s="1"/>
      <c r="V16" s="23">
        <f t="shared" si="0"/>
        <v>9011.4843615384561</v>
      </c>
      <c r="W16" s="2">
        <f t="shared" si="1"/>
        <v>0</v>
      </c>
      <c r="X16" s="2">
        <f t="shared" si="2"/>
        <v>0</v>
      </c>
      <c r="Y16" s="2">
        <f t="shared" si="3"/>
        <v>0</v>
      </c>
      <c r="Z16" s="2">
        <f t="shared" si="4"/>
        <v>0</v>
      </c>
      <c r="AA16" s="2">
        <f t="shared" si="5"/>
        <v>0</v>
      </c>
      <c r="AB16" s="24">
        <f t="shared" si="6"/>
        <v>0</v>
      </c>
    </row>
    <row r="17" spans="1:28" x14ac:dyDescent="0.25">
      <c r="A17" s="1">
        <v>72.166666666666671</v>
      </c>
      <c r="B17" s="1">
        <v>29.967099999999999</v>
      </c>
      <c r="C17" s="1">
        <v>4.9851000000000001</v>
      </c>
      <c r="D17" s="1">
        <v>50.198099999999997</v>
      </c>
      <c r="E17" s="1">
        <v>2.8230000000000004</v>
      </c>
      <c r="F17" s="1">
        <v>1.3059999999999992</v>
      </c>
      <c r="G17" s="1">
        <v>0.95829999999999949</v>
      </c>
      <c r="H17" s="10">
        <f t="shared" si="9"/>
        <v>0</v>
      </c>
      <c r="I17" s="10">
        <f t="shared" si="8"/>
        <v>85.799999999001557</v>
      </c>
      <c r="J17" s="1">
        <v>20.451189999999997</v>
      </c>
      <c r="K17" s="51">
        <f>IF((K16*J16-(V17-V16)*readme!$B$18/readme!$B$20+(E17-E16)*1000)/J17&gt;0,(K16*J16-(V17-V16)*readme!$B$18/readme!$B$20+(E17-E16)*1000)/J17,0)</f>
        <v>2.9900271742697817</v>
      </c>
      <c r="L17" s="72"/>
      <c r="M17" s="1">
        <v>455.7692307692306</v>
      </c>
      <c r="N17" s="1">
        <v>1.6317848796336132</v>
      </c>
      <c r="O17" s="85">
        <v>0</v>
      </c>
      <c r="P17" s="85">
        <v>1</v>
      </c>
      <c r="Q17" s="1"/>
      <c r="R17" s="1"/>
      <c r="S17" s="1"/>
      <c r="T17" s="1"/>
      <c r="U17" s="1"/>
      <c r="V17" s="23">
        <f t="shared" si="0"/>
        <v>9321.0231346153796</v>
      </c>
      <c r="W17" s="2">
        <f t="shared" si="1"/>
        <v>0</v>
      </c>
      <c r="X17" s="2">
        <f t="shared" si="2"/>
        <v>0</v>
      </c>
      <c r="Y17" s="2">
        <f t="shared" si="3"/>
        <v>0</v>
      </c>
      <c r="Z17" s="2">
        <f t="shared" si="4"/>
        <v>0</v>
      </c>
      <c r="AA17" s="2">
        <f t="shared" si="5"/>
        <v>0</v>
      </c>
      <c r="AB17" s="24">
        <f t="shared" si="6"/>
        <v>0</v>
      </c>
    </row>
    <row r="18" spans="1:28" x14ac:dyDescent="0.25">
      <c r="A18" s="78">
        <v>73.833333333352741</v>
      </c>
      <c r="B18" s="78">
        <v>29.825500000000002</v>
      </c>
      <c r="C18" s="78">
        <v>5.0007000000000001</v>
      </c>
      <c r="D18" s="78">
        <v>47.144100000000002</v>
      </c>
      <c r="E18" s="78">
        <v>2.8230000000000004</v>
      </c>
      <c r="F18" s="78">
        <v>1.4489999999999998</v>
      </c>
      <c r="G18" s="78">
        <v>0.97459999999999969</v>
      </c>
      <c r="H18" s="82">
        <f t="shared" si="9"/>
        <v>0</v>
      </c>
      <c r="I18" s="82">
        <f t="shared" si="8"/>
        <v>86.117647059413173</v>
      </c>
      <c r="J18" s="78">
        <v>20.57883</v>
      </c>
      <c r="K18" s="80">
        <f>IF((K17*J17-(V18-V17)*readme!$B$18/readme!$B$20+(E18-E17)*1000)/J18&gt;0,(K17*J17-(V18-V17)*readme!$B$18/readme!$B$20+(E18-E17)*1000)/J18,0)</f>
        <v>6.7637967307627038</v>
      </c>
      <c r="L18" s="83"/>
      <c r="M18" s="78">
        <v>443.46153846153851</v>
      </c>
      <c r="N18" s="78">
        <v>1.6317848796692842</v>
      </c>
      <c r="O18" s="85">
        <v>0</v>
      </c>
      <c r="P18" s="85">
        <v>1</v>
      </c>
      <c r="Q18" s="78"/>
      <c r="R18" s="78"/>
      <c r="S18" s="78"/>
      <c r="T18" s="78"/>
      <c r="U18" s="81"/>
      <c r="V18" s="23">
        <f t="shared" si="0"/>
        <v>9125.919611538462</v>
      </c>
      <c r="W18" s="2">
        <f t="shared" si="1"/>
        <v>0</v>
      </c>
      <c r="X18" s="2">
        <f t="shared" si="2"/>
        <v>0</v>
      </c>
      <c r="Y18" s="2">
        <f t="shared" si="3"/>
        <v>0</v>
      </c>
      <c r="Z18" s="2">
        <f t="shared" si="4"/>
        <v>0</v>
      </c>
      <c r="AA18" s="2">
        <f t="shared" si="5"/>
        <v>0</v>
      </c>
      <c r="AB18" s="24">
        <f t="shared" si="6"/>
        <v>0</v>
      </c>
    </row>
    <row r="19" spans="1:28" x14ac:dyDescent="0.25">
      <c r="A19" s="1">
        <v>76.666666666666671</v>
      </c>
      <c r="B19" s="1">
        <v>29.919899999999998</v>
      </c>
      <c r="C19" s="1">
        <v>4.9882</v>
      </c>
      <c r="D19" s="1">
        <v>47.081800000000001</v>
      </c>
      <c r="E19" s="1">
        <v>2.8230000000000004</v>
      </c>
      <c r="F19" s="1">
        <v>1.6929999999999996</v>
      </c>
      <c r="G19" s="1">
        <v>1.0042</v>
      </c>
      <c r="H19" s="10">
        <f t="shared" si="9"/>
        <v>0</v>
      </c>
      <c r="I19" s="10">
        <f t="shared" si="8"/>
        <v>86.571428574308811</v>
      </c>
      <c r="J19" s="1">
        <v>20.79823</v>
      </c>
      <c r="K19" s="51">
        <f>IF((K18*J18-(V19-V18)*readme!$B$18/readme!$B$20+(E19-E18)*1000)/J19&gt;0,(K18*J18-(V19-V18)*readme!$B$18/readme!$B$20+(E19-E18)*1000)/J19,0)</f>
        <v>3.2827582702211444</v>
      </c>
      <c r="L19" s="72"/>
      <c r="M19" s="1">
        <v>447.30769230769215</v>
      </c>
      <c r="N19" s="1">
        <v>2.7196414660893149</v>
      </c>
      <c r="O19" s="1">
        <v>0.89</v>
      </c>
      <c r="P19" s="1">
        <v>0.24</v>
      </c>
      <c r="Q19" s="1">
        <v>0.27356999999999998</v>
      </c>
      <c r="R19" s="1">
        <v>9.1060499999999998</v>
      </c>
      <c r="S19" s="1">
        <v>1.2306900000000001</v>
      </c>
      <c r="T19" s="1">
        <v>9.6032899999999994</v>
      </c>
      <c r="U19" s="1">
        <v>5.9827399999999997</v>
      </c>
      <c r="V19" s="23">
        <f t="shared" si="0"/>
        <v>9303.2082653846119</v>
      </c>
      <c r="W19" s="2">
        <f t="shared" si="1"/>
        <v>18.510424700000002</v>
      </c>
      <c r="X19" s="2">
        <f t="shared" si="2"/>
        <v>5.6897717810999993</v>
      </c>
      <c r="Y19" s="2">
        <f t="shared" si="3"/>
        <v>189.38972229149999</v>
      </c>
      <c r="Z19" s="2">
        <f t="shared" si="4"/>
        <v>25.596173678700001</v>
      </c>
      <c r="AA19" s="2">
        <f t="shared" si="5"/>
        <v>199.73143417669999</v>
      </c>
      <c r="AB19" s="24">
        <f t="shared" si="6"/>
        <v>124.4304025502</v>
      </c>
    </row>
    <row r="20" spans="1:28" x14ac:dyDescent="0.25">
      <c r="A20" s="1">
        <v>77.833333333294533</v>
      </c>
      <c r="B20" s="1">
        <v>19.960699999999999</v>
      </c>
      <c r="C20" s="1">
        <v>5.1254</v>
      </c>
      <c r="D20" s="1">
        <v>44.464199999999998</v>
      </c>
      <c r="E20" s="1">
        <v>2.8230000000000004</v>
      </c>
      <c r="F20" s="1">
        <v>1.7940000000000005</v>
      </c>
      <c r="G20" s="1">
        <v>1.0072999999999999</v>
      </c>
      <c r="H20" s="10">
        <f t="shared" si="9"/>
        <v>0</v>
      </c>
      <c r="I20" s="10">
        <f t="shared" si="8"/>
        <v>85.636363634551032</v>
      </c>
      <c r="J20" s="1">
        <v>20.880809999999997</v>
      </c>
      <c r="K20" s="51">
        <f>IF((K19*J19-(V20-V19)*readme!$B$18/readme!$B$20+(E20-E19)*1000)/J20&gt;0,(K19*J19-(V20-V19)*readme!$B$18/readme!$B$20+(E20-E19)*1000)/J20,0)</f>
        <v>0.86985794428182039</v>
      </c>
      <c r="L20" s="72"/>
      <c r="M20" s="1">
        <v>451.53846153846132</v>
      </c>
      <c r="N20" s="1">
        <v>2.1757131728998105</v>
      </c>
      <c r="O20" s="1">
        <v>1.28</v>
      </c>
      <c r="P20" s="1">
        <v>0.26</v>
      </c>
      <c r="Q20" s="1">
        <v>0.28548000000000001</v>
      </c>
      <c r="R20" s="1">
        <v>9.6226599999999998</v>
      </c>
      <c r="S20" s="1">
        <v>1.2896399999999999</v>
      </c>
      <c r="T20" s="1">
        <v>10.548640000000001</v>
      </c>
      <c r="U20" s="1">
        <v>6.6657099999999998</v>
      </c>
      <c r="V20" s="23">
        <f t="shared" si="0"/>
        <v>9428.4888230769175</v>
      </c>
      <c r="W20" s="2">
        <f t="shared" si="1"/>
        <v>26.727436799999996</v>
      </c>
      <c r="X20" s="2">
        <f t="shared" ref="X20:X38" si="10">Q20*J20</f>
        <v>5.9610536387999993</v>
      </c>
      <c r="Y20" s="2">
        <f t="shared" ref="Y20:Y38" si="11">R20*J20</f>
        <v>200.92893515459997</v>
      </c>
      <c r="Z20" s="2">
        <f t="shared" ref="Z20:Z38" si="12">S20*J20</f>
        <v>26.928727808399994</v>
      </c>
      <c r="AA20" s="2">
        <f t="shared" ref="AA20:AA38" si="13">T20*J20</f>
        <v>220.26414759839997</v>
      </c>
      <c r="AB20" s="24">
        <f t="shared" ref="AB20:AB38" si="14">U20*J20</f>
        <v>139.18542402509996</v>
      </c>
    </row>
    <row r="21" spans="1:28" x14ac:dyDescent="0.25">
      <c r="A21" s="1">
        <v>79.666666666666671</v>
      </c>
      <c r="B21" s="1">
        <v>19.960699999999999</v>
      </c>
      <c r="C21" s="1">
        <v>4.9976000000000003</v>
      </c>
      <c r="D21" s="1">
        <v>43.903300000000002</v>
      </c>
      <c r="E21" s="1">
        <v>2.8230000000000004</v>
      </c>
      <c r="F21" s="1">
        <v>1.9510000000000005</v>
      </c>
      <c r="G21" s="1">
        <v>1.0251000000000001</v>
      </c>
      <c r="H21" s="10">
        <f t="shared" si="9"/>
        <v>0</v>
      </c>
      <c r="I21" s="10">
        <f t="shared" si="8"/>
        <v>85.999999999999702</v>
      </c>
      <c r="J21" s="1">
        <v>21.020859999999999</v>
      </c>
      <c r="K21" s="51">
        <f>IF((K20*J20-(V21-V20)*readme!$B$18/readme!$B$20+(E21-E20)*1000)/J21&gt;0,(K20*J20-(V21-V20)*readme!$B$18/readme!$B$20+(E21-E20)*1000)/J21,0)</f>
        <v>2.2761099066501735</v>
      </c>
      <c r="L21" s="72"/>
      <c r="M21" s="1">
        <v>445</v>
      </c>
      <c r="N21" s="1">
        <v>4.8953546389840721</v>
      </c>
      <c r="O21" s="1">
        <v>1.55</v>
      </c>
      <c r="P21" s="1">
        <v>0.21</v>
      </c>
      <c r="Q21" s="1">
        <v>0.24342</v>
      </c>
      <c r="R21" s="1">
        <v>8.1375799999999998</v>
      </c>
      <c r="S21" s="1">
        <v>1.0041</v>
      </c>
      <c r="T21" s="1">
        <v>8.9453399999999998</v>
      </c>
      <c r="U21" s="1">
        <v>5.7138200000000001</v>
      </c>
      <c r="V21" s="23">
        <f t="shared" si="0"/>
        <v>9354.2826999999997</v>
      </c>
      <c r="W21" s="2">
        <f t="shared" si="1"/>
        <v>32.582332999999998</v>
      </c>
      <c r="X21" s="2">
        <f t="shared" si="10"/>
        <v>5.1168977411999998</v>
      </c>
      <c r="Y21" s="2">
        <f t="shared" si="11"/>
        <v>171.05892991879998</v>
      </c>
      <c r="Z21" s="2">
        <f t="shared" si="12"/>
        <v>21.107045526</v>
      </c>
      <c r="AA21" s="2">
        <f t="shared" si="13"/>
        <v>188.03873979239998</v>
      </c>
      <c r="AB21" s="24">
        <f t="shared" si="14"/>
        <v>120.1094102852</v>
      </c>
    </row>
    <row r="22" spans="1:28" x14ac:dyDescent="0.25">
      <c r="A22" s="1">
        <v>82.666666666666671</v>
      </c>
      <c r="B22" s="1">
        <v>19.960699999999999</v>
      </c>
      <c r="C22" s="1">
        <v>5.0007000000000001</v>
      </c>
      <c r="D22" s="1">
        <v>39.0107</v>
      </c>
      <c r="E22" s="1">
        <v>2.8230000000000004</v>
      </c>
      <c r="F22" s="1">
        <v>2.2089999999999996</v>
      </c>
      <c r="G22" s="1">
        <v>1.0653999999999995</v>
      </c>
      <c r="H22" s="10">
        <f t="shared" si="9"/>
        <v>0</v>
      </c>
      <c r="I22" s="10">
        <f t="shared" si="8"/>
        <v>85.999999997497369</v>
      </c>
      <c r="J22" s="1">
        <v>21.260949999999998</v>
      </c>
      <c r="K22" s="51">
        <f>IF((K21*J21-(V22-V21)*readme!$B$18/readme!$B$20+(E22-E21)*1000)/J22&gt;0,(K21*J21-(V22-V21)*readme!$B$18/readme!$B$20+(E22-E21)*1000)/J22,0)</f>
        <v>0</v>
      </c>
      <c r="L22" s="72"/>
      <c r="M22" s="1">
        <v>454.61538461538464</v>
      </c>
      <c r="N22" s="1">
        <v>7.6149961050795865</v>
      </c>
      <c r="O22" s="1">
        <v>1.38</v>
      </c>
      <c r="P22" s="1">
        <v>0.34</v>
      </c>
      <c r="Q22" s="1">
        <v>0.27160000000000001</v>
      </c>
      <c r="R22" s="1">
        <v>9.636610000000001</v>
      </c>
      <c r="S22" s="1">
        <v>1.26417</v>
      </c>
      <c r="T22" s="1">
        <v>9.8897300000000001</v>
      </c>
      <c r="U22" s="1">
        <v>6.3628300000000007</v>
      </c>
      <c r="V22" s="23">
        <f t="shared" si="0"/>
        <v>9665.5549615384607</v>
      </c>
      <c r="W22" s="2">
        <f t="shared" si="1"/>
        <v>29.340110999999993</v>
      </c>
      <c r="X22" s="2">
        <f t="shared" si="10"/>
        <v>5.7744740199999995</v>
      </c>
      <c r="Y22" s="2">
        <f t="shared" si="11"/>
        <v>204.88348337950001</v>
      </c>
      <c r="Z22" s="2">
        <f t="shared" si="12"/>
        <v>26.877455161499999</v>
      </c>
      <c r="AA22" s="2">
        <f t="shared" si="13"/>
        <v>210.26505504349998</v>
      </c>
      <c r="AB22" s="24">
        <f t="shared" si="14"/>
        <v>135.2798104885</v>
      </c>
    </row>
    <row r="23" spans="1:28" x14ac:dyDescent="0.25">
      <c r="A23" s="1">
        <v>84.666666666724879</v>
      </c>
      <c r="B23" s="1">
        <v>19.960699999999999</v>
      </c>
      <c r="C23" s="1">
        <v>4.9945000000000004</v>
      </c>
      <c r="D23" s="1">
        <v>38.418599999999998</v>
      </c>
      <c r="E23" s="1">
        <v>2.8230000000000004</v>
      </c>
      <c r="F23" s="1">
        <v>2.3810000000000002</v>
      </c>
      <c r="G23" s="1">
        <v>1.0960999999999999</v>
      </c>
      <c r="H23" s="10">
        <f t="shared" si="9"/>
        <v>0</v>
      </c>
      <c r="I23" s="10">
        <f t="shared" si="8"/>
        <v>85.951219513171353</v>
      </c>
      <c r="J23" s="1">
        <v>21.42446</v>
      </c>
      <c r="K23" s="51">
        <f>IF((K22*J22-(V23-V22)*readme!$B$18/readme!$B$20+(E23-E22)*1000)/J23&gt;0,(K22*J22-(V23-V22)*readme!$B$18/readme!$B$20+(E23-E22)*1000)/J23,0)</f>
        <v>0</v>
      </c>
      <c r="L23" s="72"/>
      <c r="M23" s="1">
        <v>458.84615384615381</v>
      </c>
      <c r="N23" s="1">
        <v>1.6317848796692842</v>
      </c>
      <c r="O23" s="1">
        <v>3.05</v>
      </c>
      <c r="P23" s="1">
        <v>0.54</v>
      </c>
      <c r="Q23" s="1">
        <v>0.25888</v>
      </c>
      <c r="R23" s="1">
        <v>8.8918900000000001</v>
      </c>
      <c r="S23" s="1">
        <v>1.2282500000000001</v>
      </c>
      <c r="T23" s="1">
        <v>9.7325800000000005</v>
      </c>
      <c r="U23" s="1">
        <v>6.3352500000000003</v>
      </c>
      <c r="V23" s="23">
        <f t="shared" si="0"/>
        <v>9830.5310692307685</v>
      </c>
      <c r="W23" s="2">
        <f t="shared" si="1"/>
        <v>65.344602999999992</v>
      </c>
      <c r="X23" s="2">
        <f t="shared" si="10"/>
        <v>5.5463642047999997</v>
      </c>
      <c r="Y23" s="2">
        <f t="shared" si="11"/>
        <v>190.5039416294</v>
      </c>
      <c r="Z23" s="2">
        <f t="shared" si="12"/>
        <v>26.314592995000002</v>
      </c>
      <c r="AA23" s="2">
        <f t="shared" si="13"/>
        <v>208.5152709068</v>
      </c>
      <c r="AB23" s="24">
        <f t="shared" si="14"/>
        <v>135.729310215</v>
      </c>
    </row>
    <row r="24" spans="1:28" x14ac:dyDescent="0.25">
      <c r="A24" s="1">
        <v>94.916666666608464</v>
      </c>
      <c r="B24" s="1">
        <v>19.913499999999999</v>
      </c>
      <c r="C24" s="1">
        <v>4.9882</v>
      </c>
      <c r="D24" s="1">
        <v>34.523299999999999</v>
      </c>
      <c r="E24" s="1">
        <v>2.8230000000000004</v>
      </c>
      <c r="F24" s="1">
        <v>3.2620000000000005</v>
      </c>
      <c r="G24" s="1">
        <v>1.2233999999999998</v>
      </c>
      <c r="H24" s="10">
        <f t="shared" si="9"/>
        <v>0</v>
      </c>
      <c r="I24" s="10">
        <f t="shared" si="8"/>
        <v>86.666666666666003</v>
      </c>
      <c r="J24" s="1">
        <v>22.235019999999999</v>
      </c>
      <c r="K24" s="51">
        <f>IF((K23*J23-(V24-V23)*readme!$B$18/readme!$B$20+(E24-E23)*1000)/J24&gt;0,(K23*J23-(V24-V23)*readme!$B$18/readme!$B$20+(E24-E23)*1000)/J24,0)</f>
        <v>0</v>
      </c>
      <c r="L24" s="72"/>
      <c r="M24" s="1">
        <v>508.84615384615398</v>
      </c>
      <c r="N24" s="1">
        <v>5.9832112254194518</v>
      </c>
      <c r="O24" s="1">
        <v>3.97</v>
      </c>
      <c r="P24" s="1">
        <v>0.11</v>
      </c>
      <c r="Q24" s="1"/>
      <c r="R24" s="1"/>
      <c r="S24" s="1"/>
      <c r="T24" s="1"/>
      <c r="U24" s="1"/>
      <c r="V24" s="23">
        <f t="shared" si="0"/>
        <v>11314.20440769231</v>
      </c>
      <c r="W24" s="2">
        <f t="shared" si="1"/>
        <v>88.273029399999999</v>
      </c>
      <c r="X24" s="2"/>
      <c r="Y24" s="2"/>
      <c r="Z24" s="2"/>
      <c r="AA24" s="2"/>
      <c r="AB24" s="24"/>
    </row>
    <row r="25" spans="1:28" x14ac:dyDescent="0.25">
      <c r="A25" s="1">
        <v>95.666666666608464</v>
      </c>
      <c r="B25" s="1">
        <v>19.960699999999999</v>
      </c>
      <c r="C25" s="1">
        <v>4.9757999999999996</v>
      </c>
      <c r="D25" s="1">
        <v>33.588500000000003</v>
      </c>
      <c r="E25" s="1">
        <v>2.8230000000000004</v>
      </c>
      <c r="F25" s="1">
        <v>3.327</v>
      </c>
      <c r="G25" s="1">
        <v>1.2326999999999995</v>
      </c>
      <c r="H25" s="10">
        <v>0</v>
      </c>
      <c r="I25" s="10">
        <f t="shared" si="8"/>
        <v>86.117647054105618</v>
      </c>
      <c r="J25" s="1">
        <v>22.294740000000001</v>
      </c>
      <c r="K25" s="51">
        <f>IF((K24*J24-(V25-V24)*readme!$B$18/readme!$B$20+(E25-E24)*1000)/J25&gt;0,(K24*J24-(V25-V24)*readme!$B$18/readme!$B$20+(E25-E24)*1000)/J25,0)</f>
        <v>1.3009437686613412</v>
      </c>
      <c r="L25" s="72"/>
      <c r="M25" s="1">
        <v>504.23076923076917</v>
      </c>
      <c r="N25" s="1">
        <v>2.7196414661107178</v>
      </c>
      <c r="O25" s="1">
        <v>3.63</v>
      </c>
      <c r="P25" s="1">
        <v>0.99</v>
      </c>
      <c r="Q25" s="1"/>
      <c r="R25" s="1"/>
      <c r="S25" s="1"/>
      <c r="T25" s="1"/>
      <c r="U25" s="1"/>
      <c r="V25" s="23">
        <f t="shared" si="0"/>
        <v>11241.693899999998</v>
      </c>
      <c r="W25" s="2">
        <f t="shared" si="1"/>
        <v>80.929906200000005</v>
      </c>
      <c r="X25" s="2"/>
      <c r="Y25" s="2"/>
      <c r="Z25" s="2"/>
      <c r="AA25" s="2"/>
      <c r="AB25" s="24"/>
    </row>
    <row r="26" spans="1:28" x14ac:dyDescent="0.25">
      <c r="A26" s="1">
        <v>97.083333333352741</v>
      </c>
      <c r="B26" s="1">
        <v>19.913499999999999</v>
      </c>
      <c r="C26" s="1">
        <v>4.9820000000000002</v>
      </c>
      <c r="D26" s="1">
        <v>38.5745</v>
      </c>
      <c r="E26" s="1">
        <v>2.822000000000001</v>
      </c>
      <c r="F26" s="1">
        <v>3.4489999999999998</v>
      </c>
      <c r="G26" s="1">
        <v>1.2475999999999994</v>
      </c>
      <c r="H26" s="10">
        <f t="shared" si="9"/>
        <v>0</v>
      </c>
      <c r="I26" s="10">
        <f t="shared" si="8"/>
        <v>135.42857143307708</v>
      </c>
      <c r="J26" s="1">
        <v>22.403270000000003</v>
      </c>
      <c r="K26" s="51">
        <f>IF((K25*J25-(V26-V25)*readme!$B$18/readme!$B$20+(E26-E25)*1000)/J26&gt;0,(K25*J25-(V26-V25)*readme!$B$18/readme!$B$20+(E26-E25)*1000)/J26,0)</f>
        <v>1.9652382476720516</v>
      </c>
      <c r="L26" s="72"/>
      <c r="M26" s="1">
        <v>500</v>
      </c>
      <c r="N26" s="1">
        <v>4.3514263457594913</v>
      </c>
      <c r="O26" s="1">
        <v>4.13</v>
      </c>
      <c r="P26" s="1">
        <v>0.6</v>
      </c>
      <c r="Q26" s="1"/>
      <c r="R26" s="1"/>
      <c r="S26" s="1"/>
      <c r="T26" s="1"/>
      <c r="U26" s="1"/>
      <c r="V26" s="23">
        <f t="shared" si="0"/>
        <v>11201.635000000002</v>
      </c>
      <c r="W26" s="2">
        <f t="shared" si="1"/>
        <v>92.525505100000004</v>
      </c>
      <c r="X26" s="2"/>
      <c r="Y26" s="2"/>
      <c r="Z26" s="2"/>
      <c r="AA26" s="2"/>
      <c r="AB26" s="24"/>
    </row>
    <row r="27" spans="1:28" x14ac:dyDescent="0.25">
      <c r="A27" s="1">
        <v>97.666666666666671</v>
      </c>
      <c r="B27" s="1">
        <v>19.913499999999999</v>
      </c>
      <c r="C27" s="1">
        <v>5.0038</v>
      </c>
      <c r="D27" s="1">
        <v>4.2645</v>
      </c>
      <c r="E27" s="1">
        <v>2.822000000000001</v>
      </c>
      <c r="F27" s="1">
        <v>3.5280000000000005</v>
      </c>
      <c r="G27" s="1">
        <v>1.2752999999999997</v>
      </c>
      <c r="H27" s="10">
        <f t="shared" si="9"/>
        <v>0</v>
      </c>
      <c r="I27" s="10">
        <f t="shared" si="8"/>
        <v>117.99999999999973</v>
      </c>
      <c r="J27" s="1">
        <v>22.490610000000004</v>
      </c>
      <c r="K27" s="51">
        <f>IF((K26*J26-(V27-V26)*readme!$B$18/readme!$B$20+(E27-E26)*1000)/J27&gt;0,(K26*J26-(V27-V26)*readme!$B$18/readme!$B$20+(E27-E26)*1000)/J27,0)</f>
        <v>6.4116959853981665</v>
      </c>
      <c r="L27" s="72"/>
      <c r="M27" s="1">
        <v>486.92307692307679</v>
      </c>
      <c r="N27" s="1">
        <v>5.4392829322053835</v>
      </c>
      <c r="O27" s="1">
        <v>4.88</v>
      </c>
      <c r="P27" s="1">
        <v>0.55000000000000004</v>
      </c>
      <c r="Q27" s="1"/>
      <c r="R27" s="1"/>
      <c r="S27" s="1"/>
      <c r="T27" s="1"/>
      <c r="U27" s="1"/>
      <c r="V27" s="23">
        <f t="shared" si="0"/>
        <v>10951.197023076922</v>
      </c>
      <c r="W27" s="2">
        <f t="shared" si="1"/>
        <v>109.75417680000001</v>
      </c>
      <c r="X27" s="2"/>
      <c r="Y27" s="2"/>
      <c r="Z27" s="2"/>
      <c r="AA27" s="2"/>
      <c r="AB27" s="24"/>
    </row>
    <row r="28" spans="1:28" x14ac:dyDescent="0.25">
      <c r="A28" s="1">
        <v>100.66666666666667</v>
      </c>
      <c r="B28" s="1">
        <v>19.960699999999999</v>
      </c>
      <c r="C28" s="1">
        <v>5.01</v>
      </c>
      <c r="D28" s="1">
        <v>2.8622000000000001</v>
      </c>
      <c r="E28" s="1">
        <v>2.822000000000001</v>
      </c>
      <c r="F28" s="1">
        <v>3.8819999999999997</v>
      </c>
      <c r="G28" s="1">
        <v>1.3098999999999998</v>
      </c>
      <c r="H28" s="10">
        <f t="shared" si="9"/>
        <v>0</v>
      </c>
      <c r="I28" s="10">
        <f t="shared" si="8"/>
        <v>188.00000000000003</v>
      </c>
      <c r="J28" s="1">
        <v>22.801410000000001</v>
      </c>
      <c r="K28" s="51">
        <f>IF((K27*J27-(V28-V27)*readme!$B$18/readme!$B$20+(E28-E27)*1000)/J28&gt;0,(K27*J27-(V28-V27)*readme!$B$18/readme!$B$20+(E28-E27)*1000)/J28,0)</f>
        <v>0</v>
      </c>
      <c r="L28" s="72"/>
      <c r="M28" s="1">
        <v>505.38461538461536</v>
      </c>
      <c r="N28" s="1">
        <v>8.7028526915323585</v>
      </c>
      <c r="O28" s="1">
        <v>4.1399999999999997</v>
      </c>
      <c r="P28" s="1">
        <v>0.05</v>
      </c>
      <c r="Q28" s="1">
        <v>0.21381</v>
      </c>
      <c r="R28" s="1">
        <v>6.3460299999999998</v>
      </c>
      <c r="S28" s="1">
        <v>0.92871000000000004</v>
      </c>
      <c r="T28" s="1">
        <v>7.0829800000000009</v>
      </c>
      <c r="U28" s="1">
        <v>4.8642400000000006</v>
      </c>
      <c r="V28" s="23">
        <f t="shared" si="0"/>
        <v>11523.481823076923</v>
      </c>
      <c r="W28" s="2">
        <f t="shared" si="1"/>
        <v>94.3978374</v>
      </c>
      <c r="X28" s="2">
        <f t="shared" si="10"/>
        <v>4.8751694721000005</v>
      </c>
      <c r="Y28" s="2">
        <f t="shared" si="11"/>
        <v>144.6984319023</v>
      </c>
      <c r="Z28" s="2">
        <f t="shared" si="12"/>
        <v>21.175897481100002</v>
      </c>
      <c r="AA28" s="2">
        <f t="shared" si="13"/>
        <v>161.50193100180002</v>
      </c>
      <c r="AB28" s="24">
        <f t="shared" si="14"/>
        <v>110.91153057840002</v>
      </c>
    </row>
    <row r="29" spans="1:28" x14ac:dyDescent="0.25">
      <c r="A29" s="1">
        <v>102.16666666666667</v>
      </c>
      <c r="B29" s="1">
        <v>20.007899999999999</v>
      </c>
      <c r="C29" s="1">
        <v>5.0068999999999999</v>
      </c>
      <c r="D29" s="1">
        <v>16.417899999999999</v>
      </c>
      <c r="E29" s="1">
        <v>2.822000000000001</v>
      </c>
      <c r="F29" s="1">
        <v>4.1639999999999997</v>
      </c>
      <c r="G29" s="1">
        <v>1.3422000000000001</v>
      </c>
      <c r="H29" s="10">
        <f t="shared" si="9"/>
        <v>0</v>
      </c>
      <c r="I29" s="10">
        <f t="shared" si="8"/>
        <v>214.99999999374253</v>
      </c>
      <c r="J29" s="1">
        <v>23.053260000000002</v>
      </c>
      <c r="K29" s="51">
        <f>IF((K28*J28-(V29-V28)*readme!$B$18/readme!$B$20+(E29-E28)*1000)/J29&gt;0,(K28*J28-(V29-V28)*readme!$B$18/readme!$B$20+(E29-E28)*1000)/J29,0)</f>
        <v>0</v>
      </c>
      <c r="L29" s="72"/>
      <c r="M29" s="1">
        <v>501.53846153846149</v>
      </c>
      <c r="N29" s="1">
        <v>2.1757131728864336</v>
      </c>
      <c r="O29" s="1">
        <v>5.63</v>
      </c>
      <c r="P29" s="1">
        <v>0.72</v>
      </c>
      <c r="Q29" s="1">
        <v>0.19677</v>
      </c>
      <c r="R29" s="1">
        <v>5.8753399999999996</v>
      </c>
      <c r="S29" s="1">
        <v>0.84878999999999993</v>
      </c>
      <c r="T29" s="1">
        <v>6.5235099999999999</v>
      </c>
      <c r="U29" s="1">
        <v>4.44442</v>
      </c>
      <c r="V29" s="23">
        <f t="shared" si="0"/>
        <v>11562.096553846153</v>
      </c>
      <c r="W29" s="2">
        <f t="shared" si="1"/>
        <v>129.7898538</v>
      </c>
      <c r="X29" s="2">
        <f t="shared" si="10"/>
        <v>4.5361899702000006</v>
      </c>
      <c r="Y29" s="2">
        <f t="shared" si="11"/>
        <v>135.4457406084</v>
      </c>
      <c r="Z29" s="2">
        <f t="shared" si="12"/>
        <v>19.567376555399999</v>
      </c>
      <c r="AA29" s="2">
        <f t="shared" si="13"/>
        <v>150.38817214260001</v>
      </c>
      <c r="AB29" s="24">
        <f t="shared" si="14"/>
        <v>102.45836980920001</v>
      </c>
    </row>
    <row r="30" spans="1:28" x14ac:dyDescent="0.25">
      <c r="A30" s="1">
        <v>104.16666666672488</v>
      </c>
      <c r="B30" s="1">
        <v>19.535900000000002</v>
      </c>
      <c r="C30" s="1">
        <v>5.0038</v>
      </c>
      <c r="D30" s="1">
        <v>9.4062999999999999</v>
      </c>
      <c r="E30" s="1">
        <v>2.822000000000001</v>
      </c>
      <c r="F30" s="1">
        <v>4.5939999999999994</v>
      </c>
      <c r="G30" s="1">
        <v>1.4018999999999995</v>
      </c>
      <c r="H30" s="10">
        <f t="shared" si="9"/>
        <v>0</v>
      </c>
      <c r="I30" s="10">
        <f t="shared" si="8"/>
        <v>215.60000000501972</v>
      </c>
      <c r="J30" s="1">
        <v>23.44669</v>
      </c>
      <c r="K30" s="51">
        <f>IF((K29*J29-(V30-V29)*readme!$B$18/readme!$B$20+(E30-E29)*1000)/J30&gt;0,(K29*J29-(V30-V29)*readme!$B$18/readme!$B$20+(E30-E29)*1000)/J30,0)</f>
        <v>0</v>
      </c>
      <c r="L30" s="72"/>
      <c r="M30" s="1">
        <v>517.69230769230739</v>
      </c>
      <c r="N30" s="1">
        <v>1.0878565864699703</v>
      </c>
      <c r="O30" s="1">
        <v>5.69</v>
      </c>
      <c r="P30" s="1">
        <v>0.9</v>
      </c>
      <c r="Q30" s="1">
        <v>0.19672000000000001</v>
      </c>
      <c r="R30" s="1">
        <v>5.8046600000000002</v>
      </c>
      <c r="S30" s="1">
        <v>0.82721</v>
      </c>
      <c r="T30" s="1">
        <v>6.1818499999999998</v>
      </c>
      <c r="U30" s="1">
        <v>4.4989699999999999</v>
      </c>
      <c r="V30" s="23">
        <f t="shared" si="0"/>
        <v>12138.171053846147</v>
      </c>
      <c r="W30" s="2">
        <f t="shared" si="1"/>
        <v>133.41166610000002</v>
      </c>
      <c r="X30" s="2">
        <f t="shared" si="10"/>
        <v>4.6124328567999999</v>
      </c>
      <c r="Y30" s="2">
        <f t="shared" si="11"/>
        <v>136.10006357540001</v>
      </c>
      <c r="Z30" s="2">
        <f t="shared" si="12"/>
        <v>19.395336434899999</v>
      </c>
      <c r="AA30" s="2">
        <f t="shared" si="13"/>
        <v>144.94392057650001</v>
      </c>
      <c r="AB30" s="24">
        <f t="shared" si="14"/>
        <v>105.48595490930001</v>
      </c>
    </row>
    <row r="31" spans="1:28" x14ac:dyDescent="0.25">
      <c r="A31" s="1">
        <v>106.66666666666667</v>
      </c>
      <c r="B31" s="1">
        <v>19.866299999999999</v>
      </c>
      <c r="C31" s="1">
        <v>4.9695</v>
      </c>
      <c r="D31" s="1">
        <v>12.0863</v>
      </c>
      <c r="E31" s="1">
        <v>2.822000000000001</v>
      </c>
      <c r="F31" s="1">
        <v>5.1329999999999991</v>
      </c>
      <c r="G31" s="1">
        <v>1.4943999999999997</v>
      </c>
      <c r="H31" s="10">
        <f t="shared" si="9"/>
        <v>0</v>
      </c>
      <c r="I31" s="10">
        <f t="shared" si="8"/>
        <v>215.49999999372861</v>
      </c>
      <c r="J31" s="1">
        <v>23.955750000000002</v>
      </c>
      <c r="K31" s="51">
        <f>IF((K30*J30-(V31-V30)*readme!$B$18/readme!$B$20+(E31-E30)*1000)/J31&gt;0,(K30*J30-(V31-V30)*readme!$B$18/readme!$B$20+(E31-E30)*1000)/J31,0)</f>
        <v>0</v>
      </c>
      <c r="L31" s="72"/>
      <c r="M31" s="1">
        <v>525</v>
      </c>
      <c r="N31" s="1">
        <v>3.8074980525378823</v>
      </c>
      <c r="O31" s="1">
        <v>5.64</v>
      </c>
      <c r="P31" s="1">
        <v>0.39</v>
      </c>
      <c r="Q31" s="1"/>
      <c r="R31" s="1"/>
      <c r="S31" s="1"/>
      <c r="T31" s="1"/>
      <c r="U31" s="1"/>
      <c r="V31" s="23">
        <f t="shared" si="0"/>
        <v>12576.768750000001</v>
      </c>
      <c r="W31" s="2">
        <f t="shared" si="1"/>
        <v>135.11043000000001</v>
      </c>
      <c r="X31" s="2"/>
      <c r="Y31" s="2"/>
      <c r="Z31" s="2"/>
      <c r="AA31" s="2"/>
      <c r="AB31" s="24"/>
    </row>
    <row r="32" spans="1:28" x14ac:dyDescent="0.25">
      <c r="A32" s="1">
        <v>108.66666666672488</v>
      </c>
      <c r="B32" s="1">
        <v>19.677499999999998</v>
      </c>
      <c r="C32" s="1">
        <v>5.0163000000000002</v>
      </c>
      <c r="D32" s="1">
        <v>18.007200000000001</v>
      </c>
      <c r="E32" s="1">
        <v>2.822000000000001</v>
      </c>
      <c r="F32" s="1">
        <v>5.5640000000000001</v>
      </c>
      <c r="G32" s="1">
        <v>1.5698999999999996</v>
      </c>
      <c r="H32" s="10">
        <f t="shared" si="9"/>
        <v>0</v>
      </c>
      <c r="I32" s="10">
        <f t="shared" si="8"/>
        <v>214.98461538731053</v>
      </c>
      <c r="J32" s="1">
        <v>24.364190000000001</v>
      </c>
      <c r="K32" s="51">
        <f>IF((K31*J31-(V32-V31)*readme!$B$18/readme!$B$20+(E32-E31)*1000)/J32&gt;0,(K31*J31-(V32-V31)*readme!$B$18/readme!$B$20+(E32-E31)*1000)/J32,0)</f>
        <v>0</v>
      </c>
      <c r="L32" s="72"/>
      <c r="M32" s="1">
        <v>533.84615384615404</v>
      </c>
      <c r="N32" s="1">
        <v>1.0878565864164635</v>
      </c>
      <c r="O32" s="1">
        <v>5.67</v>
      </c>
      <c r="P32" s="1">
        <v>0.17</v>
      </c>
      <c r="Q32" s="1">
        <v>0.22197</v>
      </c>
      <c r="R32" s="1">
        <v>6.1284399999999994</v>
      </c>
      <c r="S32" s="1">
        <v>0.94311000000000011</v>
      </c>
      <c r="T32" s="1">
        <v>6.8059299999999991</v>
      </c>
      <c r="U32" s="1">
        <v>5.03416</v>
      </c>
      <c r="V32" s="23">
        <f t="shared" si="0"/>
        <v>13006.729123076928</v>
      </c>
      <c r="W32" s="2">
        <f t="shared" si="1"/>
        <v>138.14495730000002</v>
      </c>
      <c r="X32" s="2">
        <f t="shared" si="10"/>
        <v>5.4081192542999998</v>
      </c>
      <c r="Y32" s="2">
        <f t="shared" si="11"/>
        <v>149.31447656359998</v>
      </c>
      <c r="Z32" s="2">
        <f t="shared" si="12"/>
        <v>22.978111230900005</v>
      </c>
      <c r="AA32" s="2">
        <f t="shared" si="13"/>
        <v>165.82097164669997</v>
      </c>
      <c r="AB32" s="24">
        <f t="shared" si="14"/>
        <v>122.6532307304</v>
      </c>
    </row>
    <row r="33" spans="1:28" x14ac:dyDescent="0.25">
      <c r="A33" s="1">
        <v>119.49999999992239</v>
      </c>
      <c r="B33" s="1">
        <v>19.866299999999999</v>
      </c>
      <c r="C33" s="1">
        <v>5.0132000000000003</v>
      </c>
      <c r="D33" s="1">
        <v>34.9908</v>
      </c>
      <c r="E33" s="1">
        <v>2.822000000000001</v>
      </c>
      <c r="F33" s="1">
        <v>7.8929999999999989</v>
      </c>
      <c r="G33" s="1">
        <v>1.9767999999999999</v>
      </c>
      <c r="H33" s="10">
        <v>0</v>
      </c>
      <c r="I33" s="10">
        <f t="shared" si="8"/>
        <v>214.79999999749973</v>
      </c>
      <c r="J33" s="1">
        <v>26.570309999999999</v>
      </c>
      <c r="K33" s="51">
        <f>IF((K32*J32-(V33-V32)*readme!$B$18/readme!$B$20+(E33-E32)*1000)/J33&gt;0,(K32*J32-(V33-V32)*readme!$B$18/readme!$B$20+(E33-E32)*1000)/J33,0)</f>
        <v>0</v>
      </c>
      <c r="L33" s="72"/>
      <c r="M33" s="1">
        <v>571.53846153846143</v>
      </c>
      <c r="N33" s="1">
        <v>5.4392829322214356</v>
      </c>
      <c r="O33" s="1">
        <v>10.199999999999999</v>
      </c>
      <c r="P33" s="1">
        <v>0.73</v>
      </c>
      <c r="Q33" s="1">
        <v>0.17152000000000001</v>
      </c>
      <c r="R33" s="1">
        <v>4.32829</v>
      </c>
      <c r="S33" s="1">
        <v>0.60187000000000002</v>
      </c>
      <c r="T33" s="1">
        <v>4.9020299999999999</v>
      </c>
      <c r="U33" s="1">
        <v>3.95479</v>
      </c>
      <c r="V33" s="23">
        <f t="shared" si="0"/>
        <v>15185.954099999997</v>
      </c>
      <c r="W33" s="2">
        <f t="shared" si="1"/>
        <v>271.01716199999998</v>
      </c>
      <c r="X33" s="2">
        <f t="shared" si="10"/>
        <v>4.5573395712</v>
      </c>
      <c r="Y33" s="2">
        <f t="shared" si="11"/>
        <v>115.0040070699</v>
      </c>
      <c r="Z33" s="2">
        <f t="shared" si="12"/>
        <v>15.9918724797</v>
      </c>
      <c r="AA33" s="2">
        <f t="shared" si="13"/>
        <v>130.24845672929999</v>
      </c>
      <c r="AB33" s="24">
        <f t="shared" si="14"/>
        <v>105.07999628489999</v>
      </c>
    </row>
    <row r="34" spans="1:28" x14ac:dyDescent="0.25">
      <c r="A34" s="1">
        <v>121.16666666660846</v>
      </c>
      <c r="B34" s="1">
        <v>29.967099999999999</v>
      </c>
      <c r="C34" s="1">
        <v>4.9945000000000004</v>
      </c>
      <c r="D34" s="1">
        <v>36.767000000000003</v>
      </c>
      <c r="E34" s="1">
        <v>2.8210000000000015</v>
      </c>
      <c r="F34" s="1">
        <v>8.2509999999999994</v>
      </c>
      <c r="G34" s="1">
        <v>2.0377999999999998</v>
      </c>
      <c r="H34" s="10">
        <v>0</v>
      </c>
      <c r="I34" s="10">
        <f t="shared" si="8"/>
        <v>213.99999997508755</v>
      </c>
      <c r="J34" s="1">
        <v>26.906770000000002</v>
      </c>
      <c r="K34" s="51">
        <f>IF((K33*J33-(V34-V33)*readme!$B$18/readme!$B$20+(E34-E33)*1000)/J34&gt;0,(K33*J33-(V34-V33)*readme!$B$18/readme!$B$20+(E34-E33)*1000)/J34,0)</f>
        <v>0</v>
      </c>
      <c r="L34" s="72"/>
      <c r="M34" s="1">
        <v>583.07692307692321</v>
      </c>
      <c r="N34" s="1">
        <v>1.0878565864699703</v>
      </c>
      <c r="O34" s="1">
        <v>11.6</v>
      </c>
      <c r="P34" s="1">
        <v>0.62</v>
      </c>
      <c r="Q34" s="1">
        <v>0.16052000000000002</v>
      </c>
      <c r="R34" s="1">
        <v>3.9268000000000001</v>
      </c>
      <c r="S34" s="1">
        <v>0.54927999999999999</v>
      </c>
      <c r="T34" s="1">
        <v>4.5158900000000006</v>
      </c>
      <c r="U34" s="1">
        <v>3.8752800000000001</v>
      </c>
      <c r="V34" s="23">
        <f t="shared" si="0"/>
        <v>15688.716661538467</v>
      </c>
      <c r="W34" s="2">
        <f t="shared" si="1"/>
        <v>312.11853200000002</v>
      </c>
      <c r="X34" s="2">
        <f t="shared" si="10"/>
        <v>4.3190747204000006</v>
      </c>
      <c r="Y34" s="2">
        <f t="shared" si="11"/>
        <v>105.65750443600001</v>
      </c>
      <c r="Z34" s="2">
        <f t="shared" si="12"/>
        <v>14.779350625600001</v>
      </c>
      <c r="AA34" s="2">
        <f t="shared" si="13"/>
        <v>121.50801357530003</v>
      </c>
      <c r="AB34" s="24">
        <f t="shared" si="14"/>
        <v>104.27126764560001</v>
      </c>
    </row>
    <row r="35" spans="1:28" x14ac:dyDescent="0.25">
      <c r="A35" s="1">
        <v>122.16666666672488</v>
      </c>
      <c r="B35" s="1">
        <v>29.872699999999998</v>
      </c>
      <c r="C35" s="1">
        <v>4.9882</v>
      </c>
      <c r="D35" s="1">
        <v>39.665100000000002</v>
      </c>
      <c r="E35" s="1">
        <v>2.822000000000001</v>
      </c>
      <c r="F35" s="1">
        <v>8.4649999999999999</v>
      </c>
      <c r="G35" s="1">
        <v>2.0504999999999995</v>
      </c>
      <c r="H35" s="10">
        <v>0</v>
      </c>
      <c r="I35" s="10">
        <f t="shared" si="8"/>
        <v>215.3333333333336</v>
      </c>
      <c r="J35" s="1">
        <v>27.088520000000003</v>
      </c>
      <c r="K35" s="51">
        <f>IF((K34*J34-(V35-V34)*readme!$B$18/readme!$B$20+(E35-E34)*1000)/J35&gt;0,(K34*J34-(V35-V34)*readme!$B$18/readme!$B$20+(E35-E34)*1000)/J35,0)</f>
        <v>0</v>
      </c>
      <c r="L35" s="72"/>
      <c r="M35" s="1">
        <v>586.53846153846155</v>
      </c>
      <c r="N35" s="1">
        <v>1.6317848796692842</v>
      </c>
      <c r="O35" s="1">
        <v>12.67</v>
      </c>
      <c r="P35" s="1">
        <v>1.37</v>
      </c>
      <c r="Q35" s="1">
        <v>0.16852</v>
      </c>
      <c r="R35" s="1">
        <v>3.6917700000000004</v>
      </c>
      <c r="S35" s="1">
        <v>0.55237000000000003</v>
      </c>
      <c r="T35" s="1">
        <v>4.5369599999999997</v>
      </c>
      <c r="U35" s="1">
        <v>4.02562</v>
      </c>
      <c r="V35" s="23">
        <f t="shared" si="0"/>
        <v>15888.458846153848</v>
      </c>
      <c r="W35" s="2">
        <f t="shared" si="1"/>
        <v>343.21154840000003</v>
      </c>
      <c r="X35" s="2">
        <f t="shared" si="10"/>
        <v>4.5649573904000009</v>
      </c>
      <c r="Y35" s="2">
        <f t="shared" si="11"/>
        <v>100.00458548040002</v>
      </c>
      <c r="Z35" s="2">
        <f t="shared" si="12"/>
        <v>14.962885792400002</v>
      </c>
      <c r="AA35" s="2">
        <f t="shared" si="13"/>
        <v>122.8995316992</v>
      </c>
      <c r="AB35" s="24">
        <f t="shared" si="14"/>
        <v>109.04808788240001</v>
      </c>
    </row>
    <row r="36" spans="1:28" x14ac:dyDescent="0.25">
      <c r="A36" s="1">
        <v>123.66666666672488</v>
      </c>
      <c r="B36" s="1">
        <v>29.872699999999998</v>
      </c>
      <c r="C36" s="1">
        <v>4.9945000000000004</v>
      </c>
      <c r="D36" s="1">
        <v>48.421799999999998</v>
      </c>
      <c r="E36" s="1">
        <v>2.8210000000000015</v>
      </c>
      <c r="F36" s="1">
        <v>8.7880000000000003</v>
      </c>
      <c r="G36" s="1">
        <v>2.0733999999999999</v>
      </c>
      <c r="H36" s="10">
        <v>0</v>
      </c>
      <c r="I36" s="10">
        <f t="shared" si="8"/>
        <v>215.0000000125145</v>
      </c>
      <c r="J36" s="1">
        <v>27.363040000000005</v>
      </c>
      <c r="K36" s="51">
        <f>IF((K35*J35-(V36-V35)*readme!$B$18/readme!$B$20+(E36-E35)*1000)/J36&gt;0,(K35*J35-(V36-V35)*readme!$B$18/readme!$B$20+(E36-E35)*1000)/J36,0)</f>
        <v>0</v>
      </c>
      <c r="L36" s="72"/>
      <c r="M36" s="1">
        <v>584.2307692307694</v>
      </c>
      <c r="N36" s="1">
        <v>3.8074980525378823</v>
      </c>
      <c r="O36" s="1">
        <v>13.57</v>
      </c>
      <c r="P36" s="1">
        <v>1.51</v>
      </c>
      <c r="Q36" s="1">
        <v>0.13591</v>
      </c>
      <c r="R36" s="1">
        <v>2.9952800000000002</v>
      </c>
      <c r="S36" s="1">
        <v>0.39241999999999999</v>
      </c>
      <c r="T36" s="1">
        <v>3.5405000000000002</v>
      </c>
      <c r="U36" s="1">
        <v>3.1231499999999999</v>
      </c>
      <c r="V36" s="23">
        <f t="shared" si="0"/>
        <v>15986.329907692316</v>
      </c>
      <c r="W36" s="2">
        <f t="shared" si="1"/>
        <v>371.31645280000009</v>
      </c>
      <c r="X36" s="2">
        <f t="shared" si="10"/>
        <v>3.718910766400001</v>
      </c>
      <c r="Y36" s="2">
        <f t="shared" si="11"/>
        <v>81.959966451200017</v>
      </c>
      <c r="Z36" s="2">
        <f t="shared" si="12"/>
        <v>10.737804156800001</v>
      </c>
      <c r="AA36" s="2">
        <f t="shared" si="13"/>
        <v>96.878843120000028</v>
      </c>
      <c r="AB36" s="24">
        <f t="shared" si="14"/>
        <v>85.458878376000015</v>
      </c>
    </row>
    <row r="37" spans="1:28" x14ac:dyDescent="0.25">
      <c r="A37" s="1">
        <v>125.66666666660846</v>
      </c>
      <c r="B37" s="1">
        <v>29.872699999999998</v>
      </c>
      <c r="C37" s="1">
        <v>4.9882</v>
      </c>
      <c r="D37" s="1">
        <v>48.546500000000002</v>
      </c>
      <c r="E37" s="1">
        <v>2.822000000000001</v>
      </c>
      <c r="F37" s="1">
        <v>9.218</v>
      </c>
      <c r="G37" s="1">
        <v>2.1133999999999995</v>
      </c>
      <c r="H37" s="10">
        <v>0</v>
      </c>
      <c r="I37" s="10">
        <f t="shared" si="8"/>
        <v>214.66666666666612</v>
      </c>
      <c r="J37" s="1">
        <v>27.740000000000002</v>
      </c>
      <c r="K37" s="51">
        <f>IF((K36*J36-(V37-V36)*readme!$B$18/readme!$B$20+(E37-E36)*1000)/J37&gt;0,(K36*J36-(V37-V36)*readme!$B$18/readme!$B$20+(E37-E36)*1000)/J37,0)</f>
        <v>0</v>
      </c>
      <c r="L37" s="72"/>
      <c r="M37" s="1">
        <v>582.69230769230739</v>
      </c>
      <c r="N37" s="1">
        <v>1.6317848796692842</v>
      </c>
      <c r="O37" s="1">
        <v>14.81</v>
      </c>
      <c r="P37" s="1">
        <v>1.44</v>
      </c>
      <c r="Q37" s="1">
        <v>0.13593</v>
      </c>
      <c r="R37" s="1">
        <v>3.0943200000000002</v>
      </c>
      <c r="S37" s="1">
        <v>0.39635999999999999</v>
      </c>
      <c r="T37" s="1">
        <v>3.5823799999999997</v>
      </c>
      <c r="U37" s="1">
        <v>3.3040100000000003</v>
      </c>
      <c r="V37" s="23">
        <f t="shared" si="0"/>
        <v>16163.884615384608</v>
      </c>
      <c r="W37" s="2">
        <f t="shared" si="1"/>
        <v>410.82940000000002</v>
      </c>
      <c r="X37" s="2">
        <f t="shared" si="10"/>
        <v>3.7706982</v>
      </c>
      <c r="Y37" s="2">
        <f t="shared" si="11"/>
        <v>85.836436800000016</v>
      </c>
      <c r="Z37" s="2">
        <f t="shared" si="12"/>
        <v>10.9950264</v>
      </c>
      <c r="AA37" s="2">
        <f t="shared" si="13"/>
        <v>99.375221199999999</v>
      </c>
      <c r="AB37" s="24">
        <f t="shared" si="14"/>
        <v>91.653237400000009</v>
      </c>
    </row>
    <row r="38" spans="1:28" ht="15.75" thickBot="1" x14ac:dyDescent="0.3">
      <c r="A38" s="1">
        <v>127.16666666660846</v>
      </c>
      <c r="B38" s="1">
        <v>29.919899999999998</v>
      </c>
      <c r="C38" s="1">
        <v>4.9912999999999998</v>
      </c>
      <c r="D38" s="1">
        <v>47.206499999999998</v>
      </c>
      <c r="E38" s="1">
        <v>2.8210000000000015</v>
      </c>
      <c r="F38" s="1">
        <v>9.5399999999999991</v>
      </c>
      <c r="G38" s="1">
        <v>2.1429999999999998</v>
      </c>
      <c r="H38" s="10">
        <v>0</v>
      </c>
      <c r="I38" s="10">
        <f t="shared" si="8"/>
        <v>75.019659239877058</v>
      </c>
      <c r="J38" s="1">
        <v>28.019760000000002</v>
      </c>
      <c r="K38" s="51">
        <f>IF((K37*J37-(V38-V37)*readme!$B$18/readme!$B$20+(E38-E37)*1000)/J38&gt;0,(K37*J37-(V38-V37)*readme!$B$18/readme!$B$20+(E38-E37)*1000)/J38,0)</f>
        <v>0</v>
      </c>
      <c r="L38" s="72"/>
      <c r="M38" s="1">
        <v>585</v>
      </c>
      <c r="N38" s="1">
        <v>0.54392829322030367</v>
      </c>
      <c r="O38" s="1">
        <v>15.56</v>
      </c>
      <c r="P38" s="1">
        <v>2.2400000000000002</v>
      </c>
      <c r="Q38" s="1">
        <v>0.13397999999999999</v>
      </c>
      <c r="R38" s="1">
        <v>2.6398599999999997</v>
      </c>
      <c r="S38" s="1">
        <v>0.31639</v>
      </c>
      <c r="T38" s="1">
        <v>3.0639099999999999</v>
      </c>
      <c r="U38" s="1">
        <v>2.9611700000000001</v>
      </c>
      <c r="V38" s="25">
        <f t="shared" si="0"/>
        <v>16391.559600000001</v>
      </c>
      <c r="W38" s="26">
        <f t="shared" si="1"/>
        <v>435.98746560000006</v>
      </c>
      <c r="X38" s="26">
        <f t="shared" si="10"/>
        <v>3.7540874447999997</v>
      </c>
      <c r="Y38" s="26">
        <f t="shared" si="11"/>
        <v>73.968243633599997</v>
      </c>
      <c r="Z38" s="26">
        <f t="shared" si="12"/>
        <v>8.8651718664000008</v>
      </c>
      <c r="AA38" s="26">
        <f t="shared" si="13"/>
        <v>85.850022861599996</v>
      </c>
      <c r="AB38" s="27">
        <f t="shared" si="14"/>
        <v>82.971272719200002</v>
      </c>
    </row>
    <row r="42" spans="1:28" x14ac:dyDescent="0.25">
      <c r="A42" t="s">
        <v>37</v>
      </c>
      <c r="B42">
        <f>40-M4*0.2/0.5</f>
        <v>31.692307692307704</v>
      </c>
      <c r="U42" s="9">
        <f>A3</f>
        <v>6.6666666667248737</v>
      </c>
      <c r="V42">
        <f>LN(V3)</f>
        <v>5.0483096199009925</v>
      </c>
    </row>
    <row r="43" spans="1:28" x14ac:dyDescent="0.25">
      <c r="A43" t="s">
        <v>38</v>
      </c>
      <c r="B43">
        <v>0</v>
      </c>
      <c r="U43" s="9">
        <f t="shared" ref="U43:U77" si="15">A4</f>
        <v>22.666666666666664</v>
      </c>
      <c r="V43">
        <f t="shared" ref="V43:V77" si="16">LN(V4)</f>
        <v>5.7435607246646123</v>
      </c>
    </row>
    <row r="44" spans="1:28" x14ac:dyDescent="0.25">
      <c r="U44" s="9">
        <f t="shared" si="15"/>
        <v>25.666666666666664</v>
      </c>
      <c r="V44">
        <f t="shared" si="16"/>
        <v>5.9741382718887071</v>
      </c>
    </row>
    <row r="45" spans="1:28" x14ac:dyDescent="0.25">
      <c r="U45" s="9">
        <f t="shared" si="15"/>
        <v>28.666666666666664</v>
      </c>
      <c r="V45">
        <f t="shared" si="16"/>
        <v>6.4189913051671201</v>
      </c>
    </row>
    <row r="46" spans="1:28" x14ac:dyDescent="0.25">
      <c r="U46" s="9">
        <f t="shared" si="15"/>
        <v>30.666666666724872</v>
      </c>
      <c r="V46">
        <f t="shared" si="16"/>
        <v>6.5102902768263702</v>
      </c>
    </row>
    <row r="47" spans="1:28" x14ac:dyDescent="0.25">
      <c r="U47" s="9">
        <f t="shared" si="15"/>
        <v>46.833333333352734</v>
      </c>
      <c r="V47">
        <f t="shared" si="16"/>
        <v>9.0849355456652603</v>
      </c>
    </row>
    <row r="48" spans="1:28" x14ac:dyDescent="0.25">
      <c r="U48" s="9">
        <f t="shared" si="15"/>
        <v>47.916666666724872</v>
      </c>
      <c r="V48">
        <f t="shared" si="16"/>
        <v>9.100381802735507</v>
      </c>
    </row>
    <row r="49" spans="21:22" x14ac:dyDescent="0.25">
      <c r="U49" s="9">
        <f t="shared" si="15"/>
        <v>49.916666666608464</v>
      </c>
      <c r="V49">
        <f t="shared" si="16"/>
        <v>9.0628381251427559</v>
      </c>
    </row>
    <row r="50" spans="21:22" x14ac:dyDescent="0.25">
      <c r="U50" s="9">
        <f t="shared" si="15"/>
        <v>52.666666666666671</v>
      </c>
      <c r="V50">
        <f t="shared" si="16"/>
        <v>9.1024160931972595</v>
      </c>
    </row>
    <row r="51" spans="21:22" x14ac:dyDescent="0.25">
      <c r="U51" s="9">
        <f t="shared" si="15"/>
        <v>56.166666666724879</v>
      </c>
      <c r="V51">
        <f t="shared" si="16"/>
        <v>9.0818524519429982</v>
      </c>
    </row>
    <row r="52" spans="21:22" x14ac:dyDescent="0.25">
      <c r="U52" s="9">
        <f t="shared" si="15"/>
        <v>57.166666666666671</v>
      </c>
      <c r="V52">
        <f t="shared" si="16"/>
        <v>9.069272494777687</v>
      </c>
    </row>
    <row r="53" spans="21:22" x14ac:dyDescent="0.25">
      <c r="U53" s="9">
        <f t="shared" si="15"/>
        <v>58.666666666666671</v>
      </c>
      <c r="V53">
        <f t="shared" si="16"/>
        <v>9.0684823230538232</v>
      </c>
    </row>
    <row r="54" spans="21:22" x14ac:dyDescent="0.25">
      <c r="U54" s="9">
        <f t="shared" si="15"/>
        <v>60.666666666724879</v>
      </c>
      <c r="V54">
        <f t="shared" si="16"/>
        <v>9.074491323352996</v>
      </c>
    </row>
    <row r="55" spans="21:22" x14ac:dyDescent="0.25">
      <c r="U55" s="9">
        <f t="shared" si="15"/>
        <v>70.499999999980602</v>
      </c>
      <c r="V55">
        <f t="shared" si="16"/>
        <v>9.1062550830419582</v>
      </c>
    </row>
    <row r="56" spans="21:22" x14ac:dyDescent="0.25">
      <c r="U56" s="9">
        <f t="shared" si="15"/>
        <v>72.166666666666671</v>
      </c>
      <c r="V56">
        <f t="shared" si="16"/>
        <v>9.1400276800466376</v>
      </c>
    </row>
    <row r="57" spans="21:22" x14ac:dyDescent="0.25">
      <c r="U57" s="9">
        <f t="shared" si="15"/>
        <v>73.833333333352741</v>
      </c>
      <c r="V57">
        <f t="shared" si="16"/>
        <v>9.1188739527194755</v>
      </c>
    </row>
    <row r="58" spans="21:22" x14ac:dyDescent="0.25">
      <c r="U58" s="9">
        <f t="shared" si="15"/>
        <v>76.666666666666671</v>
      </c>
      <c r="V58">
        <f t="shared" si="16"/>
        <v>9.1381145944237705</v>
      </c>
    </row>
    <row r="59" spans="21:22" x14ac:dyDescent="0.25">
      <c r="U59" s="9">
        <f t="shared" si="15"/>
        <v>77.833333333294533</v>
      </c>
      <c r="V59">
        <f t="shared" si="16"/>
        <v>9.1514911107260577</v>
      </c>
    </row>
    <row r="60" spans="21:22" x14ac:dyDescent="0.25">
      <c r="U60" s="9">
        <f t="shared" si="15"/>
        <v>79.666666666666671</v>
      </c>
      <c r="V60">
        <f t="shared" si="16"/>
        <v>9.1435895601939094</v>
      </c>
    </row>
    <row r="61" spans="21:22" x14ac:dyDescent="0.25">
      <c r="U61" s="9">
        <f t="shared" si="15"/>
        <v>82.666666666666671</v>
      </c>
      <c r="V61">
        <f t="shared" si="16"/>
        <v>9.176323809708256</v>
      </c>
    </row>
    <row r="62" spans="21:22" x14ac:dyDescent="0.25">
      <c r="U62" s="9">
        <f t="shared" si="15"/>
        <v>84.666666666724879</v>
      </c>
      <c r="V62">
        <f t="shared" si="16"/>
        <v>9.1932482370359914</v>
      </c>
    </row>
    <row r="63" spans="21:22" x14ac:dyDescent="0.25">
      <c r="U63" s="9">
        <f t="shared" si="15"/>
        <v>94.916666666608464</v>
      </c>
      <c r="V63">
        <f t="shared" si="16"/>
        <v>9.3338142425325721</v>
      </c>
    </row>
    <row r="64" spans="21:22" x14ac:dyDescent="0.25">
      <c r="U64" s="9">
        <f t="shared" si="15"/>
        <v>95.666666666608464</v>
      </c>
      <c r="V64">
        <f t="shared" si="16"/>
        <v>9.3273848149401246</v>
      </c>
    </row>
    <row r="65" spans="21:22" x14ac:dyDescent="0.25">
      <c r="U65" s="9">
        <f t="shared" si="15"/>
        <v>97.083333333352741</v>
      </c>
      <c r="V65">
        <f t="shared" si="16"/>
        <v>9.323815028771687</v>
      </c>
    </row>
    <row r="66" spans="21:22" x14ac:dyDescent="0.25">
      <c r="U66" s="9">
        <f t="shared" si="15"/>
        <v>97.666666666666671</v>
      </c>
      <c r="V66">
        <f t="shared" si="16"/>
        <v>9.3012040464459336</v>
      </c>
    </row>
    <row r="67" spans="21:22" x14ac:dyDescent="0.25">
      <c r="U67" s="9">
        <f t="shared" si="15"/>
        <v>100.66666666666667</v>
      </c>
      <c r="V67">
        <f t="shared" si="16"/>
        <v>9.352142130170634</v>
      </c>
    </row>
    <row r="68" spans="21:22" x14ac:dyDescent="0.25">
      <c r="U68" s="9">
        <f t="shared" si="15"/>
        <v>102.16666666666667</v>
      </c>
      <c r="V68">
        <f t="shared" si="16"/>
        <v>9.3554874885715851</v>
      </c>
    </row>
    <row r="69" spans="21:22" x14ac:dyDescent="0.25">
      <c r="U69" s="9">
        <f t="shared" si="15"/>
        <v>104.16666666672488</v>
      </c>
      <c r="V69">
        <f t="shared" si="16"/>
        <v>9.4041103987208032</v>
      </c>
    </row>
    <row r="70" spans="21:22" x14ac:dyDescent="0.25">
      <c r="U70" s="9">
        <f t="shared" si="15"/>
        <v>106.66666666666667</v>
      </c>
      <c r="V70">
        <f t="shared" si="16"/>
        <v>9.439606641140422</v>
      </c>
    </row>
    <row r="71" spans="21:22" x14ac:dyDescent="0.25">
      <c r="U71" s="9">
        <f t="shared" si="15"/>
        <v>108.66666666672488</v>
      </c>
      <c r="V71">
        <f t="shared" si="16"/>
        <v>9.4732221273742141</v>
      </c>
    </row>
    <row r="72" spans="21:22" x14ac:dyDescent="0.25">
      <c r="U72" s="9">
        <f t="shared" si="15"/>
        <v>119.49999999992239</v>
      </c>
      <c r="V72">
        <f t="shared" si="16"/>
        <v>9.6281262072478686</v>
      </c>
    </row>
    <row r="73" spans="21:22" x14ac:dyDescent="0.25">
      <c r="U73" s="9">
        <f t="shared" si="15"/>
        <v>121.16666666660846</v>
      </c>
      <c r="V73">
        <f t="shared" si="16"/>
        <v>9.6606970489808255</v>
      </c>
    </row>
    <row r="74" spans="21:22" x14ac:dyDescent="0.25">
      <c r="U74" s="9">
        <f t="shared" si="15"/>
        <v>122.16666666672488</v>
      </c>
      <c r="V74">
        <f t="shared" si="16"/>
        <v>9.673348265912864</v>
      </c>
    </row>
    <row r="75" spans="21:22" x14ac:dyDescent="0.25">
      <c r="U75" s="9">
        <f t="shared" si="15"/>
        <v>123.66666666672488</v>
      </c>
      <c r="V75">
        <f t="shared" si="16"/>
        <v>9.6794892552614158</v>
      </c>
    </row>
    <row r="76" spans="21:22" x14ac:dyDescent="0.25">
      <c r="U76" s="9">
        <f t="shared" si="15"/>
        <v>125.66666666660846</v>
      </c>
      <c r="V76">
        <f t="shared" si="16"/>
        <v>9.6905346878027174</v>
      </c>
    </row>
    <row r="77" spans="21:22" x14ac:dyDescent="0.25">
      <c r="U77" s="9">
        <f t="shared" si="15"/>
        <v>127.16666666660846</v>
      </c>
      <c r="V77">
        <f t="shared" si="16"/>
        <v>9.7045218227935433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E2A2-DE6C-4D9A-9F85-07823C3DF8E6}">
  <dimension ref="A1:N38"/>
  <sheetViews>
    <sheetView topLeftCell="A13" workbookViewId="0">
      <selection activeCell="A19" sqref="A19:N38"/>
    </sheetView>
  </sheetViews>
  <sheetFormatPr defaultRowHeight="15" x14ac:dyDescent="0.25"/>
  <cols>
    <col min="6" max="6" width="11.28515625" bestFit="1" customWidth="1"/>
  </cols>
  <sheetData>
    <row r="1" spans="1:14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9</v>
      </c>
      <c r="F1" s="3" t="s">
        <v>58</v>
      </c>
      <c r="G1" s="4" t="s">
        <v>55</v>
      </c>
      <c r="H1" s="4" t="s">
        <v>29</v>
      </c>
      <c r="I1" s="4" t="s">
        <v>30</v>
      </c>
      <c r="J1" s="4" t="s">
        <v>31</v>
      </c>
      <c r="K1" s="4" t="s">
        <v>27</v>
      </c>
      <c r="L1" s="5" t="s">
        <v>32</v>
      </c>
      <c r="M1" s="15" t="s">
        <v>56</v>
      </c>
      <c r="N1" s="15" t="s">
        <v>57</v>
      </c>
    </row>
    <row r="2" spans="1:14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20</v>
      </c>
      <c r="F2" s="14" t="s">
        <v>26</v>
      </c>
      <c r="G2" s="15" t="s">
        <v>28</v>
      </c>
      <c r="H2" s="15" t="s">
        <v>26</v>
      </c>
      <c r="I2" s="15" t="s">
        <v>26</v>
      </c>
      <c r="J2" s="15" t="s">
        <v>26</v>
      </c>
      <c r="K2" s="15" t="s">
        <v>26</v>
      </c>
      <c r="L2" s="16" t="s">
        <v>26</v>
      </c>
      <c r="M2" s="15" t="s">
        <v>19</v>
      </c>
      <c r="N2" s="15" t="s">
        <v>19</v>
      </c>
    </row>
    <row r="3" spans="1:14" x14ac:dyDescent="0.25">
      <c r="A3" s="57">
        <v>6.6666666667248737</v>
      </c>
      <c r="B3" s="57">
        <v>29.919899999999998</v>
      </c>
      <c r="C3" s="57">
        <v>5.1689999999999996</v>
      </c>
      <c r="D3" s="57">
        <v>100.52549999999999</v>
      </c>
      <c r="E3" s="57">
        <v>14.99901</v>
      </c>
      <c r="F3" s="51"/>
      <c r="G3" s="51"/>
      <c r="H3" s="51"/>
      <c r="I3" s="51"/>
      <c r="J3" s="51"/>
      <c r="K3" s="51"/>
      <c r="L3" s="51"/>
      <c r="M3" s="51"/>
      <c r="N3" s="51"/>
    </row>
    <row r="4" spans="1:14" x14ac:dyDescent="0.25">
      <c r="A4" s="35">
        <v>22.666666666666664</v>
      </c>
      <c r="B4" s="35">
        <v>29.919899999999998</v>
      </c>
      <c r="C4" s="35">
        <v>5.0225</v>
      </c>
      <c r="D4" s="35">
        <v>73.694599999999994</v>
      </c>
      <c r="E4" s="35">
        <v>15.030600000000003</v>
      </c>
      <c r="F4" s="86"/>
      <c r="G4" s="86"/>
      <c r="H4" s="86"/>
      <c r="I4" s="86"/>
      <c r="J4" s="86"/>
      <c r="K4" s="86"/>
      <c r="L4" s="86"/>
    </row>
    <row r="5" spans="1:14" x14ac:dyDescent="0.25">
      <c r="A5" s="1">
        <v>25.666666666666664</v>
      </c>
      <c r="B5" s="1">
        <v>29.919899999999998</v>
      </c>
      <c r="C5" s="1">
        <v>5.0007000000000001</v>
      </c>
      <c r="D5" s="1">
        <v>49.886499999999998</v>
      </c>
      <c r="E5" s="1">
        <v>15.031410000000001</v>
      </c>
      <c r="F5" s="86"/>
      <c r="G5" s="86"/>
      <c r="H5" s="86"/>
      <c r="I5" s="86"/>
      <c r="J5" s="86"/>
      <c r="K5" s="86"/>
      <c r="L5" s="86"/>
    </row>
    <row r="6" spans="1:14" x14ac:dyDescent="0.25">
      <c r="A6" s="1">
        <v>28.666666666666664</v>
      </c>
      <c r="B6" s="1">
        <v>29.919899999999998</v>
      </c>
      <c r="C6" s="1">
        <v>4.9945000000000004</v>
      </c>
      <c r="D6" s="1">
        <v>49.9176</v>
      </c>
      <c r="E6" s="1">
        <v>15.045270000000002</v>
      </c>
      <c r="F6" s="86"/>
      <c r="G6" s="86"/>
      <c r="H6" s="86"/>
      <c r="I6" s="86"/>
      <c r="J6" s="86"/>
      <c r="K6" s="86"/>
      <c r="L6" s="86"/>
    </row>
    <row r="7" spans="1:14" x14ac:dyDescent="0.25">
      <c r="A7" s="1">
        <v>30.666666666724872</v>
      </c>
      <c r="B7" s="1">
        <v>29.919899999999998</v>
      </c>
      <c r="C7" s="1">
        <v>4.9912999999999998</v>
      </c>
      <c r="D7" s="1">
        <v>49.574800000000003</v>
      </c>
      <c r="E7" s="1">
        <v>15.06255</v>
      </c>
      <c r="F7" s="86"/>
      <c r="G7" s="86"/>
      <c r="H7" s="86"/>
      <c r="I7" s="86"/>
      <c r="J7" s="86"/>
      <c r="K7" s="86"/>
      <c r="L7" s="86"/>
    </row>
    <row r="8" spans="1:14" x14ac:dyDescent="0.25">
      <c r="A8" s="1">
        <v>46.833333333352734</v>
      </c>
      <c r="B8" s="1">
        <v>29.872699999999998</v>
      </c>
      <c r="C8" s="1">
        <v>5.01</v>
      </c>
      <c r="D8" s="1">
        <v>20.157399999999999</v>
      </c>
      <c r="E8" s="1">
        <v>18.861540000000002</v>
      </c>
      <c r="F8" s="86"/>
      <c r="G8" s="86"/>
      <c r="H8" s="86"/>
      <c r="I8" s="86"/>
      <c r="J8" s="86"/>
      <c r="K8" s="86"/>
      <c r="L8" s="86"/>
    </row>
    <row r="9" spans="1:14" x14ac:dyDescent="0.25">
      <c r="A9" s="1">
        <v>47.916666666724872</v>
      </c>
      <c r="B9" s="1">
        <v>29.872699999999998</v>
      </c>
      <c r="C9" s="1">
        <v>5.0068999999999999</v>
      </c>
      <c r="D9" s="1">
        <v>57.739400000000003</v>
      </c>
      <c r="E9" s="1">
        <v>19.23423</v>
      </c>
      <c r="F9" s="86"/>
      <c r="G9" s="86"/>
      <c r="H9" s="86"/>
      <c r="I9" s="86"/>
      <c r="J9" s="86"/>
      <c r="K9" s="86"/>
      <c r="L9" s="86"/>
    </row>
    <row r="10" spans="1:14" x14ac:dyDescent="0.25">
      <c r="A10" s="1">
        <v>49.916666666608464</v>
      </c>
      <c r="B10" s="1">
        <v>30.061499999999999</v>
      </c>
      <c r="C10" s="1">
        <v>5.2656999999999998</v>
      </c>
      <c r="D10" s="1">
        <v>50.634399999999999</v>
      </c>
      <c r="E10" s="1">
        <v>19.223969999999998</v>
      </c>
      <c r="F10" s="86"/>
      <c r="G10" s="86"/>
      <c r="H10" s="86"/>
      <c r="I10" s="86"/>
      <c r="J10" s="86"/>
      <c r="K10" s="86"/>
      <c r="L10" s="86"/>
    </row>
    <row r="11" spans="1:14" x14ac:dyDescent="0.25">
      <c r="A11" s="1">
        <v>52.666666666666671</v>
      </c>
      <c r="B11" s="1">
        <v>29.967099999999999</v>
      </c>
      <c r="C11" s="1">
        <v>5.3810000000000002</v>
      </c>
      <c r="D11" s="1">
        <v>50.198099999999997</v>
      </c>
      <c r="E11" s="1">
        <v>19.225770000000001</v>
      </c>
      <c r="F11" s="86"/>
      <c r="G11" s="86"/>
      <c r="H11" s="86"/>
      <c r="I11" s="86"/>
      <c r="J11" s="86"/>
      <c r="K11" s="86"/>
      <c r="L11" s="86"/>
    </row>
    <row r="12" spans="1:14" x14ac:dyDescent="0.25">
      <c r="A12" s="1">
        <v>56.166666666724879</v>
      </c>
      <c r="B12" s="1">
        <v>30.061499999999999</v>
      </c>
      <c r="C12" s="1">
        <v>5.4089999999999998</v>
      </c>
      <c r="D12" s="1">
        <v>56.243600000000001</v>
      </c>
      <c r="E12" s="1">
        <v>19.23047</v>
      </c>
      <c r="F12" s="86"/>
      <c r="G12" s="86"/>
      <c r="H12" s="86"/>
      <c r="I12" s="86"/>
      <c r="J12" s="86"/>
      <c r="K12" s="86"/>
      <c r="L12" s="86"/>
    </row>
    <row r="13" spans="1:14" x14ac:dyDescent="0.25">
      <c r="A13" s="1">
        <v>57.166666666666671</v>
      </c>
      <c r="B13" s="1">
        <v>30.061499999999999</v>
      </c>
      <c r="C13" s="1">
        <v>5.2469999999999999</v>
      </c>
      <c r="D13" s="1">
        <v>53.6571</v>
      </c>
      <c r="E13" s="1">
        <v>19.265519999999999</v>
      </c>
      <c r="F13" s="86"/>
      <c r="G13" s="86"/>
      <c r="H13" s="86"/>
      <c r="I13" s="86"/>
      <c r="J13" s="86"/>
      <c r="K13" s="86"/>
      <c r="L13" s="86"/>
    </row>
    <row r="14" spans="1:14" x14ac:dyDescent="0.25">
      <c r="A14" s="1">
        <v>58.666666666666671</v>
      </c>
      <c r="B14" s="1">
        <v>29.967099999999999</v>
      </c>
      <c r="C14" s="1">
        <v>4.9976000000000003</v>
      </c>
      <c r="D14" s="1">
        <v>30.8462</v>
      </c>
      <c r="E14" s="1">
        <v>19.365970000000001</v>
      </c>
      <c r="F14" s="86"/>
      <c r="G14" s="86"/>
      <c r="H14" s="86"/>
      <c r="I14" s="86"/>
      <c r="J14" s="86"/>
      <c r="K14" s="86"/>
      <c r="L14" s="86"/>
    </row>
    <row r="15" spans="1:14" x14ac:dyDescent="0.25">
      <c r="A15" s="1">
        <v>60.666666666724879</v>
      </c>
      <c r="B15" s="1">
        <v>29.967099999999999</v>
      </c>
      <c r="C15" s="1">
        <v>5.0007000000000001</v>
      </c>
      <c r="D15" s="1">
        <v>35.489400000000003</v>
      </c>
      <c r="E15" s="1">
        <v>19.532990000000002</v>
      </c>
      <c r="F15" s="86"/>
      <c r="G15" s="86"/>
      <c r="H15" s="86"/>
      <c r="I15" s="86"/>
      <c r="J15" s="86"/>
      <c r="K15" s="86"/>
      <c r="L15" s="86"/>
    </row>
    <row r="16" spans="1:14" x14ac:dyDescent="0.25">
      <c r="A16" s="1">
        <v>70.499999999980602</v>
      </c>
      <c r="B16" s="1">
        <v>29.919899999999998</v>
      </c>
      <c r="C16" s="1">
        <v>4.9882</v>
      </c>
      <c r="D16" s="1">
        <v>47.113</v>
      </c>
      <c r="E16" s="1">
        <v>20.320779999999999</v>
      </c>
      <c r="F16" s="86"/>
      <c r="G16" s="86"/>
      <c r="H16" s="86"/>
      <c r="I16" s="86"/>
      <c r="J16" s="86"/>
      <c r="K16" s="86"/>
      <c r="L16" s="86"/>
    </row>
    <row r="17" spans="1:14" x14ac:dyDescent="0.25">
      <c r="A17" s="1">
        <v>72.166666666666671</v>
      </c>
      <c r="B17" s="1">
        <v>29.967099999999999</v>
      </c>
      <c r="C17" s="1">
        <v>4.9851000000000001</v>
      </c>
      <c r="D17" s="1">
        <v>50.198099999999997</v>
      </c>
      <c r="E17" s="1">
        <v>20.451189999999997</v>
      </c>
      <c r="F17" s="86"/>
      <c r="G17" s="86"/>
      <c r="H17" s="86"/>
      <c r="I17" s="86"/>
      <c r="J17" s="86"/>
      <c r="K17" s="86"/>
      <c r="L17" s="86"/>
    </row>
    <row r="18" spans="1:14" x14ac:dyDescent="0.25">
      <c r="A18" s="78">
        <v>73.833333333352741</v>
      </c>
      <c r="B18" s="78">
        <v>29.825500000000002</v>
      </c>
      <c r="C18" s="78">
        <v>5.0007000000000001</v>
      </c>
      <c r="D18" s="78">
        <v>47.144100000000002</v>
      </c>
      <c r="E18" s="78">
        <v>20.57883</v>
      </c>
      <c r="F18" s="86"/>
      <c r="G18" s="86"/>
      <c r="H18" s="86"/>
      <c r="I18" s="86"/>
      <c r="J18" s="86"/>
      <c r="K18" s="86"/>
      <c r="L18" s="86"/>
    </row>
    <row r="19" spans="1:14" x14ac:dyDescent="0.25">
      <c r="A19" s="1">
        <v>76.666666666666671</v>
      </c>
      <c r="B19" s="1">
        <v>29.919899999999998</v>
      </c>
      <c r="C19" s="1">
        <v>4.9882</v>
      </c>
      <c r="D19" s="1">
        <v>47.081800000000001</v>
      </c>
      <c r="E19" s="1">
        <v>20.79823</v>
      </c>
      <c r="F19" s="86">
        <f>'F044'!V19-'F044'!V$19</f>
        <v>0</v>
      </c>
      <c r="G19" s="86">
        <f>'F044'!W19-'F044'!W$19</f>
        <v>0</v>
      </c>
      <c r="H19" s="86">
        <f>'F044'!X19-'F044'!X$19</f>
        <v>0</v>
      </c>
      <c r="I19" s="86">
        <f>'F044'!Y19-'F044'!Y$19</f>
        <v>0</v>
      </c>
      <c r="J19" s="86">
        <f>'F044'!Z19-'F044'!Z$19</f>
        <v>0</v>
      </c>
      <c r="K19" s="86">
        <f>'F044'!AA19-'F044'!AA$19</f>
        <v>0</v>
      </c>
      <c r="L19" s="86">
        <f>'F044'!AB19-'F044'!AB$19</f>
        <v>0</v>
      </c>
      <c r="M19">
        <v>0</v>
      </c>
      <c r="N19">
        <v>0</v>
      </c>
    </row>
    <row r="20" spans="1:14" x14ac:dyDescent="0.25">
      <c r="A20" s="1">
        <v>77.833333333294533</v>
      </c>
      <c r="B20" s="1">
        <v>19.960699999999999</v>
      </c>
      <c r="C20" s="1">
        <v>5.1254</v>
      </c>
      <c r="D20" s="1">
        <v>44.464199999999998</v>
      </c>
      <c r="E20" s="1">
        <v>20.880809999999997</v>
      </c>
      <c r="F20" s="86">
        <f>'F044'!V20-'F044'!V$19</f>
        <v>125.28055769230559</v>
      </c>
      <c r="G20" s="86">
        <f>'F044'!W20-'F044'!W$19</f>
        <v>8.2170120999999945</v>
      </c>
      <c r="H20" s="86">
        <f>'F044'!X20-'F044'!X$19</f>
        <v>0.27128185770000002</v>
      </c>
      <c r="I20" s="86">
        <f>'F044'!Y20-'F044'!Y$19</f>
        <v>11.539212863099976</v>
      </c>
      <c r="J20" s="86">
        <f>'F044'!Z20-'F044'!Z$19</f>
        <v>1.332554129699993</v>
      </c>
      <c r="K20" s="86">
        <f>'F044'!AA20-'F044'!AA$19</f>
        <v>20.532713421699981</v>
      </c>
      <c r="L20" s="86">
        <f>'F044'!AB20-'F044'!AB$19</f>
        <v>14.755021474899962</v>
      </c>
      <c r="M20">
        <f>-('F044'!G20-'F044'!$G$19)</f>
        <v>-3.0999999999998806E-3</v>
      </c>
      <c r="N20">
        <f>-('F044'!F20-'F044'!$F$19)</f>
        <v>-0.10100000000000087</v>
      </c>
    </row>
    <row r="21" spans="1:14" x14ac:dyDescent="0.25">
      <c r="A21" s="1">
        <v>79.666666666666671</v>
      </c>
      <c r="B21" s="1">
        <v>19.960699999999999</v>
      </c>
      <c r="C21" s="1">
        <v>4.9976000000000003</v>
      </c>
      <c r="D21" s="1">
        <v>43.903300000000002</v>
      </c>
      <c r="E21" s="1">
        <v>21.020859999999999</v>
      </c>
      <c r="F21" s="86">
        <f>'F044'!V21-'F044'!V$19</f>
        <v>51.074434615387872</v>
      </c>
      <c r="G21" s="86">
        <f>'F044'!W21-'F044'!W$19</f>
        <v>14.071908299999997</v>
      </c>
      <c r="H21" s="86">
        <f>'F044'!X21-'F044'!X$19</f>
        <v>-0.57287403989999941</v>
      </c>
      <c r="I21" s="86">
        <f>'F044'!Y21-'F044'!Y$19</f>
        <v>-18.330792372700017</v>
      </c>
      <c r="J21" s="86">
        <f>'F044'!Z21-'F044'!Z$19</f>
        <v>-4.4891281527000011</v>
      </c>
      <c r="K21" s="86">
        <f>'F044'!AA21-'F044'!AA$19</f>
        <v>-11.692694384300012</v>
      </c>
      <c r="L21" s="86">
        <f>'F044'!AB21-'F044'!AB$19</f>
        <v>-4.320992265000001</v>
      </c>
      <c r="M21">
        <f>-('F044'!G21-'F044'!$G$19)</f>
        <v>-2.0900000000000141E-2</v>
      </c>
      <c r="N21">
        <f>-('F044'!F21-'F044'!$F$19)</f>
        <v>-0.2580000000000009</v>
      </c>
    </row>
    <row r="22" spans="1:14" x14ac:dyDescent="0.25">
      <c r="A22" s="1">
        <v>82.666666666666671</v>
      </c>
      <c r="B22" s="1">
        <v>19.960699999999999</v>
      </c>
      <c r="C22" s="1">
        <v>5.0007000000000001</v>
      </c>
      <c r="D22" s="1">
        <v>39.0107</v>
      </c>
      <c r="E22" s="1">
        <v>21.260949999999998</v>
      </c>
      <c r="F22" s="86">
        <f>'F044'!V22-'F044'!V$19</f>
        <v>362.34669615384882</v>
      </c>
      <c r="G22" s="86">
        <f>'F044'!W22-'F044'!W$19</f>
        <v>10.829686299999992</v>
      </c>
      <c r="H22" s="86">
        <f>'F044'!X22-'F044'!X$19</f>
        <v>8.4702238900000282E-2</v>
      </c>
      <c r="I22" s="86">
        <f>'F044'!Y22-'F044'!Y$19</f>
        <v>15.493761088000014</v>
      </c>
      <c r="J22" s="86">
        <f>'F044'!Z22-'F044'!Z$19</f>
        <v>1.2812814827999972</v>
      </c>
      <c r="K22" s="86">
        <f>'F044'!AA22-'F044'!AA$19</f>
        <v>10.533620866799993</v>
      </c>
      <c r="L22" s="86">
        <f>'F044'!AB22-'F044'!AB$19</f>
        <v>10.849407938300004</v>
      </c>
      <c r="M22">
        <f>-('F044'!G22-'F044'!$G$19)</f>
        <v>-6.1199999999999477E-2</v>
      </c>
      <c r="N22">
        <f>-('F044'!F22-'F044'!$F$19)</f>
        <v>-0.51600000000000001</v>
      </c>
    </row>
    <row r="23" spans="1:14" x14ac:dyDescent="0.25">
      <c r="A23" s="1">
        <v>84.666666666724879</v>
      </c>
      <c r="B23" s="1">
        <v>19.960699999999999</v>
      </c>
      <c r="C23" s="1">
        <v>4.9945000000000004</v>
      </c>
      <c r="D23" s="1">
        <v>38.418599999999998</v>
      </c>
      <c r="E23" s="1">
        <v>21.42446</v>
      </c>
      <c r="F23" s="86">
        <f>'F044'!V23-'F044'!V$19</f>
        <v>527.3228038461566</v>
      </c>
      <c r="G23" s="86">
        <f>'F044'!W23-'F044'!W$19</f>
        <v>46.834178299999991</v>
      </c>
      <c r="H23" s="86">
        <f>'F044'!X23-'F044'!X$19</f>
        <v>-0.14340757629999956</v>
      </c>
      <c r="I23" s="86">
        <f>'F044'!Y23-'F044'!Y$19</f>
        <v>1.1142193379000105</v>
      </c>
      <c r="J23" s="86">
        <f>'F044'!Z23-'F044'!Z$19</f>
        <v>0.71841931630000033</v>
      </c>
      <c r="K23" s="86">
        <f>'F044'!AA23-'F044'!AA$19</f>
        <v>8.7838367301000062</v>
      </c>
      <c r="L23" s="86">
        <f>'F044'!AB23-'F044'!AB$19</f>
        <v>11.298907664799998</v>
      </c>
      <c r="M23">
        <f>-('F044'!G23-'F044'!$G$19)</f>
        <v>-9.1899999999999871E-2</v>
      </c>
      <c r="N23">
        <f>-('F044'!F23-'F044'!$F$19)</f>
        <v>-0.68800000000000061</v>
      </c>
    </row>
    <row r="24" spans="1:14" x14ac:dyDescent="0.25">
      <c r="A24" s="1">
        <v>94.916666666608464</v>
      </c>
      <c r="B24" s="1">
        <v>19.913499999999999</v>
      </c>
      <c r="C24" s="1">
        <v>4.9882</v>
      </c>
      <c r="D24" s="1">
        <v>34.523299999999999</v>
      </c>
      <c r="E24" s="1">
        <v>22.235019999999999</v>
      </c>
      <c r="F24" s="86">
        <f>'F044'!V24-'F044'!V$19</f>
        <v>2010.9961423076984</v>
      </c>
      <c r="G24" s="86">
        <f>'F044'!W24-'F044'!W$19</f>
        <v>69.762604699999997</v>
      </c>
      <c r="H24" s="86"/>
      <c r="I24" s="86"/>
      <c r="J24" s="86"/>
      <c r="K24" s="86"/>
      <c r="L24" s="86"/>
      <c r="M24">
        <f>-('F044'!G24-'F044'!$G$19)</f>
        <v>-0.21919999999999984</v>
      </c>
      <c r="N24">
        <f>-('F044'!F24-'F044'!$F$19)</f>
        <v>-1.5690000000000008</v>
      </c>
    </row>
    <row r="25" spans="1:14" x14ac:dyDescent="0.25">
      <c r="A25" s="1">
        <v>95.666666666608464</v>
      </c>
      <c r="B25" s="1">
        <v>19.960699999999999</v>
      </c>
      <c r="C25" s="1">
        <v>4.9757999999999996</v>
      </c>
      <c r="D25" s="1">
        <v>33.588500000000003</v>
      </c>
      <c r="E25" s="1">
        <v>22.294740000000001</v>
      </c>
      <c r="F25" s="86">
        <f>'F044'!V25-'F044'!V$19</f>
        <v>1938.4856346153865</v>
      </c>
      <c r="G25" s="86">
        <f>'F044'!W25-'F044'!W$19</f>
        <v>62.419481500000003</v>
      </c>
      <c r="H25" s="86"/>
      <c r="I25" s="86"/>
      <c r="J25" s="86"/>
      <c r="K25" s="86"/>
      <c r="L25" s="86"/>
      <c r="M25">
        <f>-('F044'!G25-'F044'!$G$19)</f>
        <v>-0.22849999999999948</v>
      </c>
      <c r="N25">
        <f>-('F044'!F25-'F044'!$F$19)</f>
        <v>-1.6340000000000003</v>
      </c>
    </row>
    <row r="26" spans="1:14" x14ac:dyDescent="0.25">
      <c r="A26" s="1">
        <v>97.083333333352741</v>
      </c>
      <c r="B26" s="1">
        <v>19.913499999999999</v>
      </c>
      <c r="C26" s="1">
        <v>4.9820000000000002</v>
      </c>
      <c r="D26" s="1">
        <v>38.5745</v>
      </c>
      <c r="E26" s="1">
        <v>22.403270000000003</v>
      </c>
      <c r="F26" s="86">
        <f>'F044'!V26-'F044'!V$19</f>
        <v>1898.4267346153902</v>
      </c>
      <c r="G26" s="86">
        <f>'F044'!W26-'F044'!W$19</f>
        <v>74.015080400000002</v>
      </c>
      <c r="H26" s="86"/>
      <c r="I26" s="86"/>
      <c r="J26" s="86"/>
      <c r="K26" s="86"/>
      <c r="L26" s="86"/>
      <c r="M26">
        <f>-('F044'!G26-'F044'!$G$19)</f>
        <v>-0.24339999999999939</v>
      </c>
      <c r="N26">
        <f>-('F044'!F26-'F044'!$F$19)</f>
        <v>-1.7560000000000002</v>
      </c>
    </row>
    <row r="27" spans="1:14" x14ac:dyDescent="0.25">
      <c r="A27" s="1">
        <v>97.666666666666671</v>
      </c>
      <c r="B27" s="1">
        <v>19.913499999999999</v>
      </c>
      <c r="C27" s="1">
        <v>5.0038</v>
      </c>
      <c r="D27" s="1">
        <v>4.2645</v>
      </c>
      <c r="E27" s="1">
        <v>22.490610000000004</v>
      </c>
      <c r="F27" s="86">
        <f>'F044'!V27-'F044'!V$19</f>
        <v>1647.9887576923102</v>
      </c>
      <c r="G27" s="86">
        <f>'F044'!W27-'F044'!W$19</f>
        <v>91.243752100000009</v>
      </c>
      <c r="H27" s="86"/>
      <c r="I27" s="86"/>
      <c r="J27" s="86"/>
      <c r="K27" s="86"/>
      <c r="L27" s="86"/>
      <c r="M27">
        <f>-('F044'!G27-'F044'!$G$19)</f>
        <v>-0.27109999999999967</v>
      </c>
      <c r="N27">
        <f>-('F044'!F27-'F044'!$F$19)</f>
        <v>-1.8350000000000009</v>
      </c>
    </row>
    <row r="28" spans="1:14" x14ac:dyDescent="0.25">
      <c r="A28" s="1">
        <v>100.66666666666667</v>
      </c>
      <c r="B28" s="1">
        <v>19.960699999999999</v>
      </c>
      <c r="C28" s="1">
        <v>5.01</v>
      </c>
      <c r="D28" s="1">
        <v>2.8622000000000001</v>
      </c>
      <c r="E28" s="1">
        <v>22.801410000000001</v>
      </c>
      <c r="F28" s="86">
        <f>'F044'!V28-'F044'!V$19</f>
        <v>2220.2735576923114</v>
      </c>
      <c r="G28" s="86">
        <f>'F044'!W28-'F044'!W$19</f>
        <v>75.887412699999999</v>
      </c>
      <c r="H28" s="86">
        <f>'F044'!X28-'F044'!X$19</f>
        <v>-0.81460230899999875</v>
      </c>
      <c r="I28" s="86">
        <f>'F044'!Y28-'F044'!Y$19</f>
        <v>-44.691290389199992</v>
      </c>
      <c r="J28" s="86">
        <f>'F044'!Z28-'F044'!Z$19</f>
        <v>-4.4202761975999998</v>
      </c>
      <c r="K28" s="86">
        <f>'F044'!AA28-'F044'!AA$19</f>
        <v>-38.229503174899975</v>
      </c>
      <c r="L28" s="86">
        <f>'F044'!AB28-'F044'!AB$19</f>
        <v>-13.518871971799982</v>
      </c>
      <c r="M28">
        <f>-('F044'!G28-'F044'!$G$19)</f>
        <v>-0.30569999999999986</v>
      </c>
      <c r="N28">
        <f>-('F044'!F28-'F044'!$F$19)</f>
        <v>-2.1890000000000001</v>
      </c>
    </row>
    <row r="29" spans="1:14" x14ac:dyDescent="0.25">
      <c r="A29" s="1">
        <v>102.16666666666667</v>
      </c>
      <c r="B29" s="1">
        <v>20.007899999999999</v>
      </c>
      <c r="C29" s="1">
        <v>5.0068999999999999</v>
      </c>
      <c r="D29" s="1">
        <v>16.417899999999999</v>
      </c>
      <c r="E29" s="1">
        <v>23.053260000000002</v>
      </c>
      <c r="F29" s="86">
        <f>'F044'!V29-'F044'!V$19</f>
        <v>2258.8882884615414</v>
      </c>
      <c r="G29" s="86">
        <f>'F044'!W29-'F044'!W$19</f>
        <v>111.2794291</v>
      </c>
      <c r="H29" s="86">
        <f>'F044'!X29-'F044'!X$19</f>
        <v>-1.1535818108999987</v>
      </c>
      <c r="I29" s="86">
        <f>'F044'!Y29-'F044'!Y$19</f>
        <v>-53.943981683099992</v>
      </c>
      <c r="J29" s="86">
        <f>'F044'!Z29-'F044'!Z$19</f>
        <v>-6.0287971233000022</v>
      </c>
      <c r="K29" s="86">
        <f>'F044'!AA29-'F044'!AA$19</f>
        <v>-49.343262034099979</v>
      </c>
      <c r="L29" s="86">
        <f>'F044'!AB29-'F044'!AB$19</f>
        <v>-21.972032740999992</v>
      </c>
      <c r="M29">
        <f>-('F044'!G29-'F044'!$G$19)</f>
        <v>-0.33800000000000008</v>
      </c>
      <c r="N29">
        <f>-('F044'!F29-'F044'!$F$19)</f>
        <v>-2.4710000000000001</v>
      </c>
    </row>
    <row r="30" spans="1:14" x14ac:dyDescent="0.25">
      <c r="A30" s="1">
        <v>104.16666666672488</v>
      </c>
      <c r="B30" s="1">
        <v>19.535900000000002</v>
      </c>
      <c r="C30" s="1">
        <v>5.0038</v>
      </c>
      <c r="D30" s="1">
        <v>9.4062999999999999</v>
      </c>
      <c r="E30" s="1">
        <v>23.44669</v>
      </c>
      <c r="F30" s="86">
        <f>'F044'!V30-'F044'!V$19</f>
        <v>2834.9627884615347</v>
      </c>
      <c r="G30" s="86">
        <f>'F044'!W30-'F044'!W$19</f>
        <v>114.90124140000002</v>
      </c>
      <c r="H30" s="86">
        <f>'F044'!X30-'F044'!X$19</f>
        <v>-1.0773389242999993</v>
      </c>
      <c r="I30" s="86">
        <f>'F044'!Y30-'F044'!Y$19</f>
        <v>-53.289658716099979</v>
      </c>
      <c r="J30" s="86">
        <f>'F044'!Z30-'F044'!Z$19</f>
        <v>-6.2008372438000023</v>
      </c>
      <c r="K30" s="86">
        <f>'F044'!AA30-'F044'!AA$19</f>
        <v>-54.787513600199986</v>
      </c>
      <c r="L30" s="86">
        <f>'F044'!AB30-'F044'!AB$19</f>
        <v>-18.944447640899995</v>
      </c>
      <c r="M30">
        <f>-('F044'!G30-'F044'!$G$19)</f>
        <v>-0.3976999999999995</v>
      </c>
      <c r="N30">
        <f>-('F044'!F30-'F044'!$F$19)</f>
        <v>-2.9009999999999998</v>
      </c>
    </row>
    <row r="31" spans="1:14" x14ac:dyDescent="0.25">
      <c r="A31" s="1">
        <v>106.66666666666667</v>
      </c>
      <c r="B31" s="1">
        <v>19.866299999999999</v>
      </c>
      <c r="C31" s="1">
        <v>4.9695</v>
      </c>
      <c r="D31" s="1">
        <v>12.0863</v>
      </c>
      <c r="E31" s="1">
        <v>23.955750000000002</v>
      </c>
      <c r="F31" s="86">
        <f>'F044'!V31-'F044'!V$19</f>
        <v>3273.5604846153892</v>
      </c>
      <c r="G31" s="86">
        <f>'F044'!W31-'F044'!W$19</f>
        <v>116.60000530000001</v>
      </c>
      <c r="H31" s="86"/>
      <c r="I31" s="86"/>
      <c r="J31" s="86"/>
      <c r="K31" s="86"/>
      <c r="L31" s="86"/>
      <c r="M31">
        <f>-('F044'!G31-'F044'!$G$19)</f>
        <v>-0.49019999999999975</v>
      </c>
      <c r="N31">
        <f>-('F044'!F31-'F044'!$F$19)</f>
        <v>-3.4399999999999995</v>
      </c>
    </row>
    <row r="32" spans="1:14" x14ac:dyDescent="0.25">
      <c r="A32" s="1">
        <v>108.66666666672488</v>
      </c>
      <c r="B32" s="1">
        <v>19.677499999999998</v>
      </c>
      <c r="C32" s="1">
        <v>5.0163000000000002</v>
      </c>
      <c r="D32" s="1">
        <v>18.007200000000001</v>
      </c>
      <c r="E32" s="1">
        <v>24.364190000000001</v>
      </c>
      <c r="F32" s="86">
        <f>'F044'!V32-'F044'!V$19</f>
        <v>3703.520857692316</v>
      </c>
      <c r="G32" s="86">
        <f>'F044'!W32-'F044'!W$19</f>
        <v>119.63453260000001</v>
      </c>
      <c r="H32" s="86">
        <f>'F044'!X32-'F044'!X$19</f>
        <v>-0.28165252679999941</v>
      </c>
      <c r="I32" s="86">
        <f>'F044'!Y32-'F044'!Y$19</f>
        <v>-40.075245727900011</v>
      </c>
      <c r="J32" s="86">
        <f>'F044'!Z32-'F044'!Z$19</f>
        <v>-2.6180624477999963</v>
      </c>
      <c r="K32" s="86">
        <f>'F044'!AA32-'F044'!AA$19</f>
        <v>-33.910462530000018</v>
      </c>
      <c r="L32" s="86">
        <f>'F044'!AB32-'F044'!AB$19</f>
        <v>-1.777171819800003</v>
      </c>
      <c r="M32">
        <f>-('F044'!G32-'F044'!$G$19)</f>
        <v>-0.56569999999999965</v>
      </c>
      <c r="N32">
        <f>-('F044'!F32-'F044'!$F$19)</f>
        <v>-3.8710000000000004</v>
      </c>
    </row>
    <row r="33" spans="1:14" x14ac:dyDescent="0.25">
      <c r="A33" s="1">
        <v>119.49999999992239</v>
      </c>
      <c r="B33" s="1">
        <v>19.866299999999999</v>
      </c>
      <c r="C33" s="1">
        <v>5.0132000000000003</v>
      </c>
      <c r="D33" s="1">
        <v>34.9908</v>
      </c>
      <c r="E33" s="1">
        <v>26.570309999999999</v>
      </c>
      <c r="F33" s="86">
        <f>'F044'!V33-'F044'!V$19</f>
        <v>5882.7458346153853</v>
      </c>
      <c r="G33" s="86">
        <f>'F044'!W33-'F044'!W$19</f>
        <v>252.5067373</v>
      </c>
      <c r="H33" s="86">
        <f>'F044'!X33-'F044'!X$19</f>
        <v>-1.1324322098999993</v>
      </c>
      <c r="I33" s="86">
        <f>'F044'!Y33-'F044'!Y$19</f>
        <v>-74.385715221599995</v>
      </c>
      <c r="J33" s="86">
        <f>'F044'!Z33-'F044'!Z$19</f>
        <v>-9.6043011990000018</v>
      </c>
      <c r="K33" s="86">
        <f>'F044'!AA33-'F044'!AA$19</f>
        <v>-69.482977447400003</v>
      </c>
      <c r="L33" s="86">
        <f>'F044'!AB33-'F044'!AB$19</f>
        <v>-19.350406265300009</v>
      </c>
      <c r="M33">
        <f>-('F044'!G33-'F044'!$G$19)</f>
        <v>-0.97259999999999991</v>
      </c>
      <c r="N33">
        <f>-('F044'!F33-'F044'!$F$19)</f>
        <v>-6.1999999999999993</v>
      </c>
    </row>
    <row r="34" spans="1:14" x14ac:dyDescent="0.25">
      <c r="A34" s="1">
        <v>121.16666666660846</v>
      </c>
      <c r="B34" s="1">
        <v>29.967099999999999</v>
      </c>
      <c r="C34" s="1">
        <v>4.9945000000000004</v>
      </c>
      <c r="D34" s="1">
        <v>36.767000000000003</v>
      </c>
      <c r="E34" s="1">
        <v>26.906770000000002</v>
      </c>
      <c r="F34" s="86">
        <f>'F044'!V34-'F044'!V$19</f>
        <v>6385.5083961538548</v>
      </c>
      <c r="G34" s="86">
        <f>'F044'!W34-'F044'!W$19</f>
        <v>293.60810730000003</v>
      </c>
      <c r="H34" s="86">
        <f>'F044'!X34-'F044'!X$19</f>
        <v>-1.3706970606999986</v>
      </c>
      <c r="I34" s="86">
        <f>'F044'!Y34-'F044'!Y$19</f>
        <v>-83.732217855499982</v>
      </c>
      <c r="J34" s="86">
        <f>'F044'!Z34-'F044'!Z$19</f>
        <v>-10.8168230531</v>
      </c>
      <c r="K34" s="86">
        <f>'F044'!AA34-'F044'!AA$19</f>
        <v>-78.223420601399965</v>
      </c>
      <c r="L34" s="86">
        <f>'F044'!AB34-'F044'!AB$19</f>
        <v>-20.159134904599995</v>
      </c>
      <c r="M34">
        <f>-('F044'!G34-'F044'!$G$19)</f>
        <v>-1.0335999999999999</v>
      </c>
      <c r="N34">
        <f>-('F044'!F34-'F044'!$F$19)</f>
        <v>-6.5579999999999998</v>
      </c>
    </row>
    <row r="35" spans="1:14" x14ac:dyDescent="0.25">
      <c r="A35" s="1">
        <v>122.16666666672488</v>
      </c>
      <c r="B35" s="1">
        <v>29.872699999999998</v>
      </c>
      <c r="C35" s="1">
        <v>4.9882</v>
      </c>
      <c r="D35" s="1">
        <v>39.665100000000002</v>
      </c>
      <c r="E35" s="1">
        <v>27.088520000000003</v>
      </c>
      <c r="F35" s="86">
        <f>'F044'!V35-'F044'!V$19</f>
        <v>6585.250580769236</v>
      </c>
      <c r="G35" s="86">
        <f>'F044'!W35-'F044'!W$19</f>
        <v>324.70112370000004</v>
      </c>
      <c r="H35" s="86">
        <f>'F044'!X35-'F044'!X$19</f>
        <v>-1.1248143906999983</v>
      </c>
      <c r="I35" s="86">
        <f>'F044'!Y35-'F044'!Y$19</f>
        <v>-89.385136811099969</v>
      </c>
      <c r="J35" s="86">
        <f>'F044'!Z35-'F044'!Z$19</f>
        <v>-10.6332878863</v>
      </c>
      <c r="K35" s="86">
        <f>'F044'!AA35-'F044'!AA$19</f>
        <v>-76.831902477499995</v>
      </c>
      <c r="L35" s="86">
        <f>'F044'!AB35-'F044'!AB$19</f>
        <v>-15.382314667799989</v>
      </c>
      <c r="M35">
        <f>-('F044'!G35-'F044'!$G$19)</f>
        <v>-1.0462999999999996</v>
      </c>
      <c r="N35">
        <f>-('F044'!F35-'F044'!$F$19)</f>
        <v>-6.7720000000000002</v>
      </c>
    </row>
    <row r="36" spans="1:14" x14ac:dyDescent="0.25">
      <c r="A36" s="1">
        <v>123.66666666672488</v>
      </c>
      <c r="B36" s="1">
        <v>29.872699999999998</v>
      </c>
      <c r="C36" s="1">
        <v>4.9945000000000004</v>
      </c>
      <c r="D36" s="1">
        <v>48.421799999999998</v>
      </c>
      <c r="E36" s="1">
        <v>27.363040000000005</v>
      </c>
      <c r="F36" s="86">
        <f>'F044'!V36-'F044'!V$19</f>
        <v>6683.121642307704</v>
      </c>
      <c r="G36" s="86">
        <f>'F044'!W36-'F044'!W$19</f>
        <v>352.80602810000011</v>
      </c>
      <c r="H36" s="86">
        <f>'F044'!X36-'F044'!X$19</f>
        <v>-1.9708610146999983</v>
      </c>
      <c r="I36" s="86">
        <f>'F044'!Y36-'F044'!Y$19</f>
        <v>-107.42975584029998</v>
      </c>
      <c r="J36" s="86">
        <f>'F044'!Z36-'F044'!Z$19</f>
        <v>-14.8583695219</v>
      </c>
      <c r="K36" s="86">
        <f>'F044'!AA36-'F044'!AA$19</f>
        <v>-102.85259105669996</v>
      </c>
      <c r="L36" s="86">
        <f>'F044'!AB36-'F044'!AB$19</f>
        <v>-38.971524174199985</v>
      </c>
      <c r="M36">
        <f>-('F044'!G36-'F044'!$G$19)</f>
        <v>-1.0691999999999999</v>
      </c>
      <c r="N36">
        <f>-('F044'!F36-'F044'!$F$19)</f>
        <v>-7.0950000000000006</v>
      </c>
    </row>
    <row r="37" spans="1:14" x14ac:dyDescent="0.25">
      <c r="A37" s="1">
        <v>125.66666666660846</v>
      </c>
      <c r="B37" s="1">
        <v>29.872699999999998</v>
      </c>
      <c r="C37" s="1">
        <v>4.9882</v>
      </c>
      <c r="D37" s="1">
        <v>48.546500000000002</v>
      </c>
      <c r="E37" s="1">
        <v>27.740000000000002</v>
      </c>
      <c r="F37" s="86">
        <f>'F044'!V37-'F044'!V$19</f>
        <v>6860.6763499999961</v>
      </c>
      <c r="G37" s="86">
        <f>'F044'!W37-'F044'!W$19</f>
        <v>392.31897530000003</v>
      </c>
      <c r="H37" s="86">
        <f>'F044'!X37-'F044'!X$19</f>
        <v>-1.9190735810999993</v>
      </c>
      <c r="I37" s="86">
        <f>'F044'!Y37-'F044'!Y$19</f>
        <v>-103.55328549149998</v>
      </c>
      <c r="J37" s="86">
        <f>'F044'!Z37-'F044'!Z$19</f>
        <v>-14.601147278700001</v>
      </c>
      <c r="K37" s="86">
        <f>'F044'!AA37-'F044'!AA$19</f>
        <v>-100.35621297669999</v>
      </c>
      <c r="L37" s="86">
        <f>'F044'!AB37-'F044'!AB$19</f>
        <v>-32.777165150199991</v>
      </c>
      <c r="M37">
        <f>-('F044'!G37-'F044'!$G$19)</f>
        <v>-1.1091999999999995</v>
      </c>
      <c r="N37">
        <f>-('F044'!F37-'F044'!$F$19)</f>
        <v>-7.5250000000000004</v>
      </c>
    </row>
    <row r="38" spans="1:14" x14ac:dyDescent="0.25">
      <c r="A38" s="1">
        <v>127.16666666660846</v>
      </c>
      <c r="B38" s="1">
        <v>29.919899999999998</v>
      </c>
      <c r="C38" s="1">
        <v>4.9912999999999998</v>
      </c>
      <c r="D38" s="1">
        <v>47.206499999999998</v>
      </c>
      <c r="E38" s="1">
        <v>28.019760000000002</v>
      </c>
      <c r="F38" s="86">
        <f>'F044'!V38-'F044'!V$19</f>
        <v>7088.3513346153886</v>
      </c>
      <c r="G38" s="86">
        <f>'F044'!W38-'F044'!W$19</f>
        <v>417.47704090000008</v>
      </c>
      <c r="H38" s="86">
        <f>'F044'!X38-'F044'!X$19</f>
        <v>-1.9356843362999996</v>
      </c>
      <c r="I38" s="86">
        <f>'F044'!Y38-'F044'!Y$19</f>
        <v>-115.4214786579</v>
      </c>
      <c r="J38" s="86">
        <f>'F044'!Z38-'F044'!Z$19</f>
        <v>-16.731001812300001</v>
      </c>
      <c r="K38" s="86">
        <f>'F044'!AA38-'F044'!AA$19</f>
        <v>-113.8814113151</v>
      </c>
      <c r="L38" s="86">
        <f>'F044'!AB38-'F044'!AB$19</f>
        <v>-41.459129830999998</v>
      </c>
      <c r="M38">
        <f>-('F044'!G38-'F044'!$G$19)</f>
        <v>-1.1387999999999998</v>
      </c>
      <c r="N38">
        <f>-('F044'!F38-'F044'!$F$19)</f>
        <v>-7.8469999999999995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71"/>
  <sheetViews>
    <sheetView topLeftCell="A6" workbookViewId="0">
      <selection activeCell="X4" sqref="X4"/>
    </sheetView>
  </sheetViews>
  <sheetFormatPr defaultRowHeight="15" x14ac:dyDescent="0.25"/>
  <sheetData>
    <row r="1" spans="1:28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40</v>
      </c>
      <c r="L1" s="62" t="s">
        <v>54</v>
      </c>
      <c r="M1" s="62" t="s">
        <v>10</v>
      </c>
      <c r="N1" s="62" t="s">
        <v>11</v>
      </c>
      <c r="O1" s="62" t="s">
        <v>12</v>
      </c>
      <c r="P1" s="62" t="s">
        <v>11</v>
      </c>
      <c r="Q1" s="62" t="s">
        <v>13</v>
      </c>
      <c r="R1" s="62" t="s">
        <v>14</v>
      </c>
      <c r="S1" s="62" t="s">
        <v>15</v>
      </c>
      <c r="T1" s="62" t="s">
        <v>16</v>
      </c>
      <c r="U1" s="62" t="s">
        <v>17</v>
      </c>
      <c r="V1" s="28" t="s">
        <v>25</v>
      </c>
      <c r="W1" s="29" t="s">
        <v>27</v>
      </c>
      <c r="X1" s="29" t="s">
        <v>29</v>
      </c>
      <c r="Y1" s="29" t="s">
        <v>30</v>
      </c>
      <c r="Z1" s="29" t="s">
        <v>31</v>
      </c>
      <c r="AA1" s="29" t="s">
        <v>27</v>
      </c>
      <c r="AB1" s="30" t="s">
        <v>32</v>
      </c>
    </row>
    <row r="2" spans="1:28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19</v>
      </c>
      <c r="F2" s="65" t="s">
        <v>19</v>
      </c>
      <c r="G2" s="65" t="s">
        <v>19</v>
      </c>
      <c r="H2" s="65" t="s">
        <v>36</v>
      </c>
      <c r="I2" s="65" t="s">
        <v>36</v>
      </c>
      <c r="J2" s="65" t="s">
        <v>20</v>
      </c>
      <c r="K2" s="65" t="s">
        <v>39</v>
      </c>
      <c r="L2" s="65" t="s">
        <v>21</v>
      </c>
      <c r="M2" s="65" t="s">
        <v>21</v>
      </c>
      <c r="N2" s="65" t="s">
        <v>22</v>
      </c>
      <c r="O2" s="65" t="s">
        <v>23</v>
      </c>
      <c r="P2" s="65" t="s">
        <v>24</v>
      </c>
      <c r="Q2" s="65" t="s">
        <v>21</v>
      </c>
      <c r="R2" s="65" t="s">
        <v>21</v>
      </c>
      <c r="S2" s="65" t="s">
        <v>21</v>
      </c>
      <c r="T2" s="65" t="s">
        <v>21</v>
      </c>
      <c r="U2" s="65" t="s">
        <v>21</v>
      </c>
      <c r="V2" s="31" t="s">
        <v>26</v>
      </c>
      <c r="W2" s="7" t="s">
        <v>28</v>
      </c>
      <c r="X2" s="7" t="s">
        <v>26</v>
      </c>
      <c r="Y2" s="7" t="s">
        <v>26</v>
      </c>
      <c r="Z2" s="7" t="s">
        <v>26</v>
      </c>
      <c r="AA2" s="7" t="s">
        <v>26</v>
      </c>
      <c r="AB2" s="32" t="s">
        <v>26</v>
      </c>
    </row>
    <row r="3" spans="1:28" x14ac:dyDescent="0.25">
      <c r="A3" s="57">
        <v>6.6666666667248737</v>
      </c>
      <c r="B3" s="57">
        <v>29.919899999999998</v>
      </c>
      <c r="C3" s="57">
        <v>5.1440999999999999</v>
      </c>
      <c r="D3" s="57">
        <v>98.157200000000003</v>
      </c>
      <c r="E3" s="57">
        <v>-9.9999999999944578E-4</v>
      </c>
      <c r="F3" s="57">
        <v>1.9999999999988916E-3</v>
      </c>
      <c r="G3" s="57">
        <v>3.9999999999995595E-4</v>
      </c>
      <c r="H3" s="57">
        <v>-1.09086942292947</v>
      </c>
      <c r="I3" s="57">
        <v>2.18173884585894</v>
      </c>
      <c r="J3" s="57">
        <v>15.000680000000001</v>
      </c>
      <c r="K3" s="57">
        <v>40</v>
      </c>
      <c r="L3" s="57"/>
      <c r="M3" s="57">
        <v>10.769230769230813</v>
      </c>
      <c r="N3" s="57">
        <v>0</v>
      </c>
      <c r="O3" s="57"/>
      <c r="P3" s="57"/>
      <c r="Q3" s="57"/>
      <c r="R3" s="57"/>
      <c r="S3" s="57"/>
      <c r="T3" s="57"/>
      <c r="U3" s="57"/>
      <c r="V3" s="33">
        <f t="shared" ref="V3:V10" si="0">M3*J3</f>
        <v>161.54578461538529</v>
      </c>
      <c r="W3" s="12">
        <f t="shared" ref="W3:W10" si="1">O3*J3</f>
        <v>0</v>
      </c>
      <c r="X3" s="12">
        <f t="shared" ref="X3:X10" si="2">Q3*J3</f>
        <v>0</v>
      </c>
      <c r="Y3" s="12">
        <f t="shared" ref="Y3:Y10" si="3">R3*J3</f>
        <v>0</v>
      </c>
      <c r="Z3" s="12">
        <f t="shared" ref="Z3:Z10" si="4">S3*J3</f>
        <v>0</v>
      </c>
      <c r="AA3" s="12">
        <f t="shared" ref="AA3:AA10" si="5">T3*J3</f>
        <v>0</v>
      </c>
      <c r="AB3" s="34">
        <f t="shared" ref="AB3:AB10" si="6">U3*J3</f>
        <v>0</v>
      </c>
    </row>
    <row r="4" spans="1:28" x14ac:dyDescent="0.25">
      <c r="A4" s="35">
        <v>23.083333333275124</v>
      </c>
      <c r="B4" s="35">
        <v>29.872699999999998</v>
      </c>
      <c r="C4" s="35">
        <v>4.9757999999999996</v>
      </c>
      <c r="D4" s="35">
        <v>49.886499999999998</v>
      </c>
      <c r="E4" s="13">
        <v>0</v>
      </c>
      <c r="F4" s="35">
        <v>6.9999999999978968E-3</v>
      </c>
      <c r="G4" s="35">
        <v>3.76000000000003E-2</v>
      </c>
      <c r="H4" s="13">
        <f>(E5-E4)/(A5-A4)*1000</f>
        <v>0</v>
      </c>
      <c r="I4" s="13">
        <f>(F5-F4)/(A5-A4)*1000</f>
        <v>1.4545454545151528</v>
      </c>
      <c r="J4" s="35">
        <v>15.044409999999997</v>
      </c>
      <c r="K4" s="73">
        <f>IF((K3*J3-(V4-V3)*readme!$B$18/readme!$B$20+(E4-E3)*1000)/J4&gt;0,(K3*J3-(V4-V3)*readme!$B$18/readme!$B$20+(E4-E3)*1000)/J4,0)</f>
        <v>29.783833330785342</v>
      </c>
      <c r="L4" s="73">
        <f>F4*1000/J4</f>
        <v>0.4652891007356153</v>
      </c>
      <c r="M4" s="35">
        <v>36.153846153846068</v>
      </c>
      <c r="N4" s="13">
        <v>1</v>
      </c>
      <c r="O4" s="13">
        <v>0</v>
      </c>
      <c r="P4" s="13">
        <v>1</v>
      </c>
      <c r="Q4" s="13">
        <v>0.24</v>
      </c>
      <c r="R4" s="13">
        <v>11.46</v>
      </c>
      <c r="S4" s="13">
        <v>1.66</v>
      </c>
      <c r="T4" s="13">
        <v>11.65</v>
      </c>
      <c r="U4" s="13">
        <v>5.9</v>
      </c>
      <c r="V4" s="20">
        <f t="shared" si="0"/>
        <v>543.91328461538319</v>
      </c>
      <c r="W4" s="21">
        <f t="shared" si="1"/>
        <v>0</v>
      </c>
      <c r="X4" s="21">
        <f t="shared" si="2"/>
        <v>3.6106583999999993</v>
      </c>
      <c r="Y4" s="21">
        <f t="shared" si="3"/>
        <v>172.40893859999997</v>
      </c>
      <c r="Z4" s="21">
        <f t="shared" si="4"/>
        <v>24.973720599999993</v>
      </c>
      <c r="AA4" s="21">
        <f t="shared" si="5"/>
        <v>175.26737649999998</v>
      </c>
      <c r="AB4" s="22">
        <f t="shared" si="6"/>
        <v>88.762018999999995</v>
      </c>
    </row>
    <row r="5" spans="1:28" x14ac:dyDescent="0.25">
      <c r="A5" s="1">
        <v>25.833333333333332</v>
      </c>
      <c r="B5" s="1">
        <v>29.731100000000001</v>
      </c>
      <c r="C5" s="1">
        <v>4.9725999999999999</v>
      </c>
      <c r="D5" s="1">
        <v>49.450200000000002</v>
      </c>
      <c r="E5" s="1">
        <v>0</v>
      </c>
      <c r="F5" s="1">
        <v>1.0999999999999233E-2</v>
      </c>
      <c r="G5" s="1">
        <v>6.8200000000000038E-2</v>
      </c>
      <c r="H5" s="10">
        <f>(E6-E5)/(A6-A5)*1000</f>
        <v>64.666666666666941</v>
      </c>
      <c r="I5" s="10">
        <f>(F6-F5)/(A6-A5)*1000</f>
        <v>1.000000000000038</v>
      </c>
      <c r="J5" s="1">
        <v>15.070069999999999</v>
      </c>
      <c r="K5" s="51">
        <f>IF((K4*J4-(V5-V4)*readme!$B$18/readme!$B$20+(E5-E4)*1000)/J5&gt;0,(K4*J4-(V5-V4)*readme!$B$18/readme!$B$20+(E5-E4)*1000)/J5,0)</f>
        <v>22.63157309615875</v>
      </c>
      <c r="L5" s="72"/>
      <c r="M5" s="1">
        <v>53.846153846154067</v>
      </c>
      <c r="N5" s="1">
        <v>1.0878565864402907</v>
      </c>
      <c r="O5" s="85">
        <v>0</v>
      </c>
      <c r="P5" s="85">
        <v>1</v>
      </c>
      <c r="Q5" s="1"/>
      <c r="R5" s="1"/>
      <c r="S5" s="1"/>
      <c r="T5" s="1"/>
      <c r="U5" s="1"/>
      <c r="V5" s="23">
        <f t="shared" si="0"/>
        <v>811.46530769231094</v>
      </c>
      <c r="W5" s="2">
        <f t="shared" si="1"/>
        <v>0</v>
      </c>
      <c r="X5" s="2">
        <f t="shared" si="2"/>
        <v>0</v>
      </c>
      <c r="Y5" s="2">
        <f t="shared" si="3"/>
        <v>0</v>
      </c>
      <c r="Z5" s="2">
        <f t="shared" si="4"/>
        <v>0</v>
      </c>
      <c r="AA5" s="2">
        <f t="shared" si="5"/>
        <v>0</v>
      </c>
      <c r="AB5" s="24">
        <f t="shared" si="6"/>
        <v>0</v>
      </c>
    </row>
    <row r="6" spans="1:28" x14ac:dyDescent="0.25">
      <c r="A6" s="1">
        <v>28.833333333333332</v>
      </c>
      <c r="B6" s="1">
        <v>30.014299999999999</v>
      </c>
      <c r="C6" s="1">
        <v>4.9757999999999996</v>
      </c>
      <c r="D6" s="1">
        <v>50.042299999999997</v>
      </c>
      <c r="E6" s="1">
        <v>0.19400000000000084</v>
      </c>
      <c r="F6" s="1">
        <v>1.3999999999999346E-2</v>
      </c>
      <c r="G6" s="1">
        <v>0.12469999999999981</v>
      </c>
      <c r="H6" s="10">
        <f>(E7-E6)/(A7-A6)*1000</f>
        <v>112.99999999671084</v>
      </c>
      <c r="I6" s="10">
        <f t="shared" ref="I6:I35" si="7">(F7-F6)/(A7-A6)*1000</f>
        <v>0</v>
      </c>
      <c r="J6" s="1">
        <v>15.36773</v>
      </c>
      <c r="K6" s="51">
        <f>IF((K5*J5-(V6-V5)*readme!$B$18/readme!$B$20+(E6-E5)*1000)/J6&gt;0,(K5*J5-(V6-V5)*readme!$B$18/readme!$B$20+(E6-E5)*1000)/J6,0)</f>
        <v>17.169122770696955</v>
      </c>
      <c r="L6" s="72"/>
      <c r="M6" s="1">
        <v>96.923076923077048</v>
      </c>
      <c r="N6" s="1">
        <v>1.0878565864415448</v>
      </c>
      <c r="O6" s="85">
        <v>0</v>
      </c>
      <c r="P6" s="85">
        <v>1</v>
      </c>
      <c r="Q6" s="1"/>
      <c r="R6" s="1"/>
      <c r="S6" s="1"/>
      <c r="T6" s="1"/>
      <c r="U6" s="1"/>
      <c r="V6" s="23">
        <f t="shared" si="0"/>
        <v>1489.4876769230789</v>
      </c>
      <c r="W6" s="2">
        <f t="shared" si="1"/>
        <v>0</v>
      </c>
      <c r="X6" s="2">
        <f t="shared" si="2"/>
        <v>0</v>
      </c>
      <c r="Y6" s="2">
        <f t="shared" si="3"/>
        <v>0</v>
      </c>
      <c r="Z6" s="2">
        <f t="shared" si="4"/>
        <v>0</v>
      </c>
      <c r="AA6" s="2">
        <f t="shared" si="5"/>
        <v>0</v>
      </c>
      <c r="AB6" s="24">
        <f t="shared" si="6"/>
        <v>0</v>
      </c>
    </row>
    <row r="7" spans="1:28" x14ac:dyDescent="0.25">
      <c r="A7" s="78">
        <v>30.83333333339154</v>
      </c>
      <c r="B7" s="78">
        <v>29.919899999999998</v>
      </c>
      <c r="C7" s="78">
        <v>4.9664000000000001</v>
      </c>
      <c r="D7" s="78">
        <v>49.0139</v>
      </c>
      <c r="E7" s="78">
        <v>0.42</v>
      </c>
      <c r="F7" s="78">
        <v>1.3999999999999346E-2</v>
      </c>
      <c r="G7" s="78">
        <v>0.19350000000000023</v>
      </c>
      <c r="H7" s="82">
        <f>(E8-E7)/(A8-A7)*1000</f>
        <v>54.121212121212118</v>
      </c>
      <c r="I7" s="82">
        <f t="shared" si="7"/>
        <v>77.51515151515153</v>
      </c>
      <c r="J7" s="78">
        <v>15.714409999999999</v>
      </c>
      <c r="K7" s="80">
        <f>IF((K6*J6-(V7-V6)*readme!$B$18/readme!$B$20+(E7-E6)*1000)/J7&gt;0,(K6*J6-(V7-V6)*readme!$B$18/readme!$B$20+(E7-E6)*1000)/J7,0)</f>
        <v>16.932140138108387</v>
      </c>
      <c r="L7" s="83"/>
      <c r="M7" s="78">
        <v>130.38461538461542</v>
      </c>
      <c r="N7" s="78">
        <v>0.54392829321492009</v>
      </c>
      <c r="O7" s="85">
        <v>0</v>
      </c>
      <c r="P7" s="85">
        <v>1</v>
      </c>
      <c r="Q7" s="78"/>
      <c r="R7" s="78"/>
      <c r="S7" s="78"/>
      <c r="T7" s="78"/>
      <c r="U7" s="81"/>
      <c r="V7" s="23">
        <f t="shared" si="0"/>
        <v>2048.917303846154</v>
      </c>
      <c r="W7" s="2">
        <f t="shared" si="1"/>
        <v>0</v>
      </c>
      <c r="X7" s="2">
        <f t="shared" si="2"/>
        <v>0</v>
      </c>
      <c r="Y7" s="2">
        <f t="shared" si="3"/>
        <v>0</v>
      </c>
      <c r="Z7" s="2">
        <f t="shared" si="4"/>
        <v>0</v>
      </c>
      <c r="AA7" s="2">
        <f t="shared" si="5"/>
        <v>0</v>
      </c>
      <c r="AB7" s="24">
        <f t="shared" si="6"/>
        <v>0</v>
      </c>
    </row>
    <row r="8" spans="1:28" x14ac:dyDescent="0.25">
      <c r="A8" s="1">
        <v>47.333333333391536</v>
      </c>
      <c r="B8" s="1">
        <v>29.919899999999998</v>
      </c>
      <c r="C8" s="1">
        <v>4.9882</v>
      </c>
      <c r="D8" s="1">
        <v>15.9193</v>
      </c>
      <c r="E8" s="1">
        <v>1.3129999999999997</v>
      </c>
      <c r="F8" s="1">
        <v>1.2929999999999993</v>
      </c>
      <c r="G8" s="1">
        <v>0.66060000000000052</v>
      </c>
      <c r="H8" s="10">
        <v>0</v>
      </c>
      <c r="I8" s="10">
        <f t="shared" si="7"/>
        <v>129.20000000300831</v>
      </c>
      <c r="J8" s="1">
        <v>18.270390000000003</v>
      </c>
      <c r="K8" s="51">
        <f>IF((K7*J7-(V8-V7)*readme!$B$18/readme!$B$20+(E8-E7)*1000)/J8&gt;0,(K7*J7-(V8-V7)*readme!$B$18/readme!$B$20+(E8-E7)*1000)/J8,0)</f>
        <v>0</v>
      </c>
      <c r="L8" s="72"/>
      <c r="M8" s="1">
        <v>295.38461538461536</v>
      </c>
      <c r="N8" s="1">
        <v>1.0878565864565937</v>
      </c>
      <c r="O8" s="85">
        <v>0</v>
      </c>
      <c r="P8" s="85">
        <v>1</v>
      </c>
      <c r="Q8" s="1"/>
      <c r="R8" s="1"/>
      <c r="S8" s="1"/>
      <c r="T8" s="1"/>
      <c r="U8" s="1"/>
      <c r="V8" s="23">
        <f t="shared" si="0"/>
        <v>5396.7921230769234</v>
      </c>
      <c r="W8" s="2">
        <f t="shared" si="1"/>
        <v>0</v>
      </c>
      <c r="X8" s="2">
        <f t="shared" si="2"/>
        <v>0</v>
      </c>
      <c r="Y8" s="2">
        <f t="shared" si="3"/>
        <v>0</v>
      </c>
      <c r="Z8" s="2">
        <f t="shared" si="4"/>
        <v>0</v>
      </c>
      <c r="AA8" s="2">
        <f t="shared" si="5"/>
        <v>0</v>
      </c>
      <c r="AB8" s="24">
        <f t="shared" si="6"/>
        <v>0</v>
      </c>
    </row>
    <row r="9" spans="1:28" x14ac:dyDescent="0.25">
      <c r="A9" s="1">
        <v>49.833333333333329</v>
      </c>
      <c r="B9" s="1">
        <v>29.872699999999998</v>
      </c>
      <c r="C9" s="1">
        <v>4.9820000000000002</v>
      </c>
      <c r="D9" s="1">
        <v>21.590900000000001</v>
      </c>
      <c r="E9" s="1">
        <v>1.3129999999999997</v>
      </c>
      <c r="F9" s="1">
        <v>1.6159999999999997</v>
      </c>
      <c r="G9" s="1">
        <v>0.70319999999999983</v>
      </c>
      <c r="H9" s="10">
        <v>0</v>
      </c>
      <c r="I9" s="10">
        <f t="shared" si="7"/>
        <v>128.6666666666664</v>
      </c>
      <c r="J9" s="1">
        <v>18.5639</v>
      </c>
      <c r="K9" s="51">
        <f>IF((K8*J8-(V9-V8)*readme!$B$18/readme!$B$20+(E9-E8)*1000)/J9&gt;0,(K8*J8-(V9-V8)*readme!$B$18/readme!$B$20+(E9-E8)*1000)/J9,0)</f>
        <v>0</v>
      </c>
      <c r="L9" s="72"/>
      <c r="M9" s="1">
        <v>305</v>
      </c>
      <c r="N9" s="1">
        <v>0.54392829322066549</v>
      </c>
      <c r="O9" s="85">
        <v>0</v>
      </c>
      <c r="P9" s="85">
        <v>1</v>
      </c>
      <c r="Q9" s="1"/>
      <c r="R9" s="1"/>
      <c r="S9" s="1"/>
      <c r="T9" s="1"/>
      <c r="U9" s="1"/>
      <c r="V9" s="23">
        <f t="shared" si="0"/>
        <v>5661.9894999999997</v>
      </c>
      <c r="W9" s="2">
        <f t="shared" si="1"/>
        <v>0</v>
      </c>
      <c r="X9" s="2">
        <f t="shared" si="2"/>
        <v>0</v>
      </c>
      <c r="Y9" s="2">
        <f t="shared" si="3"/>
        <v>0</v>
      </c>
      <c r="Z9" s="2">
        <f t="shared" si="4"/>
        <v>0</v>
      </c>
      <c r="AA9" s="2">
        <f t="shared" si="5"/>
        <v>0</v>
      </c>
      <c r="AB9" s="24">
        <f t="shared" si="6"/>
        <v>0</v>
      </c>
    </row>
    <row r="10" spans="1:28" x14ac:dyDescent="0.25">
      <c r="A10" s="1">
        <v>52.833333333333329</v>
      </c>
      <c r="B10" s="1">
        <v>29.872699999999998</v>
      </c>
      <c r="C10" s="1">
        <v>4.9882</v>
      </c>
      <c r="D10" s="1">
        <v>29.942399999999999</v>
      </c>
      <c r="E10" s="1">
        <v>1.3129999999999997</v>
      </c>
      <c r="F10" s="1">
        <v>2.0019999999999989</v>
      </c>
      <c r="G10" s="1">
        <v>0.75140000000000029</v>
      </c>
      <c r="H10" s="10">
        <v>0</v>
      </c>
      <c r="I10" s="10">
        <f t="shared" si="7"/>
        <v>129.33333333333374</v>
      </c>
      <c r="J10" s="1">
        <v>18.912219999999998</v>
      </c>
      <c r="K10" s="51">
        <f>IF((K9*J9-(V10-V9)*readme!$B$18/readme!$B$20+(E10-E9)*1000)/J10&gt;0,(K9*J9-(V10-V9)*readme!$B$18/readme!$B$20+(E10-E9)*1000)/J10,0)</f>
        <v>0</v>
      </c>
      <c r="L10" s="72"/>
      <c r="M10" s="1">
        <v>317.69230769230762</v>
      </c>
      <c r="N10" s="1">
        <v>2.1757131728730572</v>
      </c>
      <c r="O10" s="85">
        <v>0</v>
      </c>
      <c r="P10" s="85">
        <v>1</v>
      </c>
      <c r="Q10" s="1"/>
      <c r="R10" s="1"/>
      <c r="S10" s="1"/>
      <c r="T10" s="1"/>
      <c r="U10" s="1"/>
      <c r="V10" s="23">
        <f t="shared" si="0"/>
        <v>6008.2668153846134</v>
      </c>
      <c r="W10" s="2">
        <f t="shared" si="1"/>
        <v>0</v>
      </c>
      <c r="X10" s="2">
        <f t="shared" si="2"/>
        <v>0</v>
      </c>
      <c r="Y10" s="2">
        <f t="shared" si="3"/>
        <v>0</v>
      </c>
      <c r="Z10" s="2">
        <f t="shared" si="4"/>
        <v>0</v>
      </c>
      <c r="AA10" s="2">
        <f t="shared" si="5"/>
        <v>0</v>
      </c>
      <c r="AB10" s="24">
        <f t="shared" si="6"/>
        <v>0</v>
      </c>
    </row>
    <row r="11" spans="1:28" x14ac:dyDescent="0.25">
      <c r="A11" s="1">
        <v>55.833333333333329</v>
      </c>
      <c r="B11" s="1">
        <v>29.872699999999998</v>
      </c>
      <c r="C11" s="1">
        <v>4.9882</v>
      </c>
      <c r="D11" s="1">
        <v>27.6676</v>
      </c>
      <c r="E11" s="1">
        <v>1.3140000000000001</v>
      </c>
      <c r="F11" s="1">
        <v>2.39</v>
      </c>
      <c r="G11" s="1">
        <v>0.80350000000000055</v>
      </c>
      <c r="H11" s="10">
        <v>0</v>
      </c>
      <c r="I11" s="10">
        <f t="shared" si="7"/>
        <v>128.66666666666595</v>
      </c>
      <c r="J11" s="1">
        <v>19.26689</v>
      </c>
      <c r="K11" s="51">
        <f>IF((K10*J10-(V11-V10)*readme!$B$18/readme!$B$20+(E11-E10)*1000)/J11&gt;0,(K10*J10-(V11-V10)*readme!$B$18/readme!$B$20+(E11-E10)*1000)/J11,0)</f>
        <v>0</v>
      </c>
      <c r="L11" s="72"/>
      <c r="M11" s="1">
        <v>332.30769230769238</v>
      </c>
      <c r="N11" s="1">
        <v>3.2635697593162742</v>
      </c>
      <c r="O11" s="85">
        <v>0</v>
      </c>
      <c r="P11" s="85">
        <v>1</v>
      </c>
      <c r="Q11" s="1"/>
      <c r="R11" s="1"/>
      <c r="S11" s="1"/>
      <c r="T11" s="1"/>
      <c r="U11" s="1"/>
      <c r="V11" s="23">
        <f t="shared" ref="V11:V35" si="8">M11*J11</f>
        <v>6402.5357538461549</v>
      </c>
      <c r="W11" s="2">
        <f t="shared" ref="W11:W35" si="9">O11*J11</f>
        <v>0</v>
      </c>
      <c r="X11" s="2">
        <f t="shared" ref="X11:X35" si="10">Q11*J11</f>
        <v>0</v>
      </c>
      <c r="Y11" s="2">
        <f t="shared" ref="Y11:Y35" si="11">R11*J11</f>
        <v>0</v>
      </c>
      <c r="Z11" s="2">
        <f t="shared" ref="Z11:Z35" si="12">S11*J11</f>
        <v>0</v>
      </c>
      <c r="AA11" s="2">
        <f t="shared" ref="AA11:AA35" si="13">T11*J11</f>
        <v>0</v>
      </c>
      <c r="AB11" s="24">
        <f t="shared" ref="AB11:AB35" si="14">U11*J11</f>
        <v>0</v>
      </c>
    </row>
    <row r="12" spans="1:28" x14ac:dyDescent="0.25">
      <c r="A12" s="1">
        <v>58.833333333333329</v>
      </c>
      <c r="B12" s="1">
        <v>29.967099999999999</v>
      </c>
      <c r="C12" s="1">
        <v>4.9851000000000001</v>
      </c>
      <c r="D12" s="1">
        <v>25.4239</v>
      </c>
      <c r="E12" s="1">
        <v>1.3140000000000001</v>
      </c>
      <c r="F12" s="1">
        <v>2.775999999999998</v>
      </c>
      <c r="G12" s="1">
        <v>0.8536999999999999</v>
      </c>
      <c r="H12" s="10">
        <v>0</v>
      </c>
      <c r="I12" s="10">
        <f t="shared" si="7"/>
        <v>128.99999999624606</v>
      </c>
      <c r="J12" s="1">
        <v>19.617009999999997</v>
      </c>
      <c r="K12" s="51">
        <f>IF((K11*J11-(V12-V11)*readme!$B$18/readme!$B$20+(E12-E11)*1000)/J12&gt;0,(K11*J11-(V12-V11)*readme!$B$18/readme!$B$20+(E12-E11)*1000)/J12,0)</f>
        <v>0</v>
      </c>
      <c r="L12" s="72"/>
      <c r="M12" s="1">
        <v>348.84615384615381</v>
      </c>
      <c r="N12" s="1">
        <v>1.6317848796692842</v>
      </c>
      <c r="O12" s="85">
        <v>0</v>
      </c>
      <c r="P12" s="85">
        <v>1</v>
      </c>
      <c r="Q12" s="1"/>
      <c r="R12" s="1"/>
      <c r="S12" s="1"/>
      <c r="T12" s="1"/>
      <c r="U12" s="1"/>
      <c r="V12" s="23">
        <f t="shared" si="8"/>
        <v>6843.3184884615366</v>
      </c>
      <c r="W12" s="2">
        <f t="shared" si="9"/>
        <v>0</v>
      </c>
      <c r="X12" s="2">
        <f t="shared" si="10"/>
        <v>0</v>
      </c>
      <c r="Y12" s="2">
        <f t="shared" si="11"/>
        <v>0</v>
      </c>
      <c r="Z12" s="2">
        <f t="shared" si="12"/>
        <v>0</v>
      </c>
      <c r="AA12" s="2">
        <f t="shared" si="13"/>
        <v>0</v>
      </c>
      <c r="AB12" s="24">
        <f t="shared" si="14"/>
        <v>0</v>
      </c>
    </row>
    <row r="13" spans="1:28" x14ac:dyDescent="0.25">
      <c r="A13" s="1">
        <v>60.833333333391536</v>
      </c>
      <c r="B13" s="1">
        <v>29.872699999999998</v>
      </c>
      <c r="C13" s="1">
        <v>4.9882</v>
      </c>
      <c r="D13" s="1">
        <v>25.829000000000001</v>
      </c>
      <c r="E13" s="1">
        <v>1.3090000000000002</v>
      </c>
      <c r="F13" s="1">
        <v>3.0339999999999989</v>
      </c>
      <c r="G13" s="1">
        <v>0.88510000000000044</v>
      </c>
      <c r="H13" s="10">
        <v>0</v>
      </c>
      <c r="I13" s="10">
        <f t="shared" si="7"/>
        <v>129.00000000075079</v>
      </c>
      <c r="J13" s="1">
        <v>19.842790000000001</v>
      </c>
      <c r="K13" s="51">
        <f>IF((K12*J12-(V13-V12)*readme!$B$18/readme!$B$20+(E13-E12)*1000)/J13&gt;0,(K12*J12-(V13-V12)*readme!$B$18/readme!$B$20+(E13-E12)*1000)/J13,0)</f>
        <v>0</v>
      </c>
      <c r="L13" s="72"/>
      <c r="M13" s="1">
        <v>356.15384615384608</v>
      </c>
      <c r="N13" s="1">
        <v>5.4392829322053835</v>
      </c>
      <c r="O13" s="1">
        <v>0.999</v>
      </c>
      <c r="P13" s="1">
        <v>0.23</v>
      </c>
      <c r="Q13" s="1"/>
      <c r="R13" s="1"/>
      <c r="S13" s="1"/>
      <c r="T13" s="1"/>
      <c r="U13" s="1"/>
      <c r="V13" s="23">
        <f t="shared" si="8"/>
        <v>7067.0859769230756</v>
      </c>
      <c r="W13" s="2">
        <f t="shared" si="9"/>
        <v>19.822947210000002</v>
      </c>
      <c r="X13" s="2">
        <f t="shared" si="10"/>
        <v>0</v>
      </c>
      <c r="Y13" s="2">
        <f t="shared" si="11"/>
        <v>0</v>
      </c>
      <c r="Z13" s="2">
        <f t="shared" si="12"/>
        <v>0</v>
      </c>
      <c r="AA13" s="2">
        <f t="shared" si="13"/>
        <v>0</v>
      </c>
      <c r="AB13" s="24">
        <f t="shared" si="14"/>
        <v>0</v>
      </c>
    </row>
    <row r="14" spans="1:28" x14ac:dyDescent="0.25">
      <c r="A14" s="1">
        <v>70.833333333333329</v>
      </c>
      <c r="B14" s="1">
        <v>29.919899999999998</v>
      </c>
      <c r="C14" s="1">
        <v>4.9820000000000002</v>
      </c>
      <c r="D14" s="1">
        <v>24.707100000000001</v>
      </c>
      <c r="E14" s="1">
        <v>1.3109999999999999</v>
      </c>
      <c r="F14" s="1">
        <v>4.3239999999999981</v>
      </c>
      <c r="G14" s="1">
        <v>1.0277000000000003</v>
      </c>
      <c r="H14" s="10">
        <v>0</v>
      </c>
      <c r="I14" s="10">
        <f t="shared" si="7"/>
        <v>129.33333333333388</v>
      </c>
      <c r="J14" s="1">
        <v>20.992749999999997</v>
      </c>
      <c r="K14" s="51">
        <f>IF((K13*J13-(V14-V13)*readme!$B$18/readme!$B$20+(E14-E13)*1000)/J14&gt;0,(K13*J13-(V14-V13)*readme!$B$18/readme!$B$20+(E14-E13)*1000)/J14,0)</f>
        <v>0</v>
      </c>
      <c r="L14" s="72"/>
      <c r="M14" s="1">
        <v>392.69230769230796</v>
      </c>
      <c r="N14" s="1">
        <v>0.54392829322066549</v>
      </c>
      <c r="O14" s="1">
        <v>1.0680000000000001</v>
      </c>
      <c r="P14" s="1">
        <v>0.26500000000000001</v>
      </c>
      <c r="Q14" s="1"/>
      <c r="R14" s="1"/>
      <c r="S14" s="1"/>
      <c r="T14" s="1"/>
      <c r="U14" s="1"/>
      <c r="V14" s="23">
        <f t="shared" si="8"/>
        <v>8243.6914423076978</v>
      </c>
      <c r="W14" s="2">
        <f t="shared" si="9"/>
        <v>22.420256999999999</v>
      </c>
      <c r="X14" s="2">
        <f t="shared" si="10"/>
        <v>0</v>
      </c>
      <c r="Y14" s="2">
        <f t="shared" si="11"/>
        <v>0</v>
      </c>
      <c r="Z14" s="2">
        <f t="shared" si="12"/>
        <v>0</v>
      </c>
      <c r="AA14" s="2">
        <f t="shared" si="13"/>
        <v>0</v>
      </c>
      <c r="AB14" s="24">
        <f t="shared" si="14"/>
        <v>0</v>
      </c>
    </row>
    <row r="15" spans="1:28" x14ac:dyDescent="0.25">
      <c r="A15" s="1">
        <v>72.333333333333329</v>
      </c>
      <c r="B15" s="1">
        <v>29.919899999999998</v>
      </c>
      <c r="C15" s="1">
        <v>4.9820000000000002</v>
      </c>
      <c r="D15" s="1">
        <v>26.2653</v>
      </c>
      <c r="E15" s="1">
        <v>1.3109999999999999</v>
      </c>
      <c r="F15" s="1">
        <v>4.5179999999999989</v>
      </c>
      <c r="G15" s="1">
        <v>1.0460000000000003</v>
      </c>
      <c r="H15" s="10">
        <v>0</v>
      </c>
      <c r="I15" s="10">
        <f t="shared" si="7"/>
        <v>128.76923076461821</v>
      </c>
      <c r="J15" s="1">
        <v>21.162479999999999</v>
      </c>
      <c r="K15" s="51">
        <f>IF((K14*J14-(V15-V14)*readme!$B$18/readme!$B$20+(E15-E14)*1000)/J15&gt;0,(K14*J14-(V15-V14)*readme!$B$18/readme!$B$20+(E15-E14)*1000)/J15,0)</f>
        <v>0.12480716961197905</v>
      </c>
      <c r="L15" s="72"/>
      <c r="M15" s="1">
        <v>389.2307692307694</v>
      </c>
      <c r="N15" s="1">
        <v>5.4392829322053835</v>
      </c>
      <c r="O15" s="1">
        <v>1.1339999999999999</v>
      </c>
      <c r="P15" s="1">
        <v>0.374</v>
      </c>
      <c r="Q15" s="1"/>
      <c r="R15" s="1"/>
      <c r="S15" s="1"/>
      <c r="T15" s="1"/>
      <c r="U15" s="1"/>
      <c r="V15" s="23">
        <f t="shared" si="8"/>
        <v>8237.0883692307725</v>
      </c>
      <c r="W15" s="2">
        <f t="shared" si="9"/>
        <v>23.998252319999995</v>
      </c>
      <c r="X15" s="2">
        <f t="shared" si="10"/>
        <v>0</v>
      </c>
      <c r="Y15" s="2">
        <f t="shared" si="11"/>
        <v>0</v>
      </c>
      <c r="Z15" s="2">
        <f t="shared" si="12"/>
        <v>0</v>
      </c>
      <c r="AA15" s="2">
        <f t="shared" si="13"/>
        <v>0</v>
      </c>
      <c r="AB15" s="24">
        <f t="shared" si="14"/>
        <v>0</v>
      </c>
    </row>
    <row r="16" spans="1:28" x14ac:dyDescent="0.25">
      <c r="A16" s="1">
        <v>74.500000000077605</v>
      </c>
      <c r="B16" s="1">
        <v>16.656600000000001</v>
      </c>
      <c r="C16" s="1">
        <v>4.9912999999999998</v>
      </c>
      <c r="D16" s="1">
        <v>26.3276</v>
      </c>
      <c r="E16" s="1">
        <v>1.3120000000000003</v>
      </c>
      <c r="F16" s="1">
        <v>4.7969999999999988</v>
      </c>
      <c r="G16" s="1">
        <v>1.0552000000000001</v>
      </c>
      <c r="H16" s="10">
        <v>0</v>
      </c>
      <c r="I16" s="10">
        <f t="shared" si="7"/>
        <v>129.42857143287625</v>
      </c>
      <c r="J16" s="1">
        <v>21.392430000000001</v>
      </c>
      <c r="K16" s="51">
        <f>IF((K15*J15-(V16-V15)*readme!$B$18/readme!$B$20+(E16-E15)*1000)/J16&gt;0,(K15*J15-(V16-V15)*readme!$B$18/readme!$B$20+(E16-E15)*1000)/J16,0)</f>
        <v>0</v>
      </c>
      <c r="L16" s="72"/>
      <c r="M16" s="1">
        <v>391.92307692307679</v>
      </c>
      <c r="N16" s="1">
        <v>1.6317848796514487</v>
      </c>
      <c r="O16" s="1">
        <v>1.0569999999999999</v>
      </c>
      <c r="P16" s="1">
        <v>0.22600000000000001</v>
      </c>
      <c r="Q16" s="1"/>
      <c r="R16" s="1"/>
      <c r="S16" s="1"/>
      <c r="T16" s="1"/>
      <c r="U16" s="1"/>
      <c r="V16" s="23">
        <f t="shared" si="8"/>
        <v>8384.1869884615353</v>
      </c>
      <c r="W16" s="2">
        <f t="shared" si="9"/>
        <v>22.61179851</v>
      </c>
      <c r="X16" s="2">
        <f t="shared" si="10"/>
        <v>0</v>
      </c>
      <c r="Y16" s="2">
        <f t="shared" si="11"/>
        <v>0</v>
      </c>
      <c r="Z16" s="2">
        <f t="shared" si="12"/>
        <v>0</v>
      </c>
      <c r="AA16" s="2">
        <f t="shared" si="13"/>
        <v>0</v>
      </c>
      <c r="AB16" s="24">
        <f t="shared" si="14"/>
        <v>0</v>
      </c>
    </row>
    <row r="17" spans="1:28" x14ac:dyDescent="0.25">
      <c r="A17" s="1">
        <v>76.833333333333329</v>
      </c>
      <c r="B17" s="1">
        <v>17.223099999999999</v>
      </c>
      <c r="C17" s="1">
        <v>4.9789000000000003</v>
      </c>
      <c r="D17" s="1">
        <v>23.429500000000001</v>
      </c>
      <c r="E17" s="1">
        <v>1.3129999999999997</v>
      </c>
      <c r="F17" s="1">
        <v>5.0989999999999984</v>
      </c>
      <c r="G17" s="1">
        <v>1.0893000000000006</v>
      </c>
      <c r="H17" s="10">
        <v>0</v>
      </c>
      <c r="I17" s="10">
        <f t="shared" si="7"/>
        <v>128.66666666666728</v>
      </c>
      <c r="J17" s="1">
        <v>21.662959999999998</v>
      </c>
      <c r="K17" s="51">
        <f>IF((K16*J16-(V17-V16)*readme!$B$18/readme!$B$20+(E17-E16)*1000)/J17&gt;0,(K16*J16-(V17-V16)*readme!$B$18/readme!$B$20+(E17-E16)*1000)/J17,0)</f>
        <v>0</v>
      </c>
      <c r="L17" s="72"/>
      <c r="M17" s="1">
        <v>393.84615384615392</v>
      </c>
      <c r="N17" s="1">
        <v>2.1757131728998105</v>
      </c>
      <c r="O17" s="1">
        <v>1.5669999999999999</v>
      </c>
      <c r="P17" s="1">
        <v>0.5</v>
      </c>
      <c r="Q17" s="1"/>
      <c r="R17" s="1"/>
      <c r="S17" s="1"/>
      <c r="T17" s="1"/>
      <c r="U17" s="1"/>
      <c r="V17" s="23">
        <f t="shared" si="8"/>
        <v>8531.8734769230778</v>
      </c>
      <c r="W17" s="2">
        <f t="shared" si="9"/>
        <v>33.945858319999999</v>
      </c>
      <c r="X17" s="2">
        <f t="shared" si="10"/>
        <v>0</v>
      </c>
      <c r="Y17" s="2">
        <f t="shared" si="11"/>
        <v>0</v>
      </c>
      <c r="Z17" s="2">
        <f t="shared" si="12"/>
        <v>0</v>
      </c>
      <c r="AA17" s="2">
        <f t="shared" si="13"/>
        <v>0</v>
      </c>
      <c r="AB17" s="24">
        <f t="shared" si="14"/>
        <v>0</v>
      </c>
    </row>
    <row r="18" spans="1:28" x14ac:dyDescent="0.25">
      <c r="A18" s="1">
        <v>79.833333333333329</v>
      </c>
      <c r="B18" s="1">
        <v>17.459099999999999</v>
      </c>
      <c r="C18" s="1">
        <v>4.9789000000000003</v>
      </c>
      <c r="D18" s="1">
        <v>24.115100000000002</v>
      </c>
      <c r="E18" s="1">
        <v>1.3129999999999997</v>
      </c>
      <c r="F18" s="1">
        <v>5.4850000000000003</v>
      </c>
      <c r="G18" s="1">
        <v>1.1446000000000005</v>
      </c>
      <c r="H18" s="10">
        <v>0</v>
      </c>
      <c r="I18" s="10">
        <f t="shared" si="7"/>
        <v>128.99999999999926</v>
      </c>
      <c r="J18" s="1">
        <v>22.017669999999999</v>
      </c>
      <c r="K18" s="51">
        <f>IF((K17*J17-(V18-V17)*readme!$B$18/readme!$B$20+(E18-E17)*1000)/J18&gt;0,(K17*J17-(V18-V17)*readme!$B$18/readme!$B$20+(E18-E17)*1000)/J18,0)</f>
        <v>0</v>
      </c>
      <c r="L18" s="72"/>
      <c r="M18" s="1">
        <v>401.92307692307702</v>
      </c>
      <c r="N18" s="1">
        <v>1.6317848796514487</v>
      </c>
      <c r="O18" s="1">
        <v>1.833</v>
      </c>
      <c r="P18" s="1">
        <v>0.217</v>
      </c>
      <c r="Q18" s="1"/>
      <c r="R18" s="1"/>
      <c r="S18" s="1"/>
      <c r="T18" s="1"/>
      <c r="U18" s="1"/>
      <c r="V18" s="23">
        <f t="shared" si="8"/>
        <v>8849.4096730769252</v>
      </c>
      <c r="W18" s="2">
        <f t="shared" si="9"/>
        <v>40.358389109999997</v>
      </c>
      <c r="X18" s="2">
        <f t="shared" si="10"/>
        <v>0</v>
      </c>
      <c r="Y18" s="2">
        <f t="shared" si="11"/>
        <v>0</v>
      </c>
      <c r="Z18" s="2">
        <f t="shared" si="12"/>
        <v>0</v>
      </c>
      <c r="AA18" s="2">
        <f t="shared" si="13"/>
        <v>0</v>
      </c>
      <c r="AB18" s="24">
        <f t="shared" si="14"/>
        <v>0</v>
      </c>
    </row>
    <row r="19" spans="1:28" x14ac:dyDescent="0.25">
      <c r="A19" s="1">
        <v>82.833333333333329</v>
      </c>
      <c r="B19" s="1">
        <v>17.175799999999999</v>
      </c>
      <c r="C19" s="1">
        <v>4.9820000000000002</v>
      </c>
      <c r="D19" s="1">
        <v>27.1067</v>
      </c>
      <c r="E19" s="1">
        <v>1.3129999999999997</v>
      </c>
      <c r="F19" s="1">
        <v>5.8719999999999981</v>
      </c>
      <c r="G19" s="1">
        <v>1.2058</v>
      </c>
      <c r="H19" s="10">
        <v>0</v>
      </c>
      <c r="I19" s="10">
        <f t="shared" si="7"/>
        <v>128.99999999624652</v>
      </c>
      <c r="J19" s="1">
        <v>22.378479999999996</v>
      </c>
      <c r="K19" s="51">
        <f>IF((K18*J18-(V19-V18)*readme!$B$18/readme!$B$20+(E19-E18)*1000)/J19&gt;0,(K18*J18-(V19-V18)*readme!$B$18/readme!$B$20+(E19-E18)*1000)/J19,0)</f>
        <v>0</v>
      </c>
      <c r="L19" s="72"/>
      <c r="M19" s="1">
        <v>405.38461538461564</v>
      </c>
      <c r="N19" s="1">
        <v>1.0878565864164635</v>
      </c>
      <c r="O19" s="1">
        <v>1.8149999999999999</v>
      </c>
      <c r="P19" s="1">
        <v>0.35799999999999998</v>
      </c>
      <c r="Q19" s="1">
        <v>0.18080000000000002</v>
      </c>
      <c r="R19" s="1">
        <v>6.6171999999999995</v>
      </c>
      <c r="S19" s="1">
        <v>0.89117000000000002</v>
      </c>
      <c r="T19" s="1">
        <v>7.0038499999999999</v>
      </c>
      <c r="U19" s="1">
        <v>4.4510800000000001</v>
      </c>
      <c r="V19" s="23">
        <f t="shared" si="8"/>
        <v>9071.8915076923113</v>
      </c>
      <c r="W19" s="2">
        <f t="shared" si="9"/>
        <v>40.616941199999992</v>
      </c>
      <c r="X19" s="2">
        <f t="shared" si="10"/>
        <v>4.046029184</v>
      </c>
      <c r="Y19" s="2">
        <f t="shared" si="11"/>
        <v>148.08287785599995</v>
      </c>
      <c r="Z19" s="2">
        <f t="shared" si="12"/>
        <v>19.943030021599998</v>
      </c>
      <c r="AA19" s="2">
        <f t="shared" si="13"/>
        <v>156.73551714799996</v>
      </c>
      <c r="AB19" s="24">
        <f t="shared" si="14"/>
        <v>99.608404758399985</v>
      </c>
    </row>
    <row r="20" spans="1:28" x14ac:dyDescent="0.25">
      <c r="A20" s="1">
        <v>84.833333333391536</v>
      </c>
      <c r="B20" s="1">
        <v>17.6479</v>
      </c>
      <c r="C20" s="1">
        <v>4.9851000000000001</v>
      </c>
      <c r="D20" s="1">
        <v>28.571300000000001</v>
      </c>
      <c r="E20" s="1">
        <v>1.3129999999999997</v>
      </c>
      <c r="F20" s="1">
        <v>6.13</v>
      </c>
      <c r="G20" s="1">
        <v>1.2459000000000007</v>
      </c>
      <c r="H20" s="10">
        <v>0</v>
      </c>
      <c r="I20" s="10">
        <f t="shared" si="7"/>
        <v>129.09374999976518</v>
      </c>
      <c r="J20" s="1">
        <v>22.618390000000002</v>
      </c>
      <c r="K20" s="51">
        <f>IF((K19*J19-(V20-V19)*readme!$B$18/readme!$B$20+(E20-E19)*1000)/J20&gt;0,(K19*J19-(V20-V19)*readme!$B$18/readme!$B$20+(E20-E19)*1000)/J20,0)</f>
        <v>0</v>
      </c>
      <c r="L20" s="72"/>
      <c r="M20" s="1">
        <v>408.84615384615392</v>
      </c>
      <c r="N20" s="1">
        <v>0.54392829322030367</v>
      </c>
      <c r="O20" s="1">
        <v>2.4830000000000001</v>
      </c>
      <c r="P20" s="1">
        <v>0.76300000000000001</v>
      </c>
      <c r="Q20" s="1">
        <v>0.16033</v>
      </c>
      <c r="R20" s="1">
        <v>6.1082999999999998</v>
      </c>
      <c r="S20" s="1">
        <v>0.78908</v>
      </c>
      <c r="T20" s="1">
        <v>6.4805099999999998</v>
      </c>
      <c r="U20" s="1">
        <v>4.1099100000000002</v>
      </c>
      <c r="V20" s="23">
        <f t="shared" si="8"/>
        <v>9247.4417576923097</v>
      </c>
      <c r="W20" s="2">
        <f t="shared" si="9"/>
        <v>56.16146237000001</v>
      </c>
      <c r="X20" s="2">
        <f t="shared" si="10"/>
        <v>3.6264064687000004</v>
      </c>
      <c r="Y20" s="2">
        <f t="shared" si="11"/>
        <v>138.15991163699999</v>
      </c>
      <c r="Z20" s="2">
        <f t="shared" si="12"/>
        <v>17.847719181200002</v>
      </c>
      <c r="AA20" s="2">
        <f t="shared" si="13"/>
        <v>146.57870257889999</v>
      </c>
      <c r="AB20" s="24">
        <f t="shared" si="14"/>
        <v>92.959547244900008</v>
      </c>
    </row>
    <row r="21" spans="1:28" x14ac:dyDescent="0.25">
      <c r="A21" s="1">
        <v>95.500000000077605</v>
      </c>
      <c r="B21" s="1">
        <v>18.450299999999999</v>
      </c>
      <c r="C21" s="1">
        <v>4.9882</v>
      </c>
      <c r="D21" s="1">
        <v>35.458199999999998</v>
      </c>
      <c r="E21" s="1">
        <v>1.3029999999999999</v>
      </c>
      <c r="F21" s="1">
        <v>7.5069999999999997</v>
      </c>
      <c r="G21" s="1">
        <v>1.4727000000000006</v>
      </c>
      <c r="H21" s="10">
        <v>0</v>
      </c>
      <c r="I21" s="10">
        <f t="shared" si="7"/>
        <v>128.25000000186446</v>
      </c>
      <c r="J21" s="1">
        <v>23.897740000000002</v>
      </c>
      <c r="K21" s="51">
        <f>IF((K20*J20-(V21-V20)*readme!$B$18/readme!$B$20+(E21-E20)*1000)/J21&gt;0,(K20*J20-(V21-V20)*readme!$B$18/readme!$B$20+(E21-E20)*1000)/J21,0)</f>
        <v>0</v>
      </c>
      <c r="L21" s="72"/>
      <c r="M21" s="1">
        <v>443.84615384615381</v>
      </c>
      <c r="N21" s="1">
        <v>1.0878565864432168</v>
      </c>
      <c r="O21" s="1">
        <v>4.9569999999999999</v>
      </c>
      <c r="P21" s="1">
        <v>0.28799999999999998</v>
      </c>
      <c r="Q21" s="1">
        <v>0.16063999999999998</v>
      </c>
      <c r="R21" s="1">
        <v>5.9713700000000003</v>
      </c>
      <c r="S21" s="1">
        <v>0.75134999999999996</v>
      </c>
      <c r="T21" s="1">
        <v>6.1468800000000003</v>
      </c>
      <c r="U21" s="1">
        <v>4.1537799999999994</v>
      </c>
      <c r="V21" s="23">
        <f t="shared" si="8"/>
        <v>10606.919984615384</v>
      </c>
      <c r="W21" s="2">
        <f t="shared" si="9"/>
        <v>118.46109718000001</v>
      </c>
      <c r="X21" s="2">
        <f t="shared" si="10"/>
        <v>3.8389329535999996</v>
      </c>
      <c r="Y21" s="2">
        <f t="shared" si="11"/>
        <v>142.70224770380003</v>
      </c>
      <c r="Z21" s="2">
        <f t="shared" si="12"/>
        <v>17.955566949000001</v>
      </c>
      <c r="AA21" s="2">
        <f t="shared" si="13"/>
        <v>146.89654005120002</v>
      </c>
      <c r="AB21" s="24">
        <f t="shared" si="14"/>
        <v>99.265954457199996</v>
      </c>
    </row>
    <row r="22" spans="1:28" x14ac:dyDescent="0.25">
      <c r="A22" s="1">
        <v>96.83333333339155</v>
      </c>
      <c r="B22" s="1">
        <v>17.317499999999999</v>
      </c>
      <c r="C22" s="1">
        <v>4.9725999999999999</v>
      </c>
      <c r="D22" s="1">
        <v>29.288</v>
      </c>
      <c r="E22" s="1">
        <v>1.3</v>
      </c>
      <c r="F22" s="1">
        <v>7.677999999999999</v>
      </c>
      <c r="G22" s="1">
        <v>1.4973999999999998</v>
      </c>
      <c r="H22" s="10">
        <v>0</v>
      </c>
      <c r="I22" s="10">
        <f t="shared" si="7"/>
        <v>198.66666666666669</v>
      </c>
      <c r="J22" s="1">
        <v>24.051280000000002</v>
      </c>
      <c r="K22" s="51">
        <f>IF((K21*J21-(V22-V21)*readme!$B$18/readme!$B$20+(E22-E21)*1000)/J22&gt;0,(K21*J21-(V22-V21)*readme!$B$18/readme!$B$20+(E22-E21)*1000)/J22,0)</f>
        <v>0</v>
      </c>
      <c r="L22" s="72"/>
      <c r="M22" s="1">
        <v>452.30769230769226</v>
      </c>
      <c r="N22" s="1">
        <v>1.0878565864432168</v>
      </c>
      <c r="O22" s="1">
        <v>5.2149999999999999</v>
      </c>
      <c r="P22" s="1">
        <v>0.127</v>
      </c>
      <c r="Q22" s="1">
        <v>0.16894999999999999</v>
      </c>
      <c r="R22" s="1">
        <v>5.8550800000000001</v>
      </c>
      <c r="S22" s="1">
        <v>0.74938000000000005</v>
      </c>
      <c r="T22" s="1">
        <v>6.1585099999999997</v>
      </c>
      <c r="U22" s="1">
        <v>4.3128599999999997</v>
      </c>
      <c r="V22" s="23">
        <f t="shared" si="8"/>
        <v>10878.578953846154</v>
      </c>
      <c r="W22" s="2">
        <f t="shared" si="9"/>
        <v>125.4274252</v>
      </c>
      <c r="X22" s="2">
        <f t="shared" si="10"/>
        <v>4.063463756</v>
      </c>
      <c r="Y22" s="2">
        <f t="shared" si="11"/>
        <v>140.82216850240002</v>
      </c>
      <c r="Z22" s="2">
        <f t="shared" si="12"/>
        <v>18.023548206400001</v>
      </c>
      <c r="AA22" s="2">
        <f t="shared" si="13"/>
        <v>148.12004839280002</v>
      </c>
      <c r="AB22" s="24">
        <f t="shared" si="14"/>
        <v>103.7298034608</v>
      </c>
    </row>
    <row r="23" spans="1:28" x14ac:dyDescent="0.25">
      <c r="A23" s="1">
        <v>98.33333333339155</v>
      </c>
      <c r="B23" s="1">
        <v>20.527100000000001</v>
      </c>
      <c r="C23" s="1">
        <v>4.9789000000000003</v>
      </c>
      <c r="D23" s="1">
        <v>35.427</v>
      </c>
      <c r="E23" s="1">
        <v>1.2969999999999997</v>
      </c>
      <c r="F23" s="1">
        <v>7.9759999999999991</v>
      </c>
      <c r="G23" s="1">
        <v>1.5499000000000001</v>
      </c>
      <c r="H23" s="10">
        <v>0</v>
      </c>
      <c r="I23" s="10">
        <f t="shared" si="7"/>
        <v>220.00000000512185</v>
      </c>
      <c r="J23" s="1">
        <v>24.330169999999999</v>
      </c>
      <c r="K23" s="51">
        <f>IF((K22*J22-(V23-V22)*readme!$B$18/readme!$B$20+(E23-E22)*1000)/J23&gt;0,(K22*J22-(V23-V22)*readme!$B$18/readme!$B$20+(E23-E22)*1000)/J23,0)</f>
        <v>0</v>
      </c>
      <c r="L23" s="72"/>
      <c r="M23" s="1">
        <v>447.69230769230774</v>
      </c>
      <c r="N23" s="1">
        <v>2.1757131728730572</v>
      </c>
      <c r="O23" s="1">
        <v>6.2619999999999996</v>
      </c>
      <c r="P23" s="1">
        <v>0.45</v>
      </c>
      <c r="Q23" s="1">
        <v>0.14749999999999999</v>
      </c>
      <c r="R23" s="1">
        <v>5.2754799999999999</v>
      </c>
      <c r="S23" s="1">
        <v>0.67232999999999998</v>
      </c>
      <c r="T23" s="1">
        <v>5.6382300000000001</v>
      </c>
      <c r="U23" s="1">
        <v>3.9664799999999998</v>
      </c>
      <c r="V23" s="23">
        <f t="shared" si="8"/>
        <v>10892.429953846155</v>
      </c>
      <c r="W23" s="2">
        <f t="shared" si="9"/>
        <v>152.35552453999998</v>
      </c>
      <c r="X23" s="2">
        <f t="shared" si="10"/>
        <v>3.5887000749999998</v>
      </c>
      <c r="Y23" s="2">
        <f t="shared" si="11"/>
        <v>128.3533252316</v>
      </c>
      <c r="Z23" s="2">
        <f t="shared" si="12"/>
        <v>16.357903196100001</v>
      </c>
      <c r="AA23" s="2">
        <f t="shared" si="13"/>
        <v>137.17909439909999</v>
      </c>
      <c r="AB23" s="24">
        <f t="shared" si="14"/>
        <v>96.50513270159999</v>
      </c>
    </row>
    <row r="24" spans="1:28" x14ac:dyDescent="0.25">
      <c r="A24" s="1">
        <v>100.83333333333334</v>
      </c>
      <c r="B24" s="1">
        <v>20.810300000000002</v>
      </c>
      <c r="C24" s="1">
        <v>5.0038</v>
      </c>
      <c r="D24" s="1">
        <v>30.0671</v>
      </c>
      <c r="E24" s="1">
        <v>1.2949999999999999</v>
      </c>
      <c r="F24" s="1">
        <v>8.525999999999998</v>
      </c>
      <c r="G24" s="1">
        <v>1.6366000000000005</v>
      </c>
      <c r="H24" s="10">
        <v>0</v>
      </c>
      <c r="I24" s="10">
        <f t="shared" si="7"/>
        <v>236.3333333333338</v>
      </c>
      <c r="J24" s="1">
        <v>24.840179999999997</v>
      </c>
      <c r="K24" s="51">
        <f>IF((K23*J23-(V24-V23)*readme!$B$18/readme!$B$20+(E24-E23)*1000)/J24&gt;0,(K23*J23-(V24-V23)*readme!$B$18/readme!$B$20+(E24-E23)*1000)/J24,0)</f>
        <v>0</v>
      </c>
      <c r="L24" s="72"/>
      <c r="M24" s="1">
        <v>456.15384615384642</v>
      </c>
      <c r="N24" s="1">
        <v>3.2635697593118151</v>
      </c>
      <c r="O24" s="1">
        <v>6.1120000000000001</v>
      </c>
      <c r="P24" s="1">
        <v>0.30399999999999999</v>
      </c>
      <c r="Q24" s="1">
        <v>0.15006999999999998</v>
      </c>
      <c r="R24" s="1">
        <v>5.3452199999999994</v>
      </c>
      <c r="S24" s="1">
        <v>0.65595000000000003</v>
      </c>
      <c r="T24" s="1">
        <v>5.59246</v>
      </c>
      <c r="U24" s="1">
        <v>3.9617400000000003</v>
      </c>
      <c r="V24" s="23">
        <f t="shared" si="8"/>
        <v>11330.943646153852</v>
      </c>
      <c r="W24" s="2">
        <f t="shared" si="9"/>
        <v>151.82318015999999</v>
      </c>
      <c r="X24" s="2">
        <f t="shared" si="10"/>
        <v>3.7277658125999991</v>
      </c>
      <c r="Y24" s="2">
        <f t="shared" si="11"/>
        <v>132.77622693959998</v>
      </c>
      <c r="Z24" s="2">
        <f t="shared" si="12"/>
        <v>16.293916070999998</v>
      </c>
      <c r="AA24" s="2">
        <f t="shared" si="13"/>
        <v>138.91771304279999</v>
      </c>
      <c r="AB24" s="24">
        <f t="shared" si="14"/>
        <v>98.410334713199987</v>
      </c>
    </row>
    <row r="25" spans="1:28" x14ac:dyDescent="0.25">
      <c r="A25" s="1">
        <v>103.83333333333334</v>
      </c>
      <c r="B25" s="1">
        <v>20.3855</v>
      </c>
      <c r="C25" s="1">
        <v>4.9976000000000003</v>
      </c>
      <c r="D25" s="1">
        <v>29.0076</v>
      </c>
      <c r="E25" s="1">
        <v>1.2649999999999999</v>
      </c>
      <c r="F25" s="1">
        <v>9.2349999999999994</v>
      </c>
      <c r="G25" s="1">
        <v>1.7526000000000002</v>
      </c>
      <c r="H25" s="10">
        <v>0</v>
      </c>
      <c r="I25" s="10">
        <f t="shared" si="7"/>
        <v>230.00000000000043</v>
      </c>
      <c r="J25" s="1">
        <v>25.466889999999999</v>
      </c>
      <c r="K25" s="51">
        <f>IF((K24*J24-(V25-V24)*readme!$B$18/readme!$B$20+(E25-E24)*1000)/J25&gt;0,(K24*J24-(V25-V24)*readme!$B$18/readme!$B$20+(E25-E24)*1000)/J25,0)</f>
        <v>0</v>
      </c>
      <c r="L25" s="72"/>
      <c r="M25" s="1">
        <v>461.92307692307685</v>
      </c>
      <c r="N25" s="1">
        <v>0.54392829322030367</v>
      </c>
      <c r="O25" s="1">
        <v>7.867</v>
      </c>
      <c r="P25" s="1">
        <v>0.81</v>
      </c>
      <c r="Q25" s="1">
        <v>0.14327000000000001</v>
      </c>
      <c r="R25" s="1">
        <v>4.8675199999999998</v>
      </c>
      <c r="S25" s="1">
        <v>0.59278000000000008</v>
      </c>
      <c r="T25" s="1">
        <v>5.0670799999999998</v>
      </c>
      <c r="U25" s="1">
        <v>3.6491400000000001</v>
      </c>
      <c r="V25" s="23">
        <f t="shared" si="8"/>
        <v>11763.744188461536</v>
      </c>
      <c r="W25" s="2">
        <f t="shared" si="9"/>
        <v>200.34802363</v>
      </c>
      <c r="X25" s="2">
        <f t="shared" si="10"/>
        <v>3.6486413303000003</v>
      </c>
      <c r="Y25" s="2">
        <f t="shared" si="11"/>
        <v>123.96059641279999</v>
      </c>
      <c r="Z25" s="2">
        <f t="shared" si="12"/>
        <v>15.096263054200001</v>
      </c>
      <c r="AA25" s="2">
        <f t="shared" si="13"/>
        <v>129.0427689812</v>
      </c>
      <c r="AB25" s="24">
        <f t="shared" si="14"/>
        <v>92.932246974600005</v>
      </c>
    </row>
    <row r="26" spans="1:28" x14ac:dyDescent="0.25">
      <c r="A26" s="1">
        <v>106.83333333333334</v>
      </c>
      <c r="B26" s="1">
        <v>21.140699999999999</v>
      </c>
      <c r="C26" s="1">
        <v>4.9757999999999996</v>
      </c>
      <c r="D26" s="1">
        <v>29.724299999999999</v>
      </c>
      <c r="E26" s="1">
        <v>1.2670000000000003</v>
      </c>
      <c r="F26" s="1">
        <v>9.9250000000000007</v>
      </c>
      <c r="G26" s="1">
        <v>1.8707000000000003</v>
      </c>
      <c r="H26" s="10">
        <v>0</v>
      </c>
      <c r="I26" s="10">
        <f t="shared" si="7"/>
        <v>229.99999999330566</v>
      </c>
      <c r="J26" s="1">
        <v>26.120800000000003</v>
      </c>
      <c r="K26" s="51">
        <f>IF((K25*J25-(V26-V25)*readme!$B$18/readme!$B$20+(E26-E25)*1000)/J26&gt;0,(K25*J25-(V26-V25)*readme!$B$18/readme!$B$20+(E26-E25)*1000)/J26,0)</f>
        <v>0</v>
      </c>
      <c r="L26" s="72"/>
      <c r="M26" s="1">
        <v>471.53846153846177</v>
      </c>
      <c r="N26" s="1">
        <v>1.0878565864164635</v>
      </c>
      <c r="O26" s="1">
        <v>8.8109999999999999</v>
      </c>
      <c r="P26" s="1">
        <v>1.494</v>
      </c>
      <c r="Q26" s="1">
        <v>0.13947000000000001</v>
      </c>
      <c r="R26" s="1">
        <v>4.3784700000000001</v>
      </c>
      <c r="S26" s="1">
        <v>0.53386</v>
      </c>
      <c r="T26" s="1">
        <v>4.6613699999999998</v>
      </c>
      <c r="U26" s="1">
        <v>3.4868499999999996</v>
      </c>
      <c r="V26" s="23">
        <f t="shared" si="8"/>
        <v>12316.961846153854</v>
      </c>
      <c r="W26" s="2">
        <f t="shared" si="9"/>
        <v>230.15036880000002</v>
      </c>
      <c r="X26" s="2">
        <f t="shared" si="10"/>
        <v>3.6430679760000007</v>
      </c>
      <c r="Y26" s="2">
        <f t="shared" si="11"/>
        <v>114.36913917600002</v>
      </c>
      <c r="Z26" s="2">
        <f t="shared" si="12"/>
        <v>13.944850288000001</v>
      </c>
      <c r="AA26" s="2">
        <f t="shared" si="13"/>
        <v>121.75871349600001</v>
      </c>
      <c r="AB26" s="24">
        <f t="shared" si="14"/>
        <v>91.079311480000001</v>
      </c>
    </row>
    <row r="27" spans="1:28" x14ac:dyDescent="0.25">
      <c r="A27" s="1">
        <v>108.83333333339155</v>
      </c>
      <c r="B27" s="1">
        <v>20.715900000000001</v>
      </c>
      <c r="C27" s="1">
        <v>4.9976000000000003</v>
      </c>
      <c r="D27" s="1">
        <v>30.191700000000001</v>
      </c>
      <c r="E27" s="1">
        <v>1.2679999999999998</v>
      </c>
      <c r="F27" s="1">
        <v>10.385</v>
      </c>
      <c r="G27" s="1">
        <v>1.9517000000000002</v>
      </c>
      <c r="H27" s="10">
        <v>0</v>
      </c>
      <c r="I27" s="10">
        <f t="shared" si="7"/>
        <v>230.00000000000009</v>
      </c>
      <c r="J27" s="1">
        <v>26.558360000000004</v>
      </c>
      <c r="K27" s="51">
        <f>IF((K26*J26-(V27-V26)*readme!$B$18/readme!$B$20+(E27-E26)*1000)/J27&gt;0,(K26*J26-(V27-V26)*readme!$B$18/readme!$B$20+(E27-E26)*1000)/J27,0)</f>
        <v>0</v>
      </c>
      <c r="L27" s="72"/>
      <c r="M27" s="1">
        <v>479.23076923076928</v>
      </c>
      <c r="N27" s="1">
        <v>1.0878565864432168</v>
      </c>
      <c r="O27" s="1">
        <v>9.0869999999999997</v>
      </c>
      <c r="P27" s="1">
        <v>1.248</v>
      </c>
      <c r="Q27" s="1">
        <v>0.13322000000000001</v>
      </c>
      <c r="R27" s="1">
        <v>4.1536900000000001</v>
      </c>
      <c r="S27" s="1">
        <v>0.51119000000000003</v>
      </c>
      <c r="T27" s="1">
        <v>4.52712</v>
      </c>
      <c r="U27" s="1">
        <v>3.4989699999999999</v>
      </c>
      <c r="V27" s="23">
        <f t="shared" si="8"/>
        <v>12727.583292307696</v>
      </c>
      <c r="W27" s="2">
        <f t="shared" si="9"/>
        <v>241.33581732000002</v>
      </c>
      <c r="X27" s="2">
        <f t="shared" si="10"/>
        <v>3.5381047192000006</v>
      </c>
      <c r="Y27" s="2">
        <f t="shared" si="11"/>
        <v>110.31519434840001</v>
      </c>
      <c r="Z27" s="2">
        <f t="shared" si="12"/>
        <v>13.576368048400003</v>
      </c>
      <c r="AA27" s="2">
        <f t="shared" si="13"/>
        <v>120.23288272320002</v>
      </c>
      <c r="AB27" s="24">
        <f t="shared" si="14"/>
        <v>92.926904889200017</v>
      </c>
    </row>
    <row r="28" spans="1:28" x14ac:dyDescent="0.25">
      <c r="A28" s="1">
        <v>119.33333333339155</v>
      </c>
      <c r="B28" s="1">
        <v>22.320699999999999</v>
      </c>
      <c r="C28" s="1">
        <v>4.9789000000000003</v>
      </c>
      <c r="D28" s="1">
        <v>32.061500000000002</v>
      </c>
      <c r="E28" s="1">
        <v>1.2679999999999998</v>
      </c>
      <c r="F28" s="1">
        <v>12.8</v>
      </c>
      <c r="G28" s="1">
        <v>2.3089000000000004</v>
      </c>
      <c r="H28" s="10">
        <v>0</v>
      </c>
      <c r="I28" s="10">
        <f t="shared" si="7"/>
        <v>230.25000000334819</v>
      </c>
      <c r="J28" s="1">
        <v>28.787690000000001</v>
      </c>
      <c r="K28" s="51">
        <f>IF((K27*J27-(V28-V27)*readme!$B$18/readme!$B$20+(E28-E27)*1000)/J28&gt;0,(K27*J27-(V28-V27)*readme!$B$18/readme!$B$20+(E28-E27)*1000)/J28,0)</f>
        <v>0</v>
      </c>
      <c r="L28" s="72"/>
      <c r="M28" s="1">
        <v>508.4615384615384</v>
      </c>
      <c r="N28" s="1">
        <v>1</v>
      </c>
      <c r="O28" s="1">
        <v>16.295999999999999</v>
      </c>
      <c r="P28" s="1">
        <v>1.234</v>
      </c>
      <c r="Q28" s="1">
        <v>0.11297</v>
      </c>
      <c r="R28" s="1">
        <v>3.2640500000000001</v>
      </c>
      <c r="S28" s="1">
        <v>0.37034</v>
      </c>
      <c r="T28" s="1">
        <v>3.5722700000000005</v>
      </c>
      <c r="U28" s="1">
        <v>3.1221900000000002</v>
      </c>
      <c r="V28" s="23">
        <f t="shared" si="8"/>
        <v>14637.433146153844</v>
      </c>
      <c r="W28" s="2">
        <f t="shared" si="9"/>
        <v>469.12419624</v>
      </c>
      <c r="X28" s="2">
        <f t="shared" si="10"/>
        <v>3.2521453393000002</v>
      </c>
      <c r="Y28" s="2">
        <f t="shared" si="11"/>
        <v>93.964459544500002</v>
      </c>
      <c r="Z28" s="2">
        <f t="shared" si="12"/>
        <v>10.6612331146</v>
      </c>
      <c r="AA28" s="2">
        <f t="shared" si="13"/>
        <v>102.83740135630002</v>
      </c>
      <c r="AB28" s="24">
        <f t="shared" si="14"/>
        <v>89.880637841100011</v>
      </c>
    </row>
    <row r="29" spans="1:28" x14ac:dyDescent="0.25">
      <c r="A29" s="1">
        <v>120.66666666670548</v>
      </c>
      <c r="B29" s="1">
        <v>21.3767</v>
      </c>
      <c r="C29" s="1">
        <v>4.9851000000000001</v>
      </c>
      <c r="D29" s="1">
        <v>29.693100000000001</v>
      </c>
      <c r="E29" s="1">
        <v>1.266</v>
      </c>
      <c r="F29" s="1">
        <v>13.106999999999998</v>
      </c>
      <c r="G29" s="1">
        <v>2.3544</v>
      </c>
      <c r="H29" s="10">
        <v>0</v>
      </c>
      <c r="I29" s="10">
        <f t="shared" si="7"/>
        <v>229.87500000334629</v>
      </c>
      <c r="J29" s="1">
        <v>29.068649999999998</v>
      </c>
      <c r="K29" s="51">
        <f>IF((K28*J28-(V29-V28)*readme!$B$18/readme!$B$20+(E29-E28)*1000)/J29&gt;0,(K28*J28-(V29-V28)*readme!$B$18/readme!$B$20+(E29-E28)*1000)/J29,0)</f>
        <v>0</v>
      </c>
      <c r="L29" s="72"/>
      <c r="M29" s="1">
        <v>518.46153846153868</v>
      </c>
      <c r="N29" s="1">
        <v>2.1757131728864336</v>
      </c>
      <c r="O29" s="1">
        <v>17.405999999999999</v>
      </c>
      <c r="P29" s="1">
        <v>1.956</v>
      </c>
      <c r="Q29" s="1">
        <v>0.11559</v>
      </c>
      <c r="R29" s="1">
        <v>3.0547499999999999</v>
      </c>
      <c r="S29" s="1">
        <v>0.35982999999999998</v>
      </c>
      <c r="T29" s="1">
        <v>3.4232199999999997</v>
      </c>
      <c r="U29" s="1">
        <v>3.1686299999999998</v>
      </c>
      <c r="V29" s="23">
        <f t="shared" si="8"/>
        <v>15070.977000000006</v>
      </c>
      <c r="W29" s="2">
        <f t="shared" si="9"/>
        <v>505.96892189999994</v>
      </c>
      <c r="X29" s="2">
        <f t="shared" si="10"/>
        <v>3.3600452534999996</v>
      </c>
      <c r="Y29" s="2">
        <f t="shared" si="11"/>
        <v>88.797458587499989</v>
      </c>
      <c r="Z29" s="2">
        <f t="shared" si="12"/>
        <v>10.459772329499998</v>
      </c>
      <c r="AA29" s="2">
        <f t="shared" si="13"/>
        <v>99.508384052999986</v>
      </c>
      <c r="AB29" s="24">
        <f t="shared" si="14"/>
        <v>92.107796449499986</v>
      </c>
    </row>
    <row r="30" spans="1:28" x14ac:dyDescent="0.25">
      <c r="A30" s="1">
        <v>123.33333333333334</v>
      </c>
      <c r="B30" s="1">
        <v>21.990300000000001</v>
      </c>
      <c r="C30" s="1">
        <v>6.9801000000000002</v>
      </c>
      <c r="D30" s="1">
        <v>26.171800000000001</v>
      </c>
      <c r="E30" s="1">
        <v>1.266</v>
      </c>
      <c r="F30" s="1">
        <v>13.72</v>
      </c>
      <c r="G30" s="1">
        <v>2.5845000000000002</v>
      </c>
      <c r="H30" s="10">
        <v>0</v>
      </c>
      <c r="I30" s="10">
        <f t="shared" si="7"/>
        <v>229.99999999999923</v>
      </c>
      <c r="J30" s="1">
        <v>29.760010000000001</v>
      </c>
      <c r="K30" s="51">
        <f>IF((K29*J29-(V30-V29)*readme!$B$18/readme!$B$20+(E30-E29)*1000)/J30&gt;0,(K29*J29-(V30-V29)*readme!$B$18/readme!$B$20+(E30-E29)*1000)/J30,0)</f>
        <v>0</v>
      </c>
      <c r="L30" s="72"/>
      <c r="M30" s="1">
        <v>520</v>
      </c>
      <c r="N30" s="1">
        <v>7.6149961050910528</v>
      </c>
      <c r="O30" s="1">
        <v>15.39</v>
      </c>
      <c r="P30" s="1">
        <v>0.92400000000000004</v>
      </c>
      <c r="Q30" s="1">
        <v>8.9430000000000009E-2</v>
      </c>
      <c r="R30" s="1">
        <v>4.2593899999999998</v>
      </c>
      <c r="S30" s="1">
        <v>0.13337000000000002</v>
      </c>
      <c r="T30" s="1">
        <v>2.95669</v>
      </c>
      <c r="U30" s="1">
        <v>3.0531099999999998</v>
      </c>
      <c r="V30" s="23">
        <f t="shared" si="8"/>
        <v>15475.2052</v>
      </c>
      <c r="W30" s="2">
        <f t="shared" si="9"/>
        <v>458.00655390000003</v>
      </c>
      <c r="X30" s="2">
        <f t="shared" si="10"/>
        <v>2.6614376943000004</v>
      </c>
      <c r="Y30" s="2">
        <f t="shared" si="11"/>
        <v>126.75948899389999</v>
      </c>
      <c r="Z30" s="2">
        <f t="shared" si="12"/>
        <v>3.9690925337000005</v>
      </c>
      <c r="AA30" s="2">
        <f t="shared" si="13"/>
        <v>87.991123966900005</v>
      </c>
      <c r="AB30" s="24">
        <f t="shared" si="14"/>
        <v>90.860584131099998</v>
      </c>
    </row>
    <row r="31" spans="1:28" x14ac:dyDescent="0.25">
      <c r="A31" s="1">
        <v>124.83333333333334</v>
      </c>
      <c r="B31" s="1">
        <v>22.037500000000001</v>
      </c>
      <c r="C31" s="1">
        <v>6.9832000000000001</v>
      </c>
      <c r="D31" s="1">
        <v>21.372699999999998</v>
      </c>
      <c r="E31" s="1">
        <v>1.266</v>
      </c>
      <c r="F31" s="1">
        <v>14.065</v>
      </c>
      <c r="G31" s="1">
        <v>2.6130000000000004</v>
      </c>
      <c r="H31" s="10">
        <v>0</v>
      </c>
      <c r="I31" s="10">
        <f t="shared" si="7"/>
        <v>229.99999999330655</v>
      </c>
      <c r="J31" s="1">
        <v>30.058210000000003</v>
      </c>
      <c r="K31" s="51">
        <f>IF((K30*J30-(V31-V30)*readme!$B$18/readme!$B$20+(E31-E30)*1000)/J31&gt;0,(K30*J30-(V31-V30)*readme!$B$18/readme!$B$20+(E31-E30)*1000)/J31,0)</f>
        <v>0</v>
      </c>
      <c r="L31" s="72"/>
      <c r="M31" s="1">
        <v>538.07692307692287</v>
      </c>
      <c r="N31" s="1">
        <v>0.54392829322070557</v>
      </c>
      <c r="O31" s="1">
        <v>15.244999999999999</v>
      </c>
      <c r="P31" s="1">
        <v>1.5620000000000001</v>
      </c>
      <c r="Q31" s="1">
        <v>7.5329999999999994E-2</v>
      </c>
      <c r="R31" s="1">
        <v>4.5888399999999994</v>
      </c>
      <c r="S31" s="1">
        <v>0.17016000000000001</v>
      </c>
      <c r="T31" s="1">
        <v>2.7244099999999998</v>
      </c>
      <c r="U31" s="1">
        <v>2.97776</v>
      </c>
      <c r="V31" s="23">
        <f t="shared" si="8"/>
        <v>16173.629149999995</v>
      </c>
      <c r="W31" s="2">
        <f t="shared" si="9"/>
        <v>458.23741145000002</v>
      </c>
      <c r="X31" s="2">
        <f t="shared" si="10"/>
        <v>2.2642849592999998</v>
      </c>
      <c r="Y31" s="2">
        <f t="shared" si="11"/>
        <v>137.9323163764</v>
      </c>
      <c r="Z31" s="2">
        <f t="shared" si="12"/>
        <v>5.114705013600001</v>
      </c>
      <c r="AA31" s="2">
        <f t="shared" si="13"/>
        <v>81.890887906100005</v>
      </c>
      <c r="AB31" s="24">
        <f t="shared" si="14"/>
        <v>89.506135409600006</v>
      </c>
    </row>
    <row r="32" spans="1:28" x14ac:dyDescent="0.25">
      <c r="A32" s="1">
        <v>126.83333333339155</v>
      </c>
      <c r="B32" s="1">
        <v>22.509499999999999</v>
      </c>
      <c r="C32" s="1">
        <v>6.9832000000000001</v>
      </c>
      <c r="D32" s="1">
        <v>16.012799999999999</v>
      </c>
      <c r="E32" s="1">
        <v>1.2649999999999999</v>
      </c>
      <c r="F32" s="1">
        <v>14.525</v>
      </c>
      <c r="G32" s="1">
        <v>2.6531000000000002</v>
      </c>
      <c r="H32" s="10">
        <v>0</v>
      </c>
      <c r="I32" s="10">
        <f t="shared" si="7"/>
        <v>15.371428571479605</v>
      </c>
      <c r="J32" s="1">
        <v>30.456440000000001</v>
      </c>
      <c r="K32" s="51">
        <f>IF((K31*J31-(V32-V31)*readme!$B$18/readme!$B$20+(E32-E31)*1000)/J32&gt;0,(K31*J31-(V32-V31)*readme!$B$18/readme!$B$20+(E32-E31)*1000)/J32,0)</f>
        <v>0</v>
      </c>
      <c r="L32" s="72"/>
      <c r="M32" s="1">
        <v>543.07692307692321</v>
      </c>
      <c r="N32" s="1">
        <v>1</v>
      </c>
      <c r="O32" s="1">
        <v>16.202000000000002</v>
      </c>
      <c r="P32" s="1">
        <v>2.992</v>
      </c>
      <c r="Q32" s="1">
        <v>6.6970000000000002E-2</v>
      </c>
      <c r="R32" s="1">
        <v>4.4760499999999999</v>
      </c>
      <c r="S32" s="1">
        <v>0.10588</v>
      </c>
      <c r="T32" s="1">
        <v>2.4635600000000002</v>
      </c>
      <c r="U32" s="1">
        <v>2.7834399999999997</v>
      </c>
      <c r="V32" s="23">
        <f t="shared" si="8"/>
        <v>16540.189723076928</v>
      </c>
      <c r="W32" s="2">
        <f t="shared" si="9"/>
        <v>493.45524088000008</v>
      </c>
      <c r="X32" s="2">
        <f t="shared" si="10"/>
        <v>2.0396677867999999</v>
      </c>
      <c r="Y32" s="2">
        <f t="shared" si="11"/>
        <v>136.32454826200001</v>
      </c>
      <c r="Z32" s="2">
        <f t="shared" si="12"/>
        <v>3.2247278671999999</v>
      </c>
      <c r="AA32" s="2">
        <f t="shared" si="13"/>
        <v>75.031267326400013</v>
      </c>
      <c r="AB32" s="24">
        <f t="shared" si="14"/>
        <v>84.773673353599989</v>
      </c>
    </row>
    <row r="33" spans="1:28" x14ac:dyDescent="0.25">
      <c r="A33" s="1">
        <v>144.33333333333334</v>
      </c>
      <c r="B33" s="1">
        <v>23.406300000000002</v>
      </c>
      <c r="C33" s="1">
        <v>6.9739000000000004</v>
      </c>
      <c r="D33" s="1">
        <v>15.9193</v>
      </c>
      <c r="E33" s="1">
        <v>1.2640000000000002</v>
      </c>
      <c r="F33" s="1">
        <v>14.793999999999999</v>
      </c>
      <c r="G33" s="1">
        <v>2.6745000000000001</v>
      </c>
      <c r="H33" s="10">
        <v>0</v>
      </c>
      <c r="I33" s="10">
        <f t="shared" si="7"/>
        <v>0</v>
      </c>
      <c r="J33" s="1">
        <v>30.68695</v>
      </c>
      <c r="K33" s="51">
        <f>IF((K32*J32-(V33-V32)*readme!$B$18/readme!$B$20+(E33-E32)*1000)/J33&gt;0,(K32*J32-(V33-V32)*readme!$B$18/readme!$B$20+(E33-E32)*1000)/J33,0)</f>
        <v>0</v>
      </c>
      <c r="L33" s="72"/>
      <c r="M33" s="1">
        <v>578.07692307692309</v>
      </c>
      <c r="N33" s="1">
        <v>4.8953546389840721</v>
      </c>
      <c r="O33" s="1">
        <v>16.027999999999999</v>
      </c>
      <c r="P33" s="1">
        <v>2.8330000000000002</v>
      </c>
      <c r="Q33" s="1">
        <v>5.33E-2</v>
      </c>
      <c r="R33" s="1">
        <v>3.61972</v>
      </c>
      <c r="S33" s="1">
        <v>5.382E-2</v>
      </c>
      <c r="T33" s="1">
        <v>1.5618099999999999</v>
      </c>
      <c r="U33" s="1">
        <v>2.44034</v>
      </c>
      <c r="V33" s="23">
        <f t="shared" si="8"/>
        <v>17739.417634615384</v>
      </c>
      <c r="W33" s="2">
        <f t="shared" si="9"/>
        <v>491.85043459999997</v>
      </c>
      <c r="X33" s="2">
        <f t="shared" si="10"/>
        <v>1.6356144349999999</v>
      </c>
      <c r="Y33" s="2">
        <f t="shared" si="11"/>
        <v>111.078166654</v>
      </c>
      <c r="Z33" s="2">
        <f t="shared" si="12"/>
        <v>1.6515716489999999</v>
      </c>
      <c r="AA33" s="2">
        <f t="shared" si="13"/>
        <v>47.927185379499996</v>
      </c>
      <c r="AB33" s="24">
        <f t="shared" si="14"/>
        <v>74.886591562999996</v>
      </c>
    </row>
    <row r="34" spans="1:28" x14ac:dyDescent="0.25">
      <c r="A34" s="1">
        <v>144.83333333339155</v>
      </c>
      <c r="B34" s="1">
        <v>23.453499999999998</v>
      </c>
      <c r="C34" s="1">
        <v>6.9739000000000004</v>
      </c>
      <c r="D34" s="1">
        <v>15.9193</v>
      </c>
      <c r="E34" s="1">
        <v>1.2640000000000002</v>
      </c>
      <c r="F34" s="1">
        <v>14.793999999999999</v>
      </c>
      <c r="G34" s="1">
        <v>2.6745000000000001</v>
      </c>
      <c r="H34" s="10">
        <v>0</v>
      </c>
      <c r="I34" s="10">
        <f t="shared" si="7"/>
        <v>0</v>
      </c>
      <c r="J34" s="1">
        <v>30.68695</v>
      </c>
      <c r="K34" s="51">
        <f>IF((K33*J33-(V34-V33)*readme!$B$18/readme!$B$20+(E34-E33)*1000)/J34&gt;0,(K33*J33-(V34-V33)*readme!$B$18/readme!$B$20+(E34-E33)*1000)/J34,0)</f>
        <v>0</v>
      </c>
      <c r="L34" s="72"/>
      <c r="M34" s="1">
        <v>588.46153846153834</v>
      </c>
      <c r="N34" s="1">
        <v>3.2635697593028974</v>
      </c>
      <c r="O34" s="1">
        <v>15.132</v>
      </c>
      <c r="P34" s="1">
        <v>1.2210000000000001</v>
      </c>
      <c r="Q34" s="1">
        <v>5.2819999999999999E-2</v>
      </c>
      <c r="R34" s="1">
        <v>3.3743000000000003</v>
      </c>
      <c r="S34" s="1">
        <v>5.0500000000000007E-3</v>
      </c>
      <c r="T34" s="1">
        <v>1.0940799999999999</v>
      </c>
      <c r="U34" s="1">
        <v>2.51911</v>
      </c>
      <c r="V34" s="23">
        <f t="shared" si="8"/>
        <v>18058.089807692304</v>
      </c>
      <c r="W34" s="2">
        <f t="shared" si="9"/>
        <v>464.35492740000001</v>
      </c>
      <c r="X34" s="2">
        <f t="shared" si="10"/>
        <v>1.6208846989999999</v>
      </c>
      <c r="Y34" s="2">
        <f t="shared" si="11"/>
        <v>103.54697538500001</v>
      </c>
      <c r="Z34" s="2">
        <f t="shared" si="12"/>
        <v>0.15496909750000001</v>
      </c>
      <c r="AA34" s="2">
        <f t="shared" si="13"/>
        <v>33.573978255999997</v>
      </c>
      <c r="AB34" s="24">
        <f t="shared" si="14"/>
        <v>77.3038026145</v>
      </c>
    </row>
    <row r="35" spans="1:28" ht="15.75" thickBot="1" x14ac:dyDescent="0.3">
      <c r="A35" s="1">
        <v>145.33333333327514</v>
      </c>
      <c r="B35" s="1">
        <v>23.028700000000001</v>
      </c>
      <c r="C35" s="1">
        <v>6.9739000000000004</v>
      </c>
      <c r="D35" s="1">
        <v>15.9193</v>
      </c>
      <c r="E35" s="1">
        <v>1.2640000000000002</v>
      </c>
      <c r="F35" s="1">
        <v>14.793999999999999</v>
      </c>
      <c r="G35" s="1">
        <v>2.6745000000000001</v>
      </c>
      <c r="H35" s="10">
        <v>0</v>
      </c>
      <c r="I35" s="10">
        <f t="shared" si="7"/>
        <v>101.79357798169212</v>
      </c>
      <c r="J35" s="1">
        <v>30.68695</v>
      </c>
      <c r="K35" s="51">
        <f>IF((K34*J34-(V35-V34)*readme!$B$18/readme!$B$20+(E35-E34)*1000)/J35&gt;0,(K34*J34-(V35-V34)*readme!$B$18/readme!$B$20+(E35-E34)*1000)/J35,0)</f>
        <v>0.3076923076922683</v>
      </c>
      <c r="L35" s="72"/>
      <c r="M35" s="1">
        <v>587.69230769230774</v>
      </c>
      <c r="N35" s="1">
        <v>2.1757131728864336</v>
      </c>
      <c r="O35" s="1">
        <v>16.111999999999998</v>
      </c>
      <c r="P35" s="1">
        <v>2.4849999999999999</v>
      </c>
      <c r="Q35" s="1">
        <v>5.6479999999999995E-2</v>
      </c>
      <c r="R35" s="1">
        <v>3.27372</v>
      </c>
      <c r="S35" s="1">
        <v>3.8399999999999997E-3</v>
      </c>
      <c r="T35" s="1">
        <v>1.0203500000000001</v>
      </c>
      <c r="U35" s="1">
        <v>2.3824999999999998</v>
      </c>
      <c r="V35" s="25">
        <f t="shared" si="8"/>
        <v>18034.484461538461</v>
      </c>
      <c r="W35" s="26">
        <f t="shared" si="9"/>
        <v>494.42813839999997</v>
      </c>
      <c r="X35" s="26">
        <f t="shared" si="10"/>
        <v>1.7331989359999997</v>
      </c>
      <c r="Y35" s="26">
        <f t="shared" si="11"/>
        <v>100.460481954</v>
      </c>
      <c r="Z35" s="26">
        <f t="shared" si="12"/>
        <v>0.11783788799999999</v>
      </c>
      <c r="AA35" s="26">
        <f t="shared" si="13"/>
        <v>31.311429432500002</v>
      </c>
      <c r="AB35" s="27">
        <f t="shared" si="14"/>
        <v>73.11165837499999</v>
      </c>
    </row>
    <row r="36" spans="1:28" x14ac:dyDescent="0.25">
      <c r="V36" s="2"/>
      <c r="W36" s="2"/>
      <c r="X36" s="2"/>
      <c r="Y36" s="2"/>
      <c r="Z36" s="2"/>
      <c r="AA36" s="2"/>
      <c r="AB36" s="2"/>
    </row>
    <row r="37" spans="1:28" x14ac:dyDescent="0.25">
      <c r="V37" s="2"/>
      <c r="W37" s="2"/>
      <c r="X37" s="2"/>
      <c r="Y37" s="2"/>
      <c r="Z37" s="2"/>
      <c r="AA37" s="2"/>
      <c r="AB37" s="2"/>
    </row>
    <row r="38" spans="1:28" x14ac:dyDescent="0.25">
      <c r="A38" t="s">
        <v>37</v>
      </c>
      <c r="B38">
        <f>40-M4*0.2/0.5</f>
        <v>25.538461538461572</v>
      </c>
      <c r="C38" t="s">
        <v>39</v>
      </c>
      <c r="V38" s="2"/>
      <c r="W38" s="2"/>
      <c r="X38" s="2"/>
      <c r="Y38" s="2"/>
      <c r="Z38" s="2"/>
      <c r="AA38" s="2"/>
      <c r="AB38" s="2"/>
    </row>
    <row r="39" spans="1:28" x14ac:dyDescent="0.25">
      <c r="A39" t="s">
        <v>38</v>
      </c>
      <c r="B39">
        <f>F4*1000/J4</f>
        <v>0.4652891007356153</v>
      </c>
      <c r="C39" t="s">
        <v>39</v>
      </c>
      <c r="U39" s="9">
        <f>A3</f>
        <v>6.6666666667248737</v>
      </c>
      <c r="V39">
        <f>LN(V3)</f>
        <v>5.0847885985557904</v>
      </c>
    </row>
    <row r="40" spans="1:28" x14ac:dyDescent="0.25">
      <c r="C40" s="58"/>
      <c r="U40" s="9">
        <f t="shared" ref="U40:U71" si="15">A4</f>
        <v>23.083333333275124</v>
      </c>
      <c r="V40">
        <f t="shared" ref="V40:V71" si="16">LN(V4)</f>
        <v>6.2987898308693442</v>
      </c>
    </row>
    <row r="41" spans="1:28" x14ac:dyDescent="0.25">
      <c r="U41" s="9">
        <f t="shared" si="15"/>
        <v>25.833333333333332</v>
      </c>
      <c r="V41">
        <f t="shared" si="16"/>
        <v>6.6988416351995346</v>
      </c>
    </row>
    <row r="42" spans="1:28" x14ac:dyDescent="0.25">
      <c r="U42" s="9">
        <f t="shared" si="15"/>
        <v>28.833333333333332</v>
      </c>
      <c r="V42">
        <f t="shared" si="16"/>
        <v>7.3061874988214148</v>
      </c>
    </row>
    <row r="43" spans="1:28" x14ac:dyDescent="0.25">
      <c r="U43" s="9">
        <f t="shared" si="15"/>
        <v>30.83333333339154</v>
      </c>
      <c r="V43">
        <f t="shared" si="16"/>
        <v>7.6250667881497494</v>
      </c>
    </row>
    <row r="44" spans="1:28" x14ac:dyDescent="0.25">
      <c r="U44" s="9">
        <f t="shared" si="15"/>
        <v>47.333333333391536</v>
      </c>
      <c r="V44">
        <f t="shared" si="16"/>
        <v>8.5935600047519412</v>
      </c>
    </row>
    <row r="45" spans="1:28" x14ac:dyDescent="0.25">
      <c r="U45" s="9">
        <f t="shared" si="15"/>
        <v>49.833333333333329</v>
      </c>
      <c r="V45">
        <f t="shared" si="16"/>
        <v>8.6415306112017394</v>
      </c>
    </row>
    <row r="46" spans="1:28" x14ac:dyDescent="0.25">
      <c r="U46" s="9">
        <f t="shared" si="15"/>
        <v>52.833333333333329</v>
      </c>
      <c r="V46">
        <f t="shared" si="16"/>
        <v>8.7008916024752878</v>
      </c>
    </row>
    <row r="47" spans="1:28" x14ac:dyDescent="0.25">
      <c r="U47" s="9">
        <f t="shared" si="15"/>
        <v>55.833333333333329</v>
      </c>
      <c r="V47">
        <f t="shared" si="16"/>
        <v>8.7644494024151598</v>
      </c>
    </row>
    <row r="48" spans="1:28" x14ac:dyDescent="0.25">
      <c r="U48" s="9">
        <f t="shared" si="15"/>
        <v>58.833333333333329</v>
      </c>
      <c r="V48">
        <f t="shared" si="16"/>
        <v>8.8310280520967606</v>
      </c>
    </row>
    <row r="49" spans="21:22" x14ac:dyDescent="0.25">
      <c r="U49" s="9">
        <f t="shared" si="15"/>
        <v>60.833333333391536</v>
      </c>
      <c r="V49">
        <f t="shared" si="16"/>
        <v>8.8632035065887003</v>
      </c>
    </row>
    <row r="50" spans="21:22" x14ac:dyDescent="0.25">
      <c r="U50" s="9">
        <f t="shared" si="15"/>
        <v>70.833333333333329</v>
      </c>
      <c r="V50">
        <f t="shared" si="16"/>
        <v>9.017203513157023</v>
      </c>
    </row>
    <row r="51" spans="21:22" x14ac:dyDescent="0.25">
      <c r="U51" s="9">
        <f t="shared" si="15"/>
        <v>72.333333333333329</v>
      </c>
      <c r="V51">
        <f t="shared" si="16"/>
        <v>9.0164022072108558</v>
      </c>
    </row>
    <row r="52" spans="21:22" x14ac:dyDescent="0.25">
      <c r="U52" s="9">
        <f t="shared" si="15"/>
        <v>74.500000000077605</v>
      </c>
      <c r="V52">
        <f t="shared" si="16"/>
        <v>9.0341027093251789</v>
      </c>
    </row>
    <row r="53" spans="21:22" x14ac:dyDescent="0.25">
      <c r="U53" s="9">
        <f t="shared" si="15"/>
        <v>76.833333333333329</v>
      </c>
      <c r="V53">
        <f t="shared" si="16"/>
        <v>9.0515642502411406</v>
      </c>
    </row>
    <row r="54" spans="21:22" x14ac:dyDescent="0.25">
      <c r="U54" s="9">
        <f t="shared" si="15"/>
        <v>79.833333333333329</v>
      </c>
      <c r="V54">
        <f t="shared" si="16"/>
        <v>9.0881060321700637</v>
      </c>
    </row>
    <row r="55" spans="21:22" x14ac:dyDescent="0.25">
      <c r="U55" s="9">
        <f t="shared" si="15"/>
        <v>82.833333333333329</v>
      </c>
      <c r="V55">
        <f t="shared" si="16"/>
        <v>9.1129360668673982</v>
      </c>
    </row>
    <row r="56" spans="21:22" x14ac:dyDescent="0.25">
      <c r="U56" s="9">
        <f t="shared" si="15"/>
        <v>84.833333333391536</v>
      </c>
      <c r="V56">
        <f t="shared" si="16"/>
        <v>9.1321022255188709</v>
      </c>
    </row>
    <row r="57" spans="21:22" x14ac:dyDescent="0.25">
      <c r="U57" s="9">
        <f t="shared" si="15"/>
        <v>95.500000000077605</v>
      </c>
      <c r="V57">
        <f t="shared" si="16"/>
        <v>9.2692618958374755</v>
      </c>
    </row>
    <row r="58" spans="21:22" x14ac:dyDescent="0.25">
      <c r="U58" s="9">
        <f t="shared" si="15"/>
        <v>96.83333333339155</v>
      </c>
      <c r="V58">
        <f t="shared" si="16"/>
        <v>9.2945509010198641</v>
      </c>
    </row>
    <row r="59" spans="21:22" x14ac:dyDescent="0.25">
      <c r="U59" s="9">
        <f t="shared" si="15"/>
        <v>98.33333333339155</v>
      </c>
      <c r="V59">
        <f t="shared" si="16"/>
        <v>9.2958233272934958</v>
      </c>
    </row>
    <row r="60" spans="21:22" x14ac:dyDescent="0.25">
      <c r="U60" s="9">
        <f t="shared" si="15"/>
        <v>100.83333333333334</v>
      </c>
      <c r="V60">
        <f t="shared" si="16"/>
        <v>9.3352926379460701</v>
      </c>
    </row>
    <row r="61" spans="21:22" x14ac:dyDescent="0.25">
      <c r="U61" s="9">
        <f t="shared" si="15"/>
        <v>103.83333333333334</v>
      </c>
      <c r="V61">
        <f t="shared" si="16"/>
        <v>9.3727775541519662</v>
      </c>
    </row>
    <row r="62" spans="21:22" x14ac:dyDescent="0.25">
      <c r="U62" s="9">
        <f t="shared" si="15"/>
        <v>106.83333333333334</v>
      </c>
      <c r="V62">
        <f t="shared" si="16"/>
        <v>9.41873260327929</v>
      </c>
    </row>
    <row r="63" spans="21:22" x14ac:dyDescent="0.25">
      <c r="U63" s="9">
        <f t="shared" si="15"/>
        <v>108.83333333339155</v>
      </c>
      <c r="V63">
        <f t="shared" si="16"/>
        <v>9.4515268300338207</v>
      </c>
    </row>
    <row r="64" spans="21:22" x14ac:dyDescent="0.25">
      <c r="U64" s="9">
        <f t="shared" si="15"/>
        <v>119.33333333339155</v>
      </c>
      <c r="V64">
        <f t="shared" si="16"/>
        <v>9.5913374405960621</v>
      </c>
    </row>
    <row r="65" spans="21:22" x14ac:dyDescent="0.25">
      <c r="U65" s="9">
        <f t="shared" si="15"/>
        <v>120.66666666670548</v>
      </c>
      <c r="V65">
        <f t="shared" si="16"/>
        <v>9.6205261203087655</v>
      </c>
    </row>
    <row r="66" spans="21:22" x14ac:dyDescent="0.25">
      <c r="U66" s="9">
        <f t="shared" si="15"/>
        <v>123.33333333333334</v>
      </c>
      <c r="V66">
        <f t="shared" si="16"/>
        <v>9.6469943575618124</v>
      </c>
    </row>
    <row r="67" spans="21:22" x14ac:dyDescent="0.25">
      <c r="U67" s="9">
        <f t="shared" si="15"/>
        <v>124.83333333333334</v>
      </c>
      <c r="V67">
        <f t="shared" si="16"/>
        <v>9.6911373646183225</v>
      </c>
    </row>
    <row r="68" spans="21:22" x14ac:dyDescent="0.25">
      <c r="U68" s="9">
        <f t="shared" si="15"/>
        <v>126.83333333339155</v>
      </c>
      <c r="V68">
        <f t="shared" si="16"/>
        <v>9.713548439072774</v>
      </c>
    </row>
    <row r="69" spans="21:22" x14ac:dyDescent="0.25">
      <c r="U69" s="9">
        <f t="shared" si="15"/>
        <v>144.33333333333334</v>
      </c>
      <c r="V69">
        <f t="shared" si="16"/>
        <v>9.7835444275127408</v>
      </c>
    </row>
    <row r="70" spans="21:22" x14ac:dyDescent="0.25">
      <c r="U70" s="9">
        <f t="shared" si="15"/>
        <v>144.83333333339155</v>
      </c>
      <c r="V70">
        <f t="shared" si="16"/>
        <v>9.8013490521462483</v>
      </c>
    </row>
    <row r="71" spans="21:22" x14ac:dyDescent="0.25">
      <c r="U71" s="9">
        <f t="shared" si="15"/>
        <v>145.33333333327514</v>
      </c>
      <c r="V71">
        <f t="shared" si="16"/>
        <v>9.8000410074862323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42AF-1586-4D23-A70A-4E922D6A29CB}">
  <dimension ref="A1:N40"/>
  <sheetViews>
    <sheetView topLeftCell="A6" workbookViewId="0">
      <selection activeCell="A8" sqref="A8:N35"/>
    </sheetView>
  </sheetViews>
  <sheetFormatPr defaultRowHeight="15" x14ac:dyDescent="0.25"/>
  <cols>
    <col min="6" max="6" width="11.28515625" bestFit="1" customWidth="1"/>
  </cols>
  <sheetData>
    <row r="1" spans="1:14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9</v>
      </c>
      <c r="F1" s="3" t="s">
        <v>58</v>
      </c>
      <c r="G1" s="4" t="s">
        <v>55</v>
      </c>
      <c r="H1" s="4" t="s">
        <v>29</v>
      </c>
      <c r="I1" s="4" t="s">
        <v>30</v>
      </c>
      <c r="J1" s="4" t="s">
        <v>31</v>
      </c>
      <c r="K1" s="4" t="s">
        <v>27</v>
      </c>
      <c r="L1" s="5" t="s">
        <v>32</v>
      </c>
      <c r="M1" s="15" t="s">
        <v>56</v>
      </c>
      <c r="N1" s="15" t="s">
        <v>57</v>
      </c>
    </row>
    <row r="2" spans="1:14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20</v>
      </c>
      <c r="F2" s="14" t="s">
        <v>26</v>
      </c>
      <c r="G2" s="15" t="s">
        <v>28</v>
      </c>
      <c r="H2" s="15" t="s">
        <v>26</v>
      </c>
      <c r="I2" s="15" t="s">
        <v>26</v>
      </c>
      <c r="J2" s="15" t="s">
        <v>26</v>
      </c>
      <c r="K2" s="15" t="s">
        <v>26</v>
      </c>
      <c r="L2" s="16" t="s">
        <v>26</v>
      </c>
      <c r="M2" s="15" t="s">
        <v>19</v>
      </c>
      <c r="N2" s="15" t="s">
        <v>19</v>
      </c>
    </row>
    <row r="3" spans="1:14" x14ac:dyDescent="0.25">
      <c r="A3" s="57">
        <v>6.6666666667248737</v>
      </c>
      <c r="B3" s="57">
        <v>29.919899999999998</v>
      </c>
      <c r="C3" s="57">
        <v>5.1440999999999999</v>
      </c>
      <c r="D3" s="57">
        <v>98.157200000000003</v>
      </c>
      <c r="E3" s="57">
        <v>15.000680000000001</v>
      </c>
      <c r="F3" s="51"/>
      <c r="G3" s="51"/>
      <c r="H3" s="51"/>
      <c r="I3" s="51"/>
      <c r="J3" s="51"/>
      <c r="K3" s="51"/>
      <c r="L3" s="51"/>
      <c r="M3" s="51"/>
      <c r="N3" s="51"/>
    </row>
    <row r="4" spans="1:14" x14ac:dyDescent="0.25">
      <c r="A4" s="35">
        <v>23.083333333275124</v>
      </c>
      <c r="B4" s="35">
        <v>29.872699999999998</v>
      </c>
      <c r="C4" s="35">
        <v>4.9757999999999996</v>
      </c>
      <c r="D4" s="35">
        <v>49.886499999999998</v>
      </c>
      <c r="E4" s="35">
        <v>15.044409999999997</v>
      </c>
      <c r="F4" s="86"/>
      <c r="G4" s="86"/>
      <c r="H4" s="86"/>
      <c r="I4" s="86"/>
      <c r="J4" s="86"/>
      <c r="K4" s="86"/>
      <c r="L4" s="86"/>
    </row>
    <row r="5" spans="1:14" x14ac:dyDescent="0.25">
      <c r="A5" s="1">
        <v>25.833333333333332</v>
      </c>
      <c r="B5" s="1">
        <v>29.731100000000001</v>
      </c>
      <c r="C5" s="1">
        <v>4.9725999999999999</v>
      </c>
      <c r="D5" s="1">
        <v>49.450200000000002</v>
      </c>
      <c r="E5" s="1">
        <v>15.070069999999999</v>
      </c>
      <c r="F5" s="86"/>
      <c r="G5" s="86"/>
      <c r="H5" s="86"/>
      <c r="I5" s="86"/>
      <c r="J5" s="86"/>
      <c r="K5" s="86"/>
      <c r="L5" s="86"/>
    </row>
    <row r="6" spans="1:14" x14ac:dyDescent="0.25">
      <c r="A6" s="1">
        <v>28.833333333333332</v>
      </c>
      <c r="B6" s="1">
        <v>30.014299999999999</v>
      </c>
      <c r="C6" s="1">
        <v>4.9757999999999996</v>
      </c>
      <c r="D6" s="1">
        <v>50.042299999999997</v>
      </c>
      <c r="E6" s="1">
        <v>15.36773</v>
      </c>
      <c r="F6" s="86"/>
      <c r="G6" s="86"/>
      <c r="H6" s="86"/>
      <c r="I6" s="86"/>
      <c r="J6" s="86"/>
      <c r="K6" s="86"/>
      <c r="L6" s="86"/>
    </row>
    <row r="7" spans="1:14" x14ac:dyDescent="0.25">
      <c r="A7" s="78">
        <v>30.83333333339154</v>
      </c>
      <c r="B7" s="78">
        <v>29.919899999999998</v>
      </c>
      <c r="C7" s="78">
        <v>4.9664000000000001</v>
      </c>
      <c r="D7" s="78">
        <v>49.0139</v>
      </c>
      <c r="E7" s="78">
        <v>15.714409999999999</v>
      </c>
      <c r="F7" s="86"/>
      <c r="G7" s="86"/>
      <c r="H7" s="86"/>
      <c r="I7" s="86"/>
      <c r="J7" s="86"/>
      <c r="K7" s="86"/>
      <c r="L7" s="86"/>
    </row>
    <row r="8" spans="1:14" x14ac:dyDescent="0.25">
      <c r="A8" s="1">
        <v>47.333333333391536</v>
      </c>
      <c r="B8" s="1">
        <v>29.919899999999998</v>
      </c>
      <c r="C8" s="1">
        <v>4.9882</v>
      </c>
      <c r="D8" s="1">
        <v>15.9193</v>
      </c>
      <c r="E8" s="1">
        <v>18.270390000000003</v>
      </c>
      <c r="F8" s="86">
        <f>'F048'!V8-'F048'!V$8</f>
        <v>0</v>
      </c>
      <c r="G8" s="86">
        <f>'F048'!W8-'F048'!W$8</f>
        <v>0</v>
      </c>
      <c r="H8" s="86">
        <f>'F048'!X8-'F048'!X$8</f>
        <v>0</v>
      </c>
      <c r="I8" s="86">
        <f>'F048'!Y8-'F048'!Y$8</f>
        <v>0</v>
      </c>
      <c r="J8" s="86">
        <f>'F048'!Z8-'F048'!Z$8</f>
        <v>0</v>
      </c>
      <c r="K8" s="86">
        <f>'F048'!AA8-'F048'!AA$8</f>
        <v>0</v>
      </c>
      <c r="L8" s="86">
        <f>'F048'!AB8-'F048'!AB$8</f>
        <v>0</v>
      </c>
      <c r="M8">
        <v>0</v>
      </c>
      <c r="N8">
        <v>0</v>
      </c>
    </row>
    <row r="9" spans="1:14" x14ac:dyDescent="0.25">
      <c r="A9" s="1">
        <v>49.833333333333329</v>
      </c>
      <c r="B9" s="1">
        <v>29.872699999999998</v>
      </c>
      <c r="C9" s="1">
        <v>4.9820000000000002</v>
      </c>
      <c r="D9" s="1">
        <v>21.590900000000001</v>
      </c>
      <c r="E9" s="1">
        <v>18.5639</v>
      </c>
      <c r="F9" s="86">
        <f>'F048'!V9-'F048'!V$8</f>
        <v>265.19737692307626</v>
      </c>
      <c r="G9" s="86">
        <f>'F048'!W9-'F048'!W$8</f>
        <v>0</v>
      </c>
      <c r="H9" s="86"/>
      <c r="I9" s="86"/>
      <c r="J9" s="86"/>
      <c r="K9" s="86"/>
      <c r="L9" s="86"/>
      <c r="M9">
        <f>-('F048'!G9-'F048'!$G$8)</f>
        <v>-4.2599999999999305E-2</v>
      </c>
      <c r="N9">
        <f>-('F048'!F9-'F048'!$F$8)</f>
        <v>-0.3230000000000004</v>
      </c>
    </row>
    <row r="10" spans="1:14" x14ac:dyDescent="0.25">
      <c r="A10" s="1">
        <v>52.833333333333329</v>
      </c>
      <c r="B10" s="1">
        <v>29.872699999999998</v>
      </c>
      <c r="C10" s="1">
        <v>4.9882</v>
      </c>
      <c r="D10" s="1">
        <v>29.942399999999999</v>
      </c>
      <c r="E10" s="1">
        <v>18.912219999999998</v>
      </c>
      <c r="F10" s="86">
        <f>'F048'!V10-'F048'!V$8</f>
        <v>611.47469230769002</v>
      </c>
      <c r="G10" s="86">
        <f>'F048'!W10-'F048'!W$8</f>
        <v>0</v>
      </c>
      <c r="H10" s="86"/>
      <c r="I10" s="86"/>
      <c r="J10" s="86"/>
      <c r="K10" s="86"/>
      <c r="L10" s="86"/>
      <c r="M10">
        <f>-('F048'!G10-'F048'!$G$8)</f>
        <v>-9.079999999999977E-2</v>
      </c>
      <c r="N10">
        <f>-('F048'!F10-'F048'!$F$8)</f>
        <v>-0.70899999999999963</v>
      </c>
    </row>
    <row r="11" spans="1:14" x14ac:dyDescent="0.25">
      <c r="A11" s="1">
        <v>55.833333333333329</v>
      </c>
      <c r="B11" s="1">
        <v>29.872699999999998</v>
      </c>
      <c r="C11" s="1">
        <v>4.9882</v>
      </c>
      <c r="D11" s="1">
        <v>27.6676</v>
      </c>
      <c r="E11" s="1">
        <v>19.26689</v>
      </c>
      <c r="F11" s="86">
        <f>'F048'!V11-'F048'!V$8</f>
        <v>1005.7436307692315</v>
      </c>
      <c r="G11" s="86">
        <f>'F048'!W11-'F048'!W$8</f>
        <v>0</v>
      </c>
      <c r="H11" s="86"/>
      <c r="I11" s="86"/>
      <c r="J11" s="86"/>
      <c r="K11" s="86"/>
      <c r="L11" s="86"/>
      <c r="M11">
        <f>-('F048'!G11-'F048'!$G$8)</f>
        <v>-0.14290000000000003</v>
      </c>
      <c r="N11">
        <f>-('F048'!F11-'F048'!$F$8)</f>
        <v>-1.0970000000000009</v>
      </c>
    </row>
    <row r="12" spans="1:14" x14ac:dyDescent="0.25">
      <c r="A12" s="1">
        <v>58.833333333333329</v>
      </c>
      <c r="B12" s="1">
        <v>29.967099999999999</v>
      </c>
      <c r="C12" s="1">
        <v>4.9851000000000001</v>
      </c>
      <c r="D12" s="1">
        <v>25.4239</v>
      </c>
      <c r="E12" s="1">
        <v>19.617009999999997</v>
      </c>
      <c r="F12" s="86">
        <f>'F048'!V12-'F048'!V$8</f>
        <v>1446.5263653846132</v>
      </c>
      <c r="G12" s="86">
        <f>'F048'!W12-'F048'!W$8</f>
        <v>0</v>
      </c>
      <c r="H12" s="86"/>
      <c r="I12" s="86"/>
      <c r="J12" s="86"/>
      <c r="K12" s="86"/>
      <c r="L12" s="86"/>
      <c r="M12">
        <f>-('F048'!G12-'F048'!$G$8)</f>
        <v>-0.19309999999999938</v>
      </c>
      <c r="N12">
        <f>-('F048'!F12-'F048'!$F$8)</f>
        <v>-1.4829999999999988</v>
      </c>
    </row>
    <row r="13" spans="1:14" x14ac:dyDescent="0.25">
      <c r="A13" s="1">
        <v>60.833333333391536</v>
      </c>
      <c r="B13" s="1">
        <v>29.872699999999998</v>
      </c>
      <c r="C13" s="1">
        <v>4.9882</v>
      </c>
      <c r="D13" s="1">
        <v>25.829000000000001</v>
      </c>
      <c r="E13" s="1">
        <v>19.842790000000001</v>
      </c>
      <c r="F13" s="86">
        <f>'F048'!V13-'F048'!V$8</f>
        <v>1670.2938538461522</v>
      </c>
      <c r="G13" s="86">
        <f>'F048'!W13-'F048'!W$8</f>
        <v>19.822947210000002</v>
      </c>
      <c r="H13" s="86"/>
      <c r="I13" s="86"/>
      <c r="J13" s="86"/>
      <c r="K13" s="86"/>
      <c r="L13" s="86"/>
      <c r="M13">
        <f>-('F048'!G13-'F048'!$G$8)</f>
        <v>-0.22449999999999992</v>
      </c>
      <c r="N13">
        <f>-('F048'!F13-'F048'!$F$8)</f>
        <v>-1.7409999999999997</v>
      </c>
    </row>
    <row r="14" spans="1:14" x14ac:dyDescent="0.25">
      <c r="A14" s="1">
        <v>70.833333333333329</v>
      </c>
      <c r="B14" s="1">
        <v>29.919899999999998</v>
      </c>
      <c r="C14" s="1">
        <v>4.9820000000000002</v>
      </c>
      <c r="D14" s="1">
        <v>24.707100000000001</v>
      </c>
      <c r="E14" s="1">
        <v>20.992749999999997</v>
      </c>
      <c r="F14" s="86">
        <f>'F048'!V14-'F048'!V$8</f>
        <v>2846.8993192307744</v>
      </c>
      <c r="G14" s="86">
        <f>'F048'!W14-'F048'!W$8</f>
        <v>22.420256999999999</v>
      </c>
      <c r="H14" s="86"/>
      <c r="I14" s="86"/>
      <c r="J14" s="86"/>
      <c r="K14" s="86"/>
      <c r="L14" s="86"/>
      <c r="M14">
        <f>-('F048'!G14-'F048'!$G$8)</f>
        <v>-0.36709999999999976</v>
      </c>
      <c r="N14">
        <f>-('F048'!F14-'F048'!$F$8)</f>
        <v>-3.0309999999999988</v>
      </c>
    </row>
    <row r="15" spans="1:14" x14ac:dyDescent="0.25">
      <c r="A15" s="1">
        <v>72.333333333333329</v>
      </c>
      <c r="B15" s="1">
        <v>29.919899999999998</v>
      </c>
      <c r="C15" s="1">
        <v>4.9820000000000002</v>
      </c>
      <c r="D15" s="1">
        <v>26.2653</v>
      </c>
      <c r="E15" s="1">
        <v>21.162479999999999</v>
      </c>
      <c r="F15" s="86">
        <f>'F048'!V15-'F048'!V$8</f>
        <v>2840.2962461538491</v>
      </c>
      <c r="G15" s="86">
        <f>'F048'!W15-'F048'!W$8</f>
        <v>23.998252319999995</v>
      </c>
      <c r="H15" s="86"/>
      <c r="I15" s="86"/>
      <c r="J15" s="86"/>
      <c r="K15" s="86"/>
      <c r="L15" s="86"/>
      <c r="M15">
        <f>-('F048'!G15-'F048'!$G$8)</f>
        <v>-0.38539999999999974</v>
      </c>
      <c r="N15">
        <f>-('F048'!F15-'F048'!$F$8)</f>
        <v>-3.2249999999999996</v>
      </c>
    </row>
    <row r="16" spans="1:14" x14ac:dyDescent="0.25">
      <c r="A16" s="1">
        <v>74.500000000077605</v>
      </c>
      <c r="B16" s="1">
        <v>16.656600000000001</v>
      </c>
      <c r="C16" s="1">
        <v>4.9912999999999998</v>
      </c>
      <c r="D16" s="1">
        <v>26.3276</v>
      </c>
      <c r="E16" s="1">
        <v>21.392430000000001</v>
      </c>
      <c r="F16" s="86">
        <f>'F048'!V16-'F048'!V$8</f>
        <v>2987.3948653846119</v>
      </c>
      <c r="G16" s="86">
        <f>'F048'!W16-'F048'!W$8</f>
        <v>22.61179851</v>
      </c>
      <c r="H16" s="86"/>
      <c r="I16" s="86"/>
      <c r="J16" s="86"/>
      <c r="K16" s="86"/>
      <c r="L16" s="86"/>
      <c r="M16">
        <f>-('F048'!G16-'F048'!$G$8)</f>
        <v>-0.39459999999999962</v>
      </c>
      <c r="N16">
        <f>-('F048'!F16-'F048'!$F$8)</f>
        <v>-3.5039999999999996</v>
      </c>
    </row>
    <row r="17" spans="1:14" x14ac:dyDescent="0.25">
      <c r="A17" s="1">
        <v>76.833333333333329</v>
      </c>
      <c r="B17" s="1">
        <v>17.223099999999999</v>
      </c>
      <c r="C17" s="1">
        <v>4.9789000000000003</v>
      </c>
      <c r="D17" s="1">
        <v>23.429500000000001</v>
      </c>
      <c r="E17" s="1">
        <v>21.662959999999998</v>
      </c>
      <c r="F17" s="86">
        <f>'F048'!V17-'F048'!V$8</f>
        <v>3135.0813538461543</v>
      </c>
      <c r="G17" s="86">
        <f>'F048'!W17-'F048'!W$8</f>
        <v>33.945858319999999</v>
      </c>
      <c r="H17" s="86"/>
      <c r="I17" s="86"/>
      <c r="J17" s="86"/>
      <c r="K17" s="86"/>
      <c r="L17" s="86"/>
      <c r="M17">
        <f>-('F048'!G17-'F048'!$G$8)</f>
        <v>-0.42870000000000008</v>
      </c>
      <c r="N17">
        <f>-('F048'!F17-'F048'!$F$8)</f>
        <v>-3.8059999999999992</v>
      </c>
    </row>
    <row r="18" spans="1:14" x14ac:dyDescent="0.25">
      <c r="A18" s="1">
        <v>79.833333333333329</v>
      </c>
      <c r="B18" s="1">
        <v>17.459099999999999</v>
      </c>
      <c r="C18" s="1">
        <v>4.9789000000000003</v>
      </c>
      <c r="D18" s="1">
        <v>24.115100000000002</v>
      </c>
      <c r="E18" s="1">
        <v>22.017669999999999</v>
      </c>
      <c r="F18" s="86">
        <f>'F048'!V18-'F048'!V$8</f>
        <v>3452.6175500000018</v>
      </c>
      <c r="G18" s="86">
        <f>'F048'!W18-'F048'!W$8</f>
        <v>40.358389109999997</v>
      </c>
      <c r="H18" s="86"/>
      <c r="I18" s="86"/>
      <c r="J18" s="86"/>
      <c r="K18" s="86"/>
      <c r="L18" s="86"/>
      <c r="M18">
        <f>-('F048'!G18-'F048'!$G$8)</f>
        <v>-0.48399999999999999</v>
      </c>
      <c r="N18">
        <f>-('F048'!F18-'F048'!$F$8)</f>
        <v>-4.1920000000000011</v>
      </c>
    </row>
    <row r="19" spans="1:14" x14ac:dyDescent="0.25">
      <c r="A19" s="1">
        <v>82.833333333333329</v>
      </c>
      <c r="B19" s="1">
        <v>17.175799999999999</v>
      </c>
      <c r="C19" s="1">
        <v>4.9820000000000002</v>
      </c>
      <c r="D19" s="1">
        <v>27.1067</v>
      </c>
      <c r="E19" s="1">
        <v>22.378479999999996</v>
      </c>
      <c r="F19" s="86">
        <f>'F048'!V19-'F048'!V$8</f>
        <v>3675.0993846153879</v>
      </c>
      <c r="G19" s="86">
        <f>'F048'!W19-'F048'!W$8</f>
        <v>40.616941199999992</v>
      </c>
      <c r="H19" s="86">
        <f>'F048'!X19-'F048'!X$4</f>
        <v>0.43537078400000073</v>
      </c>
      <c r="I19" s="86">
        <f>'F048'!Y19-'F048'!Y$4</f>
        <v>-24.326060744000017</v>
      </c>
      <c r="J19" s="86">
        <f>'F048'!Z19-'F048'!Z$4</f>
        <v>-5.0306905783999945</v>
      </c>
      <c r="K19" s="86">
        <f>'F048'!AA19-'F048'!AA$4</f>
        <v>-18.531859352000026</v>
      </c>
      <c r="L19" s="86">
        <f>'F048'!AB19-'F048'!AB$4</f>
        <v>10.84638575839999</v>
      </c>
      <c r="M19">
        <f>-('F048'!G19-'F048'!$G$8)</f>
        <v>-0.54519999999999946</v>
      </c>
      <c r="N19">
        <f>-('F048'!F19-'F048'!$F$8)</f>
        <v>-4.5789999999999988</v>
      </c>
    </row>
    <row r="20" spans="1:14" x14ac:dyDescent="0.25">
      <c r="A20" s="1">
        <v>84.833333333391536</v>
      </c>
      <c r="B20" s="1">
        <v>17.6479</v>
      </c>
      <c r="C20" s="1">
        <v>4.9851000000000001</v>
      </c>
      <c r="D20" s="1">
        <v>28.571300000000001</v>
      </c>
      <c r="E20" s="1">
        <v>22.618390000000002</v>
      </c>
      <c r="F20" s="86">
        <f>'F048'!V20-'F048'!V$8</f>
        <v>3850.6496346153863</v>
      </c>
      <c r="G20" s="86">
        <f>'F048'!W20-'F048'!W$8</f>
        <v>56.16146237000001</v>
      </c>
      <c r="H20" s="86">
        <f>'F048'!X20-'F048'!X$4</f>
        <v>1.5748068700001117E-2</v>
      </c>
      <c r="I20" s="86">
        <f>'F048'!Y20-'F048'!Y$4</f>
        <v>-34.249026962999977</v>
      </c>
      <c r="J20" s="86">
        <f>'F048'!Z20-'F048'!Z$4</f>
        <v>-7.1260014187999907</v>
      </c>
      <c r="K20" s="86">
        <f>'F048'!AA20-'F048'!AA$4</f>
        <v>-28.688673921099991</v>
      </c>
      <c r="L20" s="86">
        <f>'F048'!AB20-'F048'!AB$4</f>
        <v>4.1975282449000133</v>
      </c>
      <c r="M20">
        <f>-('F048'!G20-'F048'!$G$8)</f>
        <v>-0.58530000000000015</v>
      </c>
      <c r="N20">
        <f>-('F048'!F20-'F048'!$F$8)</f>
        <v>-4.8370000000000006</v>
      </c>
    </row>
    <row r="21" spans="1:14" x14ac:dyDescent="0.25">
      <c r="A21" s="1">
        <v>95.500000000077605</v>
      </c>
      <c r="B21" s="1">
        <v>18.450299999999999</v>
      </c>
      <c r="C21" s="1">
        <v>4.9882</v>
      </c>
      <c r="D21" s="1">
        <v>35.458199999999998</v>
      </c>
      <c r="E21" s="1">
        <v>23.897740000000002</v>
      </c>
      <c r="F21" s="86">
        <f>'F048'!V21-'F048'!V$8</f>
        <v>5210.1278615384608</v>
      </c>
      <c r="G21" s="86">
        <f>'F048'!W21-'F048'!W$8</f>
        <v>118.46109718000001</v>
      </c>
      <c r="H21" s="86">
        <f>'F048'!X21-'F048'!X$4</f>
        <v>0.22827455360000037</v>
      </c>
      <c r="I21" s="86">
        <f>'F048'!Y21-'F048'!Y$4</f>
        <v>-29.706690896199945</v>
      </c>
      <c r="J21" s="86">
        <f>'F048'!Z21-'F048'!Z$4</f>
        <v>-7.0181536509999916</v>
      </c>
      <c r="K21" s="86">
        <f>'F048'!AA21-'F048'!AA$4</f>
        <v>-28.370836448799963</v>
      </c>
      <c r="L21" s="86">
        <f>'F048'!AB21-'F048'!AB$4</f>
        <v>10.503935457200001</v>
      </c>
      <c r="M21">
        <f>-('F048'!G21-'F048'!$G$8)</f>
        <v>-0.81210000000000004</v>
      </c>
      <c r="N21">
        <f>-('F048'!F21-'F048'!$F$8)</f>
        <v>-6.2140000000000004</v>
      </c>
    </row>
    <row r="22" spans="1:14" x14ac:dyDescent="0.25">
      <c r="A22" s="1">
        <v>96.83333333339155</v>
      </c>
      <c r="B22" s="1">
        <v>17.317499999999999</v>
      </c>
      <c r="C22" s="1">
        <v>4.9725999999999999</v>
      </c>
      <c r="D22" s="1">
        <v>29.288</v>
      </c>
      <c r="E22" s="1">
        <v>24.051280000000002</v>
      </c>
      <c r="F22" s="86">
        <f>'F048'!V22-'F048'!V$8</f>
        <v>5481.7868307692306</v>
      </c>
      <c r="G22" s="86">
        <f>'F048'!W22-'F048'!W$8</f>
        <v>125.4274252</v>
      </c>
      <c r="H22" s="86">
        <f>'F048'!X22-'F048'!X$4</f>
        <v>0.45280535600000071</v>
      </c>
      <c r="I22" s="86">
        <f>'F048'!Y22-'F048'!Y$4</f>
        <v>-31.586770097599953</v>
      </c>
      <c r="J22" s="86">
        <f>'F048'!Z22-'F048'!Z$4</f>
        <v>-6.9501723935999919</v>
      </c>
      <c r="K22" s="86">
        <f>'F048'!AA22-'F048'!AA$4</f>
        <v>-27.147328107199968</v>
      </c>
      <c r="L22" s="86">
        <f>'F048'!AB22-'F048'!AB$4</f>
        <v>14.967784460800004</v>
      </c>
      <c r="M22">
        <f>-('F048'!G22-'F048'!$G$8)</f>
        <v>-0.83679999999999932</v>
      </c>
      <c r="N22">
        <f>-('F048'!F22-'F048'!$F$8)</f>
        <v>-6.3849999999999998</v>
      </c>
    </row>
    <row r="23" spans="1:14" x14ac:dyDescent="0.25">
      <c r="A23" s="1">
        <v>98.33333333339155</v>
      </c>
      <c r="B23" s="1">
        <v>20.527100000000001</v>
      </c>
      <c r="C23" s="1">
        <v>4.9789000000000003</v>
      </c>
      <c r="D23" s="1">
        <v>35.427</v>
      </c>
      <c r="E23" s="1">
        <v>24.330169999999999</v>
      </c>
      <c r="F23" s="86">
        <f>'F048'!V23-'F048'!V$8</f>
        <v>5495.6378307692312</v>
      </c>
      <c r="G23" s="86">
        <f>'F048'!W23-'F048'!W$8</f>
        <v>152.35552453999998</v>
      </c>
      <c r="H23" s="86">
        <f>'F048'!X23-'F048'!X$4</f>
        <v>-2.1958324999999501E-2</v>
      </c>
      <c r="I23" s="86">
        <f>'F048'!Y23-'F048'!Y$4</f>
        <v>-44.055613368399975</v>
      </c>
      <c r="J23" s="86">
        <f>'F048'!Z23-'F048'!Z$4</f>
        <v>-8.6158174038999924</v>
      </c>
      <c r="K23" s="86">
        <f>'F048'!AA23-'F048'!AA$4</f>
        <v>-38.088282100899988</v>
      </c>
      <c r="L23" s="86">
        <f>'F048'!AB23-'F048'!AB$4</f>
        <v>7.7431137015999951</v>
      </c>
      <c r="M23">
        <f>-('F048'!G23-'F048'!$G$8)</f>
        <v>-0.88929999999999954</v>
      </c>
      <c r="N23">
        <f>-('F048'!F23-'F048'!$F$8)</f>
        <v>-6.6829999999999998</v>
      </c>
    </row>
    <row r="24" spans="1:14" x14ac:dyDescent="0.25">
      <c r="A24" s="1">
        <v>100.83333333333334</v>
      </c>
      <c r="B24" s="1">
        <v>20.810300000000002</v>
      </c>
      <c r="C24" s="1">
        <v>5.0038</v>
      </c>
      <c r="D24" s="1">
        <v>30.0671</v>
      </c>
      <c r="E24" s="1">
        <v>24.840179999999997</v>
      </c>
      <c r="F24" s="86">
        <f>'F048'!V24-'F048'!V$8</f>
        <v>5934.1515230769282</v>
      </c>
      <c r="G24" s="86">
        <f>'F048'!W24-'F048'!W$8</f>
        <v>151.82318015999999</v>
      </c>
      <c r="H24" s="86">
        <f>'F048'!X24-'F048'!X$4</f>
        <v>0.11710741259999979</v>
      </c>
      <c r="I24" s="86">
        <f>'F048'!Y24-'F048'!Y$4</f>
        <v>-39.632711660399991</v>
      </c>
      <c r="J24" s="86">
        <f>'F048'!Z24-'F048'!Z$4</f>
        <v>-8.6798045289999948</v>
      </c>
      <c r="K24" s="86">
        <f>'F048'!AA24-'F048'!AA$4</f>
        <v>-36.349663457199995</v>
      </c>
      <c r="L24" s="86">
        <f>'F048'!AB24-'F048'!AB$4</f>
        <v>9.6483157131999917</v>
      </c>
      <c r="M24">
        <f>-('F048'!G24-'F048'!$G$8)</f>
        <v>-0.97599999999999998</v>
      </c>
      <c r="N24">
        <f>-('F048'!F24-'F048'!$F$8)</f>
        <v>-7.2329999999999988</v>
      </c>
    </row>
    <row r="25" spans="1:14" x14ac:dyDescent="0.25">
      <c r="A25" s="1">
        <v>103.83333333333334</v>
      </c>
      <c r="B25" s="1">
        <v>20.3855</v>
      </c>
      <c r="C25" s="1">
        <v>4.9976000000000003</v>
      </c>
      <c r="D25" s="1">
        <v>29.0076</v>
      </c>
      <c r="E25" s="1">
        <v>25.466889999999999</v>
      </c>
      <c r="F25" s="86">
        <f>'F048'!V25-'F048'!V$8</f>
        <v>6366.952065384613</v>
      </c>
      <c r="G25" s="86">
        <f>'F048'!W25-'F048'!W$8</f>
        <v>200.34802363</v>
      </c>
      <c r="H25" s="86">
        <f>'F048'!X25-'F048'!X$4</f>
        <v>3.7982930300000994E-2</v>
      </c>
      <c r="I25" s="86">
        <f>'F048'!Y25-'F048'!Y$4</f>
        <v>-48.448342187199984</v>
      </c>
      <c r="J25" s="86">
        <f>'F048'!Z25-'F048'!Z$4</f>
        <v>-9.8774575457999916</v>
      </c>
      <c r="K25" s="86">
        <f>'F048'!AA25-'F048'!AA$4</f>
        <v>-46.224607518799985</v>
      </c>
      <c r="L25" s="86">
        <f>'F048'!AB25-'F048'!AB$4</f>
        <v>4.1702279746000102</v>
      </c>
      <c r="M25">
        <f>-('F048'!G25-'F048'!$G$8)</f>
        <v>-1.0919999999999996</v>
      </c>
      <c r="N25">
        <f>-('F048'!F25-'F048'!$F$8)</f>
        <v>-7.9420000000000002</v>
      </c>
    </row>
    <row r="26" spans="1:14" x14ac:dyDescent="0.25">
      <c r="A26" s="1">
        <v>106.83333333333334</v>
      </c>
      <c r="B26" s="1">
        <v>21.140699999999999</v>
      </c>
      <c r="C26" s="1">
        <v>4.9757999999999996</v>
      </c>
      <c r="D26" s="1">
        <v>29.724299999999999</v>
      </c>
      <c r="E26" s="1">
        <v>26.120800000000003</v>
      </c>
      <c r="F26" s="86">
        <f>'F048'!V26-'F048'!V$8</f>
        <v>6920.1697230769305</v>
      </c>
      <c r="G26" s="86">
        <f>'F048'!W26-'F048'!W$8</f>
        <v>230.15036880000002</v>
      </c>
      <c r="H26" s="86">
        <f>'F048'!X26-'F048'!X$4</f>
        <v>3.2409576000001383E-2</v>
      </c>
      <c r="I26" s="86">
        <f>'F048'!Y26-'F048'!Y$4</f>
        <v>-58.039799423999952</v>
      </c>
      <c r="J26" s="86">
        <f>'F048'!Z26-'F048'!Z$4</f>
        <v>-11.028870311999992</v>
      </c>
      <c r="K26" s="86">
        <f>'F048'!AA26-'F048'!AA$4</f>
        <v>-53.50866300399997</v>
      </c>
      <c r="L26" s="86">
        <f>'F048'!AB26-'F048'!AB$4</f>
        <v>2.3172924800000061</v>
      </c>
      <c r="M26">
        <f>-('F048'!G26-'F048'!$G$8)</f>
        <v>-1.2100999999999997</v>
      </c>
      <c r="N26">
        <f>-('F048'!F26-'F048'!$F$8)</f>
        <v>-8.6320000000000014</v>
      </c>
    </row>
    <row r="27" spans="1:14" x14ac:dyDescent="0.25">
      <c r="A27" s="1">
        <v>108.83333333339155</v>
      </c>
      <c r="B27" s="1">
        <v>20.715900000000001</v>
      </c>
      <c r="C27" s="1">
        <v>4.9976000000000003</v>
      </c>
      <c r="D27" s="1">
        <v>30.191700000000001</v>
      </c>
      <c r="E27" s="1">
        <v>26.558360000000004</v>
      </c>
      <c r="F27" s="86">
        <f>'F048'!V27-'F048'!V$8</f>
        <v>7330.7911692307725</v>
      </c>
      <c r="G27" s="86">
        <f>'F048'!W27-'F048'!W$8</f>
        <v>241.33581732000002</v>
      </c>
      <c r="H27" s="86">
        <f>'F048'!X27-'F048'!X$4</f>
        <v>-7.2553680799998688E-2</v>
      </c>
      <c r="I27" s="86">
        <f>'F048'!Y27-'F048'!Y$4</f>
        <v>-62.093744251599958</v>
      </c>
      <c r="J27" s="86">
        <f>'F048'!Z27-'F048'!Z$4</f>
        <v>-11.39735255159999</v>
      </c>
      <c r="K27" s="86">
        <f>'F048'!AA27-'F048'!AA$4</f>
        <v>-55.034493776799962</v>
      </c>
      <c r="L27" s="86">
        <f>'F048'!AB27-'F048'!AB$4</f>
        <v>4.164885889200022</v>
      </c>
      <c r="M27">
        <f>-('F048'!G27-'F048'!$G$8)</f>
        <v>-1.2910999999999997</v>
      </c>
      <c r="N27">
        <f>-('F048'!F27-'F048'!$F$8)</f>
        <v>-9.0920000000000005</v>
      </c>
    </row>
    <row r="28" spans="1:14" x14ac:dyDescent="0.25">
      <c r="A28" s="1">
        <v>119.33333333339155</v>
      </c>
      <c r="B28" s="1">
        <v>22.320699999999999</v>
      </c>
      <c r="C28" s="1">
        <v>4.9789000000000003</v>
      </c>
      <c r="D28" s="1">
        <v>32.061500000000002</v>
      </c>
      <c r="E28" s="1">
        <v>28.787690000000001</v>
      </c>
      <c r="F28" s="86">
        <f>'F048'!V28-'F048'!V$8</f>
        <v>9240.6410230769216</v>
      </c>
      <c r="G28" s="86">
        <f>'F048'!W28-'F048'!W$8</f>
        <v>469.12419624</v>
      </c>
      <c r="H28" s="86">
        <f>'F048'!X28-'F048'!X$4</f>
        <v>-0.35851306069999911</v>
      </c>
      <c r="I28" s="86">
        <f>'F048'!Y28-'F048'!Y$4</f>
        <v>-78.444479055499968</v>
      </c>
      <c r="J28" s="86">
        <f>'F048'!Z28-'F048'!Z$4</f>
        <v>-14.312487485399993</v>
      </c>
      <c r="K28" s="86">
        <f>'F048'!AA28-'F048'!AA$4</f>
        <v>-72.429975143699963</v>
      </c>
      <c r="L28" s="86">
        <f>'F048'!AB28-'F048'!AB$4</f>
        <v>1.118618841100016</v>
      </c>
      <c r="M28">
        <f>-('F048'!G28-'F048'!$G$8)</f>
        <v>-1.6482999999999999</v>
      </c>
      <c r="N28">
        <f>-('F048'!F28-'F048'!$F$8)</f>
        <v>-11.507000000000001</v>
      </c>
    </row>
    <row r="29" spans="1:14" x14ac:dyDescent="0.25">
      <c r="A29" s="1">
        <v>120.66666666670548</v>
      </c>
      <c r="B29" s="1">
        <v>21.3767</v>
      </c>
      <c r="C29" s="1">
        <v>4.9851000000000001</v>
      </c>
      <c r="D29" s="1">
        <v>29.693100000000001</v>
      </c>
      <c r="E29" s="1">
        <v>29.068649999999998</v>
      </c>
      <c r="F29" s="86">
        <f>'F048'!V29-'F048'!V$8</f>
        <v>9674.1848769230819</v>
      </c>
      <c r="G29" s="86">
        <f>'F048'!W29-'F048'!W$8</f>
        <v>505.96892189999994</v>
      </c>
      <c r="H29" s="86">
        <f>'F048'!X29-'F048'!X$4</f>
        <v>-0.25061314649999966</v>
      </c>
      <c r="I29" s="86">
        <f>'F048'!Y29-'F048'!Y$4</f>
        <v>-83.611480012499982</v>
      </c>
      <c r="J29" s="86">
        <f>'F048'!Z29-'F048'!Z$4</f>
        <v>-14.513948270499995</v>
      </c>
      <c r="K29" s="86">
        <f>'F048'!AA29-'F048'!AA$4</f>
        <v>-75.758992446999997</v>
      </c>
      <c r="L29" s="86">
        <f>'F048'!AB29-'F048'!AB$4</f>
        <v>3.345777449499991</v>
      </c>
      <c r="M29">
        <f>-('F048'!G29-'F048'!$G$8)</f>
        <v>-1.6937999999999995</v>
      </c>
      <c r="N29">
        <f>-('F048'!F29-'F048'!$F$8)</f>
        <v>-11.813999999999998</v>
      </c>
    </row>
    <row r="30" spans="1:14" x14ac:dyDescent="0.25">
      <c r="A30" s="1">
        <v>123.33333333333334</v>
      </c>
      <c r="B30" s="1">
        <v>21.990300000000001</v>
      </c>
      <c r="C30" s="1">
        <v>6.9801000000000002</v>
      </c>
      <c r="D30" s="1">
        <v>26.171800000000001</v>
      </c>
      <c r="E30" s="1">
        <v>29.760010000000001</v>
      </c>
      <c r="F30" s="86">
        <f>'F048'!V30-'F048'!V$8</f>
        <v>10078.413076923076</v>
      </c>
      <c r="G30" s="86">
        <f>'F048'!W30-'F048'!W$8</f>
        <v>458.00655390000003</v>
      </c>
      <c r="H30" s="86">
        <f>'F048'!X30-'F048'!X$4</f>
        <v>-0.94922070569999883</v>
      </c>
      <c r="I30" s="86">
        <f>'F048'!Y30-'F048'!Y$4</f>
        <v>-45.649449606099978</v>
      </c>
      <c r="J30" s="86">
        <f>'F048'!Z30-'F048'!Z$4</f>
        <v>-21.004628066299993</v>
      </c>
      <c r="K30" s="86">
        <f>'F048'!AA30-'F048'!AA$4</f>
        <v>-87.276252533099978</v>
      </c>
      <c r="L30" s="86">
        <f>'F048'!AB30-'F048'!AB$4</f>
        <v>2.0985651311000026</v>
      </c>
      <c r="M30">
        <f>-('F048'!G30-'F048'!$G$8)</f>
        <v>-1.9238999999999997</v>
      </c>
      <c r="N30">
        <f>-('F048'!F30-'F048'!$F$8)</f>
        <v>-12.427000000000001</v>
      </c>
    </row>
    <row r="31" spans="1:14" x14ac:dyDescent="0.25">
      <c r="A31" s="1">
        <v>124.83333333333334</v>
      </c>
      <c r="B31" s="1">
        <v>22.037500000000001</v>
      </c>
      <c r="C31" s="1">
        <v>6.9832000000000001</v>
      </c>
      <c r="D31" s="1">
        <v>21.372699999999998</v>
      </c>
      <c r="E31" s="1">
        <v>30.058210000000003</v>
      </c>
      <c r="F31" s="86">
        <f>'F048'!V31-'F048'!V$8</f>
        <v>10776.837026923073</v>
      </c>
      <c r="G31" s="86">
        <f>'F048'!W31-'F048'!W$8</f>
        <v>458.23741145000002</v>
      </c>
      <c r="H31" s="86">
        <f>'F048'!X31-'F048'!X$4</f>
        <v>-1.3463734406999994</v>
      </c>
      <c r="I31" s="86">
        <f>'F048'!Y31-'F048'!Y$4</f>
        <v>-34.476622223599975</v>
      </c>
      <c r="J31" s="86">
        <f>'F048'!Z31-'F048'!Z$4</f>
        <v>-19.859015586399991</v>
      </c>
      <c r="K31" s="86">
        <f>'F048'!AA31-'F048'!AA$4</f>
        <v>-93.376488593899978</v>
      </c>
      <c r="L31" s="86">
        <f>'F048'!AB31-'F048'!AB$4</f>
        <v>0.7441164096000108</v>
      </c>
      <c r="M31">
        <f>-('F048'!G31-'F048'!$G$8)</f>
        <v>-1.9523999999999999</v>
      </c>
      <c r="N31">
        <f>-('F048'!F31-'F048'!$F$8)</f>
        <v>-12.772</v>
      </c>
    </row>
    <row r="32" spans="1:14" x14ac:dyDescent="0.25">
      <c r="A32" s="1">
        <v>126.83333333339155</v>
      </c>
      <c r="B32" s="1">
        <v>22.509499999999999</v>
      </c>
      <c r="C32" s="1">
        <v>6.9832000000000001</v>
      </c>
      <c r="D32" s="1">
        <v>16.012799999999999</v>
      </c>
      <c r="E32" s="1">
        <v>30.456440000000001</v>
      </c>
      <c r="F32" s="86">
        <f>'F048'!V32-'F048'!V$8</f>
        <v>11143.397600000004</v>
      </c>
      <c r="G32" s="86">
        <f>'F048'!W32-'F048'!W$8</f>
        <v>493.45524088000008</v>
      </c>
      <c r="H32" s="86">
        <f>'F048'!X32-'F048'!X$4</f>
        <v>-1.5709906131999993</v>
      </c>
      <c r="I32" s="86">
        <f>'F048'!Y32-'F048'!Y$4</f>
        <v>-36.084390337999963</v>
      </c>
      <c r="J32" s="86">
        <f>'F048'!Z32-'F048'!Z$4</f>
        <v>-21.748992732799994</v>
      </c>
      <c r="K32" s="86">
        <f>'F048'!AA32-'F048'!AA$4</f>
        <v>-100.23610917359997</v>
      </c>
      <c r="L32" s="86">
        <f>'F048'!AB32-'F048'!AB$4</f>
        <v>-3.9883456464000062</v>
      </c>
      <c r="M32">
        <f>-('F048'!G32-'F048'!$G$8)</f>
        <v>-1.9924999999999997</v>
      </c>
      <c r="N32">
        <f>-('F048'!F32-'F048'!$F$8)</f>
        <v>-13.232000000000001</v>
      </c>
    </row>
    <row r="33" spans="1:14" x14ac:dyDescent="0.25">
      <c r="A33" s="1">
        <v>144.33333333333334</v>
      </c>
      <c r="B33" s="1">
        <v>23.406300000000002</v>
      </c>
      <c r="C33" s="1">
        <v>6.9739000000000004</v>
      </c>
      <c r="D33" s="1">
        <v>15.9193</v>
      </c>
      <c r="E33" s="1">
        <v>30.68695</v>
      </c>
      <c r="F33" s="86">
        <f>'F048'!V33-'F048'!V$8</f>
        <v>12342.625511538459</v>
      </c>
      <c r="G33" s="86">
        <f>'F048'!W33-'F048'!W$8</f>
        <v>491.85043459999997</v>
      </c>
      <c r="H33" s="86">
        <f>'F048'!X33-'F048'!X$4</f>
        <v>-1.9750439649999993</v>
      </c>
      <c r="I33" s="86">
        <f>'F048'!Y33-'F048'!Y$4</f>
        <v>-61.33077194599997</v>
      </c>
      <c r="J33" s="86">
        <f>'F048'!Z33-'F048'!Z$4</f>
        <v>-23.322148950999992</v>
      </c>
      <c r="K33" s="86">
        <f>'F048'!AA33-'F048'!AA$4</f>
        <v>-127.34019112049998</v>
      </c>
      <c r="L33" s="86">
        <f>'F048'!AB33-'F048'!AB$4</f>
        <v>-13.875427436999999</v>
      </c>
      <c r="M33">
        <f>-('F048'!G33-'F048'!$G$8)</f>
        <v>-2.0138999999999996</v>
      </c>
      <c r="N33">
        <f>-('F048'!F33-'F048'!$F$8)</f>
        <v>-13.500999999999999</v>
      </c>
    </row>
    <row r="34" spans="1:14" x14ac:dyDescent="0.25">
      <c r="A34" s="1">
        <v>144.83333333339155</v>
      </c>
      <c r="B34" s="1">
        <v>23.453499999999998</v>
      </c>
      <c r="C34" s="1">
        <v>6.9739000000000004</v>
      </c>
      <c r="D34" s="1">
        <v>15.9193</v>
      </c>
      <c r="E34" s="1">
        <v>30.68695</v>
      </c>
      <c r="F34" s="86">
        <f>'F048'!V34-'F048'!V$8</f>
        <v>12661.29768461538</v>
      </c>
      <c r="G34" s="86">
        <f>'F048'!W34-'F048'!W$8</f>
        <v>464.35492740000001</v>
      </c>
      <c r="H34" s="86">
        <f>'F048'!X34-'F048'!X$4</f>
        <v>-1.9897737009999994</v>
      </c>
      <c r="I34" s="86">
        <f>'F048'!Y34-'F048'!Y$4</f>
        <v>-68.86196321499996</v>
      </c>
      <c r="J34" s="86">
        <f>'F048'!Z34-'F048'!Z$4</f>
        <v>-24.818751502499993</v>
      </c>
      <c r="K34" s="86">
        <f>'F048'!AA34-'F048'!AA$4</f>
        <v>-141.69339824399998</v>
      </c>
      <c r="L34" s="86">
        <f>'F048'!AB34-'F048'!AB$4</f>
        <v>-11.458216385499995</v>
      </c>
      <c r="M34">
        <f>-('F048'!G34-'F048'!$G$8)</f>
        <v>-2.0138999999999996</v>
      </c>
      <c r="N34">
        <f>-('F048'!F34-'F048'!$F$8)</f>
        <v>-13.500999999999999</v>
      </c>
    </row>
    <row r="35" spans="1:14" x14ac:dyDescent="0.25">
      <c r="A35" s="1">
        <v>145.33333333327514</v>
      </c>
      <c r="B35" s="1">
        <v>23.028700000000001</v>
      </c>
      <c r="C35" s="1">
        <v>6.9739000000000004</v>
      </c>
      <c r="D35" s="1">
        <v>15.9193</v>
      </c>
      <c r="E35" s="1">
        <v>30.68695</v>
      </c>
      <c r="F35" s="86">
        <f>'F048'!V35-'F048'!V$8</f>
        <v>12637.692338461537</v>
      </c>
      <c r="G35" s="86">
        <f>'F048'!W35-'F048'!W$8</f>
        <v>494.42813839999997</v>
      </c>
      <c r="H35" s="86">
        <f>'F048'!X35-'F048'!X$4</f>
        <v>-1.8774594639999995</v>
      </c>
      <c r="I35" s="86">
        <f>'F048'!Y35-'F048'!Y$4</f>
        <v>-71.948456645999968</v>
      </c>
      <c r="J35" s="86">
        <f>'F048'!Z35-'F048'!Z$4</f>
        <v>-24.855882711999993</v>
      </c>
      <c r="K35" s="86">
        <f>'F048'!AA35-'F048'!AA$4</f>
        <v>-143.95594706749998</v>
      </c>
      <c r="L35" s="86">
        <f>'F048'!AB35-'F048'!AB$4</f>
        <v>-15.650360625000005</v>
      </c>
      <c r="M35">
        <f>-('F048'!G35-'F048'!$G$8)</f>
        <v>-2.0138999999999996</v>
      </c>
      <c r="N35">
        <f>-('F048'!F35-'F048'!$F$8)</f>
        <v>-13.500999999999999</v>
      </c>
    </row>
    <row r="40" spans="1:14" x14ac:dyDescent="0.25">
      <c r="C40" s="5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6"/>
  <sheetViews>
    <sheetView workbookViewId="0">
      <selection activeCell="O2" sqref="O1:O2"/>
    </sheetView>
  </sheetViews>
  <sheetFormatPr defaultRowHeight="15" x14ac:dyDescent="0.25"/>
  <sheetData>
    <row r="1" spans="1:28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40</v>
      </c>
      <c r="L1" s="62" t="s">
        <v>54</v>
      </c>
      <c r="M1" s="62" t="s">
        <v>10</v>
      </c>
      <c r="N1" s="62" t="s">
        <v>11</v>
      </c>
      <c r="O1" s="62" t="s">
        <v>12</v>
      </c>
      <c r="P1" s="62" t="s">
        <v>11</v>
      </c>
      <c r="Q1" s="62" t="s">
        <v>13</v>
      </c>
      <c r="R1" s="62" t="s">
        <v>14</v>
      </c>
      <c r="S1" s="62" t="s">
        <v>15</v>
      </c>
      <c r="T1" s="62" t="s">
        <v>16</v>
      </c>
      <c r="U1" s="63" t="s">
        <v>17</v>
      </c>
      <c r="V1" s="3" t="s">
        <v>25</v>
      </c>
      <c r="W1" s="4" t="s">
        <v>27</v>
      </c>
      <c r="X1" s="4" t="s">
        <v>29</v>
      </c>
      <c r="Y1" s="4" t="s">
        <v>30</v>
      </c>
      <c r="Z1" s="4" t="s">
        <v>31</v>
      </c>
      <c r="AA1" s="4" t="s">
        <v>27</v>
      </c>
      <c r="AB1" s="5" t="s">
        <v>32</v>
      </c>
    </row>
    <row r="2" spans="1:28" ht="15.75" thickBot="1" x14ac:dyDescent="0.3">
      <c r="A2" s="67" t="s">
        <v>18</v>
      </c>
      <c r="B2" s="68" t="s">
        <v>33</v>
      </c>
      <c r="C2" s="68" t="s">
        <v>35</v>
      </c>
      <c r="D2" s="68" t="s">
        <v>34</v>
      </c>
      <c r="E2" s="68" t="s">
        <v>19</v>
      </c>
      <c r="F2" s="68" t="s">
        <v>19</v>
      </c>
      <c r="G2" s="68" t="s">
        <v>19</v>
      </c>
      <c r="H2" s="68" t="s">
        <v>36</v>
      </c>
      <c r="I2" s="68" t="s">
        <v>36</v>
      </c>
      <c r="J2" s="68" t="s">
        <v>20</v>
      </c>
      <c r="K2" s="68" t="s">
        <v>21</v>
      </c>
      <c r="L2" s="68" t="s">
        <v>21</v>
      </c>
      <c r="M2" s="68" t="s">
        <v>21</v>
      </c>
      <c r="N2" s="68" t="s">
        <v>22</v>
      </c>
      <c r="O2" s="68" t="s">
        <v>23</v>
      </c>
      <c r="P2" s="68" t="s">
        <v>24</v>
      </c>
      <c r="Q2" s="68" t="s">
        <v>21</v>
      </c>
      <c r="R2" s="68" t="s">
        <v>21</v>
      </c>
      <c r="S2" s="68" t="s">
        <v>21</v>
      </c>
      <c r="T2" s="68" t="s">
        <v>21</v>
      </c>
      <c r="U2" s="69" t="s">
        <v>21</v>
      </c>
      <c r="V2" s="14" t="s">
        <v>26</v>
      </c>
      <c r="W2" s="15" t="s">
        <v>28</v>
      </c>
      <c r="X2" s="15" t="s">
        <v>26</v>
      </c>
      <c r="Y2" s="15" t="s">
        <v>26</v>
      </c>
      <c r="Z2" s="15" t="s">
        <v>26</v>
      </c>
      <c r="AA2" s="15" t="s">
        <v>26</v>
      </c>
      <c r="AB2" s="16" t="s">
        <v>26</v>
      </c>
    </row>
    <row r="3" spans="1:28" x14ac:dyDescent="0.25">
      <c r="A3" s="51">
        <v>0</v>
      </c>
      <c r="B3" s="51">
        <v>30.024999999999999</v>
      </c>
      <c r="C3" s="51">
        <v>5.0217000000000001</v>
      </c>
      <c r="D3" s="51">
        <v>99.317599999999999</v>
      </c>
      <c r="E3" s="51">
        <v>0</v>
      </c>
      <c r="F3" s="51">
        <v>0</v>
      </c>
      <c r="G3" s="51">
        <v>0</v>
      </c>
      <c r="H3" s="51">
        <v>0</v>
      </c>
      <c r="I3" s="51">
        <v>0</v>
      </c>
      <c r="J3" s="51">
        <v>15</v>
      </c>
      <c r="K3" s="51">
        <v>40</v>
      </c>
      <c r="L3" s="51"/>
      <c r="M3" s="51"/>
      <c r="N3" s="51"/>
      <c r="O3" s="51"/>
      <c r="P3" s="51"/>
      <c r="Q3" s="51">
        <v>0.24</v>
      </c>
      <c r="R3" s="51">
        <v>11.46</v>
      </c>
      <c r="S3" s="51">
        <v>1.66</v>
      </c>
      <c r="T3" s="51">
        <v>11.65</v>
      </c>
      <c r="U3" s="51">
        <v>5.9</v>
      </c>
      <c r="V3" s="36">
        <f>M3*J3</f>
        <v>0</v>
      </c>
      <c r="W3" s="37">
        <f>O3*J3</f>
        <v>0</v>
      </c>
      <c r="X3" s="37">
        <f>Q3*J3</f>
        <v>3.5999999999999996</v>
      </c>
      <c r="Y3" s="37">
        <f>R3*J3</f>
        <v>171.9</v>
      </c>
      <c r="Z3" s="37">
        <f>S3*J3</f>
        <v>24.9</v>
      </c>
      <c r="AA3" s="37">
        <f>T3*J3</f>
        <v>174.75</v>
      </c>
      <c r="AB3" s="38">
        <f>U3*J3</f>
        <v>88.5</v>
      </c>
    </row>
    <row r="4" spans="1:28" x14ac:dyDescent="0.25">
      <c r="A4" s="52">
        <v>1.8333333333915416</v>
      </c>
      <c r="B4" s="52">
        <v>29.977699999999999</v>
      </c>
      <c r="C4" s="52">
        <v>5.0186000000000002</v>
      </c>
      <c r="D4" s="52">
        <v>99.665099999999995</v>
      </c>
      <c r="E4" s="52">
        <v>3.0000000000001137E-3</v>
      </c>
      <c r="F4" s="52">
        <v>0</v>
      </c>
      <c r="G4" s="52">
        <v>3.00000000000189E-4</v>
      </c>
      <c r="H4" s="52">
        <f>(E5-E4)/(A5-A4)*1000</f>
        <v>25.051546391812707</v>
      </c>
      <c r="I4" s="74">
        <f>(F5-F4)/(A5-A4)*1000</f>
        <v>35.567010309363731</v>
      </c>
      <c r="J4" s="52">
        <v>15.004050000000001</v>
      </c>
      <c r="K4" s="52">
        <f>IF((K3*J3-(V4-V3)*readme!$B$18/readme!$B$20+(E4-E3)*1000)/J4&gt;0,(K3*J3-(V4-V3)*readme!$B$18/readme!$B$20+(E4-E3)*1000)/J4,0)</f>
        <v>37.112225852865841</v>
      </c>
      <c r="L4" s="52"/>
      <c r="M4" s="52">
        <v>7.6923076923078018</v>
      </c>
      <c r="N4" s="52">
        <v>0</v>
      </c>
      <c r="O4" s="52"/>
      <c r="P4" s="52"/>
      <c r="Q4" s="52"/>
      <c r="R4" s="52"/>
      <c r="S4" s="52"/>
      <c r="T4" s="52"/>
      <c r="U4" s="71"/>
      <c r="V4" s="23">
        <f>M4*J4</f>
        <v>115.41576923077088</v>
      </c>
      <c r="W4" s="2">
        <f>O4*J4</f>
        <v>0</v>
      </c>
      <c r="X4" s="2">
        <f>Q4*J4</f>
        <v>0</v>
      </c>
      <c r="Y4" s="2">
        <f>R4*J4</f>
        <v>0</v>
      </c>
      <c r="Z4" s="2">
        <f>S4*J4</f>
        <v>0</v>
      </c>
      <c r="AA4" s="2">
        <f>T4*J4</f>
        <v>0</v>
      </c>
      <c r="AB4" s="24">
        <f>U4*J4</f>
        <v>0</v>
      </c>
    </row>
    <row r="5" spans="1:28" x14ac:dyDescent="0.25">
      <c r="A5" s="35">
        <v>50.333333333275121</v>
      </c>
      <c r="B5" s="35">
        <v>29.930499999999999</v>
      </c>
      <c r="C5" s="35">
        <v>4.9713000000000003</v>
      </c>
      <c r="D5" s="35">
        <v>14.354900000000001</v>
      </c>
      <c r="E5" s="13">
        <v>1.218</v>
      </c>
      <c r="F5" s="35">
        <v>1.7250000000000001</v>
      </c>
      <c r="G5" s="35">
        <v>0.70840000000000014</v>
      </c>
      <c r="H5" s="13">
        <v>0</v>
      </c>
      <c r="I5" s="35">
        <f>(F6-F5)/(A6-A5)*1000</f>
        <v>128.17021276532253</v>
      </c>
      <c r="J5" s="35">
        <v>18.532470000000004</v>
      </c>
      <c r="K5" s="73">
        <f>IF((K4*J4-(V5-V4)*readme!$B$18/readme!$B$20+(E5-E4)*1000)/J5&gt;0,(K4*J4-(V5-V4)*readme!$B$18/readme!$B$20+(E5-E4)*1000)/J5,0)</f>
        <v>0</v>
      </c>
      <c r="L5" s="75">
        <v>0</v>
      </c>
      <c r="M5" s="35">
        <v>268.07692307692304</v>
      </c>
      <c r="N5" s="35">
        <v>1.6317848796692842</v>
      </c>
      <c r="O5" s="13">
        <v>0</v>
      </c>
      <c r="P5" s="13">
        <v>1</v>
      </c>
      <c r="Q5" s="35">
        <v>0.20668</v>
      </c>
      <c r="R5" s="35">
        <v>8.2883399999999998</v>
      </c>
      <c r="S5" s="35">
        <v>1.18082</v>
      </c>
      <c r="T5" s="35">
        <v>9.2543100000000003</v>
      </c>
      <c r="U5" s="35">
        <v>4.9810699999999999</v>
      </c>
      <c r="V5" s="39">
        <f>M5*J5</f>
        <v>4968.1275346153852</v>
      </c>
      <c r="W5" s="40">
        <f>O5*J5</f>
        <v>0</v>
      </c>
      <c r="X5" s="40">
        <f>Q5*J5</f>
        <v>3.8302908996000009</v>
      </c>
      <c r="Y5" s="40">
        <f>R5*J5</f>
        <v>153.60341239980002</v>
      </c>
      <c r="Z5" s="40">
        <f>S5*J5</f>
        <v>21.883511225400003</v>
      </c>
      <c r="AA5" s="40">
        <f>T5*J5</f>
        <v>171.50522244570004</v>
      </c>
      <c r="AB5" s="41">
        <f>U5*J5</f>
        <v>92.311530342900014</v>
      </c>
    </row>
    <row r="6" spans="1:28" x14ac:dyDescent="0.25">
      <c r="A6" s="1">
        <v>66.000000000019398</v>
      </c>
      <c r="B6" s="1">
        <v>30.024999999999999</v>
      </c>
      <c r="C6" s="1">
        <v>4.9619</v>
      </c>
      <c r="D6" s="1">
        <v>41.9069</v>
      </c>
      <c r="E6" s="1">
        <v>1.2180000000000009</v>
      </c>
      <c r="F6" s="1">
        <v>3.7330000000000005</v>
      </c>
      <c r="G6" s="1">
        <v>0.96070000000000011</v>
      </c>
      <c r="H6" s="1">
        <v>0</v>
      </c>
      <c r="I6" s="1">
        <f>(F7-F6)/(A7-A6)*1000</f>
        <v>128.82352941264759</v>
      </c>
      <c r="J6" s="1">
        <v>20.348380000000002</v>
      </c>
      <c r="K6" s="51">
        <f>IF((K5*J5-(V6-V5)*readme!$B$18/readme!$B$20+(E6-E5)*1000)/J6&gt;0,(K5*J5-(V6-V5)*readme!$B$18/readme!$B$20+(E6-E5)*1000)/J6,0)</f>
        <v>0</v>
      </c>
      <c r="L6" s="51"/>
      <c r="M6" s="1">
        <v>368.46153846153811</v>
      </c>
      <c r="N6" s="1">
        <v>2.1757131728864336</v>
      </c>
      <c r="O6" s="85">
        <v>0</v>
      </c>
      <c r="P6" s="85">
        <v>1</v>
      </c>
      <c r="Q6" s="1">
        <v>0.17785000000000001</v>
      </c>
      <c r="R6" s="1">
        <v>6.1518700000000006</v>
      </c>
      <c r="S6" s="1">
        <v>0.93069000000000002</v>
      </c>
      <c r="T6" s="1">
        <v>7.3784999999999998</v>
      </c>
      <c r="U6" s="1">
        <v>4.2268400000000002</v>
      </c>
      <c r="V6" s="23">
        <f>M6*J6</f>
        <v>7497.5953999999938</v>
      </c>
      <c r="W6" s="2">
        <f>O6*J6</f>
        <v>0</v>
      </c>
      <c r="X6" s="2">
        <f>Q6*J6</f>
        <v>3.6189593830000004</v>
      </c>
      <c r="Y6" s="2">
        <f>R6*J6</f>
        <v>125.18058847060003</v>
      </c>
      <c r="Z6" s="2">
        <f>S6*J6</f>
        <v>18.938033782200002</v>
      </c>
      <c r="AA6" s="2">
        <f>T6*J6</f>
        <v>150.14052183000001</v>
      </c>
      <c r="AB6" s="24">
        <f>U6*J6</f>
        <v>86.009346519200008</v>
      </c>
    </row>
    <row r="7" spans="1:28" x14ac:dyDescent="0.25">
      <c r="A7" s="1">
        <v>68.833333333333329</v>
      </c>
      <c r="B7" s="1">
        <v>30.024999999999999</v>
      </c>
      <c r="C7" s="1">
        <v>4.9713000000000003</v>
      </c>
      <c r="D7" s="1">
        <v>42.949599999999997</v>
      </c>
      <c r="E7" s="1">
        <v>1.2180000000000009</v>
      </c>
      <c r="F7" s="1">
        <v>4.0980000000000025</v>
      </c>
      <c r="G7" s="1">
        <v>1.0019</v>
      </c>
      <c r="H7" s="1">
        <v>0</v>
      </c>
      <c r="I7" s="1">
        <f t="shared" ref="I7:I28" si="0">(F8-F7)/(A8-A7)*1000</f>
        <v>129.69230768766155</v>
      </c>
      <c r="J7" s="1">
        <v>20.673810000000003</v>
      </c>
      <c r="K7" s="51">
        <f>IF((K6*J6-(V7-V6)*readme!$B$18/readme!$B$20+(E7-E6)*1000)/J7&gt;0,(K6*J6-(V7-V6)*readme!$B$18/readme!$B$20+(E7-E6)*1000)/J7,0)</f>
        <v>0</v>
      </c>
      <c r="L7" s="51"/>
      <c r="M7" s="1">
        <v>379.23076923076917</v>
      </c>
      <c r="N7" s="1">
        <v>2.1757131728998105</v>
      </c>
      <c r="O7" s="85">
        <v>0</v>
      </c>
      <c r="P7" s="85">
        <v>1</v>
      </c>
      <c r="Q7" s="1">
        <v>0.16306999999999999</v>
      </c>
      <c r="R7" s="1">
        <v>5.8734699999999993</v>
      </c>
      <c r="S7" s="1">
        <v>0.85631999999999997</v>
      </c>
      <c r="T7" s="1">
        <v>6.8460099999999997</v>
      </c>
      <c r="U7" s="1">
        <v>4.1062899999999996</v>
      </c>
      <c r="V7" s="23">
        <f t="shared" ref="V7:V28" si="1">M7*J7</f>
        <v>7840.1448692307695</v>
      </c>
      <c r="W7" s="2">
        <f t="shared" ref="W7:W28" si="2">O7*J7</f>
        <v>0</v>
      </c>
      <c r="X7" s="2">
        <f t="shared" ref="X7:X28" si="3">Q7*J7</f>
        <v>3.3712781967000005</v>
      </c>
      <c r="Y7" s="2">
        <f t="shared" ref="Y7:Y28" si="4">R7*J7</f>
        <v>121.42700282070001</v>
      </c>
      <c r="Z7" s="2">
        <f t="shared" ref="Z7:Z28" si="5">S7*J7</f>
        <v>17.703396979200001</v>
      </c>
      <c r="AA7" s="2">
        <f t="shared" ref="AA7:AA28" si="6">T7*J7</f>
        <v>141.5331099981</v>
      </c>
      <c r="AB7" s="24">
        <f t="shared" ref="AB7:AB28" si="7">U7*J7</f>
        <v>84.892659264900004</v>
      </c>
    </row>
    <row r="8" spans="1:28" x14ac:dyDescent="0.25">
      <c r="A8" s="1">
        <v>71.000000000077605</v>
      </c>
      <c r="B8" s="1">
        <v>30.024999999999999</v>
      </c>
      <c r="C8" s="1">
        <v>4.9713000000000003</v>
      </c>
      <c r="D8" s="1">
        <v>39.189599999999999</v>
      </c>
      <c r="E8" s="1">
        <v>1.2180000000000009</v>
      </c>
      <c r="F8" s="1">
        <v>4.3790000000000013</v>
      </c>
      <c r="G8" s="1">
        <v>1.0328999999999997</v>
      </c>
      <c r="H8" s="1">
        <v>0</v>
      </c>
      <c r="I8" s="1">
        <f t="shared" si="0"/>
        <v>128.72727273680857</v>
      </c>
      <c r="J8" s="1">
        <v>20.923700000000004</v>
      </c>
      <c r="K8" s="51">
        <f>IF((K7*J7-(V8-V7)*readme!$B$18/readme!$B$20+(E8-E7)*1000)/J8&gt;0,(K7*J7-(V8-V7)*readme!$B$18/readme!$B$20+(E8-E7)*1000)/J8,0)</f>
        <v>0</v>
      </c>
      <c r="L8" s="51"/>
      <c r="M8" s="1">
        <v>376.92307692307679</v>
      </c>
      <c r="N8" s="1">
        <v>1.0878565864699703</v>
      </c>
      <c r="O8" s="1">
        <v>0.35899999999999999</v>
      </c>
      <c r="P8" s="1">
        <v>0.109</v>
      </c>
      <c r="Q8" s="1">
        <v>0.16642999999999999</v>
      </c>
      <c r="R8" s="1">
        <v>5.9839599999999997</v>
      </c>
      <c r="S8" s="1">
        <v>0.82169000000000003</v>
      </c>
      <c r="T8" s="1">
        <v>6.3650399999999996</v>
      </c>
      <c r="U8" s="1">
        <v>3.87643</v>
      </c>
      <c r="V8" s="23">
        <f t="shared" si="1"/>
        <v>7886.6253846153832</v>
      </c>
      <c r="W8" s="2">
        <f t="shared" si="2"/>
        <v>7.5116083000000007</v>
      </c>
      <c r="X8" s="2">
        <f t="shared" si="3"/>
        <v>3.4823313910000007</v>
      </c>
      <c r="Y8" s="2">
        <f t="shared" si="4"/>
        <v>125.20658385200002</v>
      </c>
      <c r="Z8" s="2">
        <f t="shared" si="5"/>
        <v>17.192795053000005</v>
      </c>
      <c r="AA8" s="2">
        <f t="shared" si="6"/>
        <v>133.18018744800003</v>
      </c>
      <c r="AB8" s="24">
        <f t="shared" si="7"/>
        <v>81.109258391000012</v>
      </c>
    </row>
    <row r="9" spans="1:28" x14ac:dyDescent="0.25">
      <c r="A9" s="1">
        <v>72.833333333275121</v>
      </c>
      <c r="B9" s="1">
        <v>19.9054</v>
      </c>
      <c r="C9" s="1">
        <v>4.9744999999999999</v>
      </c>
      <c r="D9" s="1">
        <v>43.234000000000002</v>
      </c>
      <c r="E9" s="1">
        <v>1.2180000000000009</v>
      </c>
      <c r="F9" s="1">
        <v>4.6150000000000002</v>
      </c>
      <c r="G9" s="1">
        <v>1.0473999999999997</v>
      </c>
      <c r="H9" s="1">
        <v>0</v>
      </c>
      <c r="I9" s="1">
        <f t="shared" si="0"/>
        <v>128.6666666666664</v>
      </c>
      <c r="J9" s="1">
        <v>21.123190000000001</v>
      </c>
      <c r="K9" s="51">
        <f>IF((K8*J8-(V9-V8)*readme!$B$18/readme!$B$20+(E9-E8)*1000)/J9&gt;0,(K8*J8-(V9-V8)*readme!$B$18/readme!$B$20+(E9-E8)*1000)/J9,0)</f>
        <v>0</v>
      </c>
      <c r="L9" s="51"/>
      <c r="M9" s="1">
        <v>387.69230769230762</v>
      </c>
      <c r="N9" s="1">
        <v>2.1757131728864336</v>
      </c>
      <c r="O9" s="1">
        <v>0.51500000000000001</v>
      </c>
      <c r="P9" s="1">
        <v>0.14000000000000001</v>
      </c>
      <c r="Q9" s="1"/>
      <c r="R9" s="1"/>
      <c r="S9" s="1"/>
      <c r="T9" s="1"/>
      <c r="U9" s="1"/>
      <c r="V9" s="23">
        <f t="shared" si="1"/>
        <v>8189.2982769230757</v>
      </c>
      <c r="W9" s="2">
        <f t="shared" si="2"/>
        <v>10.878442850000001</v>
      </c>
      <c r="X9" s="2"/>
      <c r="Y9" s="2"/>
      <c r="Z9" s="2"/>
      <c r="AA9" s="2"/>
      <c r="AB9" s="24"/>
    </row>
    <row r="10" spans="1:28" x14ac:dyDescent="0.25">
      <c r="A10" s="1">
        <v>74.333333333275121</v>
      </c>
      <c r="B10" s="1">
        <v>20.0946</v>
      </c>
      <c r="C10" s="1">
        <v>4.9744999999999999</v>
      </c>
      <c r="D10" s="1">
        <v>42.601999999999997</v>
      </c>
      <c r="E10" s="1">
        <v>1.2180000000000009</v>
      </c>
      <c r="F10" s="1">
        <v>4.8079999999999998</v>
      </c>
      <c r="G10" s="1">
        <v>1.0769000000000002</v>
      </c>
      <c r="H10" s="1">
        <v>0</v>
      </c>
      <c r="I10" s="1">
        <f t="shared" si="0"/>
        <v>128.9999999990614</v>
      </c>
      <c r="J10" s="1">
        <v>21.302210000000002</v>
      </c>
      <c r="K10" s="51">
        <f>IF((K9*J9-(V10-V9)*readme!$B$18/readme!$B$20+(E10-E9)*1000)/J10&gt;0,(K9*J9-(V10-V9)*readme!$B$18/readme!$B$20+(E10-E9)*1000)/J10,0)</f>
        <v>0.389068696483717</v>
      </c>
      <c r="L10" s="51"/>
      <c r="M10" s="1">
        <v>383.46153846153845</v>
      </c>
      <c r="N10" s="1">
        <v>5.9832112254194518</v>
      </c>
      <c r="O10" s="1">
        <v>0.35099999999999998</v>
      </c>
      <c r="P10" s="1">
        <v>6.2E-2</v>
      </c>
      <c r="Q10" s="1">
        <v>0.15688999999999997</v>
      </c>
      <c r="R10" s="1">
        <v>5.38293</v>
      </c>
      <c r="S10" s="1">
        <v>0.74056</v>
      </c>
      <c r="T10" s="1">
        <v>5.8462899999999998</v>
      </c>
      <c r="U10" s="1">
        <v>3.6984400000000002</v>
      </c>
      <c r="V10" s="23">
        <f t="shared" si="1"/>
        <v>8168.5782192307697</v>
      </c>
      <c r="W10" s="2">
        <f t="shared" si="2"/>
        <v>7.4770757100000003</v>
      </c>
      <c r="X10" s="2">
        <f t="shared" si="3"/>
        <v>3.3421037269</v>
      </c>
      <c r="Y10" s="2">
        <f t="shared" si="4"/>
        <v>114.66830527530001</v>
      </c>
      <c r="Z10" s="2">
        <f t="shared" si="5"/>
        <v>15.775564637600002</v>
      </c>
      <c r="AA10" s="2">
        <f t="shared" si="6"/>
        <v>124.5388973009</v>
      </c>
      <c r="AB10" s="24">
        <f t="shared" si="7"/>
        <v>78.784945552400018</v>
      </c>
    </row>
    <row r="11" spans="1:28" x14ac:dyDescent="0.25">
      <c r="A11" s="1">
        <v>90.333333333391536</v>
      </c>
      <c r="B11" s="1">
        <v>20</v>
      </c>
      <c r="C11" s="1">
        <v>4.9682000000000004</v>
      </c>
      <c r="D11" s="1">
        <v>48.731699999999996</v>
      </c>
      <c r="E11" s="1">
        <v>1.2180000000000009</v>
      </c>
      <c r="F11" s="1">
        <v>6.8719999999999999</v>
      </c>
      <c r="G11" s="1">
        <v>1.3952999999999998</v>
      </c>
      <c r="H11" s="1">
        <v>0</v>
      </c>
      <c r="I11" s="1">
        <f t="shared" si="0"/>
        <v>129.09090909637402</v>
      </c>
      <c r="J11" s="1">
        <v>23.219329999999999</v>
      </c>
      <c r="K11" s="51">
        <f>IF((K10*J10-(V11-V10)*readme!$B$18/readme!$B$20+(E11-E10)*1000)/J11&gt;0,(K10*J10-(V11-V10)*readme!$B$18/readme!$B$20+(E11-E10)*1000)/J11,0)</f>
        <v>0</v>
      </c>
      <c r="L11" s="51"/>
      <c r="M11" s="1">
        <v>442.30769230769232</v>
      </c>
      <c r="N11" s="1">
        <v>6.5271395186459245</v>
      </c>
      <c r="O11" s="1">
        <v>2.5550000000000002</v>
      </c>
      <c r="P11" s="1">
        <v>0.38200000000000001</v>
      </c>
      <c r="Q11" s="1">
        <v>0.14238000000000001</v>
      </c>
      <c r="R11" s="1">
        <v>4.9154400000000003</v>
      </c>
      <c r="S11" s="1">
        <v>0.63047000000000009</v>
      </c>
      <c r="T11" s="1">
        <v>5.2802799999999994</v>
      </c>
      <c r="U11" s="1">
        <v>3.4218500000000001</v>
      </c>
      <c r="V11" s="23">
        <f t="shared" si="1"/>
        <v>10270.08826923077</v>
      </c>
      <c r="W11" s="2">
        <f t="shared" si="2"/>
        <v>59.325388150000002</v>
      </c>
      <c r="X11" s="2">
        <f t="shared" si="3"/>
        <v>3.3059682054000001</v>
      </c>
      <c r="Y11" s="2">
        <f t="shared" si="4"/>
        <v>114.1332234552</v>
      </c>
      <c r="Z11" s="2">
        <f t="shared" si="5"/>
        <v>14.639090985100001</v>
      </c>
      <c r="AA11" s="2">
        <f t="shared" si="6"/>
        <v>122.60456381239999</v>
      </c>
      <c r="AB11" s="24">
        <f t="shared" si="7"/>
        <v>79.453064360499994</v>
      </c>
    </row>
    <row r="12" spans="1:28" x14ac:dyDescent="0.25">
      <c r="A12" s="1">
        <v>93.083333333275121</v>
      </c>
      <c r="B12" s="1">
        <v>20.0473</v>
      </c>
      <c r="C12" s="1">
        <v>4.9713000000000003</v>
      </c>
      <c r="D12" s="1">
        <v>50.185200000000002</v>
      </c>
      <c r="E12" s="1">
        <v>1.2180000000000009</v>
      </c>
      <c r="F12" s="1">
        <v>7.2270000000000003</v>
      </c>
      <c r="G12" s="1">
        <v>1.4496000000000002</v>
      </c>
      <c r="H12" s="1">
        <v>0</v>
      </c>
      <c r="I12" s="1">
        <f t="shared" si="0"/>
        <v>122.18181817923214</v>
      </c>
      <c r="J12" s="1">
        <v>23.548650000000002</v>
      </c>
      <c r="K12" s="51">
        <f>IF((K11*J11-(V12-V11)*readme!$B$18/readme!$B$20+(E12-E11)*1000)/J12&gt;0,(K11*J11-(V12-V11)*readme!$B$18/readme!$B$20+(E12-E11)*1000)/J12,0)</f>
        <v>0</v>
      </c>
      <c r="L12" s="51"/>
      <c r="M12" s="1">
        <v>446.15384615384625</v>
      </c>
      <c r="N12" s="10">
        <f>N11</f>
        <v>6.5271395186459245</v>
      </c>
      <c r="O12" s="1">
        <v>3.0529999999999999</v>
      </c>
      <c r="P12" s="1">
        <v>0.14399999999999999</v>
      </c>
      <c r="Q12" s="1">
        <v>0.14483000000000001</v>
      </c>
      <c r="R12" s="1">
        <v>4.7933300000000001</v>
      </c>
      <c r="S12" s="1">
        <v>0.59004000000000001</v>
      </c>
      <c r="T12" s="1">
        <v>4.9796500000000004</v>
      </c>
      <c r="U12" s="1">
        <v>3.3650899999999999</v>
      </c>
      <c r="V12" s="23">
        <f t="shared" si="1"/>
        <v>10506.320769230771</v>
      </c>
      <c r="W12" s="2">
        <f t="shared" si="2"/>
        <v>71.894028450000008</v>
      </c>
      <c r="X12" s="2">
        <f t="shared" si="3"/>
        <v>3.4105509795000009</v>
      </c>
      <c r="Y12" s="2">
        <f t="shared" si="4"/>
        <v>112.87645050450001</v>
      </c>
      <c r="Z12" s="2">
        <f t="shared" si="5"/>
        <v>13.894645446000002</v>
      </c>
      <c r="AA12" s="2">
        <f t="shared" si="6"/>
        <v>117.26403497250001</v>
      </c>
      <c r="AB12" s="24">
        <f t="shared" si="7"/>
        <v>79.2433266285</v>
      </c>
    </row>
    <row r="13" spans="1:28" x14ac:dyDescent="0.25">
      <c r="A13" s="1">
        <v>95.833333333333329</v>
      </c>
      <c r="B13" s="1">
        <v>20.0946</v>
      </c>
      <c r="C13" s="1">
        <v>4.9649999999999999</v>
      </c>
      <c r="D13" s="1">
        <v>49.963999999999999</v>
      </c>
      <c r="E13" s="1">
        <v>1.2180000000000009</v>
      </c>
      <c r="F13" s="1">
        <v>7.5630000000000006</v>
      </c>
      <c r="G13" s="1">
        <v>1.5015999999999998</v>
      </c>
      <c r="H13" s="1">
        <v>0</v>
      </c>
      <c r="I13" s="1">
        <f t="shared" si="0"/>
        <v>211.00000000000028</v>
      </c>
      <c r="J13" s="1">
        <v>23.860890000000001</v>
      </c>
      <c r="K13" s="51">
        <f>IF((K12*J12-(V13-V12)*readme!$B$18/readme!$B$20+(E13-E12)*1000)/J13&gt;0,(K12*J12-(V13-V12)*readme!$B$18/readme!$B$20+(E13-E12)*1000)/J13,0)</f>
        <v>2.7416023588262894</v>
      </c>
      <c r="L13" s="51"/>
      <c r="M13" s="1">
        <v>433.46153846153828</v>
      </c>
      <c r="N13" s="1">
        <v>1.6317848796514487</v>
      </c>
      <c r="O13" s="1">
        <v>4.9119999999999999</v>
      </c>
      <c r="P13" s="1">
        <v>1.0669999999999999</v>
      </c>
      <c r="Q13" s="1"/>
      <c r="R13" s="1"/>
      <c r="S13" s="1"/>
      <c r="T13" s="1"/>
      <c r="U13" s="1"/>
      <c r="V13" s="23">
        <f t="shared" si="1"/>
        <v>10342.778088461535</v>
      </c>
      <c r="W13" s="2">
        <f t="shared" si="2"/>
        <v>117.20469168000001</v>
      </c>
      <c r="X13" s="2"/>
      <c r="Y13" s="2"/>
      <c r="Z13" s="2"/>
      <c r="AA13" s="2"/>
      <c r="AB13" s="24"/>
    </row>
    <row r="14" spans="1:28" x14ac:dyDescent="0.25">
      <c r="A14" s="1">
        <v>98.833333333333329</v>
      </c>
      <c r="B14" s="1">
        <v>19.8108</v>
      </c>
      <c r="C14" s="1">
        <v>4.9682000000000004</v>
      </c>
      <c r="D14" s="1">
        <v>48.352600000000002</v>
      </c>
      <c r="E14" s="1">
        <v>1.2180000000000009</v>
      </c>
      <c r="F14" s="1">
        <v>8.1960000000000015</v>
      </c>
      <c r="G14" s="1">
        <v>1.5776000000000003</v>
      </c>
      <c r="H14" s="1">
        <v>0</v>
      </c>
      <c r="I14" s="1">
        <f t="shared" si="0"/>
        <v>229.99999999999923</v>
      </c>
      <c r="J14" s="1">
        <v>24.429360000000003</v>
      </c>
      <c r="K14" s="51">
        <f>IF((K13*J13-(V14-V13)*readme!$B$18/readme!$B$20+(E14-E13)*1000)/J14&gt;0,(K13*J13-(V14-V13)*readme!$B$18/readme!$B$20+(E14-E13)*1000)/J14,0)</f>
        <v>0</v>
      </c>
      <c r="L14" s="51"/>
      <c r="M14" s="1">
        <v>439.61538461538487</v>
      </c>
      <c r="N14" s="1">
        <v>2.7196414660893149</v>
      </c>
      <c r="O14" s="1">
        <v>4.4969999999999999</v>
      </c>
      <c r="P14" s="1">
        <v>0.151</v>
      </c>
      <c r="Q14" s="1">
        <v>0.13053999999999999</v>
      </c>
      <c r="R14" s="1">
        <v>4.5979299999999999</v>
      </c>
      <c r="S14" s="1">
        <v>0.54276000000000002</v>
      </c>
      <c r="T14" s="1">
        <v>4.7202399999999995</v>
      </c>
      <c r="U14" s="1">
        <v>3.1856100000000001</v>
      </c>
      <c r="V14" s="23">
        <f t="shared" si="1"/>
        <v>10739.5224923077</v>
      </c>
      <c r="W14" s="2">
        <f t="shared" si="2"/>
        <v>109.85883192000001</v>
      </c>
      <c r="X14" s="2">
        <f t="shared" si="3"/>
        <v>3.1890086544000003</v>
      </c>
      <c r="Y14" s="2">
        <f t="shared" si="4"/>
        <v>112.32448722480001</v>
      </c>
      <c r="Z14" s="2">
        <f t="shared" si="5"/>
        <v>13.259279433600001</v>
      </c>
      <c r="AA14" s="2">
        <f t="shared" si="6"/>
        <v>115.3124422464</v>
      </c>
      <c r="AB14" s="24">
        <f t="shared" si="7"/>
        <v>77.822413509600011</v>
      </c>
    </row>
    <row r="15" spans="1:28" x14ac:dyDescent="0.25">
      <c r="A15" s="1">
        <v>100.33333333333333</v>
      </c>
      <c r="B15" s="1">
        <v>19.9527</v>
      </c>
      <c r="C15" s="1">
        <v>4.9713000000000003</v>
      </c>
      <c r="D15" s="1">
        <v>48.352600000000002</v>
      </c>
      <c r="E15" s="1">
        <v>1.2180000000000009</v>
      </c>
      <c r="F15" s="1">
        <v>8.5410000000000004</v>
      </c>
      <c r="G15" s="1">
        <v>1.6280000000000001</v>
      </c>
      <c r="H15" s="1">
        <v>0</v>
      </c>
      <c r="I15" s="1">
        <f t="shared" si="0"/>
        <v>230.00000000000043</v>
      </c>
      <c r="J15" s="1">
        <v>24.74727</v>
      </c>
      <c r="K15" s="51">
        <f>IF((K14*J14-(V15-V14)*readme!$B$18/readme!$B$20+(E15-E14)*1000)/J15&gt;0,(K14*J14-(V15-V14)*readme!$B$18/readme!$B$20+(E15-E14)*1000)/J15,0)</f>
        <v>0</v>
      </c>
      <c r="L15" s="51"/>
      <c r="M15" s="1">
        <v>446.92307692307679</v>
      </c>
      <c r="N15" s="1">
        <v>9.7907092779681442</v>
      </c>
      <c r="O15" s="1">
        <v>5.625</v>
      </c>
      <c r="P15" s="1">
        <v>0.63300000000000001</v>
      </c>
      <c r="Q15" s="1">
        <v>0.13224</v>
      </c>
      <c r="R15" s="1">
        <v>4.4848699999999999</v>
      </c>
      <c r="S15" s="1">
        <v>0.53500999999999999</v>
      </c>
      <c r="T15" s="1">
        <v>4.6547499999999999</v>
      </c>
      <c r="U15" s="1">
        <v>3.1771699999999998</v>
      </c>
      <c r="V15" s="23">
        <f t="shared" si="1"/>
        <v>11060.12605384615</v>
      </c>
      <c r="W15" s="2">
        <f t="shared" si="2"/>
        <v>139.20339375</v>
      </c>
      <c r="X15" s="2">
        <f t="shared" si="3"/>
        <v>3.2725789848</v>
      </c>
      <c r="Y15" s="2">
        <f t="shared" si="4"/>
        <v>110.98828880489999</v>
      </c>
      <c r="Z15" s="2">
        <f t="shared" si="5"/>
        <v>13.2400369227</v>
      </c>
      <c r="AA15" s="2">
        <f t="shared" si="6"/>
        <v>115.1923550325</v>
      </c>
      <c r="AB15" s="24">
        <f t="shared" si="7"/>
        <v>78.626283825900003</v>
      </c>
    </row>
    <row r="16" spans="1:28" x14ac:dyDescent="0.25">
      <c r="A16" s="1">
        <v>101.83333333333333</v>
      </c>
      <c r="B16" s="1">
        <v>20</v>
      </c>
      <c r="C16" s="1">
        <v>4.9839000000000002</v>
      </c>
      <c r="D16" s="1">
        <v>46.709600000000002</v>
      </c>
      <c r="E16" s="1">
        <v>1.2180000000000009</v>
      </c>
      <c r="F16" s="1">
        <v>8.886000000000001</v>
      </c>
      <c r="G16" s="1">
        <v>1.6786000000000003</v>
      </c>
      <c r="H16" s="1">
        <v>0</v>
      </c>
      <c r="I16" s="1">
        <f t="shared" si="0"/>
        <v>229.84615383792041</v>
      </c>
      <c r="J16" s="1">
        <v>25.065360000000005</v>
      </c>
      <c r="K16" s="51">
        <f>IF((K15*J15-(V16-V15)*readme!$B$18/readme!$B$20+(E16-E15)*1000)/J16&gt;0,(K15*J15-(V16-V15)*readme!$B$18/readme!$B$20+(E16-E15)*1000)/J16,0)</f>
        <v>0</v>
      </c>
      <c r="L16" s="51"/>
      <c r="M16" s="1">
        <v>451.92307692307719</v>
      </c>
      <c r="N16" s="1">
        <v>2.7196414661000161</v>
      </c>
      <c r="O16" s="1">
        <v>7.2759999999999998</v>
      </c>
      <c r="P16" s="1">
        <v>0.23599999999999999</v>
      </c>
      <c r="Q16" s="1">
        <v>0.11355</v>
      </c>
      <c r="R16" s="1">
        <v>3.7530299999999999</v>
      </c>
      <c r="S16" s="1">
        <v>0.44329999999999997</v>
      </c>
      <c r="T16" s="1">
        <v>3.77691</v>
      </c>
      <c r="U16" s="1">
        <v>2.7730899999999998</v>
      </c>
      <c r="V16" s="23">
        <f t="shared" si="1"/>
        <v>11327.614615384624</v>
      </c>
      <c r="W16" s="2">
        <f t="shared" si="2"/>
        <v>182.37555936000004</v>
      </c>
      <c r="X16" s="2">
        <f t="shared" si="3"/>
        <v>2.8461716280000005</v>
      </c>
      <c r="Y16" s="2">
        <f t="shared" si="4"/>
        <v>94.071048040800022</v>
      </c>
      <c r="Z16" s="2">
        <f t="shared" si="5"/>
        <v>11.111474088000001</v>
      </c>
      <c r="AA16" s="2">
        <f t="shared" si="6"/>
        <v>94.669608837600023</v>
      </c>
      <c r="AB16" s="24">
        <f t="shared" si="7"/>
        <v>69.508499162400014</v>
      </c>
    </row>
    <row r="17" spans="1:28" x14ac:dyDescent="0.25">
      <c r="A17" s="1">
        <v>104.00000000007761</v>
      </c>
      <c r="B17" s="1">
        <v>20.1892</v>
      </c>
      <c r="C17" s="1">
        <v>4.9744999999999999</v>
      </c>
      <c r="D17" s="1">
        <v>48.921300000000002</v>
      </c>
      <c r="E17" s="1">
        <v>1.2180000000000009</v>
      </c>
      <c r="F17" s="1">
        <v>9.3840000000000003</v>
      </c>
      <c r="G17" s="1">
        <v>1.7603999999999997</v>
      </c>
      <c r="H17" s="1">
        <v>0</v>
      </c>
      <c r="I17" s="1">
        <f t="shared" si="0"/>
        <v>230.00000000133886</v>
      </c>
      <c r="J17" s="1">
        <v>25.532400000000003</v>
      </c>
      <c r="K17" s="51">
        <f>IF((K16*J16-(V17-V16)*readme!$B$18/readme!$B$20+(E17-E16)*1000)/J17&gt;0,(K16*J16-(V17-V16)*readme!$B$18/readme!$B$20+(E17-E16)*1000)/J17,0)</f>
        <v>0</v>
      </c>
      <c r="L17" s="51"/>
      <c r="M17" s="1">
        <v>459.61538461538476</v>
      </c>
      <c r="N17" s="1">
        <v>2.7196414661000161</v>
      </c>
      <c r="O17" s="1">
        <v>7.8159999999999998</v>
      </c>
      <c r="P17" s="1">
        <v>1.1259999999999999</v>
      </c>
      <c r="Q17" s="1">
        <v>0.1154</v>
      </c>
      <c r="R17" s="1">
        <v>3.9271099999999999</v>
      </c>
      <c r="S17" s="1">
        <v>0.48766999999999994</v>
      </c>
      <c r="T17" s="1">
        <v>4.1634500000000001</v>
      </c>
      <c r="U17" s="1">
        <v>3.0062600000000002</v>
      </c>
      <c r="V17" s="23">
        <f t="shared" si="1"/>
        <v>11735.083846153851</v>
      </c>
      <c r="W17" s="2">
        <f t="shared" si="2"/>
        <v>199.56123840000001</v>
      </c>
      <c r="X17" s="2">
        <f t="shared" si="3"/>
        <v>2.9464389600000005</v>
      </c>
      <c r="Y17" s="2">
        <f t="shared" si="4"/>
        <v>100.26854336400001</v>
      </c>
      <c r="Z17" s="2">
        <f t="shared" si="5"/>
        <v>12.451385508</v>
      </c>
      <c r="AA17" s="2">
        <f t="shared" si="6"/>
        <v>106.30287078000002</v>
      </c>
      <c r="AB17" s="24">
        <f t="shared" si="7"/>
        <v>76.757032824000007</v>
      </c>
    </row>
    <row r="18" spans="1:28" x14ac:dyDescent="0.25">
      <c r="A18" s="1">
        <v>114.0000000000194</v>
      </c>
      <c r="B18" s="1">
        <v>20.851199999999999</v>
      </c>
      <c r="C18" s="1">
        <v>4.9682000000000004</v>
      </c>
      <c r="D18" s="1">
        <v>49.963999999999999</v>
      </c>
      <c r="E18" s="1">
        <v>1.2180000000000009</v>
      </c>
      <c r="F18" s="1">
        <v>11.684000000000001</v>
      </c>
      <c r="G18" s="1">
        <v>2.1276000000000002</v>
      </c>
      <c r="H18" s="1">
        <v>0</v>
      </c>
      <c r="I18" s="1">
        <f t="shared" si="0"/>
        <v>230.11764706039912</v>
      </c>
      <c r="J18" s="1">
        <v>27.679880000000004</v>
      </c>
      <c r="K18" s="51">
        <f>IF((K17*J17-(V18-V17)*readme!$B$18/readme!$B$20+(E18-E17)*1000)/J18&gt;0,(K17*J17-(V18-V17)*readme!$B$18/readme!$B$20+(E18-E17)*1000)/J18,0)</f>
        <v>0</v>
      </c>
      <c r="L18" s="51"/>
      <c r="M18" s="1">
        <v>493.8461538461537</v>
      </c>
      <c r="N18" s="1">
        <v>3.2635697593207329</v>
      </c>
      <c r="O18" s="1">
        <v>13.132</v>
      </c>
      <c r="P18" s="1">
        <v>1.9990000000000001</v>
      </c>
      <c r="Q18" s="1">
        <v>0.10513</v>
      </c>
      <c r="R18" s="1">
        <v>3.22235</v>
      </c>
      <c r="S18" s="1">
        <v>0.36732999999999999</v>
      </c>
      <c r="T18" s="1">
        <v>3.3645200000000002</v>
      </c>
      <c r="U18" s="1">
        <v>2.61206</v>
      </c>
      <c r="V18" s="23">
        <f t="shared" si="1"/>
        <v>13669.602276923075</v>
      </c>
      <c r="W18" s="2">
        <f t="shared" si="2"/>
        <v>363.49218416000002</v>
      </c>
      <c r="X18" s="2">
        <f t="shared" si="3"/>
        <v>2.9099857844000003</v>
      </c>
      <c r="Y18" s="2">
        <f t="shared" si="4"/>
        <v>89.194261318000017</v>
      </c>
      <c r="Z18" s="2">
        <f t="shared" si="5"/>
        <v>10.167650320400002</v>
      </c>
      <c r="AA18" s="2">
        <f t="shared" si="6"/>
        <v>93.129509857600013</v>
      </c>
      <c r="AB18" s="24">
        <f t="shared" si="7"/>
        <v>72.301507352800016</v>
      </c>
    </row>
    <row r="19" spans="1:28" x14ac:dyDescent="0.25">
      <c r="A19" s="1">
        <v>116.83333333333333</v>
      </c>
      <c r="B19" s="1">
        <v>20.756599999999999</v>
      </c>
      <c r="C19" s="1">
        <v>4.9682000000000004</v>
      </c>
      <c r="D19" s="1">
        <v>49.426900000000003</v>
      </c>
      <c r="E19" s="1">
        <v>1.2180000000000009</v>
      </c>
      <c r="F19" s="1">
        <v>12.336</v>
      </c>
      <c r="G19" s="1">
        <v>2.2214</v>
      </c>
      <c r="H19" s="1">
        <v>0</v>
      </c>
      <c r="I19" s="1">
        <f t="shared" si="0"/>
        <v>230.00000000000043</v>
      </c>
      <c r="J19" s="1">
        <v>28.279380000000003</v>
      </c>
      <c r="K19" s="51">
        <f>IF((K18*J18-(V19-V18)*readme!$B$18/readme!$B$20+(E19-E18)*1000)/J19&gt;0,(K18*J18-(V19-V18)*readme!$B$18/readme!$B$20+(E19-E18)*1000)/J19,0)</f>
        <v>1.5046519625035373</v>
      </c>
      <c r="L19" s="51"/>
      <c r="M19" s="1">
        <v>479.61538461538458</v>
      </c>
      <c r="N19" s="1">
        <v>4.8953546389840721</v>
      </c>
      <c r="O19" s="1">
        <v>15.766</v>
      </c>
      <c r="P19" s="1">
        <v>0.57499999999999996</v>
      </c>
      <c r="Q19" s="1">
        <v>9.9599999999999994E-2</v>
      </c>
      <c r="R19" s="1">
        <v>2.73143</v>
      </c>
      <c r="S19" s="1">
        <v>0.31328</v>
      </c>
      <c r="T19" s="1">
        <v>2.9902100000000003</v>
      </c>
      <c r="U19" s="1">
        <v>2.4928599999999999</v>
      </c>
      <c r="V19" s="23">
        <f t="shared" si="1"/>
        <v>13563.225715384617</v>
      </c>
      <c r="W19" s="2">
        <f t="shared" si="2"/>
        <v>445.85270508000008</v>
      </c>
      <c r="X19" s="2">
        <f t="shared" si="3"/>
        <v>2.8166262479999999</v>
      </c>
      <c r="Y19" s="2">
        <f t="shared" si="4"/>
        <v>77.243146913400011</v>
      </c>
      <c r="Z19" s="2">
        <f t="shared" si="5"/>
        <v>8.8593641664000007</v>
      </c>
      <c r="AA19" s="2">
        <f t="shared" si="6"/>
        <v>84.561284869800019</v>
      </c>
      <c r="AB19" s="24">
        <f t="shared" si="7"/>
        <v>70.496535226800006</v>
      </c>
    </row>
    <row r="20" spans="1:28" x14ac:dyDescent="0.25">
      <c r="A20" s="1">
        <v>119.83333333333333</v>
      </c>
      <c r="B20" s="1">
        <v>21.513200000000001</v>
      </c>
      <c r="C20" s="1">
        <v>4.9587000000000003</v>
      </c>
      <c r="D20" s="1">
        <v>41.780500000000004</v>
      </c>
      <c r="E20" s="1">
        <v>1.2180000000000009</v>
      </c>
      <c r="F20" s="1">
        <v>13.026000000000002</v>
      </c>
      <c r="G20" s="1">
        <v>2.3172000000000001</v>
      </c>
      <c r="H20" s="1">
        <v>0</v>
      </c>
      <c r="I20" s="1">
        <f t="shared" si="0"/>
        <v>228.94736841964973</v>
      </c>
      <c r="J20" s="1">
        <v>28.910700000000002</v>
      </c>
      <c r="K20" s="51">
        <f>IF((K19*J19-(V20-V19)*readme!$B$18/readme!$B$20+(E20-E19)*1000)/J20&gt;0,(K19*J19-(V20-V19)*readme!$B$18/readme!$B$20+(E20-E19)*1000)/J20,0)</f>
        <v>0</v>
      </c>
      <c r="L20" s="51"/>
      <c r="M20" s="1">
        <v>505.76923076923094</v>
      </c>
      <c r="N20" s="1">
        <v>0.54392829322074587</v>
      </c>
      <c r="O20" s="1">
        <v>16.852</v>
      </c>
      <c r="P20" s="1">
        <v>0.22900000000000001</v>
      </c>
      <c r="Q20" s="1"/>
      <c r="R20" s="1"/>
      <c r="S20" s="1"/>
      <c r="T20" s="1"/>
      <c r="U20" s="1"/>
      <c r="V20" s="23">
        <f t="shared" si="1"/>
        <v>14622.142500000005</v>
      </c>
      <c r="W20" s="2">
        <f t="shared" si="2"/>
        <v>487.20311640000006</v>
      </c>
      <c r="X20" s="2"/>
      <c r="Y20" s="2"/>
      <c r="Z20" s="2"/>
      <c r="AA20" s="2"/>
      <c r="AB20" s="24"/>
    </row>
    <row r="21" spans="1:28" x14ac:dyDescent="0.25">
      <c r="A21" s="1">
        <v>123.0000000000194</v>
      </c>
      <c r="B21" s="1">
        <v>21.087599999999998</v>
      </c>
      <c r="C21" s="1">
        <v>4.9744999999999999</v>
      </c>
      <c r="D21" s="1">
        <v>51.638599999999997</v>
      </c>
      <c r="E21" s="1">
        <v>1.2180000000000009</v>
      </c>
      <c r="F21" s="1">
        <v>13.751000000000001</v>
      </c>
      <c r="G21" s="1">
        <v>2.4144000000000001</v>
      </c>
      <c r="H21" s="1">
        <v>0</v>
      </c>
      <c r="I21" s="1">
        <f t="shared" si="0"/>
        <v>229.76470588392627</v>
      </c>
      <c r="J21" s="1">
        <v>29.570930000000001</v>
      </c>
      <c r="K21" s="51">
        <f>IF((K20*J20-(V21-V20)*readme!$B$18/readme!$B$20+(E21-E20)*1000)/J21&gt;0,(K20*J20-(V21-V20)*readme!$B$18/readme!$B$20+(E21-E20)*1000)/J21,0)</f>
        <v>0</v>
      </c>
      <c r="L21" s="51"/>
      <c r="M21" s="1">
        <v>503.84615384615392</v>
      </c>
      <c r="N21" s="1">
        <v>9.7907092779651705</v>
      </c>
      <c r="O21" s="1">
        <v>19.010000000000002</v>
      </c>
      <c r="P21" s="1">
        <v>0.80900000000000005</v>
      </c>
      <c r="Q21" s="1"/>
      <c r="R21" s="1"/>
      <c r="S21" s="1"/>
      <c r="T21" s="1"/>
      <c r="U21" s="1"/>
      <c r="V21" s="23">
        <f t="shared" si="1"/>
        <v>14899.19934615385</v>
      </c>
      <c r="W21" s="2">
        <f t="shared" si="2"/>
        <v>562.14337930000011</v>
      </c>
      <c r="X21" s="2"/>
      <c r="Y21" s="2"/>
      <c r="Z21" s="2"/>
      <c r="AA21" s="2"/>
      <c r="AB21" s="24"/>
    </row>
    <row r="22" spans="1:28" x14ac:dyDescent="0.25">
      <c r="A22" s="1">
        <v>125.83333333333333</v>
      </c>
      <c r="B22" s="1">
        <v>22.4117</v>
      </c>
      <c r="C22" s="1">
        <v>6.9726999999999997</v>
      </c>
      <c r="D22" s="1">
        <v>39.031599999999997</v>
      </c>
      <c r="E22" s="1">
        <v>1.2180000000000009</v>
      </c>
      <c r="F22" s="1">
        <v>14.402000000000001</v>
      </c>
      <c r="G22" s="1">
        <v>2.6057000000000001</v>
      </c>
      <c r="H22" s="1">
        <v>0</v>
      </c>
      <c r="I22" s="1">
        <f t="shared" si="0"/>
        <v>229.99999999330566</v>
      </c>
      <c r="J22" s="1">
        <v>30.257390000000004</v>
      </c>
      <c r="K22" s="51">
        <f>IF((K21*J21-(V22-V21)*readme!$B$18/readme!$B$20+(E22-E21)*1000)/J22&gt;0,(K21*J21-(V22-V21)*readme!$B$18/readme!$B$20+(E22-E21)*1000)/J22,0)</f>
        <v>0</v>
      </c>
      <c r="L22" s="51"/>
      <c r="M22" s="1">
        <v>526.92307692307713</v>
      </c>
      <c r="N22" s="1">
        <v>4.3514263457461144</v>
      </c>
      <c r="O22" s="1">
        <v>18.661000000000001</v>
      </c>
      <c r="P22" s="1">
        <v>1.9</v>
      </c>
      <c r="Q22" s="1">
        <v>7.3290000000000008E-2</v>
      </c>
      <c r="R22" s="1">
        <v>3.2506100000000004</v>
      </c>
      <c r="S22" s="1">
        <v>0.22322999999999998</v>
      </c>
      <c r="T22" s="1">
        <v>2.4511500000000002</v>
      </c>
      <c r="U22" s="1">
        <v>2.4162600000000003</v>
      </c>
      <c r="V22" s="23">
        <f t="shared" si="1"/>
        <v>15943.317038461548</v>
      </c>
      <c r="W22" s="2">
        <f t="shared" si="2"/>
        <v>564.63315479000016</v>
      </c>
      <c r="X22" s="2">
        <f t="shared" si="3"/>
        <v>2.2175641131000003</v>
      </c>
      <c r="Y22" s="2">
        <f t="shared" si="4"/>
        <v>98.354974507900025</v>
      </c>
      <c r="Z22" s="2">
        <f t="shared" si="5"/>
        <v>6.7543571697000004</v>
      </c>
      <c r="AA22" s="2">
        <f t="shared" si="6"/>
        <v>74.165401498500017</v>
      </c>
      <c r="AB22" s="24">
        <f t="shared" si="7"/>
        <v>73.109721161400017</v>
      </c>
    </row>
    <row r="23" spans="1:28" x14ac:dyDescent="0.25">
      <c r="A23" s="1">
        <v>127.83333333339154</v>
      </c>
      <c r="B23" s="1">
        <v>22.1752</v>
      </c>
      <c r="C23" s="1">
        <v>6.9664000000000001</v>
      </c>
      <c r="D23" s="1">
        <v>31.7013</v>
      </c>
      <c r="E23" s="1">
        <v>1.2180000000000009</v>
      </c>
      <c r="F23" s="1">
        <v>14.862</v>
      </c>
      <c r="G23" s="1">
        <v>2.6451000000000002</v>
      </c>
      <c r="H23" s="1">
        <v>0</v>
      </c>
      <c r="I23" s="1">
        <f t="shared" si="0"/>
        <v>230.0000000000004</v>
      </c>
      <c r="J23" s="1">
        <v>30.656250000000004</v>
      </c>
      <c r="K23" s="51">
        <f>IF((K22*J22-(V23-V22)*readme!$B$18/readme!$B$20+(E23-E22)*1000)/J23&gt;0,(K22*J22-(V23-V22)*readme!$B$18/readme!$B$20+(E23-E22)*1000)/J23,0)</f>
        <v>0</v>
      </c>
      <c r="L23" s="51"/>
      <c r="M23" s="1">
        <v>534.23076923076928</v>
      </c>
      <c r="N23" s="1">
        <v>0.54392829321998204</v>
      </c>
      <c r="O23" s="1">
        <v>17.960999999999999</v>
      </c>
      <c r="P23" s="1">
        <v>1.262</v>
      </c>
      <c r="Q23" s="1">
        <v>5.5380000000000006E-2</v>
      </c>
      <c r="R23" s="1">
        <v>3.1292900000000001</v>
      </c>
      <c r="S23" s="1">
        <v>0.14462</v>
      </c>
      <c r="T23" s="1">
        <v>1.9671500000000002</v>
      </c>
      <c r="U23" s="1">
        <v>2.1507000000000001</v>
      </c>
      <c r="V23" s="23">
        <f t="shared" si="1"/>
        <v>16377.512019230773</v>
      </c>
      <c r="W23" s="2">
        <f t="shared" si="2"/>
        <v>550.61690625000006</v>
      </c>
      <c r="X23" s="2">
        <f t="shared" si="3"/>
        <v>1.6977431250000004</v>
      </c>
      <c r="Y23" s="2">
        <f t="shared" si="4"/>
        <v>95.932296562500014</v>
      </c>
      <c r="Z23" s="2">
        <f t="shared" si="5"/>
        <v>4.4335068750000008</v>
      </c>
      <c r="AA23" s="2">
        <f t="shared" si="6"/>
        <v>60.305442187500013</v>
      </c>
      <c r="AB23" s="24">
        <f t="shared" si="7"/>
        <v>65.932396875000009</v>
      </c>
    </row>
    <row r="24" spans="1:28" x14ac:dyDescent="0.25">
      <c r="A24" s="1">
        <v>138.33333333339152</v>
      </c>
      <c r="B24" s="1">
        <v>22.648099999999999</v>
      </c>
      <c r="C24" s="1">
        <v>6.9664000000000001</v>
      </c>
      <c r="D24" s="1">
        <v>17.767299999999999</v>
      </c>
      <c r="E24" s="1">
        <v>1.2180000000000009</v>
      </c>
      <c r="F24" s="1">
        <v>17.277000000000001</v>
      </c>
      <c r="G24" s="1">
        <v>2.8540999999999999</v>
      </c>
      <c r="H24" s="1">
        <v>0</v>
      </c>
      <c r="I24" s="1">
        <f t="shared" si="0"/>
        <v>230.00000000535482</v>
      </c>
      <c r="J24" s="1">
        <v>32.752200000000002</v>
      </c>
      <c r="K24" s="51">
        <f>IF((K23*J23-(V24-V23)*readme!$B$18/readme!$B$20+(E24-E23)*1000)/J24&gt;0,(K23*J23-(V24-V23)*readme!$B$18/readme!$B$20+(E24-E23)*1000)/J24,0)</f>
        <v>0</v>
      </c>
      <c r="L24" s="51"/>
      <c r="M24" s="1">
        <v>591.92307692307691</v>
      </c>
      <c r="N24" s="1">
        <v>10.334637571188736</v>
      </c>
      <c r="O24" s="1">
        <v>16.533000000000001</v>
      </c>
      <c r="P24" s="1">
        <v>0.65800000000000003</v>
      </c>
      <c r="Q24" s="1">
        <v>4.8060000000000005E-2</v>
      </c>
      <c r="R24" s="1">
        <v>3.2613599999999998</v>
      </c>
      <c r="S24" s="1">
        <v>5.9380000000000002E-2</v>
      </c>
      <c r="T24" s="1">
        <v>1.7301899999999999</v>
      </c>
      <c r="U24" s="1">
        <v>2.2015500000000001</v>
      </c>
      <c r="V24" s="23">
        <f t="shared" si="1"/>
        <v>19386.782999999999</v>
      </c>
      <c r="W24" s="2">
        <f t="shared" si="2"/>
        <v>541.49212260000013</v>
      </c>
      <c r="X24" s="2">
        <f t="shared" si="3"/>
        <v>1.5740707320000003</v>
      </c>
      <c r="Y24" s="2">
        <f t="shared" si="4"/>
        <v>106.816714992</v>
      </c>
      <c r="Z24" s="2">
        <f t="shared" si="5"/>
        <v>1.9448256360000002</v>
      </c>
      <c r="AA24" s="2">
        <f t="shared" si="6"/>
        <v>56.667528918000002</v>
      </c>
      <c r="AB24" s="24">
        <f t="shared" si="7"/>
        <v>72.105605910000008</v>
      </c>
    </row>
    <row r="25" spans="1:28" x14ac:dyDescent="0.25">
      <c r="A25" s="1">
        <v>140.83333333333331</v>
      </c>
      <c r="B25" s="1">
        <v>22.648099999999999</v>
      </c>
      <c r="C25" s="1">
        <v>6.9664000000000001</v>
      </c>
      <c r="D25" s="1">
        <v>13.8177</v>
      </c>
      <c r="E25" s="1">
        <v>1.2180000000000009</v>
      </c>
      <c r="F25" s="1">
        <v>17.852</v>
      </c>
      <c r="G25" s="1">
        <v>2.9095</v>
      </c>
      <c r="H25" s="1">
        <v>0</v>
      </c>
      <c r="I25" s="1">
        <f t="shared" si="0"/>
        <v>230.00000000000043</v>
      </c>
      <c r="J25" s="1">
        <v>33.256309999999999</v>
      </c>
      <c r="K25" s="51">
        <f>IF((K24*J24-(V25-V24)*readme!$B$18/readme!$B$20+(E25-E24)*1000)/J25&gt;0,(K24*J24-(V25-V24)*readme!$B$18/readme!$B$20+(E25-E24)*1000)/J25,0)</f>
        <v>0</v>
      </c>
      <c r="L25" s="51"/>
      <c r="M25" s="1">
        <v>583.84615384615404</v>
      </c>
      <c r="N25" s="1">
        <v>6.527139518650384</v>
      </c>
      <c r="O25" s="1">
        <v>15.654</v>
      </c>
      <c r="P25" s="1">
        <v>1.425</v>
      </c>
      <c r="Q25" s="1">
        <v>4.6170000000000003E-2</v>
      </c>
      <c r="R25" s="1">
        <v>2.80078</v>
      </c>
      <c r="S25" s="1">
        <v>1.9769999999999999E-2</v>
      </c>
      <c r="T25" s="1">
        <v>1.4216500000000001</v>
      </c>
      <c r="U25" s="1">
        <v>2.10968</v>
      </c>
      <c r="V25" s="23">
        <f t="shared" si="1"/>
        <v>19416.568684615391</v>
      </c>
      <c r="W25" s="2">
        <f t="shared" si="2"/>
        <v>520.59427673999994</v>
      </c>
      <c r="X25" s="2">
        <f t="shared" si="3"/>
        <v>1.5354438327</v>
      </c>
      <c r="Y25" s="2">
        <f t="shared" si="4"/>
        <v>93.143607921799997</v>
      </c>
      <c r="Z25" s="2">
        <f t="shared" si="5"/>
        <v>0.65747724870000002</v>
      </c>
      <c r="AA25" s="2">
        <f t="shared" si="6"/>
        <v>47.278833111499999</v>
      </c>
      <c r="AB25" s="24">
        <f t="shared" si="7"/>
        <v>70.160172080799995</v>
      </c>
    </row>
    <row r="26" spans="1:28" x14ac:dyDescent="0.25">
      <c r="A26" s="1">
        <v>143.83333333333331</v>
      </c>
      <c r="B26" s="1">
        <v>23.783000000000001</v>
      </c>
      <c r="C26" s="1">
        <v>6.9664000000000001</v>
      </c>
      <c r="D26" s="1">
        <v>6.6136999999999997</v>
      </c>
      <c r="E26" s="1">
        <v>1.2180000000000009</v>
      </c>
      <c r="F26" s="1">
        <v>18.542000000000002</v>
      </c>
      <c r="G26" s="1">
        <v>2.9769999999999999</v>
      </c>
      <c r="H26" s="1">
        <v>0</v>
      </c>
      <c r="I26" s="1">
        <f t="shared" si="0"/>
        <v>230.00000001338464</v>
      </c>
      <c r="J26" s="1">
        <v>33.862160000000003</v>
      </c>
      <c r="K26" s="51">
        <f>IF((K25*J25-(V26-V25)*readme!$B$18/readme!$B$20+(E26-E25)*1000)/J26&gt;0,(K25*J25-(V26-V25)*readme!$B$18/readme!$B$20+(E26-E25)*1000)/J26,0)</f>
        <v>0</v>
      </c>
      <c r="L26" s="51"/>
      <c r="M26" s="1">
        <v>575.38461538461513</v>
      </c>
      <c r="N26" s="10">
        <f>N24</f>
        <v>10.334637571188736</v>
      </c>
      <c r="O26" s="1">
        <v>16.942</v>
      </c>
      <c r="P26" s="1">
        <v>1.444</v>
      </c>
      <c r="Q26" s="1">
        <v>4.5869999999999994E-2</v>
      </c>
      <c r="R26" s="1">
        <v>2.7001300000000001</v>
      </c>
      <c r="S26" s="1">
        <v>7.7200000000000003E-3</v>
      </c>
      <c r="T26" s="1">
        <v>1.1454900000000001</v>
      </c>
      <c r="U26" s="1">
        <v>2.0057999999999998</v>
      </c>
      <c r="V26" s="23">
        <f t="shared" si="1"/>
        <v>19483.765907692301</v>
      </c>
      <c r="W26" s="2">
        <f t="shared" si="2"/>
        <v>573.69271472000003</v>
      </c>
      <c r="X26" s="2">
        <f t="shared" si="3"/>
        <v>1.5532572791999999</v>
      </c>
      <c r="Y26" s="2">
        <f t="shared" si="4"/>
        <v>91.432234080800015</v>
      </c>
      <c r="Z26" s="2">
        <f t="shared" si="5"/>
        <v>0.26141587520000004</v>
      </c>
      <c r="AA26" s="2">
        <f t="shared" si="6"/>
        <v>38.78876565840001</v>
      </c>
      <c r="AB26" s="24">
        <f t="shared" si="7"/>
        <v>67.920720528000004</v>
      </c>
    </row>
    <row r="27" spans="1:28" x14ac:dyDescent="0.25">
      <c r="A27" s="1">
        <v>144.83333333327511</v>
      </c>
      <c r="B27" s="1">
        <v>24.066800000000001</v>
      </c>
      <c r="C27" s="1">
        <v>6.9633000000000003</v>
      </c>
      <c r="D27" s="1">
        <v>1.4951000000000001</v>
      </c>
      <c r="E27" s="1">
        <v>1.2180000000000009</v>
      </c>
      <c r="F27" s="1">
        <v>18.771999999999998</v>
      </c>
      <c r="G27" s="1">
        <v>3.0034999999999998</v>
      </c>
      <c r="H27" s="1">
        <v>0</v>
      </c>
      <c r="I27" s="1">
        <f t="shared" si="0"/>
        <v>229.99999997322846</v>
      </c>
      <c r="J27" s="1">
        <v>34.067709999999998</v>
      </c>
      <c r="K27" s="51">
        <f>IF((K26*J26-(V27-V26)*readme!$B$18/readme!$B$20+(E27-E26)*1000)/J27&gt;0,(K26*J26-(V27-V26)*readme!$B$18/readme!$B$20+(E27-E26)*1000)/J27,0)</f>
        <v>0.30365776318342952</v>
      </c>
      <c r="L27" s="51"/>
      <c r="M27" s="1">
        <v>571.15384615384619</v>
      </c>
      <c r="N27" s="1">
        <v>0.54392829322030367</v>
      </c>
      <c r="O27" s="1">
        <v>14.87</v>
      </c>
      <c r="P27" s="1">
        <v>0.253</v>
      </c>
      <c r="Q27" s="1">
        <v>4.6780000000000002E-2</v>
      </c>
      <c r="R27" s="1">
        <v>2.6531500000000001</v>
      </c>
      <c r="S27" s="1">
        <v>8.699999999999999E-4</v>
      </c>
      <c r="T27" s="1">
        <v>1.1043499999999999</v>
      </c>
      <c r="U27" s="1">
        <v>2.00515</v>
      </c>
      <c r="V27" s="23">
        <f t="shared" si="1"/>
        <v>19457.903596153847</v>
      </c>
      <c r="W27" s="2">
        <f t="shared" si="2"/>
        <v>506.58684769999996</v>
      </c>
      <c r="X27" s="2">
        <f t="shared" si="3"/>
        <v>1.5936874738</v>
      </c>
      <c r="Y27" s="2">
        <f t="shared" si="4"/>
        <v>90.386744786500003</v>
      </c>
      <c r="Z27" s="2">
        <f t="shared" si="5"/>
        <v>2.9638907699999995E-2</v>
      </c>
      <c r="AA27" s="2">
        <f t="shared" si="6"/>
        <v>37.622675538499998</v>
      </c>
      <c r="AB27" s="24">
        <f t="shared" si="7"/>
        <v>68.310868706500003</v>
      </c>
    </row>
    <row r="28" spans="1:28" ht="15.75" thickBot="1" x14ac:dyDescent="0.3">
      <c r="A28" s="1">
        <v>145.83333333339152</v>
      </c>
      <c r="B28" s="1">
        <v>23.783000000000001</v>
      </c>
      <c r="C28" s="1">
        <v>6.9695999999999998</v>
      </c>
      <c r="D28" s="1">
        <v>0.73680000000000001</v>
      </c>
      <c r="E28" s="1">
        <v>1.2180000000000009</v>
      </c>
      <c r="F28" s="1">
        <v>19.002000000000002</v>
      </c>
      <c r="G28" s="1">
        <v>3.0255000000000001</v>
      </c>
      <c r="H28" s="1">
        <v>0</v>
      </c>
      <c r="I28" s="1">
        <f t="shared" si="0"/>
        <v>130.29942857137661</v>
      </c>
      <c r="J28" s="1">
        <v>34.269210000000001</v>
      </c>
      <c r="K28" s="51">
        <f>IF((K27*J27-(V28-V27)*readme!$B$18/readme!$B$20+(E28-E27)*1000)/J28&gt;0,(K27*J27-(V28-V27)*readme!$B$18/readme!$B$20+(E28-E27)*1000)/J28,0)</f>
        <v>0</v>
      </c>
      <c r="L28" s="51"/>
      <c r="M28" s="1">
        <v>573.07692307692332</v>
      </c>
      <c r="N28" s="1">
        <v>1.0878565864164635</v>
      </c>
      <c r="O28" s="1">
        <v>14.336</v>
      </c>
      <c r="P28" s="1">
        <v>1.8169999999999999</v>
      </c>
      <c r="Q28" s="1">
        <v>4.5990000000000003E-2</v>
      </c>
      <c r="R28" s="1">
        <v>2.54461</v>
      </c>
      <c r="S28" s="1">
        <v>1.1E-4</v>
      </c>
      <c r="T28" s="1">
        <v>0.97984000000000004</v>
      </c>
      <c r="U28" s="1">
        <v>1.9361899999999999</v>
      </c>
      <c r="V28" s="25">
        <f t="shared" si="1"/>
        <v>19638.893423076934</v>
      </c>
      <c r="W28" s="26">
        <f t="shared" si="2"/>
        <v>491.28339456000003</v>
      </c>
      <c r="X28" s="26">
        <f t="shared" si="3"/>
        <v>1.5760409679000003</v>
      </c>
      <c r="Y28" s="26">
        <f t="shared" si="4"/>
        <v>87.201774458100004</v>
      </c>
      <c r="Z28" s="26">
        <f t="shared" si="5"/>
        <v>3.7696131000000003E-3</v>
      </c>
      <c r="AA28" s="26">
        <f t="shared" si="6"/>
        <v>33.578342726400003</v>
      </c>
      <c r="AB28" s="27">
        <f t="shared" si="7"/>
        <v>66.351701709899999</v>
      </c>
    </row>
    <row r="29" spans="1:28" x14ac:dyDescent="0.25">
      <c r="V29" s="2"/>
      <c r="W29" s="2"/>
      <c r="X29" s="2"/>
      <c r="Y29" s="2"/>
      <c r="Z29" s="2"/>
      <c r="AA29" s="2"/>
      <c r="AB29" s="2"/>
    </row>
    <row r="30" spans="1:28" x14ac:dyDescent="0.25">
      <c r="V30" s="2"/>
      <c r="W30" s="2"/>
      <c r="X30" s="2"/>
      <c r="Y30" s="2"/>
      <c r="Z30" s="2"/>
      <c r="AA30" s="2"/>
      <c r="AB30" s="2"/>
    </row>
    <row r="31" spans="1:28" x14ac:dyDescent="0.25">
      <c r="V31" s="2"/>
      <c r="W31" s="2"/>
      <c r="X31" s="2"/>
      <c r="Y31" s="2"/>
      <c r="Z31" s="2"/>
      <c r="AA31" s="2"/>
      <c r="AB31" s="2"/>
    </row>
    <row r="32" spans="1:28" x14ac:dyDescent="0.25">
      <c r="A32" t="s">
        <v>37</v>
      </c>
      <c r="B32">
        <v>0</v>
      </c>
      <c r="C32" t="s">
        <v>39</v>
      </c>
      <c r="U32" s="9">
        <f>A4</f>
        <v>1.8333333333915416</v>
      </c>
      <c r="V32" s="2">
        <f t="shared" ref="V32:V56" si="8">LN(V4)</f>
        <v>4.7485409931853386</v>
      </c>
      <c r="W32" s="2"/>
      <c r="X32" s="2"/>
      <c r="Y32" s="2"/>
      <c r="Z32" s="2"/>
      <c r="AA32" s="2"/>
      <c r="AB32" s="2"/>
    </row>
    <row r="33" spans="1:28" x14ac:dyDescent="0.25">
      <c r="A33" t="s">
        <v>38</v>
      </c>
      <c r="B33" s="60" t="s">
        <v>41</v>
      </c>
      <c r="C33" t="s">
        <v>39</v>
      </c>
      <c r="U33" s="9">
        <f t="shared" ref="U33:U56" si="9">A5</f>
        <v>50.333333333275121</v>
      </c>
      <c r="V33" s="2">
        <f t="shared" si="8"/>
        <v>8.5107982945026919</v>
      </c>
      <c r="W33" s="2"/>
      <c r="X33" s="2"/>
      <c r="Y33" s="2"/>
      <c r="Z33" s="2"/>
      <c r="AA33" s="2"/>
      <c r="AB33" s="2"/>
    </row>
    <row r="34" spans="1:28" x14ac:dyDescent="0.25">
      <c r="U34" s="9">
        <f t="shared" si="9"/>
        <v>66.000000000019398</v>
      </c>
      <c r="V34" s="2">
        <f t="shared" si="8"/>
        <v>8.9223376347836254</v>
      </c>
      <c r="W34" s="2"/>
      <c r="X34" s="2"/>
      <c r="Y34" s="2"/>
      <c r="Z34" s="2"/>
      <c r="AA34" s="2"/>
      <c r="AB34" s="2"/>
    </row>
    <row r="35" spans="1:28" x14ac:dyDescent="0.25">
      <c r="U35" s="9">
        <f t="shared" si="9"/>
        <v>68.833333333333329</v>
      </c>
      <c r="V35" s="2">
        <f t="shared" si="8"/>
        <v>8.9670125913919438</v>
      </c>
      <c r="W35" s="2"/>
      <c r="X35" s="2"/>
      <c r="Y35" s="2"/>
      <c r="Z35" s="2"/>
      <c r="AA35" s="2"/>
      <c r="AB35" s="2"/>
    </row>
    <row r="36" spans="1:28" x14ac:dyDescent="0.25">
      <c r="U36" s="9">
        <f t="shared" si="9"/>
        <v>71.000000000077605</v>
      </c>
      <c r="V36" s="2">
        <f t="shared" si="8"/>
        <v>8.972923614440008</v>
      </c>
      <c r="W36" s="2"/>
      <c r="X36" s="2"/>
      <c r="Y36" s="2"/>
      <c r="Z36" s="2"/>
      <c r="AA36" s="2"/>
      <c r="AB36" s="2"/>
    </row>
    <row r="37" spans="1:28" x14ac:dyDescent="0.25">
      <c r="U37" s="9">
        <f t="shared" si="9"/>
        <v>72.833333333275121</v>
      </c>
      <c r="V37" s="2">
        <f t="shared" si="8"/>
        <v>9.0105834927029615</v>
      </c>
      <c r="W37" s="2"/>
      <c r="X37" s="2"/>
      <c r="Y37" s="2"/>
      <c r="Z37" s="2"/>
      <c r="AA37" s="2"/>
      <c r="AB37" s="2"/>
    </row>
    <row r="38" spans="1:28" x14ac:dyDescent="0.25">
      <c r="U38" s="9">
        <f t="shared" si="9"/>
        <v>74.333333333275121</v>
      </c>
      <c r="V38" s="2">
        <f t="shared" si="8"/>
        <v>9.0080501481360589</v>
      </c>
      <c r="W38" s="2"/>
      <c r="X38" s="2"/>
      <c r="Y38" s="2"/>
      <c r="Z38" s="2"/>
      <c r="AA38" s="2"/>
      <c r="AB38" s="2"/>
    </row>
    <row r="39" spans="1:28" x14ac:dyDescent="0.25">
      <c r="U39" s="9">
        <f t="shared" si="9"/>
        <v>90.333333333391536</v>
      </c>
      <c r="V39" s="2">
        <f t="shared" si="8"/>
        <v>9.2369908977474768</v>
      </c>
    </row>
    <row r="40" spans="1:28" x14ac:dyDescent="0.25">
      <c r="U40" s="9">
        <f t="shared" si="9"/>
        <v>93.083333333275121</v>
      </c>
      <c r="V40" s="2">
        <f t="shared" si="8"/>
        <v>9.259732333051506</v>
      </c>
    </row>
    <row r="41" spans="1:28" x14ac:dyDescent="0.25">
      <c r="U41" s="9">
        <f t="shared" si="9"/>
        <v>95.833333333333329</v>
      </c>
      <c r="V41" s="2">
        <f t="shared" si="8"/>
        <v>9.2440437859084934</v>
      </c>
    </row>
    <row r="42" spans="1:28" x14ac:dyDescent="0.25">
      <c r="U42" s="9">
        <f t="shared" si="9"/>
        <v>98.833333333333329</v>
      </c>
      <c r="V42" s="2">
        <f t="shared" si="8"/>
        <v>9.2816859063954649</v>
      </c>
    </row>
    <row r="43" spans="1:28" x14ac:dyDescent="0.25">
      <c r="U43" s="9">
        <f t="shared" si="9"/>
        <v>100.33333333333333</v>
      </c>
      <c r="V43" s="2">
        <f t="shared" si="8"/>
        <v>9.3111016722849893</v>
      </c>
    </row>
    <row r="44" spans="1:28" x14ac:dyDescent="0.25">
      <c r="U44" s="9">
        <f t="shared" si="9"/>
        <v>101.83333333333333</v>
      </c>
      <c r="V44" s="2">
        <f t="shared" si="8"/>
        <v>9.3349987948202404</v>
      </c>
    </row>
    <row r="45" spans="1:28" x14ac:dyDescent="0.25">
      <c r="U45" s="9">
        <f t="shared" si="9"/>
        <v>104.00000000007761</v>
      </c>
      <c r="V45" s="2">
        <f t="shared" si="8"/>
        <v>9.3703382532237107</v>
      </c>
    </row>
    <row r="46" spans="1:28" x14ac:dyDescent="0.25">
      <c r="U46" s="9">
        <f t="shared" si="9"/>
        <v>114.0000000000194</v>
      </c>
      <c r="V46" s="2">
        <f t="shared" si="8"/>
        <v>9.5229298347024258</v>
      </c>
    </row>
    <row r="47" spans="1:28" x14ac:dyDescent="0.25">
      <c r="U47" s="9">
        <f t="shared" si="9"/>
        <v>116.83333333333333</v>
      </c>
      <c r="V47" s="2">
        <f t="shared" si="8"/>
        <v>9.5151174178197131</v>
      </c>
    </row>
    <row r="48" spans="1:28" x14ac:dyDescent="0.25">
      <c r="U48" s="9">
        <f t="shared" si="9"/>
        <v>119.83333333333333</v>
      </c>
      <c r="V48" s="2">
        <f t="shared" si="8"/>
        <v>9.590292268394613</v>
      </c>
    </row>
    <row r="49" spans="21:22" x14ac:dyDescent="0.25">
      <c r="U49" s="9">
        <f t="shared" si="9"/>
        <v>123.0000000000194</v>
      </c>
      <c r="V49" s="2">
        <f t="shared" si="8"/>
        <v>9.6090627553323049</v>
      </c>
    </row>
    <row r="50" spans="21:22" x14ac:dyDescent="0.25">
      <c r="U50" s="9">
        <f t="shared" si="9"/>
        <v>125.83333333333333</v>
      </c>
      <c r="V50" s="2">
        <f t="shared" si="8"/>
        <v>9.6767950259564657</v>
      </c>
    </row>
    <row r="51" spans="21:22" x14ac:dyDescent="0.25">
      <c r="U51" s="9">
        <f t="shared" si="9"/>
        <v>127.83333333339154</v>
      </c>
      <c r="V51" s="2">
        <f t="shared" si="8"/>
        <v>9.7036644544925448</v>
      </c>
    </row>
    <row r="52" spans="21:22" x14ac:dyDescent="0.25">
      <c r="U52" s="9">
        <f t="shared" si="9"/>
        <v>138.33333333339152</v>
      </c>
      <c r="V52" s="2">
        <f t="shared" si="8"/>
        <v>9.8723468242090444</v>
      </c>
    </row>
    <row r="53" spans="21:22" x14ac:dyDescent="0.25">
      <c r="U53" s="9">
        <f t="shared" si="9"/>
        <v>140.83333333333331</v>
      </c>
      <c r="V53" s="2">
        <f t="shared" si="8"/>
        <v>9.8738820364612021</v>
      </c>
    </row>
    <row r="54" spans="21:22" x14ac:dyDescent="0.25">
      <c r="U54" s="9">
        <f t="shared" si="9"/>
        <v>143.83333333333331</v>
      </c>
      <c r="V54" s="2">
        <f t="shared" si="8"/>
        <v>9.8773368802624031</v>
      </c>
    </row>
    <row r="55" spans="21:22" x14ac:dyDescent="0.25">
      <c r="U55" s="9">
        <f t="shared" si="9"/>
        <v>144.83333333327511</v>
      </c>
      <c r="V55" s="2">
        <f t="shared" si="8"/>
        <v>9.876008621064976</v>
      </c>
    </row>
    <row r="56" spans="21:22" x14ac:dyDescent="0.25">
      <c r="U56" s="9">
        <f t="shared" si="9"/>
        <v>145.83333333339152</v>
      </c>
      <c r="V56" s="2">
        <f t="shared" si="8"/>
        <v>9.8852672373006065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EFC-C2B6-4B19-8725-4D0346A61BD7}">
  <dimension ref="A1:N33"/>
  <sheetViews>
    <sheetView workbookViewId="0">
      <selection activeCell="A5" sqref="A5:N28"/>
    </sheetView>
  </sheetViews>
  <sheetFormatPr defaultRowHeight="15" x14ac:dyDescent="0.25"/>
  <cols>
    <col min="6" max="6" width="11.28515625" bestFit="1" customWidth="1"/>
  </cols>
  <sheetData>
    <row r="1" spans="1:14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9</v>
      </c>
      <c r="F1" s="3" t="s">
        <v>58</v>
      </c>
      <c r="G1" s="4" t="s">
        <v>55</v>
      </c>
      <c r="H1" s="4" t="s">
        <v>29</v>
      </c>
      <c r="I1" s="4" t="s">
        <v>30</v>
      </c>
      <c r="J1" s="4" t="s">
        <v>31</v>
      </c>
      <c r="K1" s="4" t="s">
        <v>27</v>
      </c>
      <c r="L1" s="5" t="s">
        <v>32</v>
      </c>
      <c r="M1" s="15" t="s">
        <v>56</v>
      </c>
      <c r="N1" s="15" t="s">
        <v>57</v>
      </c>
    </row>
    <row r="2" spans="1:14" ht="15.75" thickBot="1" x14ac:dyDescent="0.3">
      <c r="A2" s="67" t="s">
        <v>18</v>
      </c>
      <c r="B2" s="68" t="s">
        <v>33</v>
      </c>
      <c r="C2" s="68" t="s">
        <v>35</v>
      </c>
      <c r="D2" s="68" t="s">
        <v>34</v>
      </c>
      <c r="E2" s="68" t="s">
        <v>20</v>
      </c>
      <c r="F2" s="14" t="s">
        <v>26</v>
      </c>
      <c r="G2" s="15" t="s">
        <v>28</v>
      </c>
      <c r="H2" s="15" t="s">
        <v>26</v>
      </c>
      <c r="I2" s="15" t="s">
        <v>26</v>
      </c>
      <c r="J2" s="15" t="s">
        <v>26</v>
      </c>
      <c r="K2" s="15" t="s">
        <v>26</v>
      </c>
      <c r="L2" s="16" t="s">
        <v>26</v>
      </c>
      <c r="M2" s="15" t="s">
        <v>19</v>
      </c>
      <c r="N2" s="15" t="s">
        <v>19</v>
      </c>
    </row>
    <row r="3" spans="1:14" x14ac:dyDescent="0.25">
      <c r="A3" s="51">
        <v>0</v>
      </c>
      <c r="B3" s="51">
        <v>30.024999999999999</v>
      </c>
      <c r="C3" s="51">
        <v>5.0217000000000001</v>
      </c>
      <c r="D3" s="51">
        <v>99.317599999999999</v>
      </c>
      <c r="E3" s="51">
        <v>15</v>
      </c>
      <c r="F3" s="51"/>
      <c r="G3" s="51"/>
      <c r="H3" s="51"/>
      <c r="I3" s="51"/>
      <c r="J3" s="51"/>
      <c r="K3" s="51"/>
      <c r="L3" s="51"/>
      <c r="M3" s="51"/>
      <c r="N3" s="51"/>
    </row>
    <row r="4" spans="1:14" x14ac:dyDescent="0.25">
      <c r="A4" s="52">
        <v>1.8333333333915416</v>
      </c>
      <c r="B4" s="52">
        <v>29.977699999999999</v>
      </c>
      <c r="C4" s="52">
        <v>5.0186000000000002</v>
      </c>
      <c r="D4" s="52">
        <v>99.665099999999995</v>
      </c>
      <c r="E4" s="52">
        <v>15.004050000000001</v>
      </c>
      <c r="F4" s="51"/>
      <c r="G4" s="51"/>
      <c r="H4" s="51"/>
      <c r="I4" s="51"/>
      <c r="J4" s="51"/>
      <c r="K4" s="51"/>
      <c r="L4" s="51"/>
      <c r="M4" s="51"/>
      <c r="N4" s="51"/>
    </row>
    <row r="5" spans="1:14" x14ac:dyDescent="0.25">
      <c r="A5" s="35">
        <v>50.333333333275121</v>
      </c>
      <c r="B5" s="35">
        <v>29.930499999999999</v>
      </c>
      <c r="C5" s="35">
        <v>4.9713000000000003</v>
      </c>
      <c r="D5" s="35">
        <v>14.354900000000001</v>
      </c>
      <c r="E5" s="35">
        <v>18.532470000000004</v>
      </c>
      <c r="F5" s="86">
        <f>'F061'!V5-'F061'!V$5</f>
        <v>0</v>
      </c>
      <c r="G5" s="86">
        <f>'F061'!W5-'F061'!W$5</f>
        <v>0</v>
      </c>
      <c r="H5" s="86">
        <f>'F061'!X5-'F061'!X$5</f>
        <v>0</v>
      </c>
      <c r="I5" s="86">
        <f>'F061'!Y5-'F061'!Y$5</f>
        <v>0</v>
      </c>
      <c r="J5" s="86">
        <f>'F061'!Z5-'F061'!Z$5</f>
        <v>0</v>
      </c>
      <c r="K5" s="86">
        <f>'F061'!AA5-'F061'!AA$5</f>
        <v>0</v>
      </c>
      <c r="L5" s="86">
        <f>'F061'!AB5-'F061'!AB$5</f>
        <v>0</v>
      </c>
      <c r="M5">
        <v>0</v>
      </c>
      <c r="N5">
        <v>0</v>
      </c>
    </row>
    <row r="6" spans="1:14" x14ac:dyDescent="0.25">
      <c r="A6" s="1">
        <v>66.000000000019398</v>
      </c>
      <c r="B6" s="1">
        <v>30.024999999999999</v>
      </c>
      <c r="C6" s="1">
        <v>4.9619</v>
      </c>
      <c r="D6" s="1">
        <v>41.9069</v>
      </c>
      <c r="E6" s="1">
        <v>20.348380000000002</v>
      </c>
      <c r="F6" s="86">
        <f>'F061'!V6-'F061'!V$5</f>
        <v>2529.4678653846086</v>
      </c>
      <c r="G6" s="86">
        <f>'F061'!W6-'F061'!W$5</f>
        <v>0</v>
      </c>
      <c r="H6" s="86">
        <f>'F061'!X6-'F061'!X$5</f>
        <v>-0.21133151660000049</v>
      </c>
      <c r="I6" s="86">
        <f>'F061'!Y6-'F061'!Y$5</f>
        <v>-28.422823929199993</v>
      </c>
      <c r="J6" s="86">
        <f>'F061'!Z6-'F061'!Z$5</f>
        <v>-2.9454774432000015</v>
      </c>
      <c r="K6" s="86">
        <f>'F061'!AA6-'F061'!AA$5</f>
        <v>-21.364700615700031</v>
      </c>
      <c r="L6" s="86">
        <f>'F061'!AB6-'F061'!AB$5</f>
        <v>-6.3021838237000054</v>
      </c>
      <c r="M6">
        <f>-('F061'!G6-'F061'!$G$5)</f>
        <v>-0.25229999999999997</v>
      </c>
      <c r="N6">
        <f>-('F061'!F6-'F061'!$F$5)</f>
        <v>-2.0080000000000005</v>
      </c>
    </row>
    <row r="7" spans="1:14" x14ac:dyDescent="0.25">
      <c r="A7" s="1">
        <v>68.833333333333329</v>
      </c>
      <c r="B7" s="1">
        <v>30.024999999999999</v>
      </c>
      <c r="C7" s="1">
        <v>4.9713000000000003</v>
      </c>
      <c r="D7" s="1">
        <v>42.949599999999997</v>
      </c>
      <c r="E7" s="1">
        <v>20.673810000000003</v>
      </c>
      <c r="F7" s="86">
        <f>'F061'!V7-'F061'!V$5</f>
        <v>2872.0173346153842</v>
      </c>
      <c r="G7" s="86">
        <f>'F061'!W7-'F061'!W$5</f>
        <v>0</v>
      </c>
      <c r="H7" s="86">
        <f>'F061'!X7-'F061'!X$5</f>
        <v>-0.4590127029000004</v>
      </c>
      <c r="I7" s="86">
        <f>'F061'!Y7-'F061'!Y$5</f>
        <v>-32.17640957910001</v>
      </c>
      <c r="J7" s="86">
        <f>'F061'!Z7-'F061'!Z$5</f>
        <v>-4.1801142462000023</v>
      </c>
      <c r="K7" s="86">
        <f>'F061'!AA7-'F061'!AA$5</f>
        <v>-29.97211244760004</v>
      </c>
      <c r="L7" s="86">
        <f>'F061'!AB7-'F061'!AB$5</f>
        <v>-7.4188710780000093</v>
      </c>
      <c r="M7">
        <f>-('F061'!G7-'F061'!$G$5)</f>
        <v>-0.29349999999999987</v>
      </c>
      <c r="N7">
        <f>-('F061'!F7-'F061'!$F$5)</f>
        <v>-2.3730000000000024</v>
      </c>
    </row>
    <row r="8" spans="1:14" x14ac:dyDescent="0.25">
      <c r="A8" s="1">
        <v>71.000000000077605</v>
      </c>
      <c r="B8" s="1">
        <v>30.024999999999999</v>
      </c>
      <c r="C8" s="1">
        <v>4.9713000000000003</v>
      </c>
      <c r="D8" s="1">
        <v>39.189599999999999</v>
      </c>
      <c r="E8" s="1">
        <v>20.923700000000004</v>
      </c>
      <c r="F8" s="86">
        <f>'F061'!V8-'F061'!V$5</f>
        <v>2918.4978499999979</v>
      </c>
      <c r="G8" s="86">
        <f>'F061'!W8-'F061'!W$5</f>
        <v>7.5116083000000007</v>
      </c>
      <c r="H8" s="86">
        <f>'F061'!X8-'F061'!X$5</f>
        <v>-0.34795950860000024</v>
      </c>
      <c r="I8" s="86">
        <f>'F061'!Y8-'F061'!Y$5</f>
        <v>-28.396828547799998</v>
      </c>
      <c r="J8" s="86">
        <f>'F061'!Z8-'F061'!Z$5</f>
        <v>-4.6907161723999984</v>
      </c>
      <c r="K8" s="86">
        <f>'F061'!AA8-'F061'!AA$5</f>
        <v>-38.325034997700016</v>
      </c>
      <c r="L8" s="86">
        <f>'F061'!AB8-'F061'!AB$5</f>
        <v>-11.202271951900002</v>
      </c>
      <c r="M8">
        <f>-('F061'!G8-'F061'!$G$5)</f>
        <v>-0.32449999999999957</v>
      </c>
      <c r="N8">
        <f>-('F061'!F8-'F061'!$F$5)</f>
        <v>-2.6540000000000012</v>
      </c>
    </row>
    <row r="9" spans="1:14" x14ac:dyDescent="0.25">
      <c r="A9" s="1">
        <v>72.833333333275121</v>
      </c>
      <c r="B9" s="1">
        <v>19.9054</v>
      </c>
      <c r="C9" s="1">
        <v>4.9744999999999999</v>
      </c>
      <c r="D9" s="1">
        <v>43.234000000000002</v>
      </c>
      <c r="E9" s="1">
        <v>21.123190000000001</v>
      </c>
      <c r="F9" s="86">
        <f>'F061'!V9-'F061'!V$5</f>
        <v>3221.1707423076905</v>
      </c>
      <c r="G9" s="86">
        <f>'F061'!W9-'F061'!W$5</f>
        <v>10.878442850000001</v>
      </c>
      <c r="H9" s="86"/>
      <c r="I9" s="86"/>
      <c r="J9" s="86"/>
      <c r="K9" s="86"/>
      <c r="L9" s="86"/>
      <c r="M9">
        <f>-('F061'!G9-'F061'!$G$5)</f>
        <v>-0.33899999999999952</v>
      </c>
      <c r="N9">
        <f>-('F061'!F9-'F061'!$F$5)</f>
        <v>-2.89</v>
      </c>
    </row>
    <row r="10" spans="1:14" x14ac:dyDescent="0.25">
      <c r="A10" s="1">
        <v>74.333333333275121</v>
      </c>
      <c r="B10" s="1">
        <v>20.0946</v>
      </c>
      <c r="C10" s="1">
        <v>4.9744999999999999</v>
      </c>
      <c r="D10" s="1">
        <v>42.601999999999997</v>
      </c>
      <c r="E10" s="1">
        <v>21.302210000000002</v>
      </c>
      <c r="F10" s="86">
        <f>'F061'!V10-'F061'!V$5</f>
        <v>3200.4506846153845</v>
      </c>
      <c r="G10" s="86">
        <f>'F061'!W10-'F061'!W$5</f>
        <v>7.4770757100000003</v>
      </c>
      <c r="H10" s="86">
        <f>'F061'!X10-'F061'!X$5</f>
        <v>-0.48818717270000089</v>
      </c>
      <c r="I10" s="86">
        <f>'F061'!Y10-'F061'!Y$5</f>
        <v>-38.935107124500007</v>
      </c>
      <c r="J10" s="86">
        <f>'F061'!Z10-'F061'!Z$5</f>
        <v>-6.1079465878000008</v>
      </c>
      <c r="K10" s="86">
        <f>'F061'!AA10-'F061'!AA$5</f>
        <v>-46.966325144800038</v>
      </c>
      <c r="L10" s="86">
        <f>'F061'!AB10-'F061'!AB$5</f>
        <v>-13.526584790499996</v>
      </c>
      <c r="M10">
        <f>-('F061'!G10-'F061'!$G$5)</f>
        <v>-0.36850000000000005</v>
      </c>
      <c r="N10">
        <f>-('F061'!F10-'F061'!$F$5)</f>
        <v>-3.0829999999999997</v>
      </c>
    </row>
    <row r="11" spans="1:14" x14ac:dyDescent="0.25">
      <c r="A11" s="1">
        <v>90.333333333391536</v>
      </c>
      <c r="B11" s="1">
        <v>20</v>
      </c>
      <c r="C11" s="1">
        <v>4.9682000000000004</v>
      </c>
      <c r="D11" s="1">
        <v>48.731699999999996</v>
      </c>
      <c r="E11" s="1">
        <v>23.219329999999999</v>
      </c>
      <c r="F11" s="86">
        <f>'F061'!V11-'F061'!V$5</f>
        <v>5301.9607346153844</v>
      </c>
      <c r="G11" s="86">
        <f>'F061'!W11-'F061'!W$5</f>
        <v>59.325388150000002</v>
      </c>
      <c r="H11" s="86">
        <f>'F061'!X11-'F061'!X$5</f>
        <v>-0.52432269420000077</v>
      </c>
      <c r="I11" s="86">
        <f>'F061'!Y11-'F061'!Y$5</f>
        <v>-39.470188944600025</v>
      </c>
      <c r="J11" s="86">
        <f>'F061'!Z11-'F061'!Z$5</f>
        <v>-7.244420240300002</v>
      </c>
      <c r="K11" s="86">
        <f>'F061'!AA11-'F061'!AA$5</f>
        <v>-48.900658633300054</v>
      </c>
      <c r="L11" s="86">
        <f>'F061'!AB11-'F061'!AB$5</f>
        <v>-12.85846598240002</v>
      </c>
      <c r="M11">
        <f>-('F061'!G11-'F061'!$G$5)</f>
        <v>-0.68689999999999962</v>
      </c>
      <c r="N11">
        <f>-('F061'!F11-'F061'!$F$5)</f>
        <v>-5.1470000000000002</v>
      </c>
    </row>
    <row r="12" spans="1:14" x14ac:dyDescent="0.25">
      <c r="A12" s="1">
        <v>93.083333333275121</v>
      </c>
      <c r="B12" s="1">
        <v>20.0473</v>
      </c>
      <c r="C12" s="1">
        <v>4.9713000000000003</v>
      </c>
      <c r="D12" s="1">
        <v>50.185200000000002</v>
      </c>
      <c r="E12" s="1">
        <v>23.548650000000002</v>
      </c>
      <c r="F12" s="86">
        <f>'F061'!V12-'F061'!V$5</f>
        <v>5538.1932346153862</v>
      </c>
      <c r="G12" s="86">
        <f>'F061'!W12-'F061'!W$5</f>
        <v>71.894028450000008</v>
      </c>
      <c r="H12" s="86">
        <f>'F061'!X12-'F061'!X$5</f>
        <v>-0.41973992010000005</v>
      </c>
      <c r="I12" s="86">
        <f>'F061'!Y12-'F061'!Y$5</f>
        <v>-40.726961895300008</v>
      </c>
      <c r="J12" s="86">
        <f>'F061'!Z12-'F061'!Z$5</f>
        <v>-7.9888657794000011</v>
      </c>
      <c r="K12" s="86">
        <f>'F061'!AA12-'F061'!AA$5</f>
        <v>-54.241187473200029</v>
      </c>
      <c r="L12" s="86">
        <f>'F061'!AB12-'F061'!AB$5</f>
        <v>-13.068203714400013</v>
      </c>
      <c r="M12">
        <f>-('F061'!G12-'F061'!$G$5)</f>
        <v>-0.74120000000000008</v>
      </c>
      <c r="N12">
        <f>-('F061'!F12-'F061'!$F$5)</f>
        <v>-5.5020000000000007</v>
      </c>
    </row>
    <row r="13" spans="1:14" x14ac:dyDescent="0.25">
      <c r="A13" s="1">
        <v>95.833333333333329</v>
      </c>
      <c r="B13" s="1">
        <v>20.0946</v>
      </c>
      <c r="C13" s="1">
        <v>4.9649999999999999</v>
      </c>
      <c r="D13" s="1">
        <v>49.963999999999999</v>
      </c>
      <c r="E13" s="1">
        <v>23.860890000000001</v>
      </c>
      <c r="F13" s="86">
        <f>'F061'!V13-'F061'!V$5</f>
        <v>5374.6505538461497</v>
      </c>
      <c r="G13" s="86">
        <f>'F061'!W13-'F061'!W$5</f>
        <v>117.20469168000001</v>
      </c>
      <c r="H13" s="86"/>
      <c r="I13" s="86"/>
      <c r="J13" s="86"/>
      <c r="K13" s="86"/>
      <c r="L13" s="86"/>
      <c r="M13">
        <f>-('F061'!G13-'F061'!$G$5)</f>
        <v>-0.79319999999999968</v>
      </c>
      <c r="N13">
        <f>-('F061'!F13-'F061'!$F$5)</f>
        <v>-5.838000000000001</v>
      </c>
    </row>
    <row r="14" spans="1:14" x14ac:dyDescent="0.25">
      <c r="A14" s="1">
        <v>98.833333333333329</v>
      </c>
      <c r="B14" s="1">
        <v>19.8108</v>
      </c>
      <c r="C14" s="1">
        <v>4.9682000000000004</v>
      </c>
      <c r="D14" s="1">
        <v>48.352600000000002</v>
      </c>
      <c r="E14" s="1">
        <v>24.429360000000003</v>
      </c>
      <c r="F14" s="86">
        <f>'F061'!V14-'F061'!V$5</f>
        <v>5771.3949576923151</v>
      </c>
      <c r="G14" s="86">
        <f>'F061'!W14-'F061'!W$5</f>
        <v>109.85883192000001</v>
      </c>
      <c r="H14" s="86">
        <f>'F061'!X14-'F061'!X$5</f>
        <v>-0.64128224520000066</v>
      </c>
      <c r="I14" s="86">
        <f>'F061'!Y14-'F061'!Y$5</f>
        <v>-41.278925175000012</v>
      </c>
      <c r="J14" s="86">
        <f>'F061'!Z14-'F061'!Z$5</f>
        <v>-8.6242317918000015</v>
      </c>
      <c r="K14" s="86">
        <f>'F061'!AA14-'F061'!AA$5</f>
        <v>-56.192780199300046</v>
      </c>
      <c r="L14" s="86">
        <f>'F061'!AB14-'F061'!AB$5</f>
        <v>-14.489116833300002</v>
      </c>
      <c r="M14">
        <f>-('F061'!G14-'F061'!$G$5)</f>
        <v>-0.86920000000000019</v>
      </c>
      <c r="N14">
        <f>-('F061'!F14-'F061'!$F$5)</f>
        <v>-6.4710000000000019</v>
      </c>
    </row>
    <row r="15" spans="1:14" x14ac:dyDescent="0.25">
      <c r="A15" s="1">
        <v>100.33333333333333</v>
      </c>
      <c r="B15" s="1">
        <v>19.9527</v>
      </c>
      <c r="C15" s="1">
        <v>4.9713000000000003</v>
      </c>
      <c r="D15" s="1">
        <v>48.352600000000002</v>
      </c>
      <c r="E15" s="1">
        <v>24.74727</v>
      </c>
      <c r="F15" s="86">
        <f>'F061'!V15-'F061'!V$5</f>
        <v>6091.9985192307649</v>
      </c>
      <c r="G15" s="86">
        <f>'F061'!W15-'F061'!W$5</f>
        <v>139.20339375</v>
      </c>
      <c r="H15" s="86">
        <f>'F061'!X15-'F061'!X$5</f>
        <v>-0.55771191480000093</v>
      </c>
      <c r="I15" s="86">
        <f>'F061'!Y15-'F061'!Y$5</f>
        <v>-42.615123594900027</v>
      </c>
      <c r="J15" s="86">
        <f>'F061'!Z15-'F061'!Z$5</f>
        <v>-8.6434743027000032</v>
      </c>
      <c r="K15" s="86">
        <f>'F061'!AA15-'F061'!AA$5</f>
        <v>-56.312867413200038</v>
      </c>
      <c r="L15" s="86">
        <f>'F061'!AB15-'F061'!AB$5</f>
        <v>-13.68524651700001</v>
      </c>
      <c r="M15">
        <f>-('F061'!G15-'F061'!$G$5)</f>
        <v>-0.91959999999999997</v>
      </c>
      <c r="N15">
        <f>-('F061'!F15-'F061'!$F$5)</f>
        <v>-6.8160000000000007</v>
      </c>
    </row>
    <row r="16" spans="1:14" x14ac:dyDescent="0.25">
      <c r="A16" s="1">
        <v>101.83333333333333</v>
      </c>
      <c r="B16" s="1">
        <v>20</v>
      </c>
      <c r="C16" s="1">
        <v>4.9839000000000002</v>
      </c>
      <c r="D16" s="1">
        <v>46.709600000000002</v>
      </c>
      <c r="E16" s="1">
        <v>25.065360000000005</v>
      </c>
      <c r="F16" s="86">
        <f>'F061'!V16-'F061'!V$5</f>
        <v>6359.4870807692387</v>
      </c>
      <c r="G16" s="86">
        <f>'F061'!W16-'F061'!W$5</f>
        <v>182.37555936000004</v>
      </c>
      <c r="H16" s="86">
        <f>'F061'!X16-'F061'!X$5</f>
        <v>-0.98411927160000046</v>
      </c>
      <c r="I16" s="86">
        <f>'F061'!Y16-'F061'!Y$5</f>
        <v>-59.532364358999999</v>
      </c>
      <c r="J16" s="86">
        <f>'F061'!Z16-'F061'!Z$5</f>
        <v>-10.772037137400002</v>
      </c>
      <c r="K16" s="86">
        <f>'F061'!AA16-'F061'!AA$5</f>
        <v>-76.835613608100019</v>
      </c>
      <c r="L16" s="86">
        <f>'F061'!AB16-'F061'!AB$5</f>
        <v>-22.8030311805</v>
      </c>
      <c r="M16">
        <f>-('F061'!G16-'F061'!$G$5)</f>
        <v>-0.97020000000000017</v>
      </c>
      <c r="N16">
        <f>-('F061'!F16-'F061'!$F$5)</f>
        <v>-7.1610000000000014</v>
      </c>
    </row>
    <row r="17" spans="1:14" x14ac:dyDescent="0.25">
      <c r="A17" s="1">
        <v>104.00000000007761</v>
      </c>
      <c r="B17" s="1">
        <v>20.1892</v>
      </c>
      <c r="C17" s="1">
        <v>4.9744999999999999</v>
      </c>
      <c r="D17" s="1">
        <v>48.921300000000002</v>
      </c>
      <c r="E17" s="1">
        <v>25.532400000000003</v>
      </c>
      <c r="F17" s="86">
        <f>'F061'!V17-'F061'!V$5</f>
        <v>6766.9563115384663</v>
      </c>
      <c r="G17" s="86">
        <f>'F061'!W17-'F061'!W$5</f>
        <v>199.56123840000001</v>
      </c>
      <c r="H17" s="86">
        <f>'F061'!X17-'F061'!X$5</f>
        <v>-0.88385193960000041</v>
      </c>
      <c r="I17" s="86">
        <f>'F061'!Y17-'F061'!Y$5</f>
        <v>-53.334869035800011</v>
      </c>
      <c r="J17" s="86">
        <f>'F061'!Z17-'F061'!Z$5</f>
        <v>-9.4321257174000035</v>
      </c>
      <c r="K17" s="86">
        <f>'F061'!AA17-'F061'!AA$5</f>
        <v>-65.202351665700021</v>
      </c>
      <c r="L17" s="86">
        <f>'F061'!AB17-'F061'!AB$5</f>
        <v>-15.554497518900007</v>
      </c>
      <c r="M17">
        <f>-('F061'!G17-'F061'!$G$5)</f>
        <v>-1.0519999999999996</v>
      </c>
      <c r="N17">
        <f>-('F061'!F17-'F061'!$F$5)</f>
        <v>-7.6590000000000007</v>
      </c>
    </row>
    <row r="18" spans="1:14" x14ac:dyDescent="0.25">
      <c r="A18" s="1">
        <v>114.0000000000194</v>
      </c>
      <c r="B18" s="1">
        <v>20.851199999999999</v>
      </c>
      <c r="C18" s="1">
        <v>4.9682000000000004</v>
      </c>
      <c r="D18" s="1">
        <v>49.963999999999999</v>
      </c>
      <c r="E18" s="1">
        <v>27.679880000000004</v>
      </c>
      <c r="F18" s="86">
        <f>'F061'!V18-'F061'!V$5</f>
        <v>8701.4747423076897</v>
      </c>
      <c r="G18" s="86">
        <f>'F061'!W18-'F061'!W$5</f>
        <v>363.49218416000002</v>
      </c>
      <c r="H18" s="86">
        <f>'F061'!X18-'F061'!X$5</f>
        <v>-0.92030511520000058</v>
      </c>
      <c r="I18" s="86">
        <f>'F061'!Y18-'F061'!Y$5</f>
        <v>-64.409151081800005</v>
      </c>
      <c r="J18" s="86">
        <f>'F061'!Z18-'F061'!Z$5</f>
        <v>-11.715860905000001</v>
      </c>
      <c r="K18" s="86">
        <f>'F061'!AA18-'F061'!AA$5</f>
        <v>-78.375712588100029</v>
      </c>
      <c r="L18" s="86">
        <f>'F061'!AB18-'F061'!AB$5</f>
        <v>-20.010022990099998</v>
      </c>
      <c r="M18">
        <f>-('F061'!G18-'F061'!$G$5)</f>
        <v>-1.4192</v>
      </c>
      <c r="N18">
        <f>-('F061'!F18-'F061'!$F$5)</f>
        <v>-9.9590000000000014</v>
      </c>
    </row>
    <row r="19" spans="1:14" x14ac:dyDescent="0.25">
      <c r="A19" s="1">
        <v>116.83333333333333</v>
      </c>
      <c r="B19" s="1">
        <v>20.756599999999999</v>
      </c>
      <c r="C19" s="1">
        <v>4.9682000000000004</v>
      </c>
      <c r="D19" s="1">
        <v>49.426900000000003</v>
      </c>
      <c r="E19" s="1">
        <v>28.279380000000003</v>
      </c>
      <c r="F19" s="86">
        <f>'F061'!V19-'F061'!V$5</f>
        <v>8595.0981807692315</v>
      </c>
      <c r="G19" s="86">
        <f>'F061'!W19-'F061'!W$5</f>
        <v>445.85270508000008</v>
      </c>
      <c r="H19" s="86">
        <f>'F061'!X19-'F061'!X$5</f>
        <v>-1.013664651600001</v>
      </c>
      <c r="I19" s="86">
        <f>'F061'!Y19-'F061'!Y$5</f>
        <v>-76.36026548640001</v>
      </c>
      <c r="J19" s="86">
        <f>'F061'!Z19-'F061'!Z$5</f>
        <v>-13.024147059000002</v>
      </c>
      <c r="K19" s="86">
        <f>'F061'!AA19-'F061'!AA$5</f>
        <v>-86.943937575900023</v>
      </c>
      <c r="L19" s="86">
        <f>'F061'!AB19-'F061'!AB$5</f>
        <v>-21.814995116100008</v>
      </c>
      <c r="M19">
        <f>-('F061'!G19-'F061'!$G$5)</f>
        <v>-1.5129999999999999</v>
      </c>
      <c r="N19">
        <f>-('F061'!F19-'F061'!$F$5)</f>
        <v>-10.611000000000001</v>
      </c>
    </row>
    <row r="20" spans="1:14" x14ac:dyDescent="0.25">
      <c r="A20" s="1">
        <v>119.83333333333333</v>
      </c>
      <c r="B20" s="1">
        <v>21.513200000000001</v>
      </c>
      <c r="C20" s="1">
        <v>4.9587000000000003</v>
      </c>
      <c r="D20" s="1">
        <v>41.780500000000004</v>
      </c>
      <c r="E20" s="1">
        <v>28.910700000000002</v>
      </c>
      <c r="F20" s="86">
        <f>'F061'!V20-'F061'!V$5</f>
        <v>9654.0149653846202</v>
      </c>
      <c r="G20" s="86">
        <f>'F061'!W20-'F061'!W$5</f>
        <v>487.20311640000006</v>
      </c>
      <c r="H20" s="86"/>
      <c r="I20" s="86"/>
      <c r="J20" s="86"/>
      <c r="K20" s="86"/>
      <c r="L20" s="86"/>
      <c r="M20">
        <f>-('F061'!G20-'F061'!$G$5)</f>
        <v>-1.6088</v>
      </c>
      <c r="N20">
        <f>-('F061'!F20-'F061'!$F$5)</f>
        <v>-11.301000000000002</v>
      </c>
    </row>
    <row r="21" spans="1:14" x14ac:dyDescent="0.25">
      <c r="A21" s="1">
        <v>123.0000000000194</v>
      </c>
      <c r="B21" s="1">
        <v>21.087599999999998</v>
      </c>
      <c r="C21" s="1">
        <v>4.9744999999999999</v>
      </c>
      <c r="D21" s="1">
        <v>51.638599999999997</v>
      </c>
      <c r="E21" s="1">
        <v>29.570930000000001</v>
      </c>
      <c r="F21" s="86">
        <f>'F061'!V21-'F061'!V$5</f>
        <v>9931.0718115384643</v>
      </c>
      <c r="G21" s="86">
        <f>'F061'!W21-'F061'!W$5</f>
        <v>562.14337930000011</v>
      </c>
      <c r="H21" s="86"/>
      <c r="I21" s="86"/>
      <c r="J21" s="86"/>
      <c r="K21" s="86"/>
      <c r="L21" s="86"/>
      <c r="M21">
        <f>-('F061'!G21-'F061'!$G$5)</f>
        <v>-1.706</v>
      </c>
      <c r="N21">
        <f>-('F061'!F21-'F061'!$F$5)</f>
        <v>-12.026000000000002</v>
      </c>
    </row>
    <row r="22" spans="1:14" x14ac:dyDescent="0.25">
      <c r="A22" s="1">
        <v>125.83333333333333</v>
      </c>
      <c r="B22" s="1">
        <v>22.4117</v>
      </c>
      <c r="C22" s="1">
        <v>6.9726999999999997</v>
      </c>
      <c r="D22" s="1">
        <v>39.031599999999997</v>
      </c>
      <c r="E22" s="1">
        <v>30.257390000000004</v>
      </c>
      <c r="F22" s="86">
        <f>'F061'!V22-'F061'!V$5</f>
        <v>10975.189503846163</v>
      </c>
      <c r="G22" s="86">
        <f>'F061'!W22-'F061'!W$5</f>
        <v>564.63315479000016</v>
      </c>
      <c r="H22" s="86">
        <f>'F061'!X22-'F061'!X$5</f>
        <v>-1.6127267865000006</v>
      </c>
      <c r="I22" s="86">
        <f>'F061'!Y22-'F061'!Y$5</f>
        <v>-55.248437891899997</v>
      </c>
      <c r="J22" s="86">
        <f>'F061'!Z22-'F061'!Z$5</f>
        <v>-15.129154055700003</v>
      </c>
      <c r="K22" s="86">
        <f>'F061'!AA22-'F061'!AA$5</f>
        <v>-97.339820947200025</v>
      </c>
      <c r="L22" s="86">
        <f>'F061'!AB22-'F061'!AB$5</f>
        <v>-19.201809181499996</v>
      </c>
      <c r="M22">
        <f>-('F061'!G22-'F061'!$G$5)</f>
        <v>-1.8973</v>
      </c>
      <c r="N22">
        <f>-('F061'!F22-'F061'!$F$5)</f>
        <v>-12.677000000000001</v>
      </c>
    </row>
    <row r="23" spans="1:14" x14ac:dyDescent="0.25">
      <c r="A23" s="1">
        <v>127.83333333339154</v>
      </c>
      <c r="B23" s="1">
        <v>22.1752</v>
      </c>
      <c r="C23" s="1">
        <v>6.9664000000000001</v>
      </c>
      <c r="D23" s="1">
        <v>31.7013</v>
      </c>
      <c r="E23" s="1">
        <v>30.656250000000004</v>
      </c>
      <c r="F23" s="86">
        <f>'F061'!V23-'F061'!V$5</f>
        <v>11409.384484615388</v>
      </c>
      <c r="G23" s="86">
        <f>'F061'!W23-'F061'!W$5</f>
        <v>550.61690625000006</v>
      </c>
      <c r="H23" s="86">
        <f>'F061'!X23-'F061'!X$5</f>
        <v>-2.1325477746000008</v>
      </c>
      <c r="I23" s="86">
        <f>'F061'!Y23-'F061'!Y$5</f>
        <v>-57.671115837300007</v>
      </c>
      <c r="J23" s="86">
        <f>'F061'!Z23-'F061'!Z$5</f>
        <v>-17.4500043504</v>
      </c>
      <c r="K23" s="86">
        <f>'F061'!AA23-'F061'!AA$5</f>
        <v>-111.19978025820004</v>
      </c>
      <c r="L23" s="86">
        <f>'F061'!AB23-'F061'!AB$5</f>
        <v>-26.379133467900004</v>
      </c>
      <c r="M23">
        <f>-('F061'!G23-'F061'!$G$5)</f>
        <v>-1.9367000000000001</v>
      </c>
      <c r="N23">
        <f>-('F061'!F23-'F061'!$F$5)</f>
        <v>-13.137</v>
      </c>
    </row>
    <row r="24" spans="1:14" x14ac:dyDescent="0.25">
      <c r="A24" s="1">
        <v>138.33333333339152</v>
      </c>
      <c r="B24" s="1">
        <v>22.648099999999999</v>
      </c>
      <c r="C24" s="1">
        <v>6.9664000000000001</v>
      </c>
      <c r="D24" s="1">
        <v>17.767299999999999</v>
      </c>
      <c r="E24" s="1">
        <v>32.752200000000002</v>
      </c>
      <c r="F24" s="86">
        <f>'F061'!V24-'F061'!V$5</f>
        <v>14418.655465384614</v>
      </c>
      <c r="G24" s="86">
        <f>'F061'!W24-'F061'!W$5</f>
        <v>541.49212260000013</v>
      </c>
      <c r="H24" s="86">
        <f>'F061'!X24-'F061'!X$5</f>
        <v>-2.2562201676000004</v>
      </c>
      <c r="I24" s="86">
        <f>'F061'!Y24-'F061'!Y$5</f>
        <v>-46.78669740780002</v>
      </c>
      <c r="J24" s="86">
        <f>'F061'!Z24-'F061'!Z$5</f>
        <v>-19.938685589400002</v>
      </c>
      <c r="K24" s="86">
        <f>'F061'!AA24-'F061'!AA$5</f>
        <v>-114.83769352770004</v>
      </c>
      <c r="L24" s="86">
        <f>'F061'!AB24-'F061'!AB$5</f>
        <v>-20.205924432900005</v>
      </c>
      <c r="M24">
        <f>-('F061'!G24-'F061'!$G$5)</f>
        <v>-2.1456999999999997</v>
      </c>
      <c r="N24">
        <f>-('F061'!F24-'F061'!$F$5)</f>
        <v>-15.552000000000001</v>
      </c>
    </row>
    <row r="25" spans="1:14" x14ac:dyDescent="0.25">
      <c r="A25" s="1">
        <v>140.83333333333331</v>
      </c>
      <c r="B25" s="1">
        <v>22.648099999999999</v>
      </c>
      <c r="C25" s="1">
        <v>6.9664000000000001</v>
      </c>
      <c r="D25" s="1">
        <v>13.8177</v>
      </c>
      <c r="E25" s="1">
        <v>33.256309999999999</v>
      </c>
      <c r="F25" s="86">
        <f>'F061'!V25-'F061'!V$5</f>
        <v>14448.441150000006</v>
      </c>
      <c r="G25" s="86">
        <f>'F061'!W25-'F061'!W$5</f>
        <v>520.59427673999994</v>
      </c>
      <c r="H25" s="86">
        <f>'F061'!X25-'F061'!X$5</f>
        <v>-2.294847066900001</v>
      </c>
      <c r="I25" s="86">
        <f>'F061'!Y25-'F061'!Y$5</f>
        <v>-60.459804478000024</v>
      </c>
      <c r="J25" s="86">
        <f>'F061'!Z25-'F061'!Z$5</f>
        <v>-21.226033976700002</v>
      </c>
      <c r="K25" s="86">
        <f>'F061'!AA25-'F061'!AA$5</f>
        <v>-124.22638933420004</v>
      </c>
      <c r="L25" s="86">
        <f>'F061'!AB25-'F061'!AB$5</f>
        <v>-22.151358262100018</v>
      </c>
      <c r="M25">
        <f>-('F061'!G25-'F061'!$G$5)</f>
        <v>-2.2010999999999998</v>
      </c>
      <c r="N25">
        <f>-('F061'!F25-'F061'!$F$5)</f>
        <v>-16.126999999999999</v>
      </c>
    </row>
    <row r="26" spans="1:14" x14ac:dyDescent="0.25">
      <c r="A26" s="1">
        <v>143.83333333333331</v>
      </c>
      <c r="B26" s="1">
        <v>23.783000000000001</v>
      </c>
      <c r="C26" s="1">
        <v>6.9664000000000001</v>
      </c>
      <c r="D26" s="1">
        <v>6.6136999999999997</v>
      </c>
      <c r="E26" s="1">
        <v>33.862160000000003</v>
      </c>
      <c r="F26" s="86">
        <f>'F061'!V26-'F061'!V$5</f>
        <v>14515.638373076916</v>
      </c>
      <c r="G26" s="86">
        <f>'F061'!W26-'F061'!W$5</f>
        <v>573.69271472000003</v>
      </c>
      <c r="H26" s="86">
        <f>'F061'!X26-'F061'!X$5</f>
        <v>-2.277033620400001</v>
      </c>
      <c r="I26" s="86">
        <f>'F061'!Y26-'F061'!Y$5</f>
        <v>-62.171178319000006</v>
      </c>
      <c r="J26" s="86">
        <f>'F061'!Z26-'F061'!Z$5</f>
        <v>-21.622095350200002</v>
      </c>
      <c r="K26" s="86">
        <f>'F061'!AA26-'F061'!AA$5</f>
        <v>-132.71645678730005</v>
      </c>
      <c r="L26" s="86">
        <f>'F061'!AB26-'F061'!AB$5</f>
        <v>-24.39080981490001</v>
      </c>
      <c r="M26">
        <f>-('F061'!G26-'F061'!$G$5)</f>
        <v>-2.2685999999999997</v>
      </c>
      <c r="N26">
        <f>-('F061'!F26-'F061'!$F$5)</f>
        <v>-16.817</v>
      </c>
    </row>
    <row r="27" spans="1:14" x14ac:dyDescent="0.25">
      <c r="A27" s="1">
        <v>144.83333333327511</v>
      </c>
      <c r="B27" s="1">
        <v>24.066800000000001</v>
      </c>
      <c r="C27" s="1">
        <v>6.9633000000000003</v>
      </c>
      <c r="D27" s="1">
        <v>1.4951000000000001</v>
      </c>
      <c r="E27" s="1">
        <v>34.067709999999998</v>
      </c>
      <c r="F27" s="86">
        <f>'F061'!V27-'F061'!V$5</f>
        <v>14489.776061538461</v>
      </c>
      <c r="G27" s="86">
        <f>'F061'!W27-'F061'!W$5</f>
        <v>506.58684769999996</v>
      </c>
      <c r="H27" s="86">
        <f>'F061'!X27-'F061'!X$5</f>
        <v>-2.2366034258000012</v>
      </c>
      <c r="I27" s="86">
        <f>'F061'!Y27-'F061'!Y$5</f>
        <v>-63.216667613300018</v>
      </c>
      <c r="J27" s="86">
        <f>'F061'!Z27-'F061'!Z$5</f>
        <v>-21.853872317700002</v>
      </c>
      <c r="K27" s="86">
        <f>'F061'!AA27-'F061'!AA$5</f>
        <v>-133.88254690720004</v>
      </c>
      <c r="L27" s="86">
        <f>'F061'!AB27-'F061'!AB$5</f>
        <v>-24.000661636400011</v>
      </c>
      <c r="M27">
        <f>-('F061'!G27-'F061'!$G$5)</f>
        <v>-2.2950999999999997</v>
      </c>
      <c r="N27">
        <f>-('F061'!F27-'F061'!$F$5)</f>
        <v>-17.046999999999997</v>
      </c>
    </row>
    <row r="28" spans="1:14" x14ac:dyDescent="0.25">
      <c r="A28" s="1">
        <v>145.83333333339152</v>
      </c>
      <c r="B28" s="1">
        <v>23.783000000000001</v>
      </c>
      <c r="C28" s="1">
        <v>6.9695999999999998</v>
      </c>
      <c r="D28" s="1">
        <v>0.73680000000000001</v>
      </c>
      <c r="E28" s="1">
        <v>34.269210000000001</v>
      </c>
      <c r="F28" s="86">
        <f>'F061'!V28-'F061'!V$5</f>
        <v>14670.765888461548</v>
      </c>
      <c r="G28" s="86">
        <f>'F061'!W28-'F061'!W$5</f>
        <v>491.28339456000003</v>
      </c>
      <c r="H28" s="86">
        <f>'F061'!X28-'F061'!X$5</f>
        <v>-2.2542499317000004</v>
      </c>
      <c r="I28" s="86">
        <f>'F061'!Y28-'F061'!Y$5</f>
        <v>-66.401637941700017</v>
      </c>
      <c r="J28" s="86">
        <f>'F061'!Z28-'F061'!Z$5</f>
        <v>-21.879741612300002</v>
      </c>
      <c r="K28" s="86">
        <f>'F061'!AA28-'F061'!AA$5</f>
        <v>-137.92687971930005</v>
      </c>
      <c r="L28" s="86">
        <f>'F061'!AB28-'F061'!AB$5</f>
        <v>-25.959828633000015</v>
      </c>
      <c r="M28">
        <f>-('F061'!G28-'F061'!$G$5)</f>
        <v>-2.3170999999999999</v>
      </c>
      <c r="N28">
        <f>-('F061'!F28-'F061'!$F$5)</f>
        <v>-17.277000000000001</v>
      </c>
    </row>
    <row r="33" spans="2:2" x14ac:dyDescent="0.25">
      <c r="B33" s="6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8"/>
  <sheetViews>
    <sheetView workbookViewId="0">
      <selection activeCell="K18" sqref="K18"/>
    </sheetView>
  </sheetViews>
  <sheetFormatPr defaultRowHeight="15" x14ac:dyDescent="0.25"/>
  <sheetData>
    <row r="1" spans="1:28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40</v>
      </c>
      <c r="L1" s="62" t="s">
        <v>54</v>
      </c>
      <c r="M1" s="62" t="s">
        <v>10</v>
      </c>
      <c r="N1" s="62" t="s">
        <v>11</v>
      </c>
      <c r="O1" s="62" t="s">
        <v>12</v>
      </c>
      <c r="P1" s="62" t="s">
        <v>11</v>
      </c>
      <c r="Q1" s="62" t="s">
        <v>13</v>
      </c>
      <c r="R1" s="62" t="s">
        <v>14</v>
      </c>
      <c r="S1" s="62" t="s">
        <v>15</v>
      </c>
      <c r="T1" s="62" t="s">
        <v>16</v>
      </c>
      <c r="U1" s="62" t="s">
        <v>17</v>
      </c>
      <c r="V1" s="3" t="s">
        <v>25</v>
      </c>
      <c r="W1" s="4" t="s">
        <v>27</v>
      </c>
      <c r="X1" s="4" t="s">
        <v>29</v>
      </c>
      <c r="Y1" s="4" t="s">
        <v>30</v>
      </c>
      <c r="Z1" s="4" t="s">
        <v>31</v>
      </c>
      <c r="AA1" s="4" t="s">
        <v>27</v>
      </c>
      <c r="AB1" s="5" t="s">
        <v>32</v>
      </c>
    </row>
    <row r="2" spans="1:28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19</v>
      </c>
      <c r="F2" s="65" t="s">
        <v>19</v>
      </c>
      <c r="G2" s="65" t="s">
        <v>19</v>
      </c>
      <c r="H2" s="65" t="s">
        <v>36</v>
      </c>
      <c r="I2" s="65" t="s">
        <v>36</v>
      </c>
      <c r="J2" s="65" t="s">
        <v>20</v>
      </c>
      <c r="K2" s="65" t="s">
        <v>39</v>
      </c>
      <c r="L2" s="65" t="s">
        <v>21</v>
      </c>
      <c r="M2" s="65" t="s">
        <v>21</v>
      </c>
      <c r="N2" s="65" t="s">
        <v>22</v>
      </c>
      <c r="O2" s="65" t="s">
        <v>23</v>
      </c>
      <c r="P2" s="65" t="s">
        <v>24</v>
      </c>
      <c r="Q2" s="65" t="s">
        <v>21</v>
      </c>
      <c r="R2" s="65" t="s">
        <v>21</v>
      </c>
      <c r="S2" s="65" t="s">
        <v>21</v>
      </c>
      <c r="T2" s="65" t="s">
        <v>21</v>
      </c>
      <c r="U2" s="65" t="s">
        <v>21</v>
      </c>
      <c r="V2" s="6" t="s">
        <v>26</v>
      </c>
      <c r="W2" s="7" t="s">
        <v>28</v>
      </c>
      <c r="X2" s="7" t="s">
        <v>26</v>
      </c>
      <c r="Y2" s="7" t="s">
        <v>26</v>
      </c>
      <c r="Z2" s="7" t="s">
        <v>26</v>
      </c>
      <c r="AA2" s="7" t="s">
        <v>26</v>
      </c>
      <c r="AB2" s="8" t="s">
        <v>26</v>
      </c>
    </row>
    <row r="3" spans="1:28" x14ac:dyDescent="0.25">
      <c r="A3" s="57">
        <v>0</v>
      </c>
      <c r="B3" s="57">
        <v>30.024999999999999</v>
      </c>
      <c r="C3" s="57">
        <v>5.0091000000000001</v>
      </c>
      <c r="D3" s="57">
        <v>99.854699999999994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15</v>
      </c>
      <c r="K3" s="57">
        <v>40</v>
      </c>
      <c r="L3" s="57">
        <v>0</v>
      </c>
      <c r="M3" s="57"/>
      <c r="N3" s="57"/>
      <c r="O3" s="57"/>
      <c r="P3" s="57"/>
      <c r="Q3" s="57">
        <v>0.24</v>
      </c>
      <c r="R3" s="57">
        <v>11.46</v>
      </c>
      <c r="S3" s="57">
        <v>1.66</v>
      </c>
      <c r="T3" s="57">
        <v>11.65</v>
      </c>
      <c r="U3" s="57">
        <v>5.9</v>
      </c>
      <c r="V3" s="47">
        <f>M3*J3</f>
        <v>0</v>
      </c>
      <c r="W3" s="12">
        <f>O3*J3</f>
        <v>0</v>
      </c>
      <c r="X3" s="12">
        <f>Q3*J3</f>
        <v>3.5999999999999996</v>
      </c>
      <c r="Y3" s="12">
        <f>R3*J3</f>
        <v>171.9</v>
      </c>
      <c r="Z3" s="12">
        <f>S3*J3</f>
        <v>24.9</v>
      </c>
      <c r="AA3" s="12">
        <f>T3*J3</f>
        <v>174.75</v>
      </c>
      <c r="AB3" s="48">
        <f>U3*J3</f>
        <v>88.5</v>
      </c>
    </row>
    <row r="4" spans="1:28" x14ac:dyDescent="0.25">
      <c r="A4" s="35">
        <v>53.416666666666671</v>
      </c>
      <c r="B4" s="35">
        <v>30.072299999999998</v>
      </c>
      <c r="C4" s="35">
        <v>4.9870999999999999</v>
      </c>
      <c r="D4" s="35">
        <v>43.865900000000003</v>
      </c>
      <c r="E4" s="35">
        <v>1.2849999999999999</v>
      </c>
      <c r="F4" s="35">
        <v>1.8670000000000009</v>
      </c>
      <c r="G4" s="35">
        <v>0.70429999999999993</v>
      </c>
      <c r="H4" s="35">
        <v>0</v>
      </c>
      <c r="I4" s="13">
        <f>(F5-F4)/(A5-A4)*1000</f>
        <v>129.03030303030312</v>
      </c>
      <c r="J4" s="35">
        <v>18.727899999999998</v>
      </c>
      <c r="K4" s="73">
        <f>IF((K3*J3-(V4-V3)*readme!$B$18/readme!$B$20+(E4-E3)*1000)/J4&gt;0,(K3*J3-(V4-V3)*readme!$B$18/readme!$B$20+(E4-E3)*1000)/J4,0)</f>
        <v>0</v>
      </c>
      <c r="L4" s="75">
        <v>0</v>
      </c>
      <c r="M4" s="35">
        <v>301.53846153846138</v>
      </c>
      <c r="N4" s="13">
        <f>N5</f>
        <v>2.7196414661000161</v>
      </c>
      <c r="O4" s="13">
        <v>0</v>
      </c>
      <c r="P4" s="13">
        <v>1</v>
      </c>
      <c r="Q4" s="35">
        <v>0.20411000000000001</v>
      </c>
      <c r="R4" s="35">
        <v>7.7583799999999998</v>
      </c>
      <c r="S4" s="35">
        <v>1.1015599999999999</v>
      </c>
      <c r="T4" s="35">
        <v>9.06386</v>
      </c>
      <c r="U4" s="35">
        <v>5.0256999999999996</v>
      </c>
      <c r="V4" s="49">
        <f>M4*J4</f>
        <v>5647.18215384615</v>
      </c>
      <c r="W4" s="21">
        <f>O4*J4</f>
        <v>0</v>
      </c>
      <c r="X4" s="21">
        <f t="shared" ref="X4:X17" si="0">Q4*J4</f>
        <v>3.8225516690000001</v>
      </c>
      <c r="Y4" s="21">
        <f t="shared" ref="Y4:Y17" si="1">R4*J4</f>
        <v>145.29816480199997</v>
      </c>
      <c r="Z4" s="21">
        <f t="shared" ref="Z4:Z17" si="2">S4*J4</f>
        <v>20.629905523999994</v>
      </c>
      <c r="AA4" s="21">
        <f t="shared" ref="AA4:AA17" si="3">T4*J4</f>
        <v>169.74706369399999</v>
      </c>
      <c r="AB4" s="50">
        <f t="shared" ref="AB4:AB17" si="4">U4*J4</f>
        <v>94.12080702999998</v>
      </c>
    </row>
    <row r="5" spans="1:28" x14ac:dyDescent="0.25">
      <c r="A5" s="1">
        <v>69.916666666666671</v>
      </c>
      <c r="B5" s="1">
        <v>30.072299999999998</v>
      </c>
      <c r="C5" s="1">
        <v>4.9587000000000003</v>
      </c>
      <c r="D5" s="1">
        <v>43.423499999999997</v>
      </c>
      <c r="E5" s="1">
        <v>1.2849999999999999</v>
      </c>
      <c r="F5" s="1">
        <v>3.9960000000000022</v>
      </c>
      <c r="G5" s="1">
        <v>0.96</v>
      </c>
      <c r="H5" s="1">
        <v>0</v>
      </c>
      <c r="I5" s="10">
        <f>(F6-F5)/(A6-A5)*1000</f>
        <v>128.6666666666664</v>
      </c>
      <c r="J5" s="1">
        <v>20.639940000000003</v>
      </c>
      <c r="K5" s="51">
        <f>IF((K4*J4-(V5-V4)*readme!$B$18/readme!$B$20+(E5-E4)*1000)/J5&gt;0,(K4*J4-(V5-V4)*readme!$B$18/readme!$B$20+(E5-E4)*1000)/J5,0)</f>
        <v>0</v>
      </c>
      <c r="L5" s="72"/>
      <c r="M5" s="1">
        <v>370.38461538461524</v>
      </c>
      <c r="N5" s="1">
        <v>2.7196414661000161</v>
      </c>
      <c r="O5" s="85">
        <v>0</v>
      </c>
      <c r="P5" s="85">
        <v>1</v>
      </c>
      <c r="Q5" s="1">
        <v>0.18805000000000002</v>
      </c>
      <c r="R5" s="1">
        <v>6.6137800000000002</v>
      </c>
      <c r="S5" s="1">
        <v>0.94232999999999989</v>
      </c>
      <c r="T5" s="1">
        <v>8.0983199999999993</v>
      </c>
      <c r="U5" s="1">
        <v>4.77088</v>
      </c>
      <c r="V5" s="42">
        <f>M5*J5</f>
        <v>7644.7162384615367</v>
      </c>
      <c r="W5" s="2">
        <f>O5*J5</f>
        <v>0</v>
      </c>
      <c r="X5" s="2">
        <f t="shared" si="0"/>
        <v>3.8813407170000009</v>
      </c>
      <c r="Y5" s="2">
        <f t="shared" si="1"/>
        <v>136.50802237320002</v>
      </c>
      <c r="Z5" s="2">
        <f t="shared" si="2"/>
        <v>19.449634660200001</v>
      </c>
      <c r="AA5" s="2">
        <f t="shared" si="3"/>
        <v>167.1488389008</v>
      </c>
      <c r="AB5" s="43">
        <f t="shared" si="4"/>
        <v>98.470676947200019</v>
      </c>
    </row>
    <row r="6" spans="1:28" x14ac:dyDescent="0.25">
      <c r="A6" s="1">
        <v>72.916666666666671</v>
      </c>
      <c r="B6" s="1">
        <v>30.072299999999998</v>
      </c>
      <c r="C6" s="1">
        <v>4.9808000000000003</v>
      </c>
      <c r="D6" s="1">
        <v>47.183500000000002</v>
      </c>
      <c r="E6" s="1">
        <v>1.2849999999999999</v>
      </c>
      <c r="F6" s="1">
        <v>4.3820000000000014</v>
      </c>
      <c r="G6" s="1">
        <v>1.0031999999999996</v>
      </c>
      <c r="H6" s="1">
        <v>0</v>
      </c>
      <c r="I6" s="10">
        <f t="shared" ref="I6:I17" si="5">(F7-F6)/(A7-A6)*1000</f>
        <v>129.33333333333272</v>
      </c>
      <c r="J6" s="1">
        <v>20.98376</v>
      </c>
      <c r="K6" s="51">
        <f>IF((K5*J5-(V6-V5)*readme!$B$18/readme!$B$20+(E6-E5)*1000)/J6&gt;0,(K5*J5-(V6-V5)*readme!$B$18/readme!$B$20+(E6-E5)*1000)/J6,0)</f>
        <v>0</v>
      </c>
      <c r="L6" s="72"/>
      <c r="M6" s="1">
        <v>378.07692307692298</v>
      </c>
      <c r="N6" s="1">
        <v>1.6317848796692842</v>
      </c>
      <c r="O6" s="1">
        <v>0.22</v>
      </c>
      <c r="P6" s="85">
        <v>1</v>
      </c>
      <c r="Q6" s="1">
        <v>0.18528</v>
      </c>
      <c r="R6" s="1">
        <v>6.3252000000000006</v>
      </c>
      <c r="S6" s="1">
        <v>0.91376000000000013</v>
      </c>
      <c r="T6" s="1">
        <v>7.3579600000000003</v>
      </c>
      <c r="U6" s="1">
        <v>4.4248600000000007</v>
      </c>
      <c r="V6" s="42">
        <f t="shared" ref="V6:V17" si="6">M6*J6</f>
        <v>7933.4754153846134</v>
      </c>
      <c r="W6" s="2">
        <f t="shared" ref="W6:W17" si="7">O6*J6</f>
        <v>4.6164272000000004</v>
      </c>
      <c r="X6" s="2">
        <f t="shared" si="0"/>
        <v>3.8878710528</v>
      </c>
      <c r="Y6" s="2">
        <f t="shared" si="1"/>
        <v>132.72647875200002</v>
      </c>
      <c r="Z6" s="2">
        <f t="shared" si="2"/>
        <v>19.174120537600004</v>
      </c>
      <c r="AA6" s="2">
        <f t="shared" si="3"/>
        <v>154.39766672960002</v>
      </c>
      <c r="AB6" s="43">
        <f t="shared" si="4"/>
        <v>92.850200273600009</v>
      </c>
    </row>
    <row r="7" spans="1:28" x14ac:dyDescent="0.25">
      <c r="A7" s="1">
        <v>75.916666666666671</v>
      </c>
      <c r="B7" s="1">
        <v>30.024999999999999</v>
      </c>
      <c r="C7" s="1">
        <v>4.9839000000000002</v>
      </c>
      <c r="D7" s="1">
        <v>43.9923</v>
      </c>
      <c r="E7" s="1">
        <v>1.2849999999999999</v>
      </c>
      <c r="F7" s="1">
        <v>4.7699999999999996</v>
      </c>
      <c r="G7" s="1">
        <v>1.0434000000000001</v>
      </c>
      <c r="H7" s="1">
        <v>0</v>
      </c>
      <c r="I7" s="10">
        <f t="shared" si="5"/>
        <v>128.6666666666676</v>
      </c>
      <c r="J7" s="1">
        <v>21.326460000000001</v>
      </c>
      <c r="K7" s="51">
        <f>IF((K6*J6-(V7-V6)*readme!$B$18/readme!$B$20+(E7-E6)*1000)/J7&gt;0,(K6*J6-(V7-V6)*readme!$B$18/readme!$B$20+(E7-E6)*1000)/J7,0)</f>
        <v>0</v>
      </c>
      <c r="L7" s="72"/>
      <c r="M7" s="1">
        <v>379.61538461538476</v>
      </c>
      <c r="N7" s="1">
        <v>0.54392829322066549</v>
      </c>
      <c r="O7" s="1">
        <v>0.24</v>
      </c>
      <c r="P7" s="85">
        <v>1</v>
      </c>
      <c r="Q7" s="1">
        <v>0.16420999999999999</v>
      </c>
      <c r="R7" s="1">
        <v>5.8230300000000002</v>
      </c>
      <c r="S7" s="1">
        <v>0.76339000000000001</v>
      </c>
      <c r="T7" s="1">
        <v>6.5039599999999993</v>
      </c>
      <c r="U7" s="1">
        <v>3.88489</v>
      </c>
      <c r="V7" s="42">
        <f t="shared" si="6"/>
        <v>8095.852315384619</v>
      </c>
      <c r="W7" s="2">
        <f t="shared" si="7"/>
        <v>5.1183503999999997</v>
      </c>
      <c r="X7" s="2">
        <f t="shared" si="0"/>
        <v>3.5020179966000002</v>
      </c>
      <c r="Y7" s="2">
        <f t="shared" si="1"/>
        <v>124.18461637380001</v>
      </c>
      <c r="Z7" s="2">
        <f t="shared" si="2"/>
        <v>16.280406299399999</v>
      </c>
      <c r="AA7" s="2">
        <f t="shared" si="3"/>
        <v>138.7064427816</v>
      </c>
      <c r="AB7" s="43">
        <f t="shared" si="4"/>
        <v>82.850951189400007</v>
      </c>
    </row>
    <row r="8" spans="1:28" x14ac:dyDescent="0.25">
      <c r="A8" s="1">
        <v>77.416666666666671</v>
      </c>
      <c r="B8" s="1">
        <v>30.024999999999999</v>
      </c>
      <c r="C8" s="1">
        <v>5.2832999999999997</v>
      </c>
      <c r="D8" s="1">
        <v>45.066600000000001</v>
      </c>
      <c r="E8" s="1">
        <v>1.2849999999999999</v>
      </c>
      <c r="F8" s="1">
        <v>4.963000000000001</v>
      </c>
      <c r="G8" s="1">
        <v>1.0535999999999994</v>
      </c>
      <c r="H8" s="1">
        <v>0</v>
      </c>
      <c r="I8" s="10">
        <f t="shared" si="5"/>
        <v>129.03030303030312</v>
      </c>
      <c r="J8" s="1">
        <v>21.488109999999999</v>
      </c>
      <c r="K8" s="51">
        <v>0</v>
      </c>
      <c r="L8" s="72"/>
      <c r="M8" s="1">
        <v>363.46153846153828</v>
      </c>
      <c r="N8" s="1">
        <v>12.51035074406966</v>
      </c>
      <c r="O8" s="1">
        <v>0.2</v>
      </c>
      <c r="P8" s="85">
        <v>1</v>
      </c>
      <c r="Q8" s="1"/>
      <c r="R8" s="1"/>
      <c r="S8" s="1"/>
      <c r="T8" s="1"/>
      <c r="U8" s="1"/>
      <c r="V8" s="42">
        <f t="shared" si="6"/>
        <v>7810.101519230765</v>
      </c>
      <c r="W8" s="2">
        <f t="shared" si="7"/>
        <v>4.2976219999999996</v>
      </c>
      <c r="X8" s="2"/>
      <c r="Y8" s="2"/>
      <c r="Z8" s="2"/>
      <c r="AA8" s="2"/>
      <c r="AB8" s="43"/>
    </row>
    <row r="9" spans="1:28" x14ac:dyDescent="0.25">
      <c r="A9" s="1">
        <v>93.916666666666671</v>
      </c>
      <c r="B9" s="1">
        <v>30.024999999999999</v>
      </c>
      <c r="C9" s="1">
        <v>4.9713000000000003</v>
      </c>
      <c r="D9" s="1">
        <v>48.447400000000002</v>
      </c>
      <c r="E9" s="1">
        <v>1.2849999999999999</v>
      </c>
      <c r="F9" s="1">
        <v>7.0920000000000023</v>
      </c>
      <c r="G9" s="1">
        <v>1.2487999999999992</v>
      </c>
      <c r="H9" s="1">
        <v>0</v>
      </c>
      <c r="I9" s="10">
        <f t="shared" si="5"/>
        <v>128.84210526236771</v>
      </c>
      <c r="J9" s="1">
        <v>23.345700000000001</v>
      </c>
      <c r="K9" s="51">
        <f>IF((K8*J8-(V9-V8)*readme!$B$18/readme!$B$20+(E9-E8)*1000)/J9&gt;0,(K8*J8-(V9-V8)*readme!$B$18/readme!$B$20+(E9-E8)*1000)/J9,0)</f>
        <v>0</v>
      </c>
      <c r="L9" s="72"/>
      <c r="M9" s="1">
        <v>405.38461538461507</v>
      </c>
      <c r="N9" s="1">
        <v>3.2635697593207329</v>
      </c>
      <c r="O9" s="1">
        <v>1.26</v>
      </c>
      <c r="P9" s="1">
        <v>0.19</v>
      </c>
      <c r="Q9" s="1">
        <v>0.14749000000000001</v>
      </c>
      <c r="R9" s="1">
        <v>4.9714499999999999</v>
      </c>
      <c r="S9" s="1">
        <v>0.60648000000000002</v>
      </c>
      <c r="T9" s="1">
        <v>5.4782299999999999</v>
      </c>
      <c r="U9" s="1">
        <v>3.7692999999999999</v>
      </c>
      <c r="V9" s="42">
        <f t="shared" si="6"/>
        <v>9463.9876153846089</v>
      </c>
      <c r="W9" s="2">
        <f t="shared" si="7"/>
        <v>29.415582000000001</v>
      </c>
      <c r="X9" s="2">
        <f t="shared" si="0"/>
        <v>3.4432572930000003</v>
      </c>
      <c r="Y9" s="2">
        <f t="shared" si="1"/>
        <v>116.061980265</v>
      </c>
      <c r="Z9" s="2">
        <f t="shared" si="2"/>
        <v>14.158700136</v>
      </c>
      <c r="AA9" s="2">
        <f t="shared" si="3"/>
        <v>127.893114111</v>
      </c>
      <c r="AB9" s="43">
        <f t="shared" si="4"/>
        <v>87.99694701</v>
      </c>
    </row>
    <row r="10" spans="1:28" x14ac:dyDescent="0.25">
      <c r="A10" s="1">
        <v>97.083333333352741</v>
      </c>
      <c r="B10" s="1">
        <v>30.072299999999998</v>
      </c>
      <c r="C10" s="1">
        <v>4.9649999999999999</v>
      </c>
      <c r="D10" s="1">
        <v>49.174100000000003</v>
      </c>
      <c r="E10" s="1">
        <v>1.2849999999999999</v>
      </c>
      <c r="F10" s="1">
        <v>7.5</v>
      </c>
      <c r="G10" s="1">
        <v>1.2890999999999995</v>
      </c>
      <c r="H10" s="1">
        <v>0</v>
      </c>
      <c r="I10" s="10">
        <f t="shared" si="5"/>
        <v>129.17647058912041</v>
      </c>
      <c r="J10" s="1">
        <v>23.70429</v>
      </c>
      <c r="K10" s="51">
        <f>IF((K9*J9-(V10-V9)*readme!$B$18/readme!$B$20+(E10-E9)*1000)/J10&gt;0,(K9*J9-(V10-V9)*readme!$B$18/readme!$B$20+(E10-E9)*1000)/J10,0)</f>
        <v>0</v>
      </c>
      <c r="L10" s="72"/>
      <c r="M10" s="1">
        <v>411.92307692307696</v>
      </c>
      <c r="N10" s="1">
        <v>0.54392829322030367</v>
      </c>
      <c r="O10" s="1">
        <v>2.41</v>
      </c>
      <c r="P10" s="1">
        <v>0.25</v>
      </c>
      <c r="Q10" s="1">
        <v>0.14380999999999999</v>
      </c>
      <c r="R10" s="1">
        <v>4.9209000000000005</v>
      </c>
      <c r="S10" s="1">
        <v>0.60129999999999995</v>
      </c>
      <c r="T10" s="1">
        <v>5.5348799999999994</v>
      </c>
      <c r="U10" s="1">
        <v>3.8386699999999996</v>
      </c>
      <c r="V10" s="42">
        <f t="shared" si="6"/>
        <v>9764.3440730769235</v>
      </c>
      <c r="W10" s="2">
        <f t="shared" si="7"/>
        <v>57.127338900000005</v>
      </c>
      <c r="X10" s="2">
        <f t="shared" si="0"/>
        <v>3.4089139449000001</v>
      </c>
      <c r="Y10" s="2">
        <f t="shared" si="1"/>
        <v>116.64644066100001</v>
      </c>
      <c r="Z10" s="2">
        <f t="shared" si="2"/>
        <v>14.253389576999998</v>
      </c>
      <c r="AA10" s="2">
        <f t="shared" si="3"/>
        <v>131.2004006352</v>
      </c>
      <c r="AB10" s="43">
        <f t="shared" si="4"/>
        <v>90.99294689429999</v>
      </c>
    </row>
    <row r="11" spans="1:28" x14ac:dyDescent="0.25">
      <c r="A11" s="1">
        <v>99.916666666666671</v>
      </c>
      <c r="B11" s="1">
        <v>30.024999999999999</v>
      </c>
      <c r="C11" s="1">
        <v>4.9775999999999998</v>
      </c>
      <c r="D11" s="1">
        <v>50.122</v>
      </c>
      <c r="E11" s="1">
        <v>1.2849999999999999</v>
      </c>
      <c r="F11" s="1">
        <v>7.8660000000000014</v>
      </c>
      <c r="G11" s="1">
        <v>1.3277999999999999</v>
      </c>
      <c r="H11" s="1">
        <v>0</v>
      </c>
      <c r="I11" s="10">
        <f t="shared" si="5"/>
        <v>197.33333333333292</v>
      </c>
      <c r="J11" s="1">
        <v>24.02826</v>
      </c>
      <c r="K11" s="51">
        <f>IF((K10*J10-(V11-V10)*readme!$B$18/readme!$B$20+(E11-E10)*1000)/J11&gt;0,(K10*J10-(V11-V10)*readme!$B$18/readme!$B$20+(E11-E10)*1000)/J11,0)</f>
        <v>0</v>
      </c>
      <c r="L11" s="72"/>
      <c r="M11" s="1">
        <v>410.38461538461547</v>
      </c>
      <c r="N11" s="1">
        <v>3.8074980525378823</v>
      </c>
      <c r="O11" s="1">
        <v>2.7</v>
      </c>
      <c r="P11" s="1">
        <v>0.33</v>
      </c>
      <c r="Q11" s="1"/>
      <c r="R11" s="1"/>
      <c r="S11" s="1"/>
      <c r="T11" s="1"/>
      <c r="U11" s="1"/>
      <c r="V11" s="42">
        <f t="shared" si="6"/>
        <v>9860.8282384615395</v>
      </c>
      <c r="W11" s="2">
        <f t="shared" si="7"/>
        <v>64.87630200000001</v>
      </c>
      <c r="X11" s="2"/>
      <c r="Y11" s="2"/>
      <c r="Z11" s="2"/>
      <c r="AA11" s="2"/>
      <c r="AB11" s="43"/>
    </row>
    <row r="12" spans="1:28" x14ac:dyDescent="0.25">
      <c r="A12" s="1">
        <v>101.41666666666667</v>
      </c>
      <c r="B12" s="1">
        <v>30.024999999999999</v>
      </c>
      <c r="C12" s="1">
        <v>4.9713000000000003</v>
      </c>
      <c r="D12" s="1">
        <v>54.261099999999999</v>
      </c>
      <c r="E12" s="1">
        <v>1.2849999999999999</v>
      </c>
      <c r="F12" s="1">
        <v>8.1620000000000008</v>
      </c>
      <c r="G12" s="1">
        <v>1.3626999999999994</v>
      </c>
      <c r="H12" s="1">
        <v>0</v>
      </c>
      <c r="I12" s="10">
        <f>(F13-F12)/(A13-A12)*1000</f>
        <v>230.00000000000043</v>
      </c>
      <c r="J12" s="1">
        <v>24.293510000000001</v>
      </c>
      <c r="K12" s="51">
        <f>IF((K11*J11-(V12-V11)*readme!$B$18/readme!$B$20+(E12-E11)*1000)/J12&gt;0,(K11*J11-(V12-V11)*readme!$B$18/readme!$B$20+(E12-E11)*1000)/J12,0)</f>
        <v>0</v>
      </c>
      <c r="L12" s="72"/>
      <c r="M12" s="1">
        <v>415</v>
      </c>
      <c r="N12" s="1">
        <v>1.6317848796692842</v>
      </c>
      <c r="O12" s="1">
        <v>3</v>
      </c>
      <c r="P12" s="1">
        <v>0.33</v>
      </c>
      <c r="Q12" s="1">
        <v>0.13200999999999999</v>
      </c>
      <c r="R12" s="1">
        <v>4.3812300000000004</v>
      </c>
      <c r="S12" s="1">
        <v>0.49104999999999999</v>
      </c>
      <c r="T12" s="1">
        <v>4.9333299999999998</v>
      </c>
      <c r="U12" s="1">
        <v>3.3913899999999999</v>
      </c>
      <c r="V12" s="42">
        <f t="shared" si="6"/>
        <v>10081.80665</v>
      </c>
      <c r="W12" s="2">
        <f t="shared" si="7"/>
        <v>72.880530000000007</v>
      </c>
      <c r="X12" s="2">
        <f t="shared" si="0"/>
        <v>3.2069862550999999</v>
      </c>
      <c r="Y12" s="2">
        <f t="shared" si="1"/>
        <v>106.43545481730001</v>
      </c>
      <c r="Z12" s="2">
        <f t="shared" si="2"/>
        <v>11.9293280855</v>
      </c>
      <c r="AA12" s="2">
        <f t="shared" si="3"/>
        <v>119.8479016883</v>
      </c>
      <c r="AB12" s="43">
        <f t="shared" si="4"/>
        <v>82.3887668789</v>
      </c>
    </row>
    <row r="13" spans="1:28" x14ac:dyDescent="0.25">
      <c r="A13" s="1">
        <v>102.91666666666667</v>
      </c>
      <c r="B13" s="1">
        <v>30.024999999999999</v>
      </c>
      <c r="C13" s="1">
        <v>4.9744999999999999</v>
      </c>
      <c r="D13" s="1">
        <v>51.575400000000002</v>
      </c>
      <c r="E13" s="1">
        <v>1.2849999999999999</v>
      </c>
      <c r="F13" s="1">
        <v>8.5070000000000014</v>
      </c>
      <c r="G13" s="1">
        <v>1.3998999999999997</v>
      </c>
      <c r="H13" s="1">
        <v>0</v>
      </c>
      <c r="I13" s="10">
        <f t="shared" si="5"/>
        <v>229.99999999999983</v>
      </c>
      <c r="J13" s="1">
        <v>24.599540000000001</v>
      </c>
      <c r="K13" s="51">
        <f>IF((K12*J12-(V13-V12)*readme!$B$18/readme!$B$20+(E13-E12)*1000)/J13&gt;0,(K12*J12-(V13-V12)*readme!$B$18/readme!$B$20+(E13-E12)*1000)/J13,0)</f>
        <v>0</v>
      </c>
      <c r="L13" s="72"/>
      <c r="M13" s="1">
        <v>412.69230769230751</v>
      </c>
      <c r="N13" s="1">
        <v>4.8953546389900175</v>
      </c>
      <c r="O13" s="1">
        <v>3.42</v>
      </c>
      <c r="P13" s="1">
        <v>0.54</v>
      </c>
      <c r="Q13" s="1">
        <v>0.12919</v>
      </c>
      <c r="R13" s="1">
        <v>4.2189399999999999</v>
      </c>
      <c r="S13" s="1">
        <v>0.47411999999999999</v>
      </c>
      <c r="T13" s="1">
        <v>4.5203499999999996</v>
      </c>
      <c r="U13" s="1">
        <v>3.1832699999999998</v>
      </c>
      <c r="V13" s="42">
        <f t="shared" si="6"/>
        <v>10152.040930769226</v>
      </c>
      <c r="W13" s="2">
        <f t="shared" si="7"/>
        <v>84.130426799999995</v>
      </c>
      <c r="X13" s="2">
        <f t="shared" si="0"/>
        <v>3.1780145726</v>
      </c>
      <c r="Y13" s="2">
        <f t="shared" si="1"/>
        <v>103.78398328760001</v>
      </c>
      <c r="Z13" s="2">
        <f t="shared" si="2"/>
        <v>11.6631339048</v>
      </c>
      <c r="AA13" s="2">
        <f t="shared" si="3"/>
        <v>111.198530639</v>
      </c>
      <c r="AB13" s="43">
        <f t="shared" si="4"/>
        <v>78.306977695800001</v>
      </c>
    </row>
    <row r="14" spans="1:28" x14ac:dyDescent="0.25">
      <c r="A14" s="1">
        <v>105.91666666666667</v>
      </c>
      <c r="B14" s="1">
        <v>29.977699999999999</v>
      </c>
      <c r="C14" s="1">
        <v>4.9775999999999998</v>
      </c>
      <c r="D14" s="1">
        <v>65.477800000000002</v>
      </c>
      <c r="E14" s="1">
        <v>1.2849999999999999</v>
      </c>
      <c r="F14" s="1">
        <v>9.197000000000001</v>
      </c>
      <c r="G14" s="1">
        <v>1.4802</v>
      </c>
      <c r="H14" s="1">
        <v>0</v>
      </c>
      <c r="I14" s="10">
        <f t="shared" si="5"/>
        <v>229.99999999999997</v>
      </c>
      <c r="J14" s="1">
        <v>25.216910000000002</v>
      </c>
      <c r="K14" s="51">
        <f>IF((K13*J13-(V14-V13)*readme!$B$18/readme!$B$20+(E14-E13)*1000)/J14&gt;0,(K13*J13-(V14-V13)*readme!$B$18/readme!$B$20+(E14-E13)*1000)/J14,0)</f>
        <v>0</v>
      </c>
      <c r="L14" s="72"/>
      <c r="M14" s="1">
        <v>415.76923076923089</v>
      </c>
      <c r="N14" s="1">
        <v>1.6317848796514487</v>
      </c>
      <c r="O14" s="1">
        <v>4.0199999999999996</v>
      </c>
      <c r="P14" s="1">
        <v>0.15</v>
      </c>
      <c r="Q14" s="1">
        <v>0.12287999999999999</v>
      </c>
      <c r="R14" s="1">
        <v>4.2057200000000003</v>
      </c>
      <c r="S14" s="1">
        <v>0.44844000000000001</v>
      </c>
      <c r="T14" s="1">
        <v>4.1900399999999998</v>
      </c>
      <c r="U14" s="1">
        <v>3.07775</v>
      </c>
      <c r="V14" s="42">
        <f t="shared" si="6"/>
        <v>10484.415273076927</v>
      </c>
      <c r="W14" s="2">
        <f t="shared" si="7"/>
        <v>101.3719782</v>
      </c>
      <c r="X14" s="2">
        <f t="shared" si="0"/>
        <v>3.0986539008</v>
      </c>
      <c r="Y14" s="2">
        <f t="shared" si="1"/>
        <v>106.05526272520002</v>
      </c>
      <c r="Z14" s="2">
        <f t="shared" si="2"/>
        <v>11.308271120400001</v>
      </c>
      <c r="AA14" s="2">
        <f t="shared" si="3"/>
        <v>105.6598615764</v>
      </c>
      <c r="AB14" s="43">
        <f t="shared" si="4"/>
        <v>77.611344752500003</v>
      </c>
    </row>
    <row r="15" spans="1:28" x14ac:dyDescent="0.25">
      <c r="A15" s="1">
        <v>117.91666666666667</v>
      </c>
      <c r="B15" s="1">
        <v>30.024999999999999</v>
      </c>
      <c r="C15" s="1">
        <v>4.9619</v>
      </c>
      <c r="D15" s="1">
        <v>46.772799999999997</v>
      </c>
      <c r="E15" s="1">
        <v>1.2849999999999999</v>
      </c>
      <c r="F15" s="1">
        <v>11.957000000000001</v>
      </c>
      <c r="G15" s="1">
        <v>1.7805999999999997</v>
      </c>
      <c r="H15" s="1">
        <v>0</v>
      </c>
      <c r="I15" s="10">
        <f t="shared" si="5"/>
        <v>229.84615385027089</v>
      </c>
      <c r="J15" s="1">
        <v>27.667670000000001</v>
      </c>
      <c r="K15" s="51">
        <f>IF((K14*J14-(V15-V14)*readme!$B$18/readme!$B$20+(E15-E14)*1000)/J15&gt;0,(K14*J14-(V15-V14)*readme!$B$18/readme!$B$20+(E15-E14)*1000)/J15,0)</f>
        <v>0</v>
      </c>
      <c r="L15" s="72"/>
      <c r="M15" s="1">
        <v>437.30769230769249</v>
      </c>
      <c r="N15" s="1">
        <v>5.9832112254194518</v>
      </c>
      <c r="O15" s="1">
        <v>8.83</v>
      </c>
      <c r="P15" s="1">
        <v>0.48</v>
      </c>
      <c r="Q15" s="1">
        <v>0.10709</v>
      </c>
      <c r="R15" s="1">
        <v>3.5621699999999996</v>
      </c>
      <c r="S15" s="1">
        <v>0.36231000000000002</v>
      </c>
      <c r="T15" s="1">
        <v>3.5220700000000003</v>
      </c>
      <c r="U15" s="1">
        <v>2.83229</v>
      </c>
      <c r="V15" s="42">
        <f t="shared" si="6"/>
        <v>12099.284919230775</v>
      </c>
      <c r="W15" s="2">
        <f t="shared" si="7"/>
        <v>244.30552610000001</v>
      </c>
      <c r="X15" s="2">
        <f t="shared" si="0"/>
        <v>2.9629307803000002</v>
      </c>
      <c r="Y15" s="2">
        <f t="shared" si="1"/>
        <v>98.556944043899989</v>
      </c>
      <c r="Z15" s="2">
        <f t="shared" si="2"/>
        <v>10.024273517700001</v>
      </c>
      <c r="AA15" s="2">
        <f t="shared" si="3"/>
        <v>97.447470476900008</v>
      </c>
      <c r="AB15" s="43">
        <f t="shared" si="4"/>
        <v>78.362865064299996</v>
      </c>
    </row>
    <row r="16" spans="1:28" x14ac:dyDescent="0.25">
      <c r="A16" s="1">
        <v>121.16666666660846</v>
      </c>
      <c r="B16" s="1">
        <v>30.024999999999999</v>
      </c>
      <c r="C16" s="1">
        <v>4.9744999999999999</v>
      </c>
      <c r="D16" s="1">
        <v>43.044400000000003</v>
      </c>
      <c r="E16" s="1">
        <v>1.2849999999999999</v>
      </c>
      <c r="F16" s="1">
        <v>12.704000000000002</v>
      </c>
      <c r="G16" s="1">
        <v>1.8578999999999999</v>
      </c>
      <c r="H16" s="1">
        <v>0</v>
      </c>
      <c r="I16" s="10">
        <f t="shared" si="5"/>
        <v>230.54545454057421</v>
      </c>
      <c r="J16" s="1">
        <v>28.327370000000002</v>
      </c>
      <c r="K16" s="51">
        <f>IF((K15*J15-(V16-V15)*readme!$B$18/readme!$B$20+(E16-E15)*1000)/J16&gt;0,(K15*J15-(V16-V15)*readme!$B$18/readme!$B$20+(E16-E15)*1000)/J16,0)</f>
        <v>0</v>
      </c>
      <c r="L16" s="72"/>
      <c r="M16" s="1">
        <v>443.84615384615404</v>
      </c>
      <c r="N16" s="10">
        <f>N15</f>
        <v>5.9832112254194518</v>
      </c>
      <c r="O16" s="1">
        <v>10.38</v>
      </c>
      <c r="P16" s="1">
        <v>0.44</v>
      </c>
      <c r="Q16" s="1">
        <v>9.6879999999999994E-2</v>
      </c>
      <c r="R16" s="1">
        <v>3.45092</v>
      </c>
      <c r="S16" s="1">
        <v>0.32890999999999998</v>
      </c>
      <c r="T16" s="1">
        <v>3.29467</v>
      </c>
      <c r="U16" s="1">
        <v>2.7206800000000002</v>
      </c>
      <c r="V16" s="42">
        <f t="shared" si="6"/>
        <v>12572.99422307693</v>
      </c>
      <c r="W16" s="2">
        <f t="shared" si="7"/>
        <v>294.03810060000006</v>
      </c>
      <c r="X16" s="2">
        <f t="shared" si="0"/>
        <v>2.7443556056</v>
      </c>
      <c r="Y16" s="2">
        <f t="shared" si="1"/>
        <v>97.755487680400009</v>
      </c>
      <c r="Z16" s="2">
        <f t="shared" si="2"/>
        <v>9.3171552667000004</v>
      </c>
      <c r="AA16" s="2">
        <f t="shared" si="3"/>
        <v>93.329336117900013</v>
      </c>
      <c r="AB16" s="43">
        <f t="shared" si="4"/>
        <v>77.069709011600011</v>
      </c>
    </row>
    <row r="17" spans="1:28" ht="15.75" thickBot="1" x14ac:dyDescent="0.3">
      <c r="A17" s="1">
        <v>123.91666666666667</v>
      </c>
      <c r="B17" s="1">
        <v>29.883199999999999</v>
      </c>
      <c r="C17" s="1">
        <v>4.9839000000000002</v>
      </c>
      <c r="D17" s="1">
        <v>90.091399999999993</v>
      </c>
      <c r="E17" s="1">
        <v>1.2849999999999999</v>
      </c>
      <c r="F17" s="1">
        <v>13.338000000000001</v>
      </c>
      <c r="G17" s="1">
        <v>1.9182999999999995</v>
      </c>
      <c r="H17" s="1">
        <v>0</v>
      </c>
      <c r="I17" s="10">
        <f t="shared" si="5"/>
        <v>107.63685272360458</v>
      </c>
      <c r="J17" s="1">
        <v>28.88259</v>
      </c>
      <c r="K17" s="51">
        <v>0</v>
      </c>
      <c r="L17" s="72"/>
      <c r="M17" s="1">
        <v>434.23076923076917</v>
      </c>
      <c r="N17" s="1">
        <v>3.8074980525531701</v>
      </c>
      <c r="O17" s="1">
        <v>11.91</v>
      </c>
      <c r="P17" s="1">
        <v>1.34</v>
      </c>
      <c r="Q17" s="1">
        <v>8.6430000000000007E-2</v>
      </c>
      <c r="R17" s="1">
        <v>3.11476</v>
      </c>
      <c r="S17" s="1">
        <v>0.28677999999999998</v>
      </c>
      <c r="T17" s="1">
        <v>2.86774</v>
      </c>
      <c r="U17" s="1">
        <v>2.3871500000000001</v>
      </c>
      <c r="V17" s="44">
        <f t="shared" si="6"/>
        <v>12541.709273076922</v>
      </c>
      <c r="W17" s="45">
        <f t="shared" si="7"/>
        <v>343.99164690000003</v>
      </c>
      <c r="X17" s="45">
        <f t="shared" si="0"/>
        <v>2.4963222537000003</v>
      </c>
      <c r="Y17" s="45">
        <f t="shared" si="1"/>
        <v>89.962336028400003</v>
      </c>
      <c r="Z17" s="45">
        <f t="shared" si="2"/>
        <v>8.2829491601999994</v>
      </c>
      <c r="AA17" s="45">
        <f t="shared" si="3"/>
        <v>82.827758646600003</v>
      </c>
      <c r="AB17" s="46">
        <f t="shared" si="4"/>
        <v>68.947074718500005</v>
      </c>
    </row>
    <row r="18" spans="1:28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"/>
      <c r="R18" s="1"/>
      <c r="S18" s="1"/>
      <c r="T18" s="1"/>
      <c r="U18" s="1"/>
      <c r="V18" s="2"/>
      <c r="W18" s="2"/>
      <c r="X18" s="2"/>
      <c r="Y18" s="2"/>
      <c r="Z18" s="2"/>
      <c r="AA18" s="2"/>
      <c r="AB18" s="2"/>
    </row>
    <row r="19" spans="1:28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"/>
      <c r="X19" s="2"/>
      <c r="Y19" s="2"/>
      <c r="Z19" s="2"/>
      <c r="AA19" s="2"/>
      <c r="AB19" s="2"/>
    </row>
    <row r="20" spans="1:28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X20" s="2"/>
      <c r="Y20" s="2"/>
      <c r="Z20" s="2"/>
      <c r="AA20" s="2"/>
      <c r="AB20" s="2"/>
    </row>
    <row r="21" spans="1:28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X21" s="2"/>
      <c r="Y21" s="2"/>
      <c r="Z21" s="2"/>
      <c r="AA21" s="2"/>
      <c r="AB21" s="2"/>
    </row>
    <row r="22" spans="1:28" x14ac:dyDescent="0.25">
      <c r="A22" s="9" t="s">
        <v>37</v>
      </c>
      <c r="B22" s="9">
        <v>0</v>
      </c>
      <c r="C22" s="9" t="s">
        <v>39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"/>
      <c r="X22" s="2"/>
      <c r="Y22" s="2"/>
      <c r="Z22" s="2"/>
      <c r="AA22" s="2"/>
      <c r="AB22" s="2"/>
    </row>
    <row r="23" spans="1:28" x14ac:dyDescent="0.25">
      <c r="A23" t="s">
        <v>38</v>
      </c>
      <c r="B23" s="59">
        <f>F4*1000/J4</f>
        <v>99.690835598225163</v>
      </c>
      <c r="C23" t="s">
        <v>39</v>
      </c>
      <c r="Q23" s="1"/>
      <c r="X23" s="2"/>
      <c r="Y23" s="2"/>
      <c r="Z23" s="2"/>
      <c r="AA23" s="2"/>
      <c r="AB23" s="2"/>
    </row>
    <row r="24" spans="1:28" x14ac:dyDescent="0.25">
      <c r="Q24" s="1"/>
      <c r="X24" s="2"/>
      <c r="Y24" s="2"/>
      <c r="Z24" s="2"/>
      <c r="AA24" s="2"/>
      <c r="AB24" s="2"/>
    </row>
    <row r="25" spans="1:28" x14ac:dyDescent="0.25">
      <c r="Q25" s="1"/>
      <c r="U25" s="9">
        <f>A4</f>
        <v>53.416666666666671</v>
      </c>
      <c r="V25" cm="1">
        <f t="array" ref="V25:V38">LN(V4:V17)</f>
        <v>8.6389119658988633</v>
      </c>
      <c r="X25" s="2"/>
      <c r="Y25" s="2"/>
      <c r="Z25" s="2"/>
      <c r="AA25" s="2"/>
      <c r="AB25" s="2"/>
    </row>
    <row r="26" spans="1:28" x14ac:dyDescent="0.25">
      <c r="U26" s="9">
        <f t="shared" ref="U26:U38" si="8">A5</f>
        <v>69.916666666666671</v>
      </c>
      <c r="V26">
        <v>8.941770000403082</v>
      </c>
      <c r="X26" s="2"/>
      <c r="Y26" s="2"/>
      <c r="Z26" s="2"/>
      <c r="AA26" s="2"/>
      <c r="AB26" s="2"/>
    </row>
    <row r="27" spans="1:28" x14ac:dyDescent="0.25">
      <c r="U27" s="9">
        <f t="shared" si="8"/>
        <v>72.916666666666671</v>
      </c>
      <c r="V27">
        <v>8.9788464803333454</v>
      </c>
      <c r="X27" s="2"/>
      <c r="Y27" s="2"/>
      <c r="Z27" s="2"/>
      <c r="AA27" s="2"/>
      <c r="AB27" s="2"/>
    </row>
    <row r="28" spans="1:28" x14ac:dyDescent="0.25">
      <c r="U28" s="9">
        <f t="shared" si="8"/>
        <v>75.916666666666671</v>
      </c>
      <c r="V28">
        <v>8.9991071496840647</v>
      </c>
      <c r="X28" s="2"/>
      <c r="Y28" s="2"/>
      <c r="Z28" s="2"/>
      <c r="AA28" s="2"/>
      <c r="AB28" s="2"/>
    </row>
    <row r="29" spans="1:28" x14ac:dyDescent="0.25">
      <c r="U29" s="9">
        <f t="shared" si="8"/>
        <v>77.416666666666671</v>
      </c>
      <c r="V29">
        <v>8.9631732413703471</v>
      </c>
      <c r="X29" s="2"/>
      <c r="Y29" s="2"/>
      <c r="Z29" s="2"/>
      <c r="AA29" s="2"/>
      <c r="AB29" s="2"/>
    </row>
    <row r="30" spans="1:28" x14ac:dyDescent="0.25">
      <c r="U30" s="9">
        <f t="shared" si="8"/>
        <v>93.916666666666671</v>
      </c>
      <c r="V30">
        <v>9.1552490970547264</v>
      </c>
      <c r="X30" s="2"/>
      <c r="Y30" s="2"/>
      <c r="Z30" s="2"/>
      <c r="AA30" s="2"/>
      <c r="AB30" s="2"/>
    </row>
    <row r="31" spans="1:28" x14ac:dyDescent="0.25">
      <c r="U31" s="9">
        <f t="shared" si="8"/>
        <v>97.083333333352741</v>
      </c>
      <c r="V31" s="2">
        <v>9.1864926698388114</v>
      </c>
      <c r="W31" s="2"/>
      <c r="X31" s="2"/>
      <c r="Y31" s="2"/>
      <c r="Z31" s="2"/>
      <c r="AA31" s="2"/>
      <c r="AB31" s="2"/>
    </row>
    <row r="32" spans="1:28" x14ac:dyDescent="0.25">
      <c r="U32" s="9">
        <f t="shared" si="8"/>
        <v>99.916666666666671</v>
      </c>
      <c r="V32" s="2">
        <v>9.1963254439128619</v>
      </c>
      <c r="W32" s="2"/>
      <c r="X32" s="2"/>
      <c r="Y32" s="2"/>
      <c r="Z32" s="2"/>
      <c r="AA32" s="2"/>
      <c r="AB32" s="2"/>
    </row>
    <row r="33" spans="21:28" x14ac:dyDescent="0.25">
      <c r="U33" s="9">
        <f t="shared" si="8"/>
        <v>101.41666666666667</v>
      </c>
      <c r="V33" s="2">
        <v>9.2184877567161703</v>
      </c>
      <c r="W33" s="2"/>
      <c r="X33" s="2"/>
      <c r="Y33" s="2"/>
      <c r="Z33" s="2"/>
      <c r="AA33" s="2"/>
      <c r="AB33" s="2"/>
    </row>
    <row r="34" spans="21:28" x14ac:dyDescent="0.25">
      <c r="U34" s="9">
        <f t="shared" si="8"/>
        <v>102.91666666666667</v>
      </c>
      <c r="V34" s="2">
        <v>9.2254300411797541</v>
      </c>
      <c r="W34" s="2"/>
      <c r="X34" s="2"/>
      <c r="Y34" s="2"/>
      <c r="Z34" s="2"/>
      <c r="AA34" s="2"/>
      <c r="AB34" s="2"/>
    </row>
    <row r="35" spans="21:28" x14ac:dyDescent="0.25">
      <c r="U35" s="9">
        <f t="shared" si="8"/>
        <v>105.91666666666667</v>
      </c>
      <c r="V35" s="2">
        <v>9.2576451738340477</v>
      </c>
      <c r="W35" s="2"/>
      <c r="X35" s="2"/>
      <c r="Y35" s="2"/>
      <c r="Z35" s="2"/>
      <c r="AA35" s="2"/>
      <c r="AB35" s="2"/>
    </row>
    <row r="36" spans="21:28" x14ac:dyDescent="0.25">
      <c r="U36" s="9">
        <f t="shared" si="8"/>
        <v>117.91666666666667</v>
      </c>
      <c r="V36" s="2">
        <v>9.4009016322542678</v>
      </c>
      <c r="W36" s="2"/>
      <c r="X36" s="2"/>
      <c r="Y36" s="2"/>
      <c r="Z36" s="2"/>
      <c r="AA36" s="2"/>
      <c r="AB36" s="2"/>
    </row>
    <row r="37" spans="21:28" x14ac:dyDescent="0.25">
      <c r="U37" s="9">
        <f t="shared" si="8"/>
        <v>121.16666666660846</v>
      </c>
      <c r="V37" s="2">
        <v>9.4393064771225372</v>
      </c>
      <c r="W37" s="2"/>
      <c r="X37" s="2"/>
      <c r="Y37" s="2"/>
      <c r="Z37" s="2"/>
      <c r="AA37" s="2"/>
      <c r="AB37" s="2"/>
    </row>
    <row r="38" spans="21:28" x14ac:dyDescent="0.25">
      <c r="U38" s="9">
        <f t="shared" si="8"/>
        <v>123.91666666666667</v>
      </c>
      <c r="V38" s="2">
        <v>9.4368151105661546</v>
      </c>
      <c r="W38" s="2"/>
      <c r="X38" s="2"/>
      <c r="Y38" s="2"/>
      <c r="Z38" s="2"/>
      <c r="AA38" s="2"/>
      <c r="AB38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D0DC-14CF-4F6E-929E-5FBBE73F6451}">
  <dimension ref="A1:N22"/>
  <sheetViews>
    <sheetView workbookViewId="0">
      <selection activeCell="P17" sqref="P17"/>
    </sheetView>
  </sheetViews>
  <sheetFormatPr defaultRowHeight="15" x14ac:dyDescent="0.25"/>
  <cols>
    <col min="6" max="6" width="11.28515625" bestFit="1" customWidth="1"/>
  </cols>
  <sheetData>
    <row r="1" spans="1:14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9</v>
      </c>
      <c r="F1" s="3" t="s">
        <v>58</v>
      </c>
      <c r="G1" s="4" t="s">
        <v>55</v>
      </c>
      <c r="H1" s="4" t="s">
        <v>29</v>
      </c>
      <c r="I1" s="4" t="s">
        <v>30</v>
      </c>
      <c r="J1" s="4" t="s">
        <v>31</v>
      </c>
      <c r="K1" s="4" t="s">
        <v>27</v>
      </c>
      <c r="L1" s="5" t="s">
        <v>32</v>
      </c>
      <c r="M1" s="15" t="s">
        <v>56</v>
      </c>
      <c r="N1" s="15" t="s">
        <v>57</v>
      </c>
    </row>
    <row r="2" spans="1:14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20</v>
      </c>
      <c r="F2" s="14" t="s">
        <v>26</v>
      </c>
      <c r="G2" s="15" t="s">
        <v>28</v>
      </c>
      <c r="H2" s="15" t="s">
        <v>26</v>
      </c>
      <c r="I2" s="15" t="s">
        <v>26</v>
      </c>
      <c r="J2" s="15" t="s">
        <v>26</v>
      </c>
      <c r="K2" s="15" t="s">
        <v>26</v>
      </c>
      <c r="L2" s="16" t="s">
        <v>26</v>
      </c>
      <c r="M2" s="15" t="s">
        <v>19</v>
      </c>
      <c r="N2" s="15" t="s">
        <v>19</v>
      </c>
    </row>
    <row r="3" spans="1:14" x14ac:dyDescent="0.25">
      <c r="A3" s="57">
        <v>0</v>
      </c>
      <c r="B3" s="57">
        <v>30.024999999999999</v>
      </c>
      <c r="C3" s="57">
        <v>5.0091000000000001</v>
      </c>
      <c r="D3" s="57">
        <v>99.854699999999994</v>
      </c>
      <c r="E3" s="57">
        <v>15</v>
      </c>
      <c r="F3" s="51"/>
      <c r="G3" s="51"/>
      <c r="H3" s="51"/>
      <c r="I3" s="51"/>
      <c r="J3" s="51"/>
      <c r="K3" s="51"/>
      <c r="L3" s="51"/>
      <c r="M3" s="51"/>
      <c r="N3" s="51"/>
    </row>
    <row r="4" spans="1:14" x14ac:dyDescent="0.25">
      <c r="A4" s="35">
        <v>53.416666666666671</v>
      </c>
      <c r="B4" s="35">
        <v>30.072299999999998</v>
      </c>
      <c r="C4" s="35">
        <v>4.9870999999999999</v>
      </c>
      <c r="D4" s="35">
        <v>43.865900000000003</v>
      </c>
      <c r="E4" s="35">
        <v>18.727899999999998</v>
      </c>
      <c r="F4" s="86">
        <f>'F066'!V4-'F066'!V$4</f>
        <v>0</v>
      </c>
      <c r="G4" s="86">
        <f>'F066'!W4-'F066'!W$4</f>
        <v>0</v>
      </c>
      <c r="H4" s="86">
        <f>'F066'!X4-'F066'!X$4</f>
        <v>0</v>
      </c>
      <c r="I4" s="86">
        <f>'F066'!Y4-'F066'!Y$4</f>
        <v>0</v>
      </c>
      <c r="J4" s="86">
        <f>'F066'!Z4-'F066'!Z$4</f>
        <v>0</v>
      </c>
      <c r="K4" s="86">
        <f>'F066'!AA4-'F066'!AA$4</f>
        <v>0</v>
      </c>
      <c r="L4" s="86">
        <f>'F066'!AB4-'F066'!AB$4</f>
        <v>0</v>
      </c>
      <c r="M4">
        <v>0</v>
      </c>
      <c r="N4">
        <v>0</v>
      </c>
    </row>
    <row r="5" spans="1:14" x14ac:dyDescent="0.25">
      <c r="A5" s="1">
        <v>69.916666666666671</v>
      </c>
      <c r="B5" s="1">
        <v>30.072299999999998</v>
      </c>
      <c r="C5" s="1">
        <v>4.9587000000000003</v>
      </c>
      <c r="D5" s="1">
        <v>43.423499999999997</v>
      </c>
      <c r="E5" s="1">
        <v>20.639940000000003</v>
      </c>
      <c r="F5" s="86">
        <f>'F066'!V5-'F066'!V$4</f>
        <v>1997.5340846153867</v>
      </c>
      <c r="G5" s="86">
        <f>'F066'!W5-'F066'!W$4</f>
        <v>0</v>
      </c>
      <c r="H5" s="86">
        <f>'F066'!X5-'F066'!X$4</f>
        <v>5.8789048000000843E-2</v>
      </c>
      <c r="I5" s="86">
        <f>'F066'!Y5-'F066'!Y$4</f>
        <v>-8.7901424287999532</v>
      </c>
      <c r="J5" s="86">
        <f>'F066'!Z5-'F066'!Z$4</f>
        <v>-1.1802708637999935</v>
      </c>
      <c r="K5" s="86">
        <f>'F066'!AA5-'F066'!AA$4</f>
        <v>-2.5982247931999893</v>
      </c>
      <c r="L5" s="86">
        <f>'F066'!AB5-'F066'!AB$4</f>
        <v>4.3498699172000386</v>
      </c>
      <c r="M5">
        <f>-('F066'!G5-'F066'!$G$4)</f>
        <v>-0.25570000000000004</v>
      </c>
      <c r="N5">
        <f>-('F066'!F5-'F066'!$F$4)</f>
        <v>-2.1290000000000013</v>
      </c>
    </row>
    <row r="6" spans="1:14" x14ac:dyDescent="0.25">
      <c r="A6" s="1">
        <v>72.916666666666671</v>
      </c>
      <c r="B6" s="1">
        <v>30.072299999999998</v>
      </c>
      <c r="C6" s="1">
        <v>4.9808000000000003</v>
      </c>
      <c r="D6" s="1">
        <v>47.183500000000002</v>
      </c>
      <c r="E6" s="1">
        <v>20.98376</v>
      </c>
      <c r="F6" s="86">
        <f>'F066'!V6-'F066'!V$4</f>
        <v>2286.2932615384634</v>
      </c>
      <c r="G6" s="86">
        <f>'F066'!W6-'F066'!W$4</f>
        <v>4.6164272000000004</v>
      </c>
      <c r="H6" s="86">
        <f>'F066'!X6-'F066'!X$4</f>
        <v>6.5319383799999908E-2</v>
      </c>
      <c r="I6" s="86">
        <f>'F066'!Y6-'F066'!Y$4</f>
        <v>-12.571686049999954</v>
      </c>
      <c r="J6" s="86">
        <f>'F066'!Z6-'F066'!Z$4</f>
        <v>-1.4557849863999905</v>
      </c>
      <c r="K6" s="86">
        <f>'F066'!AA6-'F066'!AA$4</f>
        <v>-15.349396964399972</v>
      </c>
      <c r="L6" s="86">
        <f>'F066'!AB6-'F066'!AB$4</f>
        <v>-1.270606756399971</v>
      </c>
      <c r="M6">
        <f>-('F066'!G6-'F066'!$G$4)</f>
        <v>-0.29889999999999972</v>
      </c>
      <c r="N6">
        <f>-('F066'!F6-'F066'!$F$4)</f>
        <v>-2.5150000000000006</v>
      </c>
    </row>
    <row r="7" spans="1:14" x14ac:dyDescent="0.25">
      <c r="A7" s="1">
        <v>75.916666666666671</v>
      </c>
      <c r="B7" s="1">
        <v>30.024999999999999</v>
      </c>
      <c r="C7" s="1">
        <v>4.9839000000000002</v>
      </c>
      <c r="D7" s="1">
        <v>43.9923</v>
      </c>
      <c r="E7" s="1">
        <v>21.326460000000001</v>
      </c>
      <c r="F7" s="86">
        <f>'F066'!V7-'F066'!V$4</f>
        <v>2448.6701615384691</v>
      </c>
      <c r="G7" s="86">
        <f>'F066'!W7-'F066'!W$4</f>
        <v>5.1183503999999997</v>
      </c>
      <c r="H7" s="86">
        <f>'F066'!X7-'F066'!X$4</f>
        <v>-0.32053367239999986</v>
      </c>
      <c r="I7" s="86">
        <f>'F066'!Y7-'F066'!Y$4</f>
        <v>-21.113548428199962</v>
      </c>
      <c r="J7" s="86">
        <f>'F066'!Z7-'F066'!Z$4</f>
        <v>-4.3494992245999953</v>
      </c>
      <c r="K7" s="86">
        <f>'F066'!AA7-'F066'!AA$4</f>
        <v>-31.040620912399987</v>
      </c>
      <c r="L7" s="86">
        <f>'F066'!AB7-'F066'!AB$4</f>
        <v>-11.269855840599973</v>
      </c>
      <c r="M7">
        <f>-('F066'!G7-'F066'!$G$4)</f>
        <v>-0.33910000000000018</v>
      </c>
      <c r="N7">
        <f>-('F066'!F7-'F066'!$F$4)</f>
        <v>-2.9029999999999987</v>
      </c>
    </row>
    <row r="8" spans="1:14" x14ac:dyDescent="0.25">
      <c r="A8" s="1">
        <v>77.416666666666671</v>
      </c>
      <c r="B8" s="1">
        <v>30.024999999999999</v>
      </c>
      <c r="C8" s="1">
        <v>5.2832999999999997</v>
      </c>
      <c r="D8" s="1">
        <v>45.066600000000001</v>
      </c>
      <c r="E8" s="1">
        <v>21.488109999999999</v>
      </c>
      <c r="F8" s="86">
        <f>'F066'!V8-'F066'!V$4</f>
        <v>2162.919365384615</v>
      </c>
      <c r="G8" s="86">
        <f>'F066'!W8-'F066'!W$4</f>
        <v>4.2976219999999996</v>
      </c>
      <c r="H8" s="86"/>
      <c r="I8" s="86"/>
      <c r="J8" s="86"/>
      <c r="K8" s="86"/>
      <c r="L8" s="86"/>
      <c r="M8">
        <f>-('F066'!G8-'F066'!$G$4)</f>
        <v>-0.3492999999999995</v>
      </c>
      <c r="N8">
        <f>-('F066'!F8-'F066'!$F$4)</f>
        <v>-3.0960000000000001</v>
      </c>
    </row>
    <row r="9" spans="1:14" x14ac:dyDescent="0.25">
      <c r="A9" s="1">
        <v>93.916666666666671</v>
      </c>
      <c r="B9" s="1">
        <v>30.024999999999999</v>
      </c>
      <c r="C9" s="1">
        <v>4.9713000000000003</v>
      </c>
      <c r="D9" s="1">
        <v>48.447400000000002</v>
      </c>
      <c r="E9" s="1">
        <v>23.345700000000001</v>
      </c>
      <c r="F9" s="86">
        <f>'F066'!V9-'F066'!V$4</f>
        <v>3816.805461538459</v>
      </c>
      <c r="G9" s="86">
        <f>'F066'!W9-'F066'!W$4</f>
        <v>29.415582000000001</v>
      </c>
      <c r="H9" s="86">
        <f>'F066'!X9-'F066'!X$4</f>
        <v>-0.37929437599999982</v>
      </c>
      <c r="I9" s="86">
        <f>'F066'!Y9-'F066'!Y$4</f>
        <v>-29.236184536999971</v>
      </c>
      <c r="J9" s="86">
        <f>'F066'!Z9-'F066'!Z$4</f>
        <v>-6.4712053879999942</v>
      </c>
      <c r="K9" s="86">
        <f>'F066'!AA9-'F066'!AA$4</f>
        <v>-41.853949582999988</v>
      </c>
      <c r="L9" s="86">
        <f>'F066'!AB9-'F066'!AB$4</f>
        <v>-6.1238600199999809</v>
      </c>
      <c r="M9">
        <f>-('F066'!G9-'F066'!$G$4)</f>
        <v>-0.54449999999999932</v>
      </c>
      <c r="N9">
        <f>-('F066'!F9-'F066'!$F$4)</f>
        <v>-5.2250000000000014</v>
      </c>
    </row>
    <row r="10" spans="1:14" x14ac:dyDescent="0.25">
      <c r="A10" s="1">
        <v>97.083333333352741</v>
      </c>
      <c r="B10" s="1">
        <v>30.072299999999998</v>
      </c>
      <c r="C10" s="1">
        <v>4.9649999999999999</v>
      </c>
      <c r="D10" s="1">
        <v>49.174100000000003</v>
      </c>
      <c r="E10" s="1">
        <v>23.70429</v>
      </c>
      <c r="F10" s="86">
        <f>'F066'!V10-'F066'!V$4</f>
        <v>4117.1619192307735</v>
      </c>
      <c r="G10" s="86">
        <f>'F066'!W10-'F066'!W$4</f>
        <v>57.127338900000005</v>
      </c>
      <c r="H10" s="86">
        <f>'F066'!X10-'F066'!X$4</f>
        <v>-0.41363772409999999</v>
      </c>
      <c r="I10" s="86">
        <f>'F066'!Y10-'F066'!Y$4</f>
        <v>-28.65172414099996</v>
      </c>
      <c r="J10" s="86">
        <f>'F066'!Z10-'F066'!Z$4</f>
        <v>-6.3765159469999961</v>
      </c>
      <c r="K10" s="86">
        <f>'F066'!AA10-'F066'!AA$4</f>
        <v>-38.546663058799993</v>
      </c>
      <c r="L10" s="86">
        <f>'F066'!AB10-'F066'!AB$4</f>
        <v>-3.12786013569999</v>
      </c>
      <c r="M10">
        <f>-('F066'!G10-'F066'!$G$4)</f>
        <v>-0.58479999999999954</v>
      </c>
      <c r="N10">
        <f>-('F066'!F10-'F066'!$F$4)</f>
        <v>-5.6329999999999991</v>
      </c>
    </row>
    <row r="11" spans="1:14" x14ac:dyDescent="0.25">
      <c r="A11" s="1">
        <v>99.916666666666671</v>
      </c>
      <c r="B11" s="1">
        <v>30.024999999999999</v>
      </c>
      <c r="C11" s="1">
        <v>4.9775999999999998</v>
      </c>
      <c r="D11" s="1">
        <v>50.122</v>
      </c>
      <c r="E11" s="1">
        <v>24.02826</v>
      </c>
      <c r="F11" s="86">
        <f>'F066'!V11-'F066'!V$4</f>
        <v>4213.6460846153896</v>
      </c>
      <c r="G11" s="86">
        <f>'F066'!W11-'F066'!W$4</f>
        <v>64.87630200000001</v>
      </c>
      <c r="H11" s="86"/>
      <c r="I11" s="86"/>
      <c r="J11" s="86"/>
      <c r="K11" s="86"/>
      <c r="L11" s="86"/>
      <c r="M11">
        <f>-('F066'!G11-'F066'!$G$4)</f>
        <v>-0.62349999999999994</v>
      </c>
      <c r="N11">
        <f>-('F066'!F11-'F066'!$F$4)</f>
        <v>-5.9990000000000006</v>
      </c>
    </row>
    <row r="12" spans="1:14" x14ac:dyDescent="0.25">
      <c r="A12" s="1">
        <v>101.41666666666667</v>
      </c>
      <c r="B12" s="1">
        <v>30.024999999999999</v>
      </c>
      <c r="C12" s="1">
        <v>4.9713000000000003</v>
      </c>
      <c r="D12" s="1">
        <v>54.261099999999999</v>
      </c>
      <c r="E12" s="1">
        <v>24.293510000000001</v>
      </c>
      <c r="F12" s="86">
        <f>'F066'!V12-'F066'!V$4</f>
        <v>4434.6244961538505</v>
      </c>
      <c r="G12" s="86">
        <f>'F066'!W12-'F066'!W$4</f>
        <v>72.880530000000007</v>
      </c>
      <c r="H12" s="86">
        <f>'F066'!X12-'F066'!X$4</f>
        <v>-0.61556541390000019</v>
      </c>
      <c r="I12" s="86">
        <f>'F066'!Y12-'F066'!Y$4</f>
        <v>-38.862709984699961</v>
      </c>
      <c r="J12" s="86">
        <f>'F066'!Z12-'F066'!Z$4</f>
        <v>-8.7005774384999945</v>
      </c>
      <c r="K12" s="86">
        <f>'F066'!AA12-'F066'!AA$4</f>
        <v>-49.899162005699992</v>
      </c>
      <c r="L12" s="86">
        <f>'F066'!AB12-'F066'!AB$4</f>
        <v>-11.73204015109998</v>
      </c>
      <c r="M12">
        <f>-('F066'!G12-'F066'!$G$4)</f>
        <v>-0.65839999999999943</v>
      </c>
      <c r="N12">
        <f>-('F066'!F12-'F066'!$F$4)</f>
        <v>-6.2949999999999999</v>
      </c>
    </row>
    <row r="13" spans="1:14" x14ac:dyDescent="0.25">
      <c r="A13" s="1">
        <v>102.91666666666667</v>
      </c>
      <c r="B13" s="1">
        <v>30.024999999999999</v>
      </c>
      <c r="C13" s="1">
        <v>4.9744999999999999</v>
      </c>
      <c r="D13" s="1">
        <v>51.575400000000002</v>
      </c>
      <c r="E13" s="1">
        <v>24.599540000000001</v>
      </c>
      <c r="F13" s="86">
        <f>'F066'!V13-'F066'!V$4</f>
        <v>4504.8587769230762</v>
      </c>
      <c r="G13" s="86">
        <f>'F066'!W13-'F066'!W$4</f>
        <v>84.130426799999995</v>
      </c>
      <c r="H13" s="86">
        <f>'F066'!X13-'F066'!X$4</f>
        <v>-0.64453709640000012</v>
      </c>
      <c r="I13" s="86">
        <f>'F066'!Y13-'F066'!Y$4</f>
        <v>-41.514181514399965</v>
      </c>
      <c r="J13" s="86">
        <f>'F066'!Z13-'F066'!Z$4</f>
        <v>-8.966771619199994</v>
      </c>
      <c r="K13" s="86">
        <f>'F066'!AA13-'F066'!AA$4</f>
        <v>-58.548533054999993</v>
      </c>
      <c r="L13" s="86">
        <f>'F066'!AB13-'F066'!AB$4</f>
        <v>-15.81382933419998</v>
      </c>
      <c r="M13">
        <f>-('F066'!G13-'F066'!$G$4)</f>
        <v>-0.69559999999999977</v>
      </c>
      <c r="N13">
        <f>-('F066'!F13-'F066'!$F$4)</f>
        <v>-6.6400000000000006</v>
      </c>
    </row>
    <row r="14" spans="1:14" x14ac:dyDescent="0.25">
      <c r="A14" s="1">
        <v>105.91666666666667</v>
      </c>
      <c r="B14" s="1">
        <v>29.977699999999999</v>
      </c>
      <c r="C14" s="1">
        <v>4.9775999999999998</v>
      </c>
      <c r="D14" s="1">
        <v>65.477800000000002</v>
      </c>
      <c r="E14" s="1">
        <v>25.216910000000002</v>
      </c>
      <c r="F14" s="86">
        <f>'F066'!V14-'F066'!V$4</f>
        <v>4837.2331192307774</v>
      </c>
      <c r="G14" s="86">
        <f>'F066'!W14-'F066'!W$4</f>
        <v>101.3719782</v>
      </c>
      <c r="H14" s="86">
        <f>'F066'!X14-'F066'!X$4</f>
        <v>-0.72389776820000007</v>
      </c>
      <c r="I14" s="86">
        <f>'F066'!Y14-'F066'!Y$4</f>
        <v>-39.24290207679995</v>
      </c>
      <c r="J14" s="86">
        <f>'F066'!Z14-'F066'!Z$4</f>
        <v>-9.3216344035999938</v>
      </c>
      <c r="K14" s="86">
        <f>'F066'!AA14-'F066'!AA$4</f>
        <v>-64.087202117599986</v>
      </c>
      <c r="L14" s="86">
        <f>'F066'!AB14-'F066'!AB$4</f>
        <v>-16.509462277499978</v>
      </c>
      <c r="M14">
        <f>-('F066'!G14-'F066'!$G$4)</f>
        <v>-0.77590000000000003</v>
      </c>
      <c r="N14">
        <f>-('F066'!F14-'F066'!$F$4)</f>
        <v>-7.33</v>
      </c>
    </row>
    <row r="15" spans="1:14" x14ac:dyDescent="0.25">
      <c r="A15" s="1">
        <v>117.91666666666667</v>
      </c>
      <c r="B15" s="1">
        <v>30.024999999999999</v>
      </c>
      <c r="C15" s="1">
        <v>4.9619</v>
      </c>
      <c r="D15" s="1">
        <v>46.772799999999997</v>
      </c>
      <c r="E15" s="1">
        <v>27.667670000000001</v>
      </c>
      <c r="F15" s="86">
        <f>'F066'!V15-'F066'!V$4</f>
        <v>6452.1027653846249</v>
      </c>
      <c r="G15" s="86">
        <f>'F066'!W15-'F066'!W$4</f>
        <v>244.30552610000001</v>
      </c>
      <c r="H15" s="86">
        <f>'F066'!X15-'F066'!X$4</f>
        <v>-0.85962088869999986</v>
      </c>
      <c r="I15" s="86">
        <f>'F066'!Y15-'F066'!Y$4</f>
        <v>-46.741220758099985</v>
      </c>
      <c r="J15" s="86">
        <f>'F066'!Z15-'F066'!Z$4</f>
        <v>-10.605632006299993</v>
      </c>
      <c r="K15" s="86">
        <f>'F066'!AA15-'F066'!AA$4</f>
        <v>-72.299593217099982</v>
      </c>
      <c r="L15" s="86">
        <f>'F066'!AB15-'F066'!AB$4</f>
        <v>-15.757941965699985</v>
      </c>
      <c r="M15">
        <f>-('F066'!G15-'F066'!$G$4)</f>
        <v>-1.0762999999999998</v>
      </c>
      <c r="N15">
        <f>-('F066'!F15-'F066'!$F$4)</f>
        <v>-10.09</v>
      </c>
    </row>
    <row r="16" spans="1:14" x14ac:dyDescent="0.25">
      <c r="A16" s="1">
        <v>121.16666666660846</v>
      </c>
      <c r="B16" s="1">
        <v>30.024999999999999</v>
      </c>
      <c r="C16" s="1">
        <v>4.9744999999999999</v>
      </c>
      <c r="D16" s="1">
        <v>43.044400000000003</v>
      </c>
      <c r="E16" s="1">
        <v>28.327370000000002</v>
      </c>
      <c r="F16" s="86">
        <f>'F066'!V16-'F066'!V$4</f>
        <v>6925.8120692307803</v>
      </c>
      <c r="G16" s="86">
        <f>'F066'!W16-'F066'!W$4</f>
        <v>294.03810060000006</v>
      </c>
      <c r="H16" s="86">
        <f>'F066'!X16-'F066'!X$4</f>
        <v>-1.0781960634000001</v>
      </c>
      <c r="I16" s="86">
        <f>'F066'!Y16-'F066'!Y$4</f>
        <v>-47.542677121599965</v>
      </c>
      <c r="J16" s="86">
        <f>'F066'!Z16-'F066'!Z$4</f>
        <v>-11.312750257299994</v>
      </c>
      <c r="K16" s="86">
        <f>'F066'!AA16-'F066'!AA$4</f>
        <v>-76.417727576099978</v>
      </c>
      <c r="L16" s="86">
        <f>'F066'!AB16-'F066'!AB$4</f>
        <v>-17.051098018399969</v>
      </c>
      <c r="M16">
        <f>-('F066'!G16-'F066'!$G$4)</f>
        <v>-1.1536</v>
      </c>
      <c r="N16">
        <f>-('F066'!F16-'F066'!$F$4)</f>
        <v>-10.837000000000002</v>
      </c>
    </row>
    <row r="17" spans="1:14" x14ac:dyDescent="0.25">
      <c r="A17" s="1">
        <v>123.91666666666667</v>
      </c>
      <c r="B17" s="1">
        <v>29.883199999999999</v>
      </c>
      <c r="C17" s="1">
        <v>4.9839000000000002</v>
      </c>
      <c r="D17" s="1">
        <v>90.091399999999993</v>
      </c>
      <c r="E17" s="1">
        <v>28.88259</v>
      </c>
      <c r="F17" s="86">
        <f>'F066'!V17-'F066'!V$4</f>
        <v>6894.5271192307719</v>
      </c>
      <c r="G17" s="86">
        <f>'F066'!W17-'F066'!W$4</f>
        <v>343.99164690000003</v>
      </c>
      <c r="H17" s="86">
        <f>'F066'!X17-'F066'!X$4</f>
        <v>-1.3262294152999998</v>
      </c>
      <c r="I17" s="86">
        <f>'F066'!Y17-'F066'!Y$4</f>
        <v>-55.335828773599971</v>
      </c>
      <c r="J17" s="86">
        <f>'F066'!Z17-'F066'!Z$4</f>
        <v>-12.346956363799995</v>
      </c>
      <c r="K17" s="86">
        <f>'F066'!AA17-'F066'!AA$4</f>
        <v>-86.919305047399988</v>
      </c>
      <c r="L17" s="86">
        <f>'F066'!AB17-'F066'!AB$4</f>
        <v>-25.173732311499975</v>
      </c>
      <c r="M17">
        <f>-('F066'!G17-'F066'!$G$4)</f>
        <v>-1.2139999999999995</v>
      </c>
      <c r="N17">
        <f>-('F066'!F17-'F066'!$F$4)</f>
        <v>-11.471</v>
      </c>
    </row>
    <row r="18" spans="1:14" x14ac:dyDescent="0.25">
      <c r="A18" s="9"/>
      <c r="B18" s="9"/>
      <c r="C18" s="9"/>
      <c r="D18" s="9"/>
      <c r="E18" s="9"/>
      <c r="F18" s="86"/>
      <c r="G18" s="86"/>
      <c r="H18" s="86"/>
      <c r="I18" s="86"/>
      <c r="J18" s="86"/>
      <c r="K18" s="86"/>
      <c r="L18" s="86"/>
    </row>
    <row r="19" spans="1:14" x14ac:dyDescent="0.25">
      <c r="A19" s="9"/>
      <c r="B19" s="9"/>
      <c r="C19" s="9"/>
      <c r="D19" s="9"/>
      <c r="E19" s="9"/>
      <c r="F19" s="86"/>
      <c r="G19" s="86"/>
      <c r="H19" s="86"/>
      <c r="I19" s="86"/>
      <c r="J19" s="86"/>
      <c r="K19" s="86"/>
      <c r="L19" s="86"/>
    </row>
    <row r="20" spans="1:14" x14ac:dyDescent="0.25">
      <c r="A20" s="9"/>
      <c r="B20" s="9"/>
      <c r="C20" s="9"/>
      <c r="D20" s="9"/>
      <c r="E20" s="9"/>
      <c r="F20" s="86"/>
      <c r="G20" s="86"/>
      <c r="H20" s="86"/>
      <c r="I20" s="86"/>
      <c r="J20" s="86"/>
      <c r="K20" s="86"/>
      <c r="L20" s="86"/>
    </row>
    <row r="21" spans="1:14" x14ac:dyDescent="0.25">
      <c r="A21" s="9"/>
      <c r="B21" s="9"/>
      <c r="C21" s="9"/>
      <c r="D21" s="9"/>
      <c r="E21" s="9"/>
      <c r="F21" s="86"/>
      <c r="G21" s="86"/>
      <c r="H21" s="86"/>
      <c r="I21" s="86"/>
      <c r="J21" s="86"/>
      <c r="K21" s="86"/>
      <c r="L21" s="86"/>
    </row>
    <row r="22" spans="1:14" x14ac:dyDescent="0.25">
      <c r="A22" s="9"/>
      <c r="B22" s="9"/>
      <c r="C22" s="9"/>
      <c r="D22" s="9"/>
      <c r="E22" s="9"/>
      <c r="F22" s="86"/>
      <c r="G22" s="86"/>
      <c r="H22" s="86"/>
      <c r="I22" s="86"/>
      <c r="J22" s="86"/>
      <c r="K22" s="86"/>
      <c r="L22" s="86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5"/>
  <sheetViews>
    <sheetView topLeftCell="A9" workbookViewId="0">
      <selection activeCell="AB1" sqref="AB1"/>
    </sheetView>
  </sheetViews>
  <sheetFormatPr defaultRowHeight="15" x14ac:dyDescent="0.25"/>
  <sheetData>
    <row r="1" spans="1:28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40</v>
      </c>
      <c r="L1" s="62" t="s">
        <v>54</v>
      </c>
      <c r="M1" s="62" t="s">
        <v>10</v>
      </c>
      <c r="N1" s="62" t="s">
        <v>11</v>
      </c>
      <c r="O1" s="62" t="s">
        <v>12</v>
      </c>
      <c r="P1" s="62" t="s">
        <v>11</v>
      </c>
      <c r="Q1" s="62" t="s">
        <v>13</v>
      </c>
      <c r="R1" s="62" t="s">
        <v>14</v>
      </c>
      <c r="S1" s="62" t="s">
        <v>15</v>
      </c>
      <c r="T1" s="62" t="s">
        <v>16</v>
      </c>
      <c r="U1" s="62" t="s">
        <v>17</v>
      </c>
      <c r="V1" s="28" t="s">
        <v>25</v>
      </c>
      <c r="W1" s="29" t="s">
        <v>27</v>
      </c>
      <c r="X1" s="29" t="s">
        <v>29</v>
      </c>
      <c r="Y1" s="29" t="s">
        <v>30</v>
      </c>
      <c r="Z1" s="29" t="s">
        <v>31</v>
      </c>
      <c r="AA1" s="29" t="s">
        <v>27</v>
      </c>
      <c r="AB1" s="30" t="s">
        <v>32</v>
      </c>
    </row>
    <row r="2" spans="1:28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19</v>
      </c>
      <c r="F2" s="65" t="s">
        <v>19</v>
      </c>
      <c r="G2" s="65" t="s">
        <v>19</v>
      </c>
      <c r="H2" s="65" t="s">
        <v>36</v>
      </c>
      <c r="I2" s="65" t="s">
        <v>36</v>
      </c>
      <c r="J2" s="65" t="s">
        <v>20</v>
      </c>
      <c r="K2" s="65" t="s">
        <v>21</v>
      </c>
      <c r="L2" s="65" t="s">
        <v>21</v>
      </c>
      <c r="M2" s="65" t="s">
        <v>21</v>
      </c>
      <c r="N2" s="65" t="s">
        <v>22</v>
      </c>
      <c r="O2" s="65" t="s">
        <v>23</v>
      </c>
      <c r="P2" s="65" t="s">
        <v>24</v>
      </c>
      <c r="Q2" s="65" t="s">
        <v>21</v>
      </c>
      <c r="R2" s="65" t="s">
        <v>21</v>
      </c>
      <c r="S2" s="65" t="s">
        <v>21</v>
      </c>
      <c r="T2" s="65" t="s">
        <v>21</v>
      </c>
      <c r="U2" s="65" t="s">
        <v>21</v>
      </c>
      <c r="V2" s="31" t="s">
        <v>26</v>
      </c>
      <c r="W2" s="7" t="s">
        <v>28</v>
      </c>
      <c r="X2" s="7" t="s">
        <v>26</v>
      </c>
      <c r="Y2" s="7" t="s">
        <v>26</v>
      </c>
      <c r="Z2" s="7" t="s">
        <v>26</v>
      </c>
      <c r="AA2" s="7" t="s">
        <v>26</v>
      </c>
      <c r="AB2" s="32" t="s">
        <v>26</v>
      </c>
    </row>
    <row r="3" spans="1:28" x14ac:dyDescent="0.25">
      <c r="A3" s="57">
        <v>0</v>
      </c>
      <c r="B3" s="57">
        <v>30.072299999999998</v>
      </c>
      <c r="C3" s="57">
        <v>5.0374999999999996</v>
      </c>
      <c r="D3" s="57">
        <v>99.254400000000004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15</v>
      </c>
      <c r="K3" s="57">
        <v>40</v>
      </c>
      <c r="L3" s="57">
        <v>0</v>
      </c>
      <c r="M3" s="57"/>
      <c r="N3" s="57"/>
      <c r="O3" s="57"/>
      <c r="P3" s="57"/>
      <c r="Q3" s="57">
        <v>0.24</v>
      </c>
      <c r="R3" s="57">
        <v>11.46</v>
      </c>
      <c r="S3" s="57">
        <v>1.66</v>
      </c>
      <c r="T3" s="57">
        <v>11.65</v>
      </c>
      <c r="U3" s="76">
        <v>5.9</v>
      </c>
      <c r="V3" s="23">
        <f>M3*J3</f>
        <v>0</v>
      </c>
      <c r="W3" s="2">
        <f>O3*J3</f>
        <v>0</v>
      </c>
      <c r="X3" s="2">
        <f>Q3*J3</f>
        <v>3.5999999999999996</v>
      </c>
      <c r="Y3" s="2">
        <f>R3*J3</f>
        <v>171.9</v>
      </c>
      <c r="Z3" s="2">
        <f>S3*J3</f>
        <v>24.9</v>
      </c>
      <c r="AA3" s="2">
        <f>T3*J3</f>
        <v>174.75</v>
      </c>
      <c r="AB3" s="24">
        <f>U3*J3</f>
        <v>88.5</v>
      </c>
    </row>
    <row r="4" spans="1:28" x14ac:dyDescent="0.25">
      <c r="A4" s="35">
        <v>42.166666666686069</v>
      </c>
      <c r="B4" s="35">
        <v>30.024999999999999</v>
      </c>
      <c r="C4" s="35">
        <v>5.0279999999999996</v>
      </c>
      <c r="D4" s="35">
        <v>48.478999999999999</v>
      </c>
      <c r="E4" s="35">
        <v>0.5829999999999993</v>
      </c>
      <c r="F4" s="35">
        <v>3.0000000000001137E-2</v>
      </c>
      <c r="G4" s="35">
        <v>0.2959000000000005</v>
      </c>
      <c r="H4" s="35">
        <v>0</v>
      </c>
      <c r="I4" s="35">
        <f>(F5-F4)/(A5-A4)*1000</f>
        <v>39.818181817339223</v>
      </c>
      <c r="J4" s="35">
        <v>16.02459</v>
      </c>
      <c r="K4" s="73">
        <f>IF((K3*J3-(V4-V3)*readme!$B$18/readme!$B$20+(E4-E3)*1000)/J4&gt;0,(K3*J3-(V4-V3)*readme!$B$18/readme!$B$20+(E4-E3)*1000)/J4,0)</f>
        <v>18.131733983641578</v>
      </c>
      <c r="L4" s="73">
        <f>F4*1000/J4</f>
        <v>1.8721227813005599</v>
      </c>
      <c r="M4" s="35">
        <v>139.23076923076914</v>
      </c>
      <c r="N4" s="35">
        <v>3.2635697593218476</v>
      </c>
      <c r="O4" s="35">
        <v>0.83</v>
      </c>
      <c r="P4" s="35">
        <v>0.19500000000000001</v>
      </c>
      <c r="Q4" s="35">
        <v>0.18431999999999998</v>
      </c>
      <c r="R4" s="35">
        <v>8.25061</v>
      </c>
      <c r="S4" s="35">
        <v>1.1798500000000001</v>
      </c>
      <c r="T4" s="35">
        <v>9.2952499999999993</v>
      </c>
      <c r="U4" s="35">
        <v>4.7914599999999998</v>
      </c>
      <c r="V4" s="39">
        <f t="shared" ref="V4:V41" si="0">M4*J4</f>
        <v>2231.1159923076907</v>
      </c>
      <c r="W4" s="40">
        <f t="shared" ref="W4:W41" si="1">O4*J4</f>
        <v>13.300409699999999</v>
      </c>
      <c r="X4" s="40">
        <f t="shared" ref="X4:X41" si="2">Q4*J4</f>
        <v>2.9536524287999999</v>
      </c>
      <c r="Y4" s="40">
        <f t="shared" ref="Y4:Y41" si="3">R4*J4</f>
        <v>132.2126424999</v>
      </c>
      <c r="Z4" s="40">
        <f t="shared" ref="Z4:Z41" si="4">S4*J4</f>
        <v>18.906612511500001</v>
      </c>
      <c r="AA4" s="40">
        <f t="shared" ref="AA4:AA41" si="5">T4*J4</f>
        <v>148.95257019749999</v>
      </c>
      <c r="AB4" s="41">
        <f t="shared" ref="AB4:AB41" si="6">U4*J4</f>
        <v>76.781182001399998</v>
      </c>
    </row>
    <row r="5" spans="1:28" x14ac:dyDescent="0.25">
      <c r="A5" s="1">
        <v>44.000000000058208</v>
      </c>
      <c r="B5" s="1">
        <v>23.735700000000001</v>
      </c>
      <c r="C5" s="1">
        <v>5.0027999999999997</v>
      </c>
      <c r="D5" s="1">
        <v>79.885800000000003</v>
      </c>
      <c r="E5" s="1">
        <v>0.58599999999999941</v>
      </c>
      <c r="F5" s="1">
        <v>0.10300000000000153</v>
      </c>
      <c r="G5" s="1">
        <v>0.29360000000000053</v>
      </c>
      <c r="H5" s="1">
        <v>0</v>
      </c>
      <c r="I5" s="1">
        <f>(F6-F5)/(A6-A5)*1000</f>
        <v>25.00000000145377</v>
      </c>
      <c r="J5" s="1">
        <v>16.083970000000001</v>
      </c>
      <c r="K5" s="51">
        <f>IF((K4*J4-(V5-V4)*readme!$B$18/readme!$B$20+(E5-E4)*1000)/J5&gt;0,(K4*J4-(V5-V4)*readme!$B$18/readme!$B$20+(E5-E4)*1000)/J5,0)</f>
        <v>18.507244456150008</v>
      </c>
      <c r="L5" s="72"/>
      <c r="M5" s="1">
        <v>138.07692307692321</v>
      </c>
      <c r="N5" s="1">
        <v>0.54392829322160841</v>
      </c>
      <c r="O5" s="1">
        <v>2.64</v>
      </c>
      <c r="P5" s="85">
        <v>1</v>
      </c>
      <c r="Q5" s="1">
        <v>0.19891</v>
      </c>
      <c r="R5" s="1">
        <v>8.6803500000000007</v>
      </c>
      <c r="S5" s="1">
        <v>1.2841100000000001</v>
      </c>
      <c r="T5" s="1">
        <v>9.5740700000000007</v>
      </c>
      <c r="U5" s="1">
        <v>4.8508000000000004</v>
      </c>
      <c r="V5" s="23">
        <f t="shared" si="0"/>
        <v>2220.8250884615409</v>
      </c>
      <c r="W5" s="2">
        <f t="shared" si="1"/>
        <v>42.461680800000003</v>
      </c>
      <c r="X5" s="2">
        <f t="shared" si="2"/>
        <v>3.1992624727000001</v>
      </c>
      <c r="Y5" s="2">
        <f t="shared" si="3"/>
        <v>139.61448898950002</v>
      </c>
      <c r="Z5" s="2">
        <f t="shared" si="4"/>
        <v>20.653586716700001</v>
      </c>
      <c r="AA5" s="2">
        <f t="shared" si="5"/>
        <v>153.98905465790003</v>
      </c>
      <c r="AB5" s="24">
        <f t="shared" si="6"/>
        <v>78.020121676000016</v>
      </c>
    </row>
    <row r="6" spans="1:28" x14ac:dyDescent="0.25">
      <c r="A6" s="1">
        <v>45.999999999941792</v>
      </c>
      <c r="B6" s="1">
        <v>23.783000000000001</v>
      </c>
      <c r="C6" s="1">
        <v>5.1761999999999997</v>
      </c>
      <c r="D6" s="1">
        <v>76.757800000000003</v>
      </c>
      <c r="E6" s="1">
        <v>0.58699999999999974</v>
      </c>
      <c r="F6" s="1">
        <v>0.15299999999999869</v>
      </c>
      <c r="G6" s="1">
        <v>0.29290000000000038</v>
      </c>
      <c r="H6" s="1">
        <v>0</v>
      </c>
      <c r="I6" s="1">
        <f>(F7-F6)/(A7-A6)*1000</f>
        <v>10.285714285287028</v>
      </c>
      <c r="J6" s="1">
        <v>16.124099999999999</v>
      </c>
      <c r="K6" s="51">
        <f>IF((K5*J5-(V6-V5)*readme!$B$18/readme!$B$20+(E6-E5)*1000)/J6&gt;0,(K5*J5-(V6-V5)*readme!$B$18/readme!$B$20+(E6-E5)*1000)/J6,0)</f>
        <v>19.001127313963305</v>
      </c>
      <c r="L6" s="72"/>
      <c r="M6" s="1">
        <v>136.53846153846172</v>
      </c>
      <c r="N6" s="1">
        <v>0.54392829321492009</v>
      </c>
      <c r="O6" s="1">
        <v>2.2400000000000002</v>
      </c>
      <c r="P6" s="85">
        <v>1</v>
      </c>
      <c r="Q6" s="1">
        <v>0.2142</v>
      </c>
      <c r="R6" s="1">
        <v>9.0929400000000005</v>
      </c>
      <c r="S6" s="1">
        <v>1.4441000000000002</v>
      </c>
      <c r="T6" s="1">
        <v>11.131699999999999</v>
      </c>
      <c r="U6" s="1">
        <v>5.8345399999999996</v>
      </c>
      <c r="V6" s="23">
        <f t="shared" si="0"/>
        <v>2201.5598076923102</v>
      </c>
      <c r="W6" s="2">
        <f t="shared" si="1"/>
        <v>36.117984</v>
      </c>
      <c r="X6" s="2">
        <f t="shared" si="2"/>
        <v>3.4537822199999999</v>
      </c>
      <c r="Y6" s="2">
        <f t="shared" si="3"/>
        <v>146.61547385399999</v>
      </c>
      <c r="Z6" s="2">
        <f t="shared" si="4"/>
        <v>23.284812810000002</v>
      </c>
      <c r="AA6" s="2">
        <f t="shared" si="5"/>
        <v>179.48864396999997</v>
      </c>
      <c r="AB6" s="24">
        <f t="shared" si="6"/>
        <v>94.076706413999986</v>
      </c>
    </row>
    <row r="7" spans="1:28" x14ac:dyDescent="0.25">
      <c r="A7" s="1">
        <v>48.333333333372138</v>
      </c>
      <c r="B7" s="1">
        <v>23.735700000000001</v>
      </c>
      <c r="C7" s="1">
        <v>5.0438000000000001</v>
      </c>
      <c r="D7" s="1">
        <v>79.569800000000001</v>
      </c>
      <c r="E7" s="1">
        <v>0.58599999999999941</v>
      </c>
      <c r="F7" s="1">
        <v>0.1769999999999996</v>
      </c>
      <c r="G7" s="1">
        <v>0.29150000000000009</v>
      </c>
      <c r="H7" s="1">
        <v>0</v>
      </c>
      <c r="I7" s="1">
        <f t="shared" ref="I7:I41" si="7">(F8-F7)/(A8-A7)*1000</f>
        <v>30.033519553267979</v>
      </c>
      <c r="J7" s="1">
        <v>16.140540000000001</v>
      </c>
      <c r="K7" s="51">
        <f>IF((K6*J6-(V7-V6)*readme!$B$18/readme!$B$20+(E7-E6)*1000)/J7&gt;0,(K6*J6-(V7-V6)*readme!$B$18/readme!$B$20+(E7-E6)*1000)/J7,0)</f>
        <v>20.094958409074259</v>
      </c>
      <c r="L7" s="72"/>
      <c r="M7" s="1">
        <v>133.46153846153842</v>
      </c>
      <c r="N7" s="1">
        <v>7.0710678118649604</v>
      </c>
      <c r="O7" s="1">
        <v>1.96</v>
      </c>
      <c r="P7" s="1">
        <v>0.56699999999999995</v>
      </c>
      <c r="Q7" s="1">
        <v>0.21299999999999999</v>
      </c>
      <c r="R7" s="1">
        <v>8.886239999999999</v>
      </c>
      <c r="S7" s="1">
        <v>1.38798</v>
      </c>
      <c r="T7" s="1">
        <v>10.25211</v>
      </c>
      <c r="U7" s="1">
        <v>5.07674</v>
      </c>
      <c r="V7" s="23">
        <f t="shared" si="0"/>
        <v>2154.1412999999998</v>
      </c>
      <c r="W7" s="2">
        <f t="shared" si="1"/>
        <v>31.635458400000001</v>
      </c>
      <c r="X7" s="2">
        <f t="shared" si="2"/>
        <v>3.4379350200000003</v>
      </c>
      <c r="Y7" s="2">
        <f t="shared" si="3"/>
        <v>143.4287121696</v>
      </c>
      <c r="Z7" s="2">
        <f t="shared" si="4"/>
        <v>22.402746709200002</v>
      </c>
      <c r="AA7" s="2">
        <f t="shared" si="5"/>
        <v>165.47459153940002</v>
      </c>
      <c r="AB7" s="24">
        <f t="shared" si="6"/>
        <v>81.941325039600002</v>
      </c>
    </row>
    <row r="8" spans="1:28" x14ac:dyDescent="0.25">
      <c r="A8" s="1">
        <v>63.249999999941792</v>
      </c>
      <c r="B8" s="1">
        <v>23.688500000000001</v>
      </c>
      <c r="C8" s="1">
        <v>3.9942000000000002</v>
      </c>
      <c r="D8" s="1">
        <v>78.621899999999997</v>
      </c>
      <c r="E8" s="1">
        <v>0.58499999999999996</v>
      </c>
      <c r="F8" s="1">
        <v>0.625</v>
      </c>
      <c r="G8" s="1">
        <v>0.36380000000000035</v>
      </c>
      <c r="H8" s="1">
        <v>0</v>
      </c>
      <c r="I8" s="1">
        <f t="shared" si="7"/>
        <v>29.999999999999989</v>
      </c>
      <c r="J8" s="1">
        <v>16.55827</v>
      </c>
      <c r="K8" s="51">
        <f>IF((K7*J7-(V8-V7)*readme!$B$18/readme!$B$20+(E8-E7)*1000)/J8&gt;0,(K7*J7-(V8-V7)*readme!$B$18/readme!$B$20+(E8-E7)*1000)/J8,0)</f>
        <v>9.4116012026711697</v>
      </c>
      <c r="L8" s="72"/>
      <c r="M8" s="1">
        <v>155.38461538461536</v>
      </c>
      <c r="N8" s="1">
        <v>17.40570538305322</v>
      </c>
      <c r="O8" s="85">
        <v>2.2999999999999998</v>
      </c>
      <c r="P8" s="85">
        <v>1</v>
      </c>
      <c r="Q8" s="1"/>
      <c r="R8" s="1"/>
      <c r="S8" s="1"/>
      <c r="T8" s="1"/>
      <c r="U8" s="1"/>
      <c r="V8" s="23">
        <f t="shared" si="0"/>
        <v>2572.9004153846149</v>
      </c>
      <c r="W8" s="2"/>
      <c r="X8" s="2"/>
      <c r="Y8" s="2"/>
      <c r="Z8" s="2"/>
      <c r="AA8" s="2"/>
      <c r="AB8" s="24"/>
    </row>
    <row r="9" spans="1:28" x14ac:dyDescent="0.25">
      <c r="A9" s="1">
        <v>66.249999999941792</v>
      </c>
      <c r="B9" s="1">
        <v>23.641200000000001</v>
      </c>
      <c r="C9" s="1">
        <v>3.9784999999999999</v>
      </c>
      <c r="D9" s="1">
        <v>81.781599999999997</v>
      </c>
      <c r="E9" s="1">
        <v>0.58499999999999996</v>
      </c>
      <c r="F9" s="1">
        <v>0.71499999999999997</v>
      </c>
      <c r="G9" s="1">
        <v>0.37320000000000064</v>
      </c>
      <c r="H9" s="1">
        <v>0</v>
      </c>
      <c r="I9" s="1">
        <f t="shared" si="7"/>
        <v>81.81818181645049</v>
      </c>
      <c r="J9" s="1">
        <v>16.637830000000001</v>
      </c>
      <c r="K9" s="51">
        <f>IF((K8*J8-(V9-V8)*readme!$B$18/readme!$B$20+(E9-E8)*1000)/J9&gt;0,(K8*J8-(V9-V8)*readme!$B$18/readme!$B$20+(E9-E8)*1000)/J9,0)</f>
        <v>1.5309227409879682</v>
      </c>
      <c r="L9" s="72"/>
      <c r="M9" s="1">
        <v>174.23076923076928</v>
      </c>
      <c r="N9" s="1">
        <v>0.54392829322829683</v>
      </c>
      <c r="O9" s="85">
        <v>2.2999999999999998</v>
      </c>
      <c r="P9" s="85">
        <v>1</v>
      </c>
      <c r="Q9" s="1"/>
      <c r="R9" s="1"/>
      <c r="S9" s="1"/>
      <c r="T9" s="1"/>
      <c r="U9" s="1"/>
      <c r="V9" s="23">
        <f t="shared" si="0"/>
        <v>2898.8219192307702</v>
      </c>
      <c r="W9" s="2"/>
      <c r="X9" s="2"/>
      <c r="Y9" s="2"/>
      <c r="Z9" s="2"/>
      <c r="AA9" s="2"/>
      <c r="AB9" s="24"/>
    </row>
    <row r="10" spans="1:28" x14ac:dyDescent="0.25">
      <c r="A10" s="78">
        <v>69</v>
      </c>
      <c r="B10" s="78">
        <v>23.735700000000001</v>
      </c>
      <c r="C10" s="78">
        <v>3.9910999999999999</v>
      </c>
      <c r="D10" s="78">
        <v>59.316499999999998</v>
      </c>
      <c r="E10" s="78">
        <v>0.58599999999999941</v>
      </c>
      <c r="F10" s="78">
        <v>0.94000000000000128</v>
      </c>
      <c r="G10" s="78">
        <v>0.40510000000000002</v>
      </c>
      <c r="H10" s="78">
        <v>0</v>
      </c>
      <c r="I10" s="78">
        <f t="shared" si="7"/>
        <v>92.999999999999972</v>
      </c>
      <c r="J10" s="78">
        <v>16.845549999999999</v>
      </c>
      <c r="K10" s="80">
        <f>IF((K9*J9-(V10-V9)*readme!$B$18/readme!$B$20+(E10-E9)*1000)/J10&gt;0,(K9*J9-(V10-V9)*readme!$B$18/readme!$B$20+(E10-E9)*1000)/J10,0)</f>
        <v>4.71204241795885</v>
      </c>
      <c r="L10" s="83"/>
      <c r="M10" s="78">
        <v>164.23076923076906</v>
      </c>
      <c r="N10" s="78">
        <v>5.9832112254255323</v>
      </c>
      <c r="O10" s="78">
        <v>2.2999999999999998</v>
      </c>
      <c r="P10" s="78">
        <v>5.8000000000000003E-2</v>
      </c>
      <c r="Q10" s="78">
        <v>0.17269000000000001</v>
      </c>
      <c r="R10" s="78">
        <v>7.3897999999999993</v>
      </c>
      <c r="S10" s="78">
        <v>1.09826</v>
      </c>
      <c r="T10" s="78">
        <v>8.2437700000000014</v>
      </c>
      <c r="U10" s="81">
        <v>4.3592700000000004</v>
      </c>
      <c r="V10" s="23">
        <f t="shared" si="0"/>
        <v>2766.5576346153816</v>
      </c>
      <c r="W10" s="2">
        <f t="shared" si="1"/>
        <v>38.744764999999994</v>
      </c>
      <c r="X10" s="2">
        <f t="shared" si="2"/>
        <v>2.9090580295000001</v>
      </c>
      <c r="Y10" s="2">
        <f t="shared" si="3"/>
        <v>124.48524538999999</v>
      </c>
      <c r="Z10" s="2">
        <f t="shared" si="4"/>
        <v>18.500793742999999</v>
      </c>
      <c r="AA10" s="2">
        <f t="shared" si="5"/>
        <v>138.87083972350001</v>
      </c>
      <c r="AB10" s="24">
        <f t="shared" si="6"/>
        <v>73.434300748500007</v>
      </c>
    </row>
    <row r="11" spans="1:28" x14ac:dyDescent="0.25">
      <c r="A11" s="1">
        <v>72</v>
      </c>
      <c r="B11" s="1">
        <v>23.735700000000001</v>
      </c>
      <c r="C11" s="1">
        <v>4.0194999999999999</v>
      </c>
      <c r="D11" s="1">
        <v>60.011699999999998</v>
      </c>
      <c r="E11" s="1">
        <v>0.58499999999999996</v>
      </c>
      <c r="F11" s="1">
        <v>1.2190000000000012</v>
      </c>
      <c r="G11" s="1">
        <v>0.4643000000000006</v>
      </c>
      <c r="H11" s="1">
        <v>0</v>
      </c>
      <c r="I11" s="1">
        <f t="shared" si="7"/>
        <v>88.999999999999815</v>
      </c>
      <c r="J11" s="1">
        <v>17.117980000000003</v>
      </c>
      <c r="K11" s="51">
        <f>IF((K10*J10-(V11-V10)*readme!$B$18/readme!$B$20+(E11-E10)*1000)/J11&gt;0,(K10*J10-(V11-V10)*readme!$B$18/readme!$B$20+(E11-E10)*1000)/J11,0)</f>
        <v>0</v>
      </c>
      <c r="L11" s="72"/>
      <c r="M11" s="1">
        <v>176.53846153846138</v>
      </c>
      <c r="N11" s="1">
        <v>10.334637571188736</v>
      </c>
      <c r="O11" s="10">
        <f>(O10+O12)/2</f>
        <v>2.17</v>
      </c>
      <c r="P11" s="10">
        <f>(P10+P12)/2</f>
        <v>0.28850000000000003</v>
      </c>
      <c r="Q11" s="1">
        <v>0.19859000000000002</v>
      </c>
      <c r="R11" s="1">
        <v>7.7033699999999996</v>
      </c>
      <c r="S11" s="1">
        <v>1.1999200000000001</v>
      </c>
      <c r="T11" s="1">
        <v>8.4746699999999997</v>
      </c>
      <c r="U11" s="1">
        <v>4.5187200000000001</v>
      </c>
      <c r="V11" s="23">
        <f t="shared" si="0"/>
        <v>3021.9818538461518</v>
      </c>
      <c r="W11" s="2"/>
      <c r="X11" s="2">
        <f t="shared" si="2"/>
        <v>3.399459648200001</v>
      </c>
      <c r="Y11" s="2">
        <f t="shared" si="3"/>
        <v>131.86613359260002</v>
      </c>
      <c r="Z11" s="2">
        <f t="shared" si="4"/>
        <v>20.540206561600005</v>
      </c>
      <c r="AA11" s="2">
        <f t="shared" si="5"/>
        <v>145.06923156660002</v>
      </c>
      <c r="AB11" s="24">
        <f t="shared" si="6"/>
        <v>77.351358585600011</v>
      </c>
    </row>
    <row r="12" spans="1:28" x14ac:dyDescent="0.25">
      <c r="A12" s="1">
        <v>75</v>
      </c>
      <c r="B12" s="1">
        <v>23.735700000000001</v>
      </c>
      <c r="C12" s="1">
        <v>3.9973999999999998</v>
      </c>
      <c r="D12" s="1">
        <v>60.2012</v>
      </c>
      <c r="E12" s="1">
        <v>0.58499999999999996</v>
      </c>
      <c r="F12" s="1">
        <v>1.4860000000000007</v>
      </c>
      <c r="G12" s="1">
        <v>0.5105000000000004</v>
      </c>
      <c r="H12" s="1">
        <v>0</v>
      </c>
      <c r="I12" s="1">
        <f t="shared" si="7"/>
        <v>85.49999999751131</v>
      </c>
      <c r="J12" s="1">
        <v>17.37049</v>
      </c>
      <c r="K12" s="51">
        <f>IF((K11*J11-(V12-V11)*readme!$B$18/readme!$B$20+(E12-E11)*1000)/J12&gt;0,(K11*J11-(V12-V11)*readme!$B$18/readme!$B$20+(E12-E11)*1000)/J12,0)</f>
        <v>0</v>
      </c>
      <c r="L12" s="72"/>
      <c r="M12" s="1">
        <v>188.84615384615373</v>
      </c>
      <c r="N12" s="1">
        <v>3.8074980525436155</v>
      </c>
      <c r="O12" s="1">
        <v>2.04</v>
      </c>
      <c r="P12" s="1">
        <v>0.51900000000000002</v>
      </c>
      <c r="Q12" s="1">
        <v>0.16475000000000001</v>
      </c>
      <c r="R12" s="1">
        <v>6.82944</v>
      </c>
      <c r="S12" s="1">
        <v>0.99978999999999996</v>
      </c>
      <c r="T12" s="1">
        <v>7.3759899999999998</v>
      </c>
      <c r="U12" s="1">
        <v>3.9373300000000002</v>
      </c>
      <c r="V12" s="23">
        <f t="shared" si="0"/>
        <v>3280.3502269230748</v>
      </c>
      <c r="W12" s="2">
        <f t="shared" si="1"/>
        <v>35.435799600000003</v>
      </c>
      <c r="X12" s="2">
        <f t="shared" si="2"/>
        <v>2.8617882274999999</v>
      </c>
      <c r="Y12" s="2">
        <f t="shared" si="3"/>
        <v>118.6307192256</v>
      </c>
      <c r="Z12" s="2">
        <f t="shared" si="4"/>
        <v>17.366842197099999</v>
      </c>
      <c r="AA12" s="2">
        <f t="shared" si="5"/>
        <v>128.12456053509999</v>
      </c>
      <c r="AB12" s="24">
        <f t="shared" si="6"/>
        <v>68.393351391700008</v>
      </c>
    </row>
    <row r="13" spans="1:28" x14ac:dyDescent="0.25">
      <c r="A13" s="1">
        <v>77.000000000058208</v>
      </c>
      <c r="B13" s="1">
        <v>23.735700000000001</v>
      </c>
      <c r="C13" s="1">
        <v>4.0163000000000002</v>
      </c>
      <c r="D13" s="1">
        <v>59.7273</v>
      </c>
      <c r="E13" s="1">
        <v>0.58499999999999996</v>
      </c>
      <c r="F13" s="1">
        <v>1.657</v>
      </c>
      <c r="G13" s="1">
        <v>0.54150000000000009</v>
      </c>
      <c r="H13" s="1">
        <v>0</v>
      </c>
      <c r="I13" s="1">
        <f t="shared" si="7"/>
        <v>81.53191489442483</v>
      </c>
      <c r="J13" s="1">
        <v>17.533480000000001</v>
      </c>
      <c r="K13" s="51">
        <f>IF((K12*J12-(V13-V12)*readme!$B$18/readme!$B$20+(E13-E12)*1000)/J13&gt;0,(K12*J12-(V13-V12)*readme!$B$18/readme!$B$20+(E13-E12)*1000)/J13,0)</f>
        <v>0</v>
      </c>
      <c r="L13" s="72"/>
      <c r="M13" s="1">
        <v>198.07692307692304</v>
      </c>
      <c r="N13" s="1">
        <v>2.7196414661000161</v>
      </c>
      <c r="O13" s="1">
        <v>1.1000000000000001</v>
      </c>
      <c r="P13" s="1">
        <v>0.97599999999999998</v>
      </c>
      <c r="Q13" s="1">
        <v>0.19399</v>
      </c>
      <c r="R13" s="1">
        <v>7.3099299999999996</v>
      </c>
      <c r="S13" s="1">
        <v>1.27902</v>
      </c>
      <c r="T13" s="1">
        <v>9.9200999999999997</v>
      </c>
      <c r="U13" s="1">
        <v>5.4810299999999996</v>
      </c>
      <c r="V13" s="23">
        <f t="shared" si="0"/>
        <v>3472.9777692307689</v>
      </c>
      <c r="W13" s="2">
        <f t="shared" si="1"/>
        <v>19.286828000000003</v>
      </c>
      <c r="X13" s="2">
        <f t="shared" si="2"/>
        <v>3.4013197852000001</v>
      </c>
      <c r="Y13" s="2">
        <f t="shared" si="3"/>
        <v>128.16851145640001</v>
      </c>
      <c r="Z13" s="2">
        <f t="shared" si="4"/>
        <v>22.4256715896</v>
      </c>
      <c r="AA13" s="2">
        <f t="shared" si="5"/>
        <v>173.93387494800001</v>
      </c>
      <c r="AB13" s="24">
        <f t="shared" si="6"/>
        <v>96.101529884399994</v>
      </c>
    </row>
    <row r="14" spans="1:28" x14ac:dyDescent="0.25">
      <c r="A14" s="1">
        <v>88.749999999941792</v>
      </c>
      <c r="B14" s="1">
        <v>23.641200000000001</v>
      </c>
      <c r="C14" s="1">
        <v>4.0037000000000003</v>
      </c>
      <c r="D14" s="1">
        <v>59.9801</v>
      </c>
      <c r="E14" s="1">
        <v>0.58499999999999996</v>
      </c>
      <c r="F14" s="1">
        <v>2.6150000000000002</v>
      </c>
      <c r="G14" s="1">
        <v>0.68420000000000059</v>
      </c>
      <c r="H14" s="1">
        <v>0</v>
      </c>
      <c r="I14" s="1">
        <f t="shared" si="7"/>
        <v>79.333333333331993</v>
      </c>
      <c r="J14" s="1">
        <v>18.41873</v>
      </c>
      <c r="K14" s="51">
        <f>IF((K13*J13-(V14-V13)*readme!$B$18/readme!$B$20+(E14-E13)*1000)/J14&gt;0,(K13*J13-(V14-V13)*readme!$B$18/readme!$B$20+(E14-E13)*1000)/J14,0)</f>
        <v>0</v>
      </c>
      <c r="L14" s="72"/>
      <c r="M14" s="1">
        <v>266.15384615384596</v>
      </c>
      <c r="N14" s="10">
        <f>N13</f>
        <v>2.7196414661000161</v>
      </c>
      <c r="O14" s="85">
        <v>2.27</v>
      </c>
      <c r="P14" s="85">
        <v>1</v>
      </c>
      <c r="Q14" s="1">
        <v>0.19163999999999998</v>
      </c>
      <c r="R14" s="1">
        <v>7.2848799999999994</v>
      </c>
      <c r="S14" s="1">
        <v>1.17963</v>
      </c>
      <c r="T14" s="1">
        <v>8.6953300000000002</v>
      </c>
      <c r="U14" s="1">
        <v>4.7054400000000003</v>
      </c>
      <c r="V14" s="23">
        <f t="shared" si="0"/>
        <v>4902.2158307692271</v>
      </c>
      <c r="W14" s="2"/>
      <c r="X14" s="2">
        <f t="shared" si="2"/>
        <v>3.5297654171999997</v>
      </c>
      <c r="Y14" s="2">
        <f t="shared" si="3"/>
        <v>134.17823780239999</v>
      </c>
      <c r="Z14" s="2">
        <f t="shared" si="4"/>
        <v>21.727286469900001</v>
      </c>
      <c r="AA14" s="2">
        <f t="shared" si="5"/>
        <v>160.1569355309</v>
      </c>
      <c r="AB14" s="24">
        <f t="shared" si="6"/>
        <v>86.668228891200002</v>
      </c>
    </row>
    <row r="15" spans="1:28" x14ac:dyDescent="0.25">
      <c r="A15" s="1">
        <v>90.249999999941792</v>
      </c>
      <c r="B15" s="1">
        <v>23.735700000000001</v>
      </c>
      <c r="C15" s="1">
        <v>4.0068000000000001</v>
      </c>
      <c r="D15" s="1">
        <v>59.916899999999998</v>
      </c>
      <c r="E15" s="1">
        <v>0.58499999999999996</v>
      </c>
      <c r="F15" s="1">
        <v>2.7339999999999982</v>
      </c>
      <c r="G15" s="1">
        <v>0.70450000000000035</v>
      </c>
      <c r="H15" s="1">
        <v>0</v>
      </c>
      <c r="I15" s="1">
        <f t="shared" si="7"/>
        <v>145.09090908783836</v>
      </c>
      <c r="J15" s="1">
        <v>18.531010000000002</v>
      </c>
      <c r="K15" s="51">
        <f>IF((K14*J14-(V15-V14)*readme!$B$18/readme!$B$20+(E15-E14)*1000)/J15&gt;0,(K14*J14-(V15-V14)*readme!$B$18/readme!$B$20+(E15-E14)*1000)/J15,0)</f>
        <v>0</v>
      </c>
      <c r="L15" s="72"/>
      <c r="M15" s="1">
        <v>274.61538461538436</v>
      </c>
      <c r="N15" s="1">
        <v>1.0878565864432168</v>
      </c>
      <c r="O15" s="85">
        <v>2.27</v>
      </c>
      <c r="P15" s="85">
        <v>1</v>
      </c>
      <c r="Q15" s="1">
        <v>0.22928000000000001</v>
      </c>
      <c r="R15" s="1">
        <v>8.6522000000000006</v>
      </c>
      <c r="S15" s="1">
        <v>1.42283</v>
      </c>
      <c r="T15" s="1">
        <v>10.626749999999999</v>
      </c>
      <c r="U15" s="1">
        <v>5.7055199999999999</v>
      </c>
      <c r="V15" s="23">
        <f t="shared" si="0"/>
        <v>5088.9004384615346</v>
      </c>
      <c r="W15" s="2"/>
      <c r="X15" s="2">
        <f t="shared" si="2"/>
        <v>4.2487899728000009</v>
      </c>
      <c r="Y15" s="2">
        <f t="shared" si="3"/>
        <v>160.33400472200003</v>
      </c>
      <c r="Z15" s="2">
        <f t="shared" si="4"/>
        <v>26.366476958300005</v>
      </c>
      <c r="AA15" s="2">
        <f t="shared" si="5"/>
        <v>196.92441051750001</v>
      </c>
      <c r="AB15" s="24">
        <f t="shared" si="6"/>
        <v>105.72904817520001</v>
      </c>
    </row>
    <row r="16" spans="1:28" x14ac:dyDescent="0.25">
      <c r="A16" s="1">
        <v>93</v>
      </c>
      <c r="B16" s="1">
        <v>23.688500000000001</v>
      </c>
      <c r="C16" s="1">
        <v>3.9689999999999999</v>
      </c>
      <c r="D16" s="1">
        <v>40.042700000000004</v>
      </c>
      <c r="E16" s="1">
        <v>0.58499999999999996</v>
      </c>
      <c r="F16" s="1">
        <v>3.1329999999999991</v>
      </c>
      <c r="G16" s="1">
        <v>0.75870000000000015</v>
      </c>
      <c r="H16" s="1">
        <v>0</v>
      </c>
      <c r="I16" s="1">
        <f t="shared" si="7"/>
        <v>152.33333333333357</v>
      </c>
      <c r="J16" s="1">
        <v>18.895</v>
      </c>
      <c r="K16" s="51">
        <f>IF((K15*J15-(V16-V15)*readme!$B$18/readme!$B$20+(E16-E15)*1000)/J16&gt;0,(K15*J15-(V16-V15)*readme!$B$18/readme!$B$20+(E16-E15)*1000)/J16,0)</f>
        <v>3.42240429906151</v>
      </c>
      <c r="L16" s="72"/>
      <c r="M16" s="1">
        <v>260.76923076923083</v>
      </c>
      <c r="N16" s="1">
        <v>3.2635697593207329</v>
      </c>
      <c r="O16" s="1">
        <v>2.27</v>
      </c>
      <c r="P16" s="1">
        <v>0.86899999999999999</v>
      </c>
      <c r="Q16" s="1">
        <v>0.16641999999999998</v>
      </c>
      <c r="R16" s="1">
        <v>6.2014499999999995</v>
      </c>
      <c r="S16" s="1">
        <v>1.02918</v>
      </c>
      <c r="T16" s="1">
        <v>7.6173599999999997</v>
      </c>
      <c r="U16" s="1">
        <v>4.1632499999999997</v>
      </c>
      <c r="V16" s="23">
        <f t="shared" si="0"/>
        <v>4927.2346153846165</v>
      </c>
      <c r="W16" s="2">
        <f t="shared" si="1"/>
        <v>42.891649999999998</v>
      </c>
      <c r="X16" s="2">
        <f t="shared" si="2"/>
        <v>3.1445058999999995</v>
      </c>
      <c r="Y16" s="2">
        <f t="shared" si="3"/>
        <v>117.17639774999999</v>
      </c>
      <c r="Z16" s="2">
        <f t="shared" si="4"/>
        <v>19.446356099999999</v>
      </c>
      <c r="AA16" s="2">
        <f t="shared" si="5"/>
        <v>143.93001719999998</v>
      </c>
      <c r="AB16" s="24">
        <f t="shared" si="6"/>
        <v>78.664608749999985</v>
      </c>
    </row>
    <row r="17" spans="1:28" x14ac:dyDescent="0.25">
      <c r="A17" s="1">
        <v>96</v>
      </c>
      <c r="B17" s="1">
        <v>23.735700000000001</v>
      </c>
      <c r="C17" s="1">
        <v>3.9973999999999998</v>
      </c>
      <c r="D17" s="1">
        <v>40.042700000000004</v>
      </c>
      <c r="E17" s="1">
        <v>0.58499999999999996</v>
      </c>
      <c r="F17" s="1">
        <v>3.59</v>
      </c>
      <c r="G17" s="1">
        <v>0.83809999999999985</v>
      </c>
      <c r="H17" s="1">
        <v>0</v>
      </c>
      <c r="I17" s="1">
        <f t="shared" si="7"/>
        <v>152.33333333333357</v>
      </c>
      <c r="J17" s="1">
        <v>19.327490000000001</v>
      </c>
      <c r="K17" s="51">
        <f>IF((K16*J16-(V17-V16)*readme!$B$18/readme!$B$20+(E17-E16)*1000)/J17&gt;0,(K16*J16-(V17-V16)*readme!$B$18/readme!$B$20+(E17-E16)*1000)/J17,0)</f>
        <v>0</v>
      </c>
      <c r="L17" s="72"/>
      <c r="M17" s="1">
        <v>280.38461538461536</v>
      </c>
      <c r="N17" s="1">
        <v>3.8074980525455264</v>
      </c>
      <c r="O17" s="1">
        <v>1.84</v>
      </c>
      <c r="P17" s="1">
        <v>0.872</v>
      </c>
      <c r="Q17" s="1">
        <v>0.15631</v>
      </c>
      <c r="R17" s="1">
        <v>5.8508100000000001</v>
      </c>
      <c r="S17" s="1">
        <v>0.84948999999999997</v>
      </c>
      <c r="T17" s="1">
        <v>6.3407400000000003</v>
      </c>
      <c r="U17" s="1">
        <v>3.6046399999999998</v>
      </c>
      <c r="V17" s="23">
        <f t="shared" si="0"/>
        <v>5419.1308499999996</v>
      </c>
      <c r="W17" s="2">
        <f t="shared" si="1"/>
        <v>35.562581600000001</v>
      </c>
      <c r="X17" s="2">
        <f t="shared" si="2"/>
        <v>3.0210799619000004</v>
      </c>
      <c r="Y17" s="2">
        <f t="shared" si="3"/>
        <v>113.08147176690001</v>
      </c>
      <c r="Z17" s="2">
        <f t="shared" si="4"/>
        <v>16.418509480099999</v>
      </c>
      <c r="AA17" s="2">
        <f t="shared" si="5"/>
        <v>122.55058894260002</v>
      </c>
      <c r="AB17" s="24">
        <f t="shared" si="6"/>
        <v>69.668643553600006</v>
      </c>
    </row>
    <row r="18" spans="1:28" x14ac:dyDescent="0.25">
      <c r="A18" s="1">
        <v>99</v>
      </c>
      <c r="B18" s="1">
        <v>23.735700000000001</v>
      </c>
      <c r="C18" s="1">
        <v>3.9878999999999998</v>
      </c>
      <c r="D18" s="1">
        <v>40.1691</v>
      </c>
      <c r="E18" s="1">
        <v>0.58499999999999996</v>
      </c>
      <c r="F18" s="1">
        <v>4.0470000000000006</v>
      </c>
      <c r="G18" s="1">
        <v>0.91560000000000041</v>
      </c>
      <c r="H18" s="1">
        <v>0</v>
      </c>
      <c r="I18" s="1">
        <f t="shared" si="7"/>
        <v>154.49999999550221</v>
      </c>
      <c r="J18" s="1">
        <v>19.75827</v>
      </c>
      <c r="K18" s="51">
        <f>IF((K17*J17-(V18-V17)*readme!$B$18/readme!$B$20+(E18-E17)*1000)/J18&gt;0,(K17*J17-(V18-V17)*readme!$B$18/readme!$B$20+(E18-E17)*1000)/J18,0)</f>
        <v>0</v>
      </c>
      <c r="L18" s="72"/>
      <c r="M18" s="1">
        <v>302.30769230769255</v>
      </c>
      <c r="N18" s="1">
        <v>1.0878565864298402</v>
      </c>
      <c r="O18" s="1">
        <v>2.92</v>
      </c>
      <c r="P18" s="1">
        <v>1.2729999999999999</v>
      </c>
      <c r="Q18" s="1">
        <v>0.17346</v>
      </c>
      <c r="R18" s="1">
        <v>6.1387700000000001</v>
      </c>
      <c r="S18" s="1">
        <v>0.98815000000000008</v>
      </c>
      <c r="T18" s="1">
        <v>7.1558499999999992</v>
      </c>
      <c r="U18" s="1">
        <v>4.00312</v>
      </c>
      <c r="V18" s="23">
        <f t="shared" si="0"/>
        <v>5973.0770076923127</v>
      </c>
      <c r="W18" s="2">
        <f t="shared" si="1"/>
        <v>57.694148399999996</v>
      </c>
      <c r="X18" s="2">
        <f t="shared" si="2"/>
        <v>3.4272695141999998</v>
      </c>
      <c r="Y18" s="2">
        <f t="shared" si="3"/>
        <v>121.2914751279</v>
      </c>
      <c r="Z18" s="2">
        <f t="shared" si="4"/>
        <v>19.524134500500001</v>
      </c>
      <c r="AA18" s="2">
        <f t="shared" si="5"/>
        <v>141.38721637949999</v>
      </c>
      <c r="AB18" s="24">
        <f t="shared" si="6"/>
        <v>79.094725802399992</v>
      </c>
    </row>
    <row r="19" spans="1:28" x14ac:dyDescent="0.25">
      <c r="A19" s="1">
        <v>101.00000000005821</v>
      </c>
      <c r="B19" s="1">
        <v>23.735700000000001</v>
      </c>
      <c r="C19" s="1">
        <v>4.0225999999999997</v>
      </c>
      <c r="D19" s="1">
        <v>39.79</v>
      </c>
      <c r="E19" s="1">
        <v>0.58499999999999996</v>
      </c>
      <c r="F19" s="1">
        <v>4.3559999999999981</v>
      </c>
      <c r="G19" s="1">
        <v>0.96720000000000006</v>
      </c>
      <c r="H19" s="1">
        <v>0</v>
      </c>
      <c r="I19" s="1">
        <f t="shared" si="7"/>
        <v>212.00000000240797</v>
      </c>
      <c r="J19" s="1">
        <v>20.048819999999999</v>
      </c>
      <c r="K19" s="51">
        <f>IF((K18*J18-(V19-V18)*readme!$B$18/readme!$B$20+(E19-E18)*1000)/J19&gt;0,(K18*J18-(V19-V18)*readme!$B$18/readme!$B$20+(E19-E18)*1000)/J19,0)</f>
        <v>0</v>
      </c>
      <c r="L19" s="72"/>
      <c r="M19" s="1">
        <v>305.3846153846153</v>
      </c>
      <c r="N19" s="1">
        <v>4.3514263457628353</v>
      </c>
      <c r="O19" s="1">
        <v>2.96</v>
      </c>
      <c r="P19" s="1">
        <v>0.183</v>
      </c>
      <c r="Q19" s="1">
        <v>0.16266999999999998</v>
      </c>
      <c r="R19" s="1">
        <v>5.7304200000000005</v>
      </c>
      <c r="S19" s="1">
        <v>0.91549999999999998</v>
      </c>
      <c r="T19" s="1">
        <v>6.6536799999999996</v>
      </c>
      <c r="U19" s="1">
        <v>3.9543900000000001</v>
      </c>
      <c r="V19" s="23">
        <f t="shared" si="0"/>
        <v>6122.6011846153824</v>
      </c>
      <c r="W19" s="2">
        <f t="shared" si="1"/>
        <v>59.344507199999995</v>
      </c>
      <c r="X19" s="2">
        <f t="shared" si="2"/>
        <v>3.2613415493999995</v>
      </c>
      <c r="Y19" s="2">
        <f t="shared" si="3"/>
        <v>114.8881591044</v>
      </c>
      <c r="Z19" s="2">
        <f t="shared" si="4"/>
        <v>18.35469471</v>
      </c>
      <c r="AA19" s="2">
        <f t="shared" si="5"/>
        <v>133.39843265759998</v>
      </c>
      <c r="AB19" s="24">
        <f t="shared" si="6"/>
        <v>79.280853319800002</v>
      </c>
    </row>
    <row r="20" spans="1:28" x14ac:dyDescent="0.25">
      <c r="A20" s="1">
        <v>111.24999999994179</v>
      </c>
      <c r="B20" s="1">
        <v>23.735700000000001</v>
      </c>
      <c r="C20" s="1">
        <v>3.9752999999999998</v>
      </c>
      <c r="D20" s="1">
        <v>44.845399999999998</v>
      </c>
      <c r="E20" s="1">
        <v>0.58499999999999996</v>
      </c>
      <c r="F20" s="1">
        <v>6.5289999999999999</v>
      </c>
      <c r="G20" s="1">
        <v>1.3141000000000003</v>
      </c>
      <c r="H20" s="1">
        <v>0</v>
      </c>
      <c r="I20" s="1">
        <f t="shared" si="7"/>
        <v>266.54545453981291</v>
      </c>
      <c r="J20" s="1">
        <v>22.0777</v>
      </c>
      <c r="K20" s="51">
        <f>IF((K19*J19-(V20-V19)*readme!$B$18/readme!$B$20+(E20-E19)*1000)/J20&gt;0,(K19*J19-(V20-V19)*readme!$B$18/readme!$B$20+(E20-E19)*1000)/J20,0)</f>
        <v>0</v>
      </c>
      <c r="L20" s="72"/>
      <c r="M20" s="1">
        <v>395.76923076923106</v>
      </c>
      <c r="N20" s="1">
        <v>5.9832112254194518</v>
      </c>
      <c r="O20" s="1">
        <v>3.68</v>
      </c>
      <c r="P20" s="1">
        <v>1.891</v>
      </c>
      <c r="Q20" s="1">
        <v>0.13041999999999998</v>
      </c>
      <c r="R20" s="1">
        <v>4.40029</v>
      </c>
      <c r="S20" s="1">
        <v>0.64389000000000007</v>
      </c>
      <c r="T20" s="1">
        <v>4.6707099999999997</v>
      </c>
      <c r="U20" s="1">
        <v>3.0198799999999997</v>
      </c>
      <c r="V20" s="23">
        <f t="shared" si="0"/>
        <v>8737.6743461538517</v>
      </c>
      <c r="W20" s="2">
        <f t="shared" si="1"/>
        <v>81.245936</v>
      </c>
      <c r="X20" s="2">
        <f t="shared" si="2"/>
        <v>2.8793736339999998</v>
      </c>
      <c r="Y20" s="2">
        <f t="shared" si="3"/>
        <v>97.148282533</v>
      </c>
      <c r="Z20" s="2">
        <f t="shared" si="4"/>
        <v>14.215610253000001</v>
      </c>
      <c r="AA20" s="2">
        <f t="shared" si="5"/>
        <v>103.11853416699999</v>
      </c>
      <c r="AB20" s="24">
        <f t="shared" si="6"/>
        <v>66.672004676</v>
      </c>
    </row>
    <row r="21" spans="1:28" x14ac:dyDescent="0.25">
      <c r="A21" s="1">
        <v>114</v>
      </c>
      <c r="B21" s="1">
        <v>23.830300000000001</v>
      </c>
      <c r="C21" s="1">
        <v>4.0194999999999999</v>
      </c>
      <c r="D21" s="1">
        <v>37.135899999999999</v>
      </c>
      <c r="E21" s="1">
        <v>0.58499999999999996</v>
      </c>
      <c r="F21" s="1">
        <v>7.2620000000000005</v>
      </c>
      <c r="G21" s="1">
        <v>1.4267000000000003</v>
      </c>
      <c r="H21" s="1">
        <v>0</v>
      </c>
      <c r="I21" s="1">
        <f t="shared" si="7"/>
        <v>459.99999999999966</v>
      </c>
      <c r="J21" s="1">
        <v>22.758110000000002</v>
      </c>
      <c r="K21" s="51">
        <f>IF((K20*J20-(V21-V20)*readme!$B$18/readme!$B$20+(E21-E20)*1000)/J21&gt;0,(K20*J20-(V21-V20)*readme!$B$18/readme!$B$20+(E21-E20)*1000)/J21,0)</f>
        <v>0</v>
      </c>
      <c r="L21" s="72"/>
      <c r="M21" s="1">
        <v>428.84615384615404</v>
      </c>
      <c r="N21" s="1">
        <v>8.1589243983071835</v>
      </c>
      <c r="O21" s="1">
        <v>6</v>
      </c>
      <c r="P21" s="1">
        <v>3.55</v>
      </c>
      <c r="Q21" s="1">
        <v>0.11518</v>
      </c>
      <c r="R21" s="1">
        <v>3.8080699999999998</v>
      </c>
      <c r="S21" s="1">
        <v>0.56967000000000001</v>
      </c>
      <c r="T21" s="1">
        <v>4.1542399999999997</v>
      </c>
      <c r="U21" s="1">
        <v>2.7797700000000001</v>
      </c>
      <c r="V21" s="23">
        <f t="shared" si="0"/>
        <v>9759.727942307698</v>
      </c>
      <c r="W21" s="2">
        <f t="shared" si="1"/>
        <v>136.54866000000001</v>
      </c>
      <c r="X21" s="2">
        <f t="shared" si="2"/>
        <v>2.6212791098000006</v>
      </c>
      <c r="Y21" s="2">
        <f t="shared" si="3"/>
        <v>86.664475947699998</v>
      </c>
      <c r="Z21" s="2">
        <f t="shared" si="4"/>
        <v>12.964612523700001</v>
      </c>
      <c r="AA21" s="2">
        <f t="shared" si="5"/>
        <v>94.542650886399997</v>
      </c>
      <c r="AB21" s="24">
        <f t="shared" si="6"/>
        <v>63.26231143470001</v>
      </c>
    </row>
    <row r="22" spans="1:28" x14ac:dyDescent="0.25">
      <c r="A22" s="1">
        <v>117</v>
      </c>
      <c r="B22" s="1">
        <v>23.593900000000001</v>
      </c>
      <c r="C22" s="1">
        <v>4.0320999999999998</v>
      </c>
      <c r="D22" s="1">
        <v>3.3593000000000002</v>
      </c>
      <c r="E22" s="1">
        <v>0.58499999999999996</v>
      </c>
      <c r="F22" s="1">
        <v>8.6419999999999995</v>
      </c>
      <c r="G22" s="1">
        <v>1.5344000000000002</v>
      </c>
      <c r="H22" s="1">
        <v>0</v>
      </c>
      <c r="I22" s="1">
        <f t="shared" si="7"/>
        <v>115.33333333333336</v>
      </c>
      <c r="J22" s="1">
        <v>23.945240000000002</v>
      </c>
      <c r="K22" s="51">
        <f>IF((K21*J21-(V22-V21)*readme!$B$18/readme!$B$20+(E22-E21)*1000)/J22&gt;0,(K21*J21-(V22-V21)*readme!$B$18/readme!$B$20+(E22-E21)*1000)/J22,0)</f>
        <v>0</v>
      </c>
      <c r="L22" s="72"/>
      <c r="M22" s="1">
        <v>410.38461538461547</v>
      </c>
      <c r="N22" s="1">
        <v>0.54392829322070557</v>
      </c>
      <c r="O22" s="1">
        <v>6.61</v>
      </c>
      <c r="P22" s="1">
        <v>1.512</v>
      </c>
      <c r="Q22" s="1">
        <v>0.10273</v>
      </c>
      <c r="R22" s="1">
        <v>3.2010899999999998</v>
      </c>
      <c r="S22" s="1">
        <v>0.48544999999999999</v>
      </c>
      <c r="T22" s="1">
        <v>3.5779100000000001</v>
      </c>
      <c r="U22" s="1">
        <v>2.5451100000000002</v>
      </c>
      <c r="V22" s="23">
        <f t="shared" si="0"/>
        <v>9826.7581076923107</v>
      </c>
      <c r="W22" s="2">
        <f t="shared" si="1"/>
        <v>158.27803640000002</v>
      </c>
      <c r="X22" s="2">
        <f t="shared" si="2"/>
        <v>2.4598945052000003</v>
      </c>
      <c r="Y22" s="2">
        <f t="shared" si="3"/>
        <v>76.650868311600007</v>
      </c>
      <c r="Z22" s="2">
        <f t="shared" si="4"/>
        <v>11.624216758000001</v>
      </c>
      <c r="AA22" s="2">
        <f t="shared" si="5"/>
        <v>85.673913648400017</v>
      </c>
      <c r="AB22" s="24">
        <f t="shared" si="6"/>
        <v>60.943269776400008</v>
      </c>
    </row>
    <row r="23" spans="1:28" x14ac:dyDescent="0.25">
      <c r="A23" s="1">
        <v>120</v>
      </c>
      <c r="B23" s="1">
        <v>23.546600000000002</v>
      </c>
      <c r="C23" s="1">
        <v>3.9659</v>
      </c>
      <c r="D23" s="1">
        <v>3.1065</v>
      </c>
      <c r="E23" s="1">
        <v>0.58499999999999996</v>
      </c>
      <c r="F23" s="1">
        <v>8.9879999999999995</v>
      </c>
      <c r="G23" s="1">
        <v>1.6178000000000003</v>
      </c>
      <c r="H23" s="1">
        <v>0</v>
      </c>
      <c r="I23" s="1">
        <f t="shared" si="7"/>
        <v>66.666666666667027</v>
      </c>
      <c r="J23" s="1">
        <v>24.29364</v>
      </c>
      <c r="K23" s="51">
        <f>IF((K22*J22-(V23-V22)*readme!$B$18/readme!$B$20+(E23-E22)*1000)/J23&gt;0,(K22*J22-(V23-V22)*readme!$B$18/readme!$B$20+(E23-E22)*1000)/J23,0)</f>
        <v>0</v>
      </c>
      <c r="L23" s="72"/>
      <c r="M23" s="1">
        <v>410.38461538461547</v>
      </c>
      <c r="N23" s="1">
        <v>0.54392829322070557</v>
      </c>
      <c r="O23" s="1">
        <v>8.34</v>
      </c>
      <c r="P23" s="1">
        <v>0.38100000000000001</v>
      </c>
      <c r="Q23" s="1">
        <v>0.10651000000000001</v>
      </c>
      <c r="R23" s="1">
        <v>3.19848</v>
      </c>
      <c r="S23" s="1">
        <v>0.48015999999999998</v>
      </c>
      <c r="T23" s="1">
        <v>3.5612599999999999</v>
      </c>
      <c r="U23" s="1">
        <v>2.6455200000000003</v>
      </c>
      <c r="V23" s="23">
        <f t="shared" si="0"/>
        <v>9969.7361076923098</v>
      </c>
      <c r="W23" s="2">
        <f t="shared" si="1"/>
        <v>202.6089576</v>
      </c>
      <c r="X23" s="2">
        <f t="shared" si="2"/>
        <v>2.5875155964000003</v>
      </c>
      <c r="Y23" s="2">
        <f t="shared" si="3"/>
        <v>77.702721667199995</v>
      </c>
      <c r="Z23" s="2">
        <f t="shared" si="4"/>
        <v>11.6648341824</v>
      </c>
      <c r="AA23" s="2">
        <f t="shared" si="5"/>
        <v>86.51596838639999</v>
      </c>
      <c r="AB23" s="24">
        <f t="shared" si="6"/>
        <v>64.269310492800003</v>
      </c>
    </row>
    <row r="24" spans="1:28" x14ac:dyDescent="0.25">
      <c r="A24" s="1">
        <v>123</v>
      </c>
      <c r="B24" s="1">
        <v>23.593900000000001</v>
      </c>
      <c r="C24" s="1">
        <v>4.0163000000000002</v>
      </c>
      <c r="D24" s="1">
        <v>27.024999999999999</v>
      </c>
      <c r="E24" s="1">
        <v>0.58499999999999996</v>
      </c>
      <c r="F24" s="1">
        <v>9.1880000000000006</v>
      </c>
      <c r="G24" s="1">
        <v>1.6565000000000003</v>
      </c>
      <c r="H24" s="1">
        <v>0</v>
      </c>
      <c r="I24" s="1">
        <f t="shared" si="7"/>
        <v>331.49999999035134</v>
      </c>
      <c r="J24" s="1">
        <v>24.486470000000004</v>
      </c>
      <c r="K24" s="51">
        <f>IF((K23*J23-(V24-V23)*readme!$B$18/readme!$B$20+(E24-E23)*1000)/J24&gt;0,(K23*J23-(V24-V23)*readme!$B$18/readme!$B$20+(E24-E23)*1000)/J24,0)</f>
        <v>0</v>
      </c>
      <c r="L24" s="72"/>
      <c r="M24" s="1">
        <v>423.4615384615384</v>
      </c>
      <c r="N24" s="1">
        <v>2.7196414661000161</v>
      </c>
      <c r="O24" s="1">
        <v>11.33</v>
      </c>
      <c r="P24" s="1">
        <v>0.193</v>
      </c>
      <c r="Q24" s="1">
        <v>0.10438</v>
      </c>
      <c r="R24" s="1">
        <v>3.2399500000000003</v>
      </c>
      <c r="S24" s="1">
        <v>0.44928000000000001</v>
      </c>
      <c r="T24" s="1">
        <v>3.4942000000000002</v>
      </c>
      <c r="U24" s="1">
        <v>2.5731899999999999</v>
      </c>
      <c r="V24" s="23">
        <f t="shared" si="0"/>
        <v>10369.078257692308</v>
      </c>
      <c r="W24" s="2">
        <f t="shared" si="1"/>
        <v>277.43170510000004</v>
      </c>
      <c r="X24" s="2">
        <f t="shared" si="2"/>
        <v>2.5558977386000006</v>
      </c>
      <c r="Y24" s="2">
        <f t="shared" si="3"/>
        <v>79.334938476500028</v>
      </c>
      <c r="Z24" s="2">
        <f t="shared" si="4"/>
        <v>11.001281241600003</v>
      </c>
      <c r="AA24" s="2">
        <f t="shared" si="5"/>
        <v>85.560623474000025</v>
      </c>
      <c r="AB24" s="24">
        <f t="shared" si="6"/>
        <v>63.008339739300006</v>
      </c>
    </row>
    <row r="25" spans="1:28" x14ac:dyDescent="0.25">
      <c r="A25" s="1">
        <v>125.00000000005821</v>
      </c>
      <c r="B25" s="1">
        <v>23.924900000000001</v>
      </c>
      <c r="C25" s="1">
        <v>4.0384000000000002</v>
      </c>
      <c r="D25" s="1">
        <v>7.7511999999999999</v>
      </c>
      <c r="E25" s="1">
        <v>0.58499999999999996</v>
      </c>
      <c r="F25" s="1">
        <v>9.8509999999999991</v>
      </c>
      <c r="G25" s="1">
        <v>1.7508000000000004</v>
      </c>
      <c r="H25" s="1">
        <v>0</v>
      </c>
      <c r="I25" s="1">
        <f t="shared" si="7"/>
        <v>327.02439024761668</v>
      </c>
      <c r="J25" s="1">
        <v>25.095110000000002</v>
      </c>
      <c r="K25" s="51">
        <f>IF((K24*J24-(V25-V24)*readme!$B$18/readme!$B$20+(E25-E24)*1000)/J25&gt;0,(K24*J24-(V25-V24)*readme!$B$18/readme!$B$20+(E25-E24)*1000)/J25,0)</f>
        <v>0</v>
      </c>
      <c r="L25" s="72"/>
      <c r="M25" s="1">
        <v>438.46153846153811</v>
      </c>
      <c r="N25" s="1">
        <v>3.2635697593385684</v>
      </c>
      <c r="O25" s="1">
        <v>12.33</v>
      </c>
      <c r="P25" s="1">
        <v>2.073</v>
      </c>
      <c r="Q25" s="1">
        <v>0.1014</v>
      </c>
      <c r="R25" s="1">
        <v>3.0471900000000001</v>
      </c>
      <c r="S25" s="1">
        <v>0.41496000000000005</v>
      </c>
      <c r="T25" s="1">
        <v>3.2383499999999996</v>
      </c>
      <c r="U25" s="1">
        <v>2.5177</v>
      </c>
      <c r="V25" s="23">
        <f t="shared" si="0"/>
        <v>11003.24053846153</v>
      </c>
      <c r="W25" s="2">
        <f t="shared" si="1"/>
        <v>309.42270630000002</v>
      </c>
      <c r="X25" s="2">
        <f t="shared" si="2"/>
        <v>2.5446441540000002</v>
      </c>
      <c r="Y25" s="2">
        <f t="shared" si="3"/>
        <v>76.469568240900003</v>
      </c>
      <c r="Z25" s="2">
        <f t="shared" si="4"/>
        <v>10.413466845600002</v>
      </c>
      <c r="AA25" s="2">
        <f t="shared" si="5"/>
        <v>81.266749468499995</v>
      </c>
      <c r="AB25" s="24">
        <f t="shared" si="6"/>
        <v>63.181958447000007</v>
      </c>
    </row>
    <row r="26" spans="1:28" x14ac:dyDescent="0.25">
      <c r="A26" s="1">
        <v>135.24999999994179</v>
      </c>
      <c r="B26" s="1">
        <v>23.830300000000001</v>
      </c>
      <c r="C26" s="1">
        <v>3.9752999999999998</v>
      </c>
      <c r="D26" s="1">
        <v>10.531700000000001</v>
      </c>
      <c r="E26" s="1">
        <v>0.58499999999999996</v>
      </c>
      <c r="F26" s="1">
        <v>13.202999999999999</v>
      </c>
      <c r="G26" s="1">
        <v>2.2652000000000001</v>
      </c>
      <c r="H26" s="1">
        <v>0</v>
      </c>
      <c r="I26" s="1">
        <f t="shared" si="7"/>
        <v>316.36363635694045</v>
      </c>
      <c r="J26" s="1">
        <v>28.206150000000001</v>
      </c>
      <c r="K26" s="51">
        <f>IF((K25*J25-(V26-V25)*readme!$B$18/readme!$B$20+(E26-E25)*1000)/J26&gt;0,(K25*J25-(V26-V25)*readme!$B$18/readme!$B$20+(E26-E25)*1000)/J26,0)</f>
        <v>0</v>
      </c>
      <c r="L26" s="72"/>
      <c r="M26" s="1">
        <v>551.15384615384573</v>
      </c>
      <c r="N26" s="1">
        <v>3.8074980525684579</v>
      </c>
      <c r="O26" s="1">
        <v>16.690000000000001</v>
      </c>
      <c r="P26" s="1">
        <v>2.6619999999999999</v>
      </c>
      <c r="Q26" s="1">
        <v>7.7680000000000013E-2</v>
      </c>
      <c r="R26" s="1">
        <v>1.74234</v>
      </c>
      <c r="S26" s="1">
        <v>0.23317000000000002</v>
      </c>
      <c r="T26" s="1">
        <v>1.92604</v>
      </c>
      <c r="U26" s="1">
        <v>2.17571</v>
      </c>
      <c r="V26" s="23">
        <f t="shared" si="0"/>
        <v>15545.928057692296</v>
      </c>
      <c r="W26" s="2">
        <f t="shared" si="1"/>
        <v>470.76064350000007</v>
      </c>
      <c r="X26" s="2">
        <f t="shared" si="2"/>
        <v>2.1910537320000003</v>
      </c>
      <c r="Y26" s="2">
        <f t="shared" si="3"/>
        <v>49.144703391</v>
      </c>
      <c r="Z26" s="2">
        <f t="shared" si="4"/>
        <v>6.5768279955000004</v>
      </c>
      <c r="AA26" s="2">
        <f t="shared" si="5"/>
        <v>54.326173146000002</v>
      </c>
      <c r="AB26" s="24">
        <f t="shared" si="6"/>
        <v>61.368402616500006</v>
      </c>
    </row>
    <row r="27" spans="1:28" x14ac:dyDescent="0.25">
      <c r="A27" s="1">
        <v>138</v>
      </c>
      <c r="B27" s="1">
        <v>23.688500000000001</v>
      </c>
      <c r="C27" s="1">
        <v>4.0132000000000003</v>
      </c>
      <c r="D27" s="1">
        <v>10.658099999999999</v>
      </c>
      <c r="E27" s="1">
        <v>0.58499999999999996</v>
      </c>
      <c r="F27" s="1">
        <v>14.073</v>
      </c>
      <c r="G27" s="1">
        <v>2.3816000000000002</v>
      </c>
      <c r="H27" s="1">
        <v>0</v>
      </c>
      <c r="I27" s="1">
        <f t="shared" si="7"/>
        <v>262.99999999999932</v>
      </c>
      <c r="J27" s="1">
        <v>28.99821</v>
      </c>
      <c r="K27" s="51">
        <f>IF((K26*J26-(V27-V26)*readme!$B$18/readme!$B$20+(E27-E26)*1000)/J27&gt;0,(K26*J26-(V27-V26)*readme!$B$18/readme!$B$20+(E27-E26)*1000)/J27,0)</f>
        <v>0</v>
      </c>
      <c r="L27" s="72"/>
      <c r="M27" s="1">
        <v>536.92307692307691</v>
      </c>
      <c r="N27" s="1">
        <v>1.0878565864699703</v>
      </c>
      <c r="O27" s="1">
        <v>19.670000000000002</v>
      </c>
      <c r="P27" s="1">
        <v>2.0630000000000002</v>
      </c>
      <c r="Q27" s="1">
        <v>6.4689999999999998E-2</v>
      </c>
      <c r="R27" s="1">
        <v>1.31691</v>
      </c>
      <c r="S27" s="1">
        <v>0.17695</v>
      </c>
      <c r="T27" s="1">
        <v>1.50359</v>
      </c>
      <c r="U27" s="1">
        <v>2.01329</v>
      </c>
      <c r="V27" s="23">
        <f t="shared" si="0"/>
        <v>15569.808138461538</v>
      </c>
      <c r="W27" s="2">
        <f t="shared" si="1"/>
        <v>570.39479070000004</v>
      </c>
      <c r="X27" s="2">
        <f t="shared" si="2"/>
        <v>1.8758942049</v>
      </c>
      <c r="Y27" s="2">
        <f t="shared" si="3"/>
        <v>38.188032731100002</v>
      </c>
      <c r="Z27" s="2">
        <f t="shared" si="4"/>
        <v>5.1312332595000001</v>
      </c>
      <c r="AA27" s="2">
        <f t="shared" si="5"/>
        <v>43.601418573899998</v>
      </c>
      <c r="AB27" s="24">
        <f t="shared" si="6"/>
        <v>58.381806210900002</v>
      </c>
    </row>
    <row r="28" spans="1:28" x14ac:dyDescent="0.25">
      <c r="A28" s="1">
        <v>141</v>
      </c>
      <c r="B28" s="1">
        <v>23.877600000000001</v>
      </c>
      <c r="C28" s="1">
        <v>4.0037000000000003</v>
      </c>
      <c r="D28" s="1">
        <v>39.947899999999997</v>
      </c>
      <c r="E28" s="1">
        <v>0.58499999999999996</v>
      </c>
      <c r="F28" s="1">
        <v>14.861999999999998</v>
      </c>
      <c r="G28" s="1">
        <v>2.4772000000000003</v>
      </c>
      <c r="H28" s="1">
        <v>0</v>
      </c>
      <c r="I28" s="1">
        <f t="shared" si="7"/>
        <v>242.33333333333462</v>
      </c>
      <c r="J28" s="1">
        <v>29.707559999999997</v>
      </c>
      <c r="K28" s="51">
        <f>IF((K27*J27-(V28-V27)*readme!$B$18/readme!$B$20+(E28-E27)*1000)/J28&gt;0,(K27*J27-(V28-V27)*readme!$B$18/readme!$B$20+(E28-E27)*1000)/J28,0)</f>
        <v>0</v>
      </c>
      <c r="L28" s="72"/>
      <c r="M28" s="1">
        <v>535.76923076923072</v>
      </c>
      <c r="N28" s="1">
        <v>3.8074980525531701</v>
      </c>
      <c r="O28" s="1">
        <v>20.94</v>
      </c>
      <c r="P28" s="1">
        <v>0.34100000000000003</v>
      </c>
      <c r="Q28" s="1">
        <v>6.1890000000000001E-2</v>
      </c>
      <c r="R28" s="1">
        <v>1.12663</v>
      </c>
      <c r="S28" s="1">
        <v>0.14685999999999999</v>
      </c>
      <c r="T28" s="1">
        <v>1.20936</v>
      </c>
      <c r="U28" s="1">
        <v>1.8982500000000002</v>
      </c>
      <c r="V28" s="23">
        <f t="shared" si="0"/>
        <v>15916.396569230767</v>
      </c>
      <c r="W28" s="2">
        <f t="shared" si="1"/>
        <v>622.07630640000002</v>
      </c>
      <c r="X28" s="2">
        <f t="shared" si="2"/>
        <v>1.8386008883999998</v>
      </c>
      <c r="Y28" s="2">
        <f t="shared" si="3"/>
        <v>33.469428322799999</v>
      </c>
      <c r="Z28" s="2">
        <f t="shared" si="4"/>
        <v>4.3628522615999996</v>
      </c>
      <c r="AA28" s="2">
        <f t="shared" si="5"/>
        <v>35.927134761599994</v>
      </c>
      <c r="AB28" s="24">
        <f t="shared" si="6"/>
        <v>56.392375770000001</v>
      </c>
    </row>
    <row r="29" spans="1:28" x14ac:dyDescent="0.25">
      <c r="A29" s="1">
        <v>144</v>
      </c>
      <c r="B29" s="1">
        <v>23.593900000000001</v>
      </c>
      <c r="C29" s="1">
        <v>4.0163000000000002</v>
      </c>
      <c r="D29" s="1">
        <v>39.663600000000002</v>
      </c>
      <c r="E29" s="1">
        <v>0.58499999999999996</v>
      </c>
      <c r="F29" s="1">
        <v>15.589000000000002</v>
      </c>
      <c r="G29" s="1">
        <v>2.5666000000000002</v>
      </c>
      <c r="H29" s="1">
        <v>0</v>
      </c>
      <c r="I29" s="1">
        <f t="shared" si="7"/>
        <v>235.66666666666572</v>
      </c>
      <c r="J29" s="1">
        <v>30.362350000000003</v>
      </c>
      <c r="K29" s="51">
        <f>IF((K28*J28-(V29-V28)*readme!$B$18/readme!$B$20+(E29-E28)*1000)/J29&gt;0,(K28*J28-(V29-V28)*readme!$B$18/readme!$B$20+(E29-E28)*1000)/J29,0)</f>
        <v>0</v>
      </c>
      <c r="L29" s="72"/>
      <c r="M29" s="1">
        <v>546.53846153846166</v>
      </c>
      <c r="N29" s="1">
        <v>2.7196414660893149</v>
      </c>
      <c r="O29" s="1">
        <v>21.62</v>
      </c>
      <c r="P29" s="1">
        <v>2.3130000000000002</v>
      </c>
      <c r="Q29" s="1">
        <v>5.4060000000000004E-2</v>
      </c>
      <c r="R29" s="1">
        <v>0.95578000000000007</v>
      </c>
      <c r="S29" s="1">
        <v>0.12125999999999999</v>
      </c>
      <c r="T29" s="1">
        <v>1.00986</v>
      </c>
      <c r="U29" s="1">
        <v>1.91676</v>
      </c>
      <c r="V29" s="23">
        <f t="shared" si="0"/>
        <v>16594.192057692311</v>
      </c>
      <c r="W29" s="2">
        <f t="shared" si="1"/>
        <v>656.43400700000007</v>
      </c>
      <c r="X29" s="2">
        <f t="shared" si="2"/>
        <v>1.6413886410000003</v>
      </c>
      <c r="Y29" s="2">
        <f t="shared" si="3"/>
        <v>29.019726883000004</v>
      </c>
      <c r="Z29" s="2">
        <f t="shared" si="4"/>
        <v>3.681738561</v>
      </c>
      <c r="AA29" s="2">
        <f t="shared" si="5"/>
        <v>30.661722771000001</v>
      </c>
      <c r="AB29" s="24">
        <f t="shared" si="6"/>
        <v>58.197337986000008</v>
      </c>
    </row>
    <row r="30" spans="1:28" x14ac:dyDescent="0.25">
      <c r="A30" s="1">
        <v>147</v>
      </c>
      <c r="B30" s="1">
        <v>23.546600000000002</v>
      </c>
      <c r="C30" s="1">
        <v>3.9815999999999998</v>
      </c>
      <c r="D30" s="1">
        <v>40.1691</v>
      </c>
      <c r="E30" s="1">
        <v>0.58499999999999996</v>
      </c>
      <c r="F30" s="1">
        <v>16.295999999999999</v>
      </c>
      <c r="G30" s="1">
        <v>2.6592000000000002</v>
      </c>
      <c r="H30" s="1">
        <v>0</v>
      </c>
      <c r="I30" s="1">
        <f t="shared" si="7"/>
        <v>225.49999999343734</v>
      </c>
      <c r="J30" s="1">
        <v>31.00422</v>
      </c>
      <c r="K30" s="51">
        <f>IF((K29*J29-(V30-V29)*readme!$B$18/readme!$B$20+(E30-E29)*1000)/J30&gt;0,(K29*J29-(V30-V29)*readme!$B$18/readme!$B$20+(E30-E29)*1000)/J30,0)</f>
        <v>0</v>
      </c>
      <c r="L30" s="72"/>
      <c r="M30" s="1">
        <v>546.53846153846132</v>
      </c>
      <c r="N30" s="1">
        <v>1.6317848796336132</v>
      </c>
      <c r="O30" s="1">
        <v>21.69</v>
      </c>
      <c r="P30" s="1">
        <v>2.6429999999999998</v>
      </c>
      <c r="Q30" s="1">
        <v>4.3369999999999999E-2</v>
      </c>
      <c r="R30" s="1">
        <v>0.69036999999999993</v>
      </c>
      <c r="S30" s="1">
        <v>8.9219999999999994E-2</v>
      </c>
      <c r="T30" s="1">
        <v>0.68765999999999994</v>
      </c>
      <c r="U30" s="1">
        <v>1.67306</v>
      </c>
      <c r="V30" s="23">
        <f t="shared" si="0"/>
        <v>16944.998699999993</v>
      </c>
      <c r="W30" s="2">
        <f t="shared" si="1"/>
        <v>672.48153180000008</v>
      </c>
      <c r="X30" s="2">
        <f t="shared" si="2"/>
        <v>1.3446530213999999</v>
      </c>
      <c r="Y30" s="2">
        <f t="shared" si="3"/>
        <v>21.404383361399997</v>
      </c>
      <c r="Z30" s="2">
        <f t="shared" si="4"/>
        <v>2.7661965083999998</v>
      </c>
      <c r="AA30" s="2">
        <f t="shared" si="5"/>
        <v>21.320361925199997</v>
      </c>
      <c r="AB30" s="24">
        <f t="shared" si="6"/>
        <v>51.8719203132</v>
      </c>
    </row>
    <row r="31" spans="1:28" x14ac:dyDescent="0.25">
      <c r="A31" s="1">
        <v>149.00000000005821</v>
      </c>
      <c r="B31" s="1">
        <v>23.735700000000001</v>
      </c>
      <c r="C31" s="1">
        <v>4.0603999999999996</v>
      </c>
      <c r="D31" s="1">
        <v>40.895800000000001</v>
      </c>
      <c r="E31" s="1">
        <v>0.58499999999999996</v>
      </c>
      <c r="F31" s="1">
        <v>16.747</v>
      </c>
      <c r="G31" s="1">
        <v>2.7223000000000002</v>
      </c>
      <c r="H31" s="1">
        <v>0</v>
      </c>
      <c r="I31" s="1">
        <f t="shared" si="7"/>
        <v>218.73170731955753</v>
      </c>
      <c r="J31" s="1">
        <v>31.417300000000001</v>
      </c>
      <c r="K31" s="51">
        <f>IF((K30*J30-(V31-V30)*readme!$B$18/readme!$B$20+(E31-E30)*1000)/J31&gt;0,(K30*J30-(V31-V30)*readme!$B$18/readme!$B$20+(E31-E30)*1000)/J31,0)</f>
        <v>0</v>
      </c>
      <c r="L31" s="72"/>
      <c r="M31" s="1">
        <v>565.38461538461547</v>
      </c>
      <c r="N31" s="1">
        <v>11.966422450848633</v>
      </c>
      <c r="O31" s="1">
        <v>26.98</v>
      </c>
      <c r="P31" s="1">
        <v>3.7120000000000002</v>
      </c>
      <c r="Q31" s="1">
        <v>4.6289999999999998E-2</v>
      </c>
      <c r="R31" s="1">
        <v>0.68328</v>
      </c>
      <c r="S31" s="1">
        <v>8.2879999999999995E-2</v>
      </c>
      <c r="T31" s="1">
        <v>0.64640000000000009</v>
      </c>
      <c r="U31" s="1">
        <v>1.7414700000000001</v>
      </c>
      <c r="V31" s="23">
        <f t="shared" si="0"/>
        <v>17762.858076923079</v>
      </c>
      <c r="W31" s="2">
        <f t="shared" si="1"/>
        <v>847.63875400000006</v>
      </c>
      <c r="X31" s="2">
        <f t="shared" si="2"/>
        <v>1.454306817</v>
      </c>
      <c r="Y31" s="2">
        <f t="shared" si="3"/>
        <v>21.466812744000002</v>
      </c>
      <c r="Z31" s="2">
        <f t="shared" si="4"/>
        <v>2.6038658240000001</v>
      </c>
      <c r="AA31" s="2">
        <f t="shared" si="5"/>
        <v>20.308142720000003</v>
      </c>
      <c r="AB31" s="24">
        <f t="shared" si="6"/>
        <v>54.712285431000005</v>
      </c>
    </row>
    <row r="32" spans="1:28" x14ac:dyDescent="0.25">
      <c r="A32" s="1">
        <v>159.24999999994179</v>
      </c>
      <c r="B32" s="1">
        <v>23.735700000000001</v>
      </c>
      <c r="C32" s="1">
        <v>4.01</v>
      </c>
      <c r="D32" s="1">
        <v>40.105899999999998</v>
      </c>
      <c r="E32" s="1">
        <v>0.58499999999999996</v>
      </c>
      <c r="F32" s="1">
        <v>18.989000000000001</v>
      </c>
      <c r="G32" s="1">
        <v>3.0186000000000002</v>
      </c>
      <c r="H32" s="1">
        <v>0</v>
      </c>
      <c r="I32" s="1">
        <f t="shared" si="7"/>
        <v>206.39999999450674</v>
      </c>
      <c r="J32" s="1">
        <v>33.455150000000003</v>
      </c>
      <c r="K32" s="51">
        <f>IF((K31*J31-(V32-V31)*readme!$B$18/readme!$B$20+(E32-E31)*1000)/J32&gt;0,(K31*J31-(V32-V31)*readme!$B$18/readme!$B$20+(E32-E31)*1000)/J32,0)</f>
        <v>0</v>
      </c>
      <c r="L32" s="72"/>
      <c r="M32" s="1">
        <v>649.61538461538453</v>
      </c>
      <c r="N32" s="1">
        <v>1.6317848797049554</v>
      </c>
      <c r="O32" s="1">
        <v>29.8</v>
      </c>
      <c r="P32" s="1">
        <v>2.4769999999999999</v>
      </c>
      <c r="Q32" s="1">
        <v>3.6400000000000002E-2</v>
      </c>
      <c r="R32" s="1">
        <v>0.32408000000000003</v>
      </c>
      <c r="S32" s="1">
        <v>5.6569999999999995E-2</v>
      </c>
      <c r="T32" s="1">
        <v>0.47531999999999996</v>
      </c>
      <c r="U32" s="1">
        <v>1.4615800000000001</v>
      </c>
      <c r="V32" s="23">
        <f t="shared" si="0"/>
        <v>21732.980134615384</v>
      </c>
      <c r="W32" s="2">
        <f t="shared" si="1"/>
        <v>996.96347000000014</v>
      </c>
      <c r="X32" s="2">
        <f t="shared" si="2"/>
        <v>1.2177674600000001</v>
      </c>
      <c r="Y32" s="2">
        <f t="shared" si="3"/>
        <v>10.842145012000001</v>
      </c>
      <c r="Z32" s="2">
        <f t="shared" si="4"/>
        <v>1.8925578355000001</v>
      </c>
      <c r="AA32" s="2">
        <f t="shared" si="5"/>
        <v>15.901901898</v>
      </c>
      <c r="AB32" s="24">
        <f t="shared" si="6"/>
        <v>48.897378137000011</v>
      </c>
    </row>
    <row r="33" spans="1:28" x14ac:dyDescent="0.25">
      <c r="A33" s="1">
        <v>162.16666666668607</v>
      </c>
      <c r="B33" s="1">
        <v>23.593900000000001</v>
      </c>
      <c r="C33" s="1">
        <v>4.0384000000000002</v>
      </c>
      <c r="D33" s="1">
        <v>41.211799999999997</v>
      </c>
      <c r="E33" s="1">
        <v>0.58499999999999996</v>
      </c>
      <c r="F33" s="1">
        <v>19.590999999999998</v>
      </c>
      <c r="G33" s="1">
        <v>3.0919000000000003</v>
      </c>
      <c r="H33" s="1">
        <v>0</v>
      </c>
      <c r="I33" s="1">
        <f t="shared" si="7"/>
        <v>195.09677419061831</v>
      </c>
      <c r="J33" s="1">
        <v>33.996699999999997</v>
      </c>
      <c r="K33" s="51">
        <f>IF((K32*J32-(V33-V32)*readme!$B$18/readme!$B$20+(E33-E32)*1000)/J33&gt;0,(K32*J32-(V33-V32)*readme!$B$18/readme!$B$20+(E33-E32)*1000)/J33,0)</f>
        <v>2.7838609222478983</v>
      </c>
      <c r="L33" s="72"/>
      <c r="M33" s="1">
        <v>632.30769230769226</v>
      </c>
      <c r="N33" s="1">
        <v>7.6149961050834092</v>
      </c>
      <c r="O33" s="1">
        <v>30.83</v>
      </c>
      <c r="P33" s="1">
        <v>1.242</v>
      </c>
      <c r="Q33" s="1">
        <v>3.0100000000000002E-2</v>
      </c>
      <c r="R33" s="1">
        <v>0.23759000000000002</v>
      </c>
      <c r="S33" s="1">
        <v>5.1280000000000006E-2</v>
      </c>
      <c r="T33" s="1">
        <v>0.45419999999999999</v>
      </c>
      <c r="U33" s="1">
        <v>1.3530900000000001</v>
      </c>
      <c r="V33" s="23">
        <f t="shared" si="0"/>
        <v>21496.374923076921</v>
      </c>
      <c r="W33" s="2">
        <f t="shared" si="1"/>
        <v>1048.1182609999998</v>
      </c>
      <c r="X33" s="2">
        <f t="shared" si="2"/>
        <v>1.02330067</v>
      </c>
      <c r="Y33" s="2">
        <f t="shared" si="3"/>
        <v>8.0772759530000009</v>
      </c>
      <c r="Z33" s="2">
        <f t="shared" si="4"/>
        <v>1.743350776</v>
      </c>
      <c r="AA33" s="2">
        <f t="shared" si="5"/>
        <v>15.441301139999998</v>
      </c>
      <c r="AB33" s="24">
        <f t="shared" si="6"/>
        <v>46.000594802999998</v>
      </c>
    </row>
    <row r="34" spans="1:28" x14ac:dyDescent="0.25">
      <c r="A34" s="1">
        <v>164.75000000005821</v>
      </c>
      <c r="B34" s="1">
        <v>23.830300000000001</v>
      </c>
      <c r="C34" s="1">
        <v>4.01</v>
      </c>
      <c r="D34" s="1">
        <v>39.821599999999997</v>
      </c>
      <c r="E34" s="1">
        <v>0.58499999999999996</v>
      </c>
      <c r="F34" s="1">
        <v>20.094999999999999</v>
      </c>
      <c r="G34" s="1">
        <v>3.1488000000000005</v>
      </c>
      <c r="H34" s="1">
        <v>0</v>
      </c>
      <c r="I34" s="1">
        <f t="shared" si="7"/>
        <v>194.40000001809807</v>
      </c>
      <c r="J34" s="1">
        <v>34.446069999999999</v>
      </c>
      <c r="K34" s="51">
        <f>IF((K33*J33-(V34-V33)*readme!$B$18/readme!$B$20+(E34-E33)*1000)/J34&gt;0,(K33*J33-(V34-V33)*readme!$B$18/readme!$B$20+(E34-E33)*1000)/J34,0)</f>
        <v>16.217238670813163</v>
      </c>
      <c r="L34" s="72"/>
      <c r="M34" s="1">
        <v>590.38461538461547</v>
      </c>
      <c r="N34" s="1">
        <v>13.598207330510782</v>
      </c>
      <c r="O34" s="1">
        <v>32.42</v>
      </c>
      <c r="P34" s="1">
        <v>3.0649999999999999</v>
      </c>
      <c r="Q34" s="1">
        <v>2.7890000000000002E-2</v>
      </c>
      <c r="R34" s="1">
        <v>0.20865999999999998</v>
      </c>
      <c r="S34" s="1">
        <v>4.727E-2</v>
      </c>
      <c r="T34" s="1">
        <v>0.44177</v>
      </c>
      <c r="U34" s="1">
        <v>1.2595399999999999</v>
      </c>
      <c r="V34" s="23">
        <f t="shared" si="0"/>
        <v>20336.429788461541</v>
      </c>
      <c r="W34" s="2">
        <f t="shared" si="1"/>
        <v>1116.7415894000001</v>
      </c>
      <c r="X34" s="2">
        <f t="shared" si="2"/>
        <v>0.9607008923</v>
      </c>
      <c r="Y34" s="2">
        <f t="shared" si="3"/>
        <v>7.1875169661999996</v>
      </c>
      <c r="Z34" s="2">
        <f t="shared" si="4"/>
        <v>1.6282657289</v>
      </c>
      <c r="AA34" s="2">
        <f t="shared" si="5"/>
        <v>15.217240343899999</v>
      </c>
      <c r="AB34" s="24">
        <f t="shared" si="6"/>
        <v>43.386203007799992</v>
      </c>
    </row>
    <row r="35" spans="1:28" x14ac:dyDescent="0.25">
      <c r="A35" s="1">
        <v>165.99999999994179</v>
      </c>
      <c r="B35" s="1">
        <v>23.593900000000001</v>
      </c>
      <c r="C35" s="1">
        <v>4.0888</v>
      </c>
      <c r="D35" s="1">
        <v>39.947899999999997</v>
      </c>
      <c r="E35" s="1">
        <v>0.58499999999999996</v>
      </c>
      <c r="F35" s="1">
        <v>20.33799999999999</v>
      </c>
      <c r="G35" s="1">
        <v>3.162700000000001</v>
      </c>
      <c r="H35" s="1">
        <v>0</v>
      </c>
      <c r="I35" s="1">
        <f t="shared" si="7"/>
        <v>198.46153845443271</v>
      </c>
      <c r="J35" s="1">
        <v>34.650549999999988</v>
      </c>
      <c r="K35" s="51">
        <f>IF((K34*J34-(V35-V34)*readme!$B$18/readme!$B$20+(E35-E34)*1000)/J35&gt;0,(K34*J34-(V35-V34)*readme!$B$18/readme!$B$20+(E35-E34)*1000)/J35,0)</f>
        <v>27.343329770656375</v>
      </c>
      <c r="L35" s="72"/>
      <c r="M35" s="1">
        <v>558.84615384615392</v>
      </c>
      <c r="N35" s="1">
        <v>4.8953546389840721</v>
      </c>
      <c r="O35" s="1">
        <v>42.23</v>
      </c>
      <c r="P35" s="1">
        <v>2.48</v>
      </c>
      <c r="Q35" s="1">
        <v>7.6599999999999988E-2</v>
      </c>
      <c r="R35" s="1">
        <v>1.9341699999999999</v>
      </c>
      <c r="S35" s="1">
        <v>0.26569999999999999</v>
      </c>
      <c r="T35" s="1">
        <v>2.25827</v>
      </c>
      <c r="U35" s="1">
        <v>2.28586</v>
      </c>
      <c r="V35" s="23">
        <f t="shared" si="0"/>
        <v>19364.326596153842</v>
      </c>
      <c r="W35" s="2">
        <f t="shared" si="1"/>
        <v>1463.2927264999994</v>
      </c>
      <c r="X35" s="2">
        <f t="shared" si="2"/>
        <v>2.6542321299999987</v>
      </c>
      <c r="Y35" s="2">
        <f t="shared" si="3"/>
        <v>67.020054293499982</v>
      </c>
      <c r="Z35" s="2">
        <f t="shared" si="4"/>
        <v>9.206651134999996</v>
      </c>
      <c r="AA35" s="2">
        <f t="shared" si="5"/>
        <v>78.250297548499972</v>
      </c>
      <c r="AB35" s="24">
        <f t="shared" si="6"/>
        <v>79.20630622299997</v>
      </c>
    </row>
    <row r="36" spans="1:28" x14ac:dyDescent="0.25">
      <c r="A36" s="1">
        <v>168.16666666668607</v>
      </c>
      <c r="B36" s="1">
        <v>23.783000000000001</v>
      </c>
      <c r="C36" s="1">
        <v>4.01</v>
      </c>
      <c r="D36" s="1">
        <v>39.6004</v>
      </c>
      <c r="E36" s="1">
        <v>0.58499999999999996</v>
      </c>
      <c r="F36" s="1">
        <v>20.767999999999997</v>
      </c>
      <c r="G36" s="1">
        <v>3.2124999999999999</v>
      </c>
      <c r="H36" s="1">
        <v>0</v>
      </c>
      <c r="I36" s="1">
        <f t="shared" si="7"/>
        <v>194.72727272315259</v>
      </c>
      <c r="J36" s="1">
        <v>35.035069999999997</v>
      </c>
      <c r="K36" s="51">
        <f>IF((K35*J35-(V36-V35)*readme!$B$18/readme!$B$20+(E36-E35)*1000)/J36&gt;0,(K35*J35-(V36-V35)*readme!$B$18/readme!$B$20+(E36-E35)*1000)/J36,0)</f>
        <v>23.820598968624662</v>
      </c>
      <c r="L36" s="72"/>
      <c r="M36" s="1">
        <v>560.76923076923072</v>
      </c>
      <c r="N36" s="1">
        <v>6.5271395186414658</v>
      </c>
      <c r="O36" s="1">
        <v>36.96</v>
      </c>
      <c r="P36" s="1">
        <v>1.63</v>
      </c>
      <c r="Q36" s="1">
        <v>7.7219999999999997E-2</v>
      </c>
      <c r="R36" s="1">
        <v>1.7382200000000001</v>
      </c>
      <c r="S36" s="1">
        <v>0.23239000000000001</v>
      </c>
      <c r="T36" s="1">
        <v>1.9910000000000001</v>
      </c>
      <c r="U36" s="1">
        <v>2.2108300000000001</v>
      </c>
      <c r="V36" s="23">
        <f t="shared" si="0"/>
        <v>19646.589253846152</v>
      </c>
      <c r="W36" s="2">
        <f t="shared" si="1"/>
        <v>1294.8961872</v>
      </c>
      <c r="X36" s="2">
        <f t="shared" si="2"/>
        <v>2.7054081053999997</v>
      </c>
      <c r="Y36" s="2">
        <f t="shared" si="3"/>
        <v>60.898659375400001</v>
      </c>
      <c r="Z36" s="2">
        <f t="shared" si="4"/>
        <v>8.1417999173000002</v>
      </c>
      <c r="AA36" s="2">
        <f t="shared" si="5"/>
        <v>69.754824369999994</v>
      </c>
      <c r="AB36" s="24">
        <f t="shared" si="6"/>
        <v>77.456583808099992</v>
      </c>
    </row>
    <row r="37" spans="1:28" x14ac:dyDescent="0.25">
      <c r="A37" s="1">
        <v>170.00000000005821</v>
      </c>
      <c r="B37" s="1">
        <v>23.783000000000001</v>
      </c>
      <c r="C37" s="1">
        <v>4.0004999999999997</v>
      </c>
      <c r="D37" s="1">
        <v>38.842100000000002</v>
      </c>
      <c r="E37" s="1">
        <v>0.58499999999999996</v>
      </c>
      <c r="F37" s="1">
        <v>21.125</v>
      </c>
      <c r="G37" s="1">
        <v>3.2604000000000006</v>
      </c>
      <c r="H37" s="1">
        <v>0</v>
      </c>
      <c r="I37" s="1">
        <f t="shared" si="7"/>
        <v>183.50000001067798</v>
      </c>
      <c r="J37" s="1">
        <v>35.360210000000002</v>
      </c>
      <c r="K37" s="51">
        <f>IF((K36*J36-(V37-V36)*readme!$B$18/readme!$B$20+(E37-E36)*1000)/J37&gt;0,(K36*J36-(V37-V36)*readme!$B$18/readme!$B$20+(E37-E36)*1000)/J37,0)</f>
        <v>19.231346890060468</v>
      </c>
      <c r="L37" s="72"/>
      <c r="M37" s="1">
        <v>566.53846153846143</v>
      </c>
      <c r="N37" s="1">
        <v>2.7196414661107178</v>
      </c>
      <c r="O37" s="1">
        <v>45.57</v>
      </c>
      <c r="P37" s="1">
        <v>5.2149999999999999</v>
      </c>
      <c r="Q37" s="1">
        <v>7.7420000000000003E-2</v>
      </c>
      <c r="R37" s="1">
        <v>1.6261700000000001</v>
      </c>
      <c r="S37" s="1">
        <v>0.19914000000000001</v>
      </c>
      <c r="T37" s="1">
        <v>1.76877</v>
      </c>
      <c r="U37" s="1">
        <v>2.2521</v>
      </c>
      <c r="V37" s="23">
        <f t="shared" si="0"/>
        <v>20032.918973076921</v>
      </c>
      <c r="W37" s="2">
        <f t="shared" si="1"/>
        <v>1611.3647697000001</v>
      </c>
      <c r="X37" s="2">
        <f t="shared" si="2"/>
        <v>2.7375874582000002</v>
      </c>
      <c r="Y37" s="2">
        <f t="shared" si="3"/>
        <v>57.501712695700007</v>
      </c>
      <c r="Z37" s="2">
        <f t="shared" si="4"/>
        <v>7.0416322194000012</v>
      </c>
      <c r="AA37" s="2">
        <f t="shared" si="5"/>
        <v>62.544078641700004</v>
      </c>
      <c r="AB37" s="24">
        <f t="shared" si="6"/>
        <v>79.634728941000006</v>
      </c>
    </row>
    <row r="38" spans="1:28" x14ac:dyDescent="0.25">
      <c r="A38" s="1">
        <v>171.99999999994179</v>
      </c>
      <c r="B38" s="1">
        <v>23.735700000000001</v>
      </c>
      <c r="C38" s="1">
        <v>4.0037000000000003</v>
      </c>
      <c r="D38" s="1">
        <v>40.105899999999998</v>
      </c>
      <c r="E38" s="1">
        <v>0.58499999999999996</v>
      </c>
      <c r="F38" s="1">
        <v>21.491999999999994</v>
      </c>
      <c r="G38" s="1">
        <v>3.3084000000000007</v>
      </c>
      <c r="H38" s="1">
        <v>0</v>
      </c>
      <c r="I38" s="1">
        <f t="shared" si="7"/>
        <v>165.81818181730483</v>
      </c>
      <c r="J38" s="1">
        <v>35.693339999999999</v>
      </c>
      <c r="K38" s="51">
        <f>IF((K37*J37-(V38-V37)*readme!$B$18/readme!$B$20+(E38-E37)*1000)/J38&gt;0,(K37*J37-(V38-V37)*readme!$B$18/readme!$B$20+(E38-E37)*1000)/J38,0)</f>
        <v>14.629139088261772</v>
      </c>
      <c r="L38" s="72"/>
      <c r="M38" s="1">
        <v>572.30769230769215</v>
      </c>
      <c r="N38" s="1">
        <v>2.1757131728864336</v>
      </c>
      <c r="O38" s="1">
        <v>52.54</v>
      </c>
      <c r="P38" s="1">
        <v>9.6479999999999997</v>
      </c>
      <c r="Q38" s="1">
        <v>6.9989999999999997E-2</v>
      </c>
      <c r="R38" s="1">
        <v>1.51905</v>
      </c>
      <c r="S38" s="1">
        <v>0.17307999999999998</v>
      </c>
      <c r="T38" s="1">
        <v>1.52895</v>
      </c>
      <c r="U38" s="1">
        <v>2.1053699999999997</v>
      </c>
      <c r="V38" s="23">
        <f t="shared" si="0"/>
        <v>20427.573046153841</v>
      </c>
      <c r="W38" s="2">
        <f t="shared" si="1"/>
        <v>1875.3280835999999</v>
      </c>
      <c r="X38" s="2">
        <f t="shared" si="2"/>
        <v>2.4981768665999997</v>
      </c>
      <c r="Y38" s="2">
        <f t="shared" si="3"/>
        <v>54.219968127000001</v>
      </c>
      <c r="Z38" s="2">
        <f t="shared" si="4"/>
        <v>6.1778032871999997</v>
      </c>
      <c r="AA38" s="2">
        <f t="shared" si="5"/>
        <v>54.573332192999999</v>
      </c>
      <c r="AB38" s="24">
        <f t="shared" si="6"/>
        <v>75.147687235799992</v>
      </c>
    </row>
    <row r="39" spans="1:28" x14ac:dyDescent="0.25">
      <c r="A39" s="1">
        <v>183</v>
      </c>
      <c r="B39" s="1">
        <v>23.688500000000001</v>
      </c>
      <c r="C39" s="1">
        <v>4.0132000000000003</v>
      </c>
      <c r="D39" s="1">
        <v>39.3476</v>
      </c>
      <c r="E39" s="1">
        <v>0.58499999999999996</v>
      </c>
      <c r="F39" s="1">
        <v>23.315999999999999</v>
      </c>
      <c r="G39" s="1">
        <v>3.5422000000000002</v>
      </c>
      <c r="H39" s="1">
        <v>0</v>
      </c>
      <c r="I39" s="1">
        <f t="shared" si="7"/>
        <v>144.00000000838381</v>
      </c>
      <c r="J39" s="1">
        <v>37.344720000000002</v>
      </c>
      <c r="K39" s="51">
        <f>IF((K38*J38-(V39-V38)*readme!$B$18/readme!$B$20+(E39-E38)*1000)/J39&gt;0,(K38*J38-(V39-V38)*readme!$B$18/readme!$B$20+(E39-E38)*1000)/J39,0)</f>
        <v>0</v>
      </c>
      <c r="L39" s="72"/>
      <c r="M39" s="1">
        <v>595.76923076923083</v>
      </c>
      <c r="N39" s="1">
        <v>3.807498052522595</v>
      </c>
      <c r="O39" s="1">
        <v>57.34</v>
      </c>
      <c r="P39" s="1">
        <v>9.1340000000000003</v>
      </c>
      <c r="Q39" s="1">
        <v>3.9759999999999997E-2</v>
      </c>
      <c r="R39" s="1">
        <v>0.9043699999999999</v>
      </c>
      <c r="S39" s="1">
        <v>6.1600000000000002E-2</v>
      </c>
      <c r="T39" s="1">
        <v>0.64703999999999995</v>
      </c>
      <c r="U39" s="1">
        <v>1.9585599999999999</v>
      </c>
      <c r="V39" s="23">
        <f t="shared" si="0"/>
        <v>22248.83510769231</v>
      </c>
      <c r="W39" s="2">
        <f t="shared" si="1"/>
        <v>2141.3462448000005</v>
      </c>
      <c r="X39" s="2">
        <f t="shared" si="2"/>
        <v>1.4848260672</v>
      </c>
      <c r="Y39" s="2">
        <f t="shared" si="3"/>
        <v>33.773444426399998</v>
      </c>
      <c r="Z39" s="2">
        <f t="shared" si="4"/>
        <v>2.3004347520000001</v>
      </c>
      <c r="AA39" s="2">
        <f t="shared" si="5"/>
        <v>24.163527628800001</v>
      </c>
      <c r="AB39" s="24">
        <f t="shared" si="6"/>
        <v>73.141874803199997</v>
      </c>
    </row>
    <row r="40" spans="1:28" x14ac:dyDescent="0.25">
      <c r="A40" s="1">
        <v>183.99999999994179</v>
      </c>
      <c r="B40" s="1">
        <v>23.735700000000001</v>
      </c>
      <c r="C40" s="1">
        <v>4.01</v>
      </c>
      <c r="D40" s="1">
        <v>40.485100000000003</v>
      </c>
      <c r="E40" s="1">
        <v>0.58499999999999996</v>
      </c>
      <c r="F40" s="1">
        <v>23.46</v>
      </c>
      <c r="G40" s="1">
        <v>3.5586000000000002</v>
      </c>
      <c r="H40" s="1">
        <v>0</v>
      </c>
      <c r="I40" s="1">
        <f t="shared" si="7"/>
        <v>141.99999998346138</v>
      </c>
      <c r="J40" s="1">
        <v>37.473239999999997</v>
      </c>
      <c r="K40" s="51">
        <f>IF((K39*J39-(V40-V39)*readme!$B$18/readme!$B$20+(E40-E39)*1000)/J40&gt;0,(K39*J39-(V40-V39)*readme!$B$18/readme!$B$20+(E40-E39)*1000)/J40,0)</f>
        <v>0.87499633584677594</v>
      </c>
      <c r="L40" s="72"/>
      <c r="M40" s="1">
        <v>591.53846153846166</v>
      </c>
      <c r="N40" s="1">
        <v>2.1757131728329271</v>
      </c>
      <c r="O40" s="1">
        <v>52.21</v>
      </c>
      <c r="P40" s="1">
        <v>6.6120000000000001</v>
      </c>
      <c r="Q40" s="1">
        <v>3.6700000000000003E-2</v>
      </c>
      <c r="R40" s="1">
        <v>0.81386000000000003</v>
      </c>
      <c r="S40" s="1">
        <v>5.2110000000000004E-2</v>
      </c>
      <c r="T40" s="1">
        <v>0.54103000000000001</v>
      </c>
      <c r="U40" s="1">
        <v>1.8195599999999998</v>
      </c>
      <c r="V40" s="23">
        <f t="shared" si="0"/>
        <v>22166.862738461543</v>
      </c>
      <c r="W40" s="2">
        <f t="shared" si="1"/>
        <v>1956.4778603999998</v>
      </c>
      <c r="X40" s="2">
        <f t="shared" si="2"/>
        <v>1.3752679080000001</v>
      </c>
      <c r="Y40" s="2">
        <f t="shared" si="3"/>
        <v>30.497971106399998</v>
      </c>
      <c r="Z40" s="2">
        <f t="shared" si="4"/>
        <v>1.9527305364</v>
      </c>
      <c r="AA40" s="2">
        <f t="shared" si="5"/>
        <v>20.274147037199999</v>
      </c>
      <c r="AB40" s="24">
        <f t="shared" si="6"/>
        <v>68.184808574399995</v>
      </c>
    </row>
    <row r="41" spans="1:28" ht="15.75" thickBot="1" x14ac:dyDescent="0.3">
      <c r="A41" s="1">
        <v>185.00000000005821</v>
      </c>
      <c r="B41" s="1">
        <v>23.783000000000001</v>
      </c>
      <c r="C41" s="1">
        <v>4.0068000000000001</v>
      </c>
      <c r="D41" s="1">
        <v>38.589300000000001</v>
      </c>
      <c r="E41" s="1">
        <v>0.58499999999999996</v>
      </c>
      <c r="F41" s="1">
        <v>23.601999999999993</v>
      </c>
      <c r="G41" s="1">
        <v>3.5729000000000006</v>
      </c>
      <c r="H41" s="1">
        <v>0</v>
      </c>
      <c r="I41" s="1">
        <f t="shared" si="7"/>
        <v>127.57837837833821</v>
      </c>
      <c r="J41" s="1">
        <v>37.598289999999992</v>
      </c>
      <c r="K41" s="51">
        <f>IF((K40*J40-(V41-V40)*readme!$B$18/readme!$B$20+(E41-E40)*1000)/J41&gt;0,(K40*J40-(V41-V40)*readme!$B$18/readme!$B$20+(E41-E40)*1000)/J41,0)</f>
        <v>0</v>
      </c>
      <c r="L41" s="72"/>
      <c r="M41" s="1">
        <v>598.07692307692298</v>
      </c>
      <c r="N41" s="1">
        <v>7.0710678118572439</v>
      </c>
      <c r="O41" s="1">
        <v>54.39</v>
      </c>
      <c r="P41" s="1">
        <v>6.98</v>
      </c>
      <c r="Q41" s="1">
        <v>4.0820000000000002E-2</v>
      </c>
      <c r="R41" s="1">
        <v>0.83181999999999989</v>
      </c>
      <c r="S41" s="1">
        <v>5.1060000000000008E-2</v>
      </c>
      <c r="T41" s="1">
        <v>0.53662999999999994</v>
      </c>
      <c r="U41" s="1">
        <v>1.84883</v>
      </c>
      <c r="V41" s="25">
        <f t="shared" si="0"/>
        <v>22486.669596153839</v>
      </c>
      <c r="W41" s="26">
        <f t="shared" si="1"/>
        <v>2044.9709930999995</v>
      </c>
      <c r="X41" s="26">
        <f t="shared" si="2"/>
        <v>1.5347621977999997</v>
      </c>
      <c r="Y41" s="26">
        <f t="shared" si="3"/>
        <v>31.275009587799989</v>
      </c>
      <c r="Z41" s="26">
        <f t="shared" si="4"/>
        <v>1.9197686874</v>
      </c>
      <c r="AA41" s="26">
        <f t="shared" si="5"/>
        <v>20.176370362699995</v>
      </c>
      <c r="AB41" s="27">
        <f t="shared" si="6"/>
        <v>69.512846500699979</v>
      </c>
    </row>
    <row r="44" spans="1:28" x14ac:dyDescent="0.25">
      <c r="A44" t="s">
        <v>37</v>
      </c>
      <c r="B44">
        <v>0</v>
      </c>
      <c r="C44" t="s">
        <v>39</v>
      </c>
    </row>
    <row r="45" spans="1:28" x14ac:dyDescent="0.25">
      <c r="A45" t="s">
        <v>38</v>
      </c>
      <c r="B45" s="59">
        <f>F4*1000/J4</f>
        <v>1.8721227813005599</v>
      </c>
      <c r="C45" t="s">
        <v>39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6F0A-36A3-4AFA-A0DD-D1673FACD8AB}">
  <dimension ref="A1:N41"/>
  <sheetViews>
    <sheetView topLeftCell="A9" workbookViewId="0">
      <selection activeCell="N11" sqref="A11:N41"/>
    </sheetView>
  </sheetViews>
  <sheetFormatPr defaultRowHeight="15" x14ac:dyDescent="0.25"/>
  <cols>
    <col min="6" max="6" width="11.28515625" bestFit="1" customWidth="1"/>
  </cols>
  <sheetData>
    <row r="1" spans="1:14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9</v>
      </c>
      <c r="F1" s="3" t="s">
        <v>58</v>
      </c>
      <c r="G1" s="4" t="s">
        <v>55</v>
      </c>
      <c r="H1" s="4" t="s">
        <v>29</v>
      </c>
      <c r="I1" s="4" t="s">
        <v>30</v>
      </c>
      <c r="J1" s="4" t="s">
        <v>31</v>
      </c>
      <c r="K1" s="4" t="s">
        <v>27</v>
      </c>
      <c r="L1" s="5" t="s">
        <v>32</v>
      </c>
      <c r="M1" s="15" t="s">
        <v>56</v>
      </c>
      <c r="N1" s="15" t="s">
        <v>57</v>
      </c>
    </row>
    <row r="2" spans="1:14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20</v>
      </c>
      <c r="F2" s="14" t="s">
        <v>26</v>
      </c>
      <c r="G2" s="15" t="s">
        <v>28</v>
      </c>
      <c r="H2" s="15" t="s">
        <v>26</v>
      </c>
      <c r="I2" s="15" t="s">
        <v>26</v>
      </c>
      <c r="J2" s="15" t="s">
        <v>26</v>
      </c>
      <c r="K2" s="15" t="s">
        <v>26</v>
      </c>
      <c r="L2" s="16" t="s">
        <v>26</v>
      </c>
      <c r="M2" s="15" t="s">
        <v>19</v>
      </c>
      <c r="N2" s="15" t="s">
        <v>19</v>
      </c>
    </row>
    <row r="3" spans="1:14" x14ac:dyDescent="0.25">
      <c r="A3" s="57">
        <v>0</v>
      </c>
      <c r="B3" s="57">
        <v>30.072299999999998</v>
      </c>
      <c r="C3" s="57">
        <v>5.0374999999999996</v>
      </c>
      <c r="D3" s="57">
        <v>99.254400000000004</v>
      </c>
      <c r="E3" s="57">
        <v>15</v>
      </c>
      <c r="F3" s="51"/>
      <c r="G3" s="51"/>
      <c r="H3" s="51"/>
      <c r="I3" s="51"/>
      <c r="J3" s="51"/>
      <c r="K3" s="51"/>
      <c r="L3" s="51"/>
      <c r="M3" s="51"/>
      <c r="N3" s="51"/>
    </row>
    <row r="4" spans="1:14" x14ac:dyDescent="0.25">
      <c r="A4" s="35">
        <v>42.166666666686069</v>
      </c>
      <c r="B4" s="35">
        <v>30.024999999999999</v>
      </c>
      <c r="C4" s="35">
        <v>5.0279999999999996</v>
      </c>
      <c r="D4" s="35">
        <v>48.478999999999999</v>
      </c>
      <c r="E4" s="35">
        <v>16.02459</v>
      </c>
      <c r="F4" s="86"/>
      <c r="G4" s="86"/>
      <c r="H4" s="86"/>
      <c r="I4" s="86"/>
      <c r="J4" s="86"/>
      <c r="K4" s="86"/>
      <c r="L4" s="86"/>
    </row>
    <row r="5" spans="1:14" x14ac:dyDescent="0.25">
      <c r="A5" s="1">
        <v>44.000000000058208</v>
      </c>
      <c r="B5" s="1">
        <v>23.735700000000001</v>
      </c>
      <c r="C5" s="1">
        <v>5.0027999999999997</v>
      </c>
      <c r="D5" s="1">
        <v>79.885800000000003</v>
      </c>
      <c r="E5" s="1">
        <v>16.083970000000001</v>
      </c>
      <c r="F5" s="86"/>
      <c r="G5" s="86"/>
      <c r="H5" s="86"/>
      <c r="I5" s="86"/>
      <c r="J5" s="86"/>
      <c r="K5" s="86"/>
      <c r="L5" s="86"/>
    </row>
    <row r="6" spans="1:14" x14ac:dyDescent="0.25">
      <c r="A6" s="1">
        <v>45.999999999941792</v>
      </c>
      <c r="B6" s="1">
        <v>23.783000000000001</v>
      </c>
      <c r="C6" s="1">
        <v>5.1761999999999997</v>
      </c>
      <c r="D6" s="1">
        <v>76.757800000000003</v>
      </c>
      <c r="E6" s="1">
        <v>16.124099999999999</v>
      </c>
      <c r="F6" s="86"/>
      <c r="G6" s="86"/>
      <c r="H6" s="86"/>
      <c r="I6" s="86"/>
      <c r="J6" s="86"/>
      <c r="K6" s="86"/>
      <c r="L6" s="86"/>
    </row>
    <row r="7" spans="1:14" x14ac:dyDescent="0.25">
      <c r="A7" s="1">
        <v>48.333333333372138</v>
      </c>
      <c r="B7" s="1">
        <v>23.735700000000001</v>
      </c>
      <c r="C7" s="1">
        <v>5.0438000000000001</v>
      </c>
      <c r="D7" s="1">
        <v>79.569800000000001</v>
      </c>
      <c r="E7" s="1">
        <v>16.140540000000001</v>
      </c>
      <c r="F7" s="86"/>
      <c r="G7" s="86"/>
      <c r="H7" s="86"/>
      <c r="I7" s="86"/>
      <c r="J7" s="86"/>
      <c r="K7" s="86"/>
      <c r="L7" s="86"/>
    </row>
    <row r="8" spans="1:14" x14ac:dyDescent="0.25">
      <c r="A8" s="1">
        <v>63.249999999941792</v>
      </c>
      <c r="B8" s="1">
        <v>23.688500000000001</v>
      </c>
      <c r="C8" s="1">
        <v>3.9942000000000002</v>
      </c>
      <c r="D8" s="1">
        <v>78.621899999999997</v>
      </c>
      <c r="E8" s="1">
        <v>16.55827</v>
      </c>
      <c r="F8" s="86"/>
      <c r="G8" s="86"/>
      <c r="H8" s="86"/>
      <c r="I8" s="86"/>
      <c r="J8" s="86"/>
      <c r="K8" s="86"/>
      <c r="L8" s="86"/>
    </row>
    <row r="9" spans="1:14" x14ac:dyDescent="0.25">
      <c r="A9" s="1">
        <v>66.249999999941792</v>
      </c>
      <c r="B9" s="1">
        <v>23.641200000000001</v>
      </c>
      <c r="C9" s="1">
        <v>3.9784999999999999</v>
      </c>
      <c r="D9" s="1">
        <v>81.781599999999997</v>
      </c>
      <c r="E9" s="1">
        <v>16.637830000000001</v>
      </c>
      <c r="F9" s="86"/>
      <c r="G9" s="86"/>
      <c r="H9" s="86"/>
      <c r="I9" s="86"/>
      <c r="J9" s="86"/>
      <c r="K9" s="86"/>
      <c r="L9" s="86"/>
    </row>
    <row r="10" spans="1:14" x14ac:dyDescent="0.25">
      <c r="A10" s="78">
        <v>69</v>
      </c>
      <c r="B10" s="78">
        <v>23.735700000000001</v>
      </c>
      <c r="C10" s="78">
        <v>3.9910999999999999</v>
      </c>
      <c r="D10" s="78">
        <v>59.316499999999998</v>
      </c>
      <c r="E10" s="78">
        <v>16.845549999999999</v>
      </c>
      <c r="F10" s="86"/>
      <c r="G10" s="86"/>
      <c r="H10" s="86"/>
      <c r="I10" s="86"/>
      <c r="J10" s="86"/>
      <c r="K10" s="86"/>
      <c r="L10" s="86"/>
    </row>
    <row r="11" spans="1:14" x14ac:dyDescent="0.25">
      <c r="A11" s="1">
        <v>72</v>
      </c>
      <c r="B11" s="1">
        <v>23.735700000000001</v>
      </c>
      <c r="C11" s="1">
        <v>4.0194999999999999</v>
      </c>
      <c r="D11" s="1">
        <v>60.011699999999998</v>
      </c>
      <c r="E11" s="1">
        <v>17.117980000000003</v>
      </c>
      <c r="F11" s="86">
        <f>'F007'!V11-'F007'!V$11</f>
        <v>0</v>
      </c>
      <c r="G11" s="86">
        <f>'F007'!W10-'F007'!W$10</f>
        <v>0</v>
      </c>
      <c r="H11" s="86">
        <f>'F007'!X11-'F007'!X$11</f>
        <v>0</v>
      </c>
      <c r="I11" s="86">
        <f>'F007'!Y11-'F007'!Y$11</f>
        <v>0</v>
      </c>
      <c r="J11" s="86">
        <f>'F007'!Z11-'F007'!Z$11</f>
        <v>0</v>
      </c>
      <c r="K11" s="86">
        <f>'F007'!AA11-'F007'!AA$11</f>
        <v>0</v>
      </c>
      <c r="L11" s="86">
        <f>'F007'!AB11-'F007'!AB$11</f>
        <v>0</v>
      </c>
      <c r="M11">
        <v>0</v>
      </c>
      <c r="N11">
        <v>0</v>
      </c>
    </row>
    <row r="12" spans="1:14" x14ac:dyDescent="0.25">
      <c r="A12" s="1">
        <v>75</v>
      </c>
      <c r="B12" s="1">
        <v>23.735700000000001</v>
      </c>
      <c r="C12" s="1">
        <v>3.9973999999999998</v>
      </c>
      <c r="D12" s="1">
        <v>60.2012</v>
      </c>
      <c r="E12" s="1">
        <v>17.37049</v>
      </c>
      <c r="F12" s="86">
        <f>'F007'!V12-'F007'!V$11</f>
        <v>258.36837307692304</v>
      </c>
      <c r="G12" s="86">
        <f>'F007'!W12-'F007'!W$10</f>
        <v>-3.3089653999999911</v>
      </c>
      <c r="H12" s="86">
        <f>'F007'!X12-'F007'!X$11</f>
        <v>-0.53767142070000107</v>
      </c>
      <c r="I12" s="86">
        <f>'F007'!Y12-'F007'!Y$11</f>
        <v>-13.235414367000018</v>
      </c>
      <c r="J12" s="86">
        <f>'F007'!Z12-'F007'!Z$11</f>
        <v>-3.1733643645000065</v>
      </c>
      <c r="K12" s="86">
        <f>'F007'!AA12-'F007'!AA$11</f>
        <v>-16.944671031500036</v>
      </c>
      <c r="L12" s="86">
        <f>'F007'!AB12-'F007'!AB$11</f>
        <v>-8.9580071939000021</v>
      </c>
      <c r="M12">
        <f>-('F007'!G12-'F007'!$G$11)</f>
        <v>-4.6199999999999797E-2</v>
      </c>
      <c r="N12">
        <f>-('F007'!F12-'F007'!$F$11)</f>
        <v>-0.26699999999999946</v>
      </c>
    </row>
    <row r="13" spans="1:14" x14ac:dyDescent="0.25">
      <c r="A13" s="1">
        <v>77.000000000058208</v>
      </c>
      <c r="B13" s="1">
        <v>23.735700000000001</v>
      </c>
      <c r="C13" s="1">
        <v>4.0163000000000002</v>
      </c>
      <c r="D13" s="1">
        <v>59.7273</v>
      </c>
      <c r="E13" s="1">
        <v>17.533480000000001</v>
      </c>
      <c r="F13" s="86">
        <f>'F007'!V13-'F007'!V$11</f>
        <v>450.99591538461709</v>
      </c>
      <c r="G13" s="86">
        <f>'F007'!W13-'F007'!W$10</f>
        <v>-19.45793699999999</v>
      </c>
      <c r="H13" s="86">
        <f>'F007'!X13-'F007'!X$11</f>
        <v>1.8601369999990958E-3</v>
      </c>
      <c r="I13" s="86">
        <f>'F007'!Y13-'F007'!Y$11</f>
        <v>-3.6976221362000103</v>
      </c>
      <c r="J13" s="86">
        <f>'F007'!Z13-'F007'!Z$11</f>
        <v>1.8854650279999952</v>
      </c>
      <c r="K13" s="86">
        <f>'F007'!AA13-'F007'!AA$11</f>
        <v>28.864643381399986</v>
      </c>
      <c r="L13" s="86">
        <f>'F007'!AB13-'F007'!AB$11</f>
        <v>18.750171298799984</v>
      </c>
      <c r="M13">
        <f>-('F007'!G13-'F007'!$G$11)</f>
        <v>-7.7199999999999491E-2</v>
      </c>
      <c r="N13">
        <f>-('F007'!F13-'F007'!$F$11)</f>
        <v>-0.43799999999999883</v>
      </c>
    </row>
    <row r="14" spans="1:14" x14ac:dyDescent="0.25">
      <c r="A14" s="1">
        <v>88.749999999941792</v>
      </c>
      <c r="B14" s="1">
        <v>23.641200000000001</v>
      </c>
      <c r="C14" s="1">
        <v>4.0037000000000003</v>
      </c>
      <c r="D14" s="1">
        <v>59.9801</v>
      </c>
      <c r="E14" s="1">
        <v>18.41873</v>
      </c>
      <c r="F14" s="86">
        <f>'F007'!V14-'F007'!V$11</f>
        <v>1880.2339769230753</v>
      </c>
      <c r="G14" s="86">
        <f>'F007'!W14-'F007'!W$10</f>
        <v>-38.744764999999994</v>
      </c>
      <c r="H14" s="86">
        <f>'F007'!X14-'F007'!X$11</f>
        <v>0.13030576899999868</v>
      </c>
      <c r="I14" s="86">
        <f>'F007'!Y14-'F007'!Y$11</f>
        <v>2.3121042097999691</v>
      </c>
      <c r="J14" s="86">
        <f>'F007'!Z14-'F007'!Z$11</f>
        <v>1.1870799082999959</v>
      </c>
      <c r="K14" s="86">
        <f>'F007'!AA14-'F007'!AA$11</f>
        <v>15.087703964299976</v>
      </c>
      <c r="L14" s="86">
        <f>'F007'!AB14-'F007'!AB$11</f>
        <v>9.3168703055999913</v>
      </c>
      <c r="M14">
        <f>-('F007'!G14-'F007'!$G$11)</f>
        <v>-0.21989999999999998</v>
      </c>
      <c r="N14">
        <f>-('F007'!F14-'F007'!$F$11)</f>
        <v>-1.395999999999999</v>
      </c>
    </row>
    <row r="15" spans="1:14" x14ac:dyDescent="0.25">
      <c r="A15" s="1">
        <v>90.249999999941792</v>
      </c>
      <c r="B15" s="1">
        <v>23.735700000000001</v>
      </c>
      <c r="C15" s="1">
        <v>4.0068000000000001</v>
      </c>
      <c r="D15" s="1">
        <v>59.916899999999998</v>
      </c>
      <c r="E15" s="1">
        <v>18.531010000000002</v>
      </c>
      <c r="F15" s="86">
        <f>'F007'!V15-'F007'!V$11</f>
        <v>2066.9185846153828</v>
      </c>
      <c r="G15" s="86">
        <f>'F007'!W15-'F007'!W$10</f>
        <v>-38.744764999999994</v>
      </c>
      <c r="H15" s="86">
        <f>'F007'!X15-'F007'!X$11</f>
        <v>0.84933032459999991</v>
      </c>
      <c r="I15" s="86">
        <f>'F007'!Y15-'F007'!Y$11</f>
        <v>28.46787112940001</v>
      </c>
      <c r="J15" s="86">
        <f>'F007'!Z15-'F007'!Z$11</f>
        <v>5.8262703967</v>
      </c>
      <c r="K15" s="86">
        <f>'F007'!AA15-'F007'!AA$11</f>
        <v>51.855178950899983</v>
      </c>
      <c r="L15" s="86">
        <f>'F007'!AB15-'F007'!AB$11</f>
        <v>28.377689589599996</v>
      </c>
      <c r="M15">
        <f>-('F007'!G15-'F007'!$G$11)</f>
        <v>-0.24019999999999975</v>
      </c>
      <c r="N15">
        <f>-('F007'!F15-'F007'!$F$11)</f>
        <v>-1.514999999999997</v>
      </c>
    </row>
    <row r="16" spans="1:14" x14ac:dyDescent="0.25">
      <c r="A16" s="1">
        <v>93</v>
      </c>
      <c r="B16" s="1">
        <v>23.688500000000001</v>
      </c>
      <c r="C16" s="1">
        <v>3.9689999999999999</v>
      </c>
      <c r="D16" s="1">
        <v>40.042700000000004</v>
      </c>
      <c r="E16" s="1">
        <v>18.895</v>
      </c>
      <c r="F16" s="86">
        <f>'F007'!V16-'F007'!V$11</f>
        <v>1905.2527615384647</v>
      </c>
      <c r="G16" s="86">
        <f>'F007'!W16-'F007'!W$10</f>
        <v>4.1468850000000046</v>
      </c>
      <c r="H16" s="86">
        <f>'F007'!X16-'F007'!X$11</f>
        <v>-0.2549537482000015</v>
      </c>
      <c r="I16" s="86">
        <f>'F007'!Y16-'F007'!Y$11</f>
        <v>-14.68973584260003</v>
      </c>
      <c r="J16" s="86">
        <f>'F007'!Z16-'F007'!Z$11</f>
        <v>-1.093850461600006</v>
      </c>
      <c r="K16" s="86">
        <f>'F007'!AA16-'F007'!AA$11</f>
        <v>-1.1392143666000436</v>
      </c>
      <c r="L16" s="86">
        <f>'F007'!AB16-'F007'!AB$11</f>
        <v>1.3132501643999746</v>
      </c>
      <c r="M16">
        <f>-('F007'!G16-'F007'!$G$11)</f>
        <v>-0.29439999999999955</v>
      </c>
      <c r="N16">
        <f>-('F007'!F16-'F007'!$F$11)</f>
        <v>-1.9139999999999979</v>
      </c>
    </row>
    <row r="17" spans="1:14" x14ac:dyDescent="0.25">
      <c r="A17" s="1">
        <v>96</v>
      </c>
      <c r="B17" s="1">
        <v>23.735700000000001</v>
      </c>
      <c r="C17" s="1">
        <v>3.9973999999999998</v>
      </c>
      <c r="D17" s="1">
        <v>40.042700000000004</v>
      </c>
      <c r="E17" s="1">
        <v>19.327490000000001</v>
      </c>
      <c r="F17" s="86">
        <f>'F007'!V17-'F007'!V$11</f>
        <v>2397.1489961538477</v>
      </c>
      <c r="G17" s="86">
        <f>'F007'!W17-'F007'!W$10</f>
        <v>-3.1821833999999924</v>
      </c>
      <c r="H17" s="86">
        <f>'F007'!X17-'F007'!X$11</f>
        <v>-0.37837968630000063</v>
      </c>
      <c r="I17" s="86">
        <f>'F007'!Y17-'F007'!Y$11</f>
        <v>-18.784661825700013</v>
      </c>
      <c r="J17" s="86">
        <f>'F007'!Z17-'F007'!Z$11</f>
        <v>-4.121697081500006</v>
      </c>
      <c r="K17" s="86">
        <f>'F007'!AA17-'F007'!AA$11</f>
        <v>-22.518642624000009</v>
      </c>
      <c r="L17" s="86">
        <f>'F007'!AB17-'F007'!AB$11</f>
        <v>-7.6827150320000044</v>
      </c>
      <c r="M17">
        <f>-('F007'!G17-'F007'!$G$11)</f>
        <v>-0.37379999999999924</v>
      </c>
      <c r="N17">
        <f>-('F007'!F17-'F007'!$F$11)</f>
        <v>-2.3709999999999987</v>
      </c>
    </row>
    <row r="18" spans="1:14" x14ac:dyDescent="0.25">
      <c r="A18" s="1">
        <v>99</v>
      </c>
      <c r="B18" s="1">
        <v>23.735700000000001</v>
      </c>
      <c r="C18" s="1">
        <v>3.9878999999999998</v>
      </c>
      <c r="D18" s="1">
        <v>40.1691</v>
      </c>
      <c r="E18" s="1">
        <v>19.75827</v>
      </c>
      <c r="F18" s="86">
        <f>'F007'!V18-'F007'!V$11</f>
        <v>2951.0951538461609</v>
      </c>
      <c r="G18" s="86">
        <f>'F007'!W18-'F007'!W$10</f>
        <v>18.949383400000002</v>
      </c>
      <c r="H18" s="86">
        <f>'F007'!X18-'F007'!X$11</f>
        <v>2.7809865999998795E-2</v>
      </c>
      <c r="I18" s="86">
        <f>'F007'!Y18-'F007'!Y$11</f>
        <v>-10.574658464700022</v>
      </c>
      <c r="J18" s="86">
        <f>'F007'!Z18-'F007'!Z$11</f>
        <v>-1.0160720611000045</v>
      </c>
      <c r="K18" s="86">
        <f>'F007'!AA18-'F007'!AA$11</f>
        <v>-3.6820151871000348</v>
      </c>
      <c r="L18" s="86">
        <f>'F007'!AB18-'F007'!AB$11</f>
        <v>1.7433672167999816</v>
      </c>
      <c r="M18">
        <f>-('F007'!G18-'F007'!$G$11)</f>
        <v>-0.45129999999999981</v>
      </c>
      <c r="N18">
        <f>-('F007'!F18-'F007'!$F$11)</f>
        <v>-2.8279999999999994</v>
      </c>
    </row>
    <row r="19" spans="1:14" x14ac:dyDescent="0.25">
      <c r="A19" s="1">
        <v>101.00000000005821</v>
      </c>
      <c r="B19" s="1">
        <v>23.735700000000001</v>
      </c>
      <c r="C19" s="1">
        <v>4.0225999999999997</v>
      </c>
      <c r="D19" s="1">
        <v>39.79</v>
      </c>
      <c r="E19" s="1">
        <v>20.048819999999999</v>
      </c>
      <c r="F19" s="86">
        <f>'F007'!V19-'F007'!V$11</f>
        <v>3100.6193307692306</v>
      </c>
      <c r="G19" s="86">
        <f>'F007'!W19-'F007'!W$10</f>
        <v>20.599742200000001</v>
      </c>
      <c r="H19" s="86">
        <f>'F007'!X19-'F007'!X$11</f>
        <v>-0.13811809880000148</v>
      </c>
      <c r="I19" s="86">
        <f>'F007'!Y19-'F007'!Y$11</f>
        <v>-16.977974488200019</v>
      </c>
      <c r="J19" s="86">
        <f>'F007'!Z19-'F007'!Z$11</f>
        <v>-2.1855118516000047</v>
      </c>
      <c r="K19" s="86">
        <f>'F007'!AA19-'F007'!AA$11</f>
        <v>-11.670798909000041</v>
      </c>
      <c r="L19" s="86">
        <f>'F007'!AB19-'F007'!AB$11</f>
        <v>1.9294947341999915</v>
      </c>
      <c r="M19">
        <f>-('F007'!G19-'F007'!$G$11)</f>
        <v>-0.50289999999999946</v>
      </c>
      <c r="N19">
        <f>-('F007'!F19-'F007'!$F$11)</f>
        <v>-3.1369999999999969</v>
      </c>
    </row>
    <row r="20" spans="1:14" x14ac:dyDescent="0.25">
      <c r="A20" s="1">
        <v>111.24999999994179</v>
      </c>
      <c r="B20" s="1">
        <v>23.735700000000001</v>
      </c>
      <c r="C20" s="1">
        <v>3.9752999999999998</v>
      </c>
      <c r="D20" s="1">
        <v>44.845399999999998</v>
      </c>
      <c r="E20" s="1">
        <v>22.0777</v>
      </c>
      <c r="F20" s="86">
        <f>'F007'!V20-'F007'!V$11</f>
        <v>5715.6924923077004</v>
      </c>
      <c r="G20" s="86">
        <f>'F007'!W20-'F007'!W$10</f>
        <v>42.501171000000006</v>
      </c>
      <c r="H20" s="86">
        <f>'F007'!X20-'F007'!X$11</f>
        <v>-0.52008601420000122</v>
      </c>
      <c r="I20" s="86">
        <f>'F007'!Y20-'F007'!Y$11</f>
        <v>-34.717851059600022</v>
      </c>
      <c r="J20" s="86">
        <f>'F007'!Z20-'F007'!Z$11</f>
        <v>-6.3245963086000039</v>
      </c>
      <c r="K20" s="86">
        <f>'F007'!AA20-'F007'!AA$11</f>
        <v>-41.950697399600031</v>
      </c>
      <c r="L20" s="86">
        <f>'F007'!AB20-'F007'!AB$11</f>
        <v>-10.67935390960001</v>
      </c>
      <c r="M20">
        <f>-('F007'!G20-'F007'!$G$11)</f>
        <v>-0.84979999999999967</v>
      </c>
      <c r="N20">
        <f>-('F007'!F20-'F007'!$F$11)</f>
        <v>-5.3099999999999987</v>
      </c>
    </row>
    <row r="21" spans="1:14" x14ac:dyDescent="0.25">
      <c r="A21" s="1">
        <v>114</v>
      </c>
      <c r="B21" s="1">
        <v>23.830300000000001</v>
      </c>
      <c r="C21" s="1">
        <v>4.0194999999999999</v>
      </c>
      <c r="D21" s="1">
        <v>37.135899999999999</v>
      </c>
      <c r="E21" s="1">
        <v>22.758110000000002</v>
      </c>
      <c r="F21" s="86">
        <f>'F007'!V21-'F007'!V$11</f>
        <v>6737.7460884615466</v>
      </c>
      <c r="G21" s="86">
        <f>'F007'!W21-'F007'!W$10</f>
        <v>97.803895000000011</v>
      </c>
      <c r="H21" s="86">
        <f>'F007'!X21-'F007'!X$11</f>
        <v>-0.77818053840000045</v>
      </c>
      <c r="I21" s="86">
        <f>'F007'!Y21-'F007'!Y$11</f>
        <v>-45.201657644900024</v>
      </c>
      <c r="J21" s="86">
        <f>'F007'!Z21-'F007'!Z$11</f>
        <v>-7.5755940379000037</v>
      </c>
      <c r="K21" s="86">
        <f>'F007'!AA21-'F007'!AA$11</f>
        <v>-50.526580680200027</v>
      </c>
      <c r="L21" s="86">
        <f>'F007'!AB21-'F007'!AB$11</f>
        <v>-14.089047150900001</v>
      </c>
      <c r="M21">
        <f>-('F007'!G21-'F007'!$G$11)</f>
        <v>-0.9623999999999997</v>
      </c>
      <c r="N21">
        <f>-('F007'!F21-'F007'!$F$11)</f>
        <v>-6.0429999999999993</v>
      </c>
    </row>
    <row r="22" spans="1:14" x14ac:dyDescent="0.25">
      <c r="A22" s="1">
        <v>117</v>
      </c>
      <c r="B22" s="1">
        <v>23.593900000000001</v>
      </c>
      <c r="C22" s="1">
        <v>4.0320999999999998</v>
      </c>
      <c r="D22" s="1">
        <v>3.3593000000000002</v>
      </c>
      <c r="E22" s="1">
        <v>23.945240000000002</v>
      </c>
      <c r="F22" s="86">
        <f>'F007'!V22-'F007'!V$11</f>
        <v>6804.7762538461593</v>
      </c>
      <c r="G22" s="86">
        <f>'F007'!W22-'F007'!W$10</f>
        <v>119.53327140000002</v>
      </c>
      <c r="H22" s="86">
        <f>'F007'!X22-'F007'!X$11</f>
        <v>-0.93956514300000071</v>
      </c>
      <c r="I22" s="86">
        <f>'F007'!Y22-'F007'!Y$11</f>
        <v>-55.215265281000015</v>
      </c>
      <c r="J22" s="86">
        <f>'F007'!Z22-'F007'!Z$11</f>
        <v>-8.915989803600004</v>
      </c>
      <c r="K22" s="86">
        <f>'F007'!AA22-'F007'!AA$11</f>
        <v>-59.395317918200007</v>
      </c>
      <c r="L22" s="86">
        <f>'F007'!AB22-'F007'!AB$11</f>
        <v>-16.408088809200002</v>
      </c>
      <c r="M22">
        <f>-('F007'!G22-'F007'!$G$11)</f>
        <v>-1.0700999999999996</v>
      </c>
      <c r="N22">
        <f>-('F007'!F22-'F007'!$F$11)</f>
        <v>-7.4229999999999983</v>
      </c>
    </row>
    <row r="23" spans="1:14" x14ac:dyDescent="0.25">
      <c r="A23" s="1">
        <v>120</v>
      </c>
      <c r="B23" s="1">
        <v>23.546600000000002</v>
      </c>
      <c r="C23" s="1">
        <v>3.9659</v>
      </c>
      <c r="D23" s="1">
        <v>3.1065</v>
      </c>
      <c r="E23" s="1">
        <v>24.29364</v>
      </c>
      <c r="F23" s="86">
        <f>'F007'!V23-'F007'!V$11</f>
        <v>6947.7542538461585</v>
      </c>
      <c r="G23" s="86">
        <f>'F007'!W23-'F007'!W$10</f>
        <v>163.8641926</v>
      </c>
      <c r="H23" s="86">
        <f>'F007'!X23-'F007'!X$11</f>
        <v>-0.81194405180000073</v>
      </c>
      <c r="I23" s="86">
        <f>'F007'!Y23-'F007'!Y$11</f>
        <v>-54.163411925400027</v>
      </c>
      <c r="J23" s="86">
        <f>'F007'!Z23-'F007'!Z$11</f>
        <v>-8.8753723792000052</v>
      </c>
      <c r="K23" s="86">
        <f>'F007'!AA23-'F007'!AA$11</f>
        <v>-58.553263180200034</v>
      </c>
      <c r="L23" s="86">
        <f>'F007'!AB23-'F007'!AB$11</f>
        <v>-13.082048092800008</v>
      </c>
      <c r="M23">
        <f>-('F007'!G23-'F007'!$G$11)</f>
        <v>-1.1534999999999997</v>
      </c>
      <c r="N23">
        <f>-('F007'!F23-'F007'!$F$11)</f>
        <v>-7.7689999999999984</v>
      </c>
    </row>
    <row r="24" spans="1:14" x14ac:dyDescent="0.25">
      <c r="A24" s="1">
        <v>123</v>
      </c>
      <c r="B24" s="1">
        <v>23.593900000000001</v>
      </c>
      <c r="C24" s="1">
        <v>4.0163000000000002</v>
      </c>
      <c r="D24" s="1">
        <v>27.024999999999999</v>
      </c>
      <c r="E24" s="1">
        <v>24.486470000000004</v>
      </c>
      <c r="F24" s="86">
        <f>'F007'!V24-'F007'!V$11</f>
        <v>7347.096403846157</v>
      </c>
      <c r="G24" s="86">
        <f>'F007'!W24-'F007'!W$10</f>
        <v>238.68694010000004</v>
      </c>
      <c r="H24" s="86">
        <f>'F007'!X24-'F007'!X$11</f>
        <v>-0.84356190960000044</v>
      </c>
      <c r="I24" s="86">
        <f>'F007'!Y24-'F007'!Y$11</f>
        <v>-52.531195116099994</v>
      </c>
      <c r="J24" s="86">
        <f>'F007'!Z24-'F007'!Z$11</f>
        <v>-9.5389253200000024</v>
      </c>
      <c r="K24" s="86">
        <f>'F007'!AA24-'F007'!AA$11</f>
        <v>-59.508608092599999</v>
      </c>
      <c r="L24" s="86">
        <f>'F007'!AB24-'F007'!AB$11</f>
        <v>-14.343018846300005</v>
      </c>
      <c r="M24">
        <f>-('F007'!G24-'F007'!$G$11)</f>
        <v>-1.1921999999999997</v>
      </c>
      <c r="N24">
        <f>-('F007'!F24-'F007'!$F$11)</f>
        <v>-7.9689999999999994</v>
      </c>
    </row>
    <row r="25" spans="1:14" x14ac:dyDescent="0.25">
      <c r="A25" s="1">
        <v>125.00000000005821</v>
      </c>
      <c r="B25" s="1">
        <v>23.924900000000001</v>
      </c>
      <c r="C25" s="1">
        <v>4.0384000000000002</v>
      </c>
      <c r="D25" s="1">
        <v>7.7511999999999999</v>
      </c>
      <c r="E25" s="1">
        <v>25.095110000000002</v>
      </c>
      <c r="F25" s="86">
        <f>'F007'!V25-'F007'!V$11</f>
        <v>7981.258684615379</v>
      </c>
      <c r="G25" s="86">
        <f>'F007'!W25-'F007'!W$10</f>
        <v>270.67794130000004</v>
      </c>
      <c r="H25" s="86">
        <f>'F007'!X25-'F007'!X$11</f>
        <v>-0.8548154942000008</v>
      </c>
      <c r="I25" s="86">
        <f>'F007'!Y25-'F007'!Y$11</f>
        <v>-55.396565351700019</v>
      </c>
      <c r="J25" s="86">
        <f>'F007'!Z25-'F007'!Z$11</f>
        <v>-10.126739716000003</v>
      </c>
      <c r="K25" s="86">
        <f>'F007'!AA25-'F007'!AA$11</f>
        <v>-63.802482098100029</v>
      </c>
      <c r="L25" s="86">
        <f>'F007'!AB25-'F007'!AB$11</f>
        <v>-14.169400138600004</v>
      </c>
      <c r="M25">
        <f>-('F007'!G25-'F007'!$G$11)</f>
        <v>-1.2864999999999998</v>
      </c>
      <c r="N25">
        <f>-('F007'!F25-'F007'!$F$11)</f>
        <v>-8.6319999999999979</v>
      </c>
    </row>
    <row r="26" spans="1:14" x14ac:dyDescent="0.25">
      <c r="A26" s="1">
        <v>135.24999999994179</v>
      </c>
      <c r="B26" s="1">
        <v>23.830300000000001</v>
      </c>
      <c r="C26" s="1">
        <v>3.9752999999999998</v>
      </c>
      <c r="D26" s="1">
        <v>10.531700000000001</v>
      </c>
      <c r="E26" s="1">
        <v>28.206150000000001</v>
      </c>
      <c r="F26" s="86">
        <f>'F007'!V26-'F007'!V$11</f>
        <v>12523.946203846144</v>
      </c>
      <c r="G26" s="86">
        <f>'F007'!W26-'F007'!W$10</f>
        <v>432.0158785000001</v>
      </c>
      <c r="H26" s="86">
        <f>'F007'!X26-'F007'!X$11</f>
        <v>-1.2084059162000007</v>
      </c>
      <c r="I26" s="86">
        <f>'F007'!Y26-'F007'!Y$11</f>
        <v>-82.721430201600015</v>
      </c>
      <c r="J26" s="86">
        <f>'F007'!Z26-'F007'!Z$11</f>
        <v>-13.963378566100005</v>
      </c>
      <c r="K26" s="86">
        <f>'F007'!AA26-'F007'!AA$11</f>
        <v>-90.743058420600022</v>
      </c>
      <c r="L26" s="86">
        <f>'F007'!AB26-'F007'!AB$11</f>
        <v>-15.982955969100004</v>
      </c>
      <c r="M26">
        <f>-('F007'!G26-'F007'!$G$11)</f>
        <v>-1.8008999999999995</v>
      </c>
      <c r="N26">
        <f>-('F007'!F26-'F007'!$F$11)</f>
        <v>-11.983999999999998</v>
      </c>
    </row>
    <row r="27" spans="1:14" x14ac:dyDescent="0.25">
      <c r="A27" s="1">
        <v>138</v>
      </c>
      <c r="B27" s="1">
        <v>23.688500000000001</v>
      </c>
      <c r="C27" s="1">
        <v>4.0132000000000003</v>
      </c>
      <c r="D27" s="1">
        <v>10.658099999999999</v>
      </c>
      <c r="E27" s="1">
        <v>28.99821</v>
      </c>
      <c r="F27" s="86">
        <f>'F007'!V27-'F007'!V$11</f>
        <v>12547.826284615387</v>
      </c>
      <c r="G27" s="86">
        <f>'F007'!W27-'F007'!W$10</f>
        <v>531.65002570000001</v>
      </c>
      <c r="H27" s="86">
        <f>'F007'!X27-'F007'!X$11</f>
        <v>-1.523565443300001</v>
      </c>
      <c r="I27" s="86">
        <f>'F007'!Y27-'F007'!Y$11</f>
        <v>-93.678100861500013</v>
      </c>
      <c r="J27" s="86">
        <f>'F007'!Z27-'F007'!Z$11</f>
        <v>-15.408973302100005</v>
      </c>
      <c r="K27" s="86">
        <f>'F007'!AA27-'F007'!AA$11</f>
        <v>-101.46781299270003</v>
      </c>
      <c r="L27" s="86">
        <f>'F007'!AB27-'F007'!AB$11</f>
        <v>-18.969552374700008</v>
      </c>
      <c r="M27">
        <f>-('F007'!G27-'F007'!$G$11)</f>
        <v>-1.9172999999999996</v>
      </c>
      <c r="N27">
        <f>-('F007'!F27-'F007'!$F$11)</f>
        <v>-12.853999999999999</v>
      </c>
    </row>
    <row r="28" spans="1:14" x14ac:dyDescent="0.25">
      <c r="A28" s="1">
        <v>141</v>
      </c>
      <c r="B28" s="1">
        <v>23.877600000000001</v>
      </c>
      <c r="C28" s="1">
        <v>4.0037000000000003</v>
      </c>
      <c r="D28" s="1">
        <v>39.947899999999997</v>
      </c>
      <c r="E28" s="1">
        <v>29.707559999999997</v>
      </c>
      <c r="F28" s="86">
        <f>'F007'!V28-'F007'!V$11</f>
        <v>12894.414715384615</v>
      </c>
      <c r="G28" s="86">
        <f>'F007'!W28-'F007'!W$10</f>
        <v>583.33154139999999</v>
      </c>
      <c r="H28" s="86">
        <f>'F007'!X28-'F007'!X$11</f>
        <v>-1.5608587598000012</v>
      </c>
      <c r="I28" s="86">
        <f>'F007'!Y28-'F007'!Y$11</f>
        <v>-98.396705269800023</v>
      </c>
      <c r="J28" s="86">
        <f>'F007'!Z28-'F007'!Z$11</f>
        <v>-16.177354300000005</v>
      </c>
      <c r="K28" s="86">
        <f>'F007'!AA28-'F007'!AA$11</f>
        <v>-109.14209680500002</v>
      </c>
      <c r="L28" s="86">
        <f>'F007'!AB28-'F007'!AB$11</f>
        <v>-20.95898281560001</v>
      </c>
      <c r="M28">
        <f>-('F007'!G28-'F007'!$G$11)</f>
        <v>-2.0128999999999997</v>
      </c>
      <c r="N28">
        <f>-('F007'!F28-'F007'!$F$11)</f>
        <v>-13.642999999999997</v>
      </c>
    </row>
    <row r="29" spans="1:14" x14ac:dyDescent="0.25">
      <c r="A29" s="1">
        <v>144</v>
      </c>
      <c r="B29" s="1">
        <v>23.593900000000001</v>
      </c>
      <c r="C29" s="1">
        <v>4.0163000000000002</v>
      </c>
      <c r="D29" s="1">
        <v>39.663600000000002</v>
      </c>
      <c r="E29" s="1">
        <v>30.362350000000003</v>
      </c>
      <c r="F29" s="86">
        <f>'F007'!V29-'F007'!V$11</f>
        <v>13572.21020384616</v>
      </c>
      <c r="G29" s="86">
        <f>'F007'!W29-'F007'!W$10</f>
        <v>617.68924200000004</v>
      </c>
      <c r="H29" s="86">
        <f>'F007'!X29-'F007'!X$11</f>
        <v>-1.7580710072000008</v>
      </c>
      <c r="I29" s="86">
        <f>'F007'!Y29-'F007'!Y$11</f>
        <v>-102.84640670960002</v>
      </c>
      <c r="J29" s="86">
        <f>'F007'!Z29-'F007'!Z$11</f>
        <v>-16.858468000600006</v>
      </c>
      <c r="K29" s="86">
        <f>'F007'!AA29-'F007'!AA$11</f>
        <v>-114.40750879560002</v>
      </c>
      <c r="L29" s="86">
        <f>'F007'!AB29-'F007'!AB$11</f>
        <v>-19.154020599600003</v>
      </c>
      <c r="M29">
        <f>-('F007'!G29-'F007'!$G$11)</f>
        <v>-2.1022999999999996</v>
      </c>
      <c r="N29">
        <f>-('F007'!F29-'F007'!$F$11)</f>
        <v>-14.370000000000001</v>
      </c>
    </row>
    <row r="30" spans="1:14" x14ac:dyDescent="0.25">
      <c r="A30" s="1">
        <v>147</v>
      </c>
      <c r="B30" s="1">
        <v>23.546600000000002</v>
      </c>
      <c r="C30" s="1">
        <v>3.9815999999999998</v>
      </c>
      <c r="D30" s="1">
        <v>40.1691</v>
      </c>
      <c r="E30" s="1">
        <v>31.00422</v>
      </c>
      <c r="F30" s="86">
        <f>'F007'!V30-'F007'!V$11</f>
        <v>13923.016846153841</v>
      </c>
      <c r="G30" s="86">
        <f>'F007'!W30-'F007'!W$10</f>
        <v>633.73676680000005</v>
      </c>
      <c r="H30" s="86">
        <f>'F007'!X30-'F007'!X$11</f>
        <v>-2.0548066268000014</v>
      </c>
      <c r="I30" s="86">
        <f>'F007'!Y30-'F007'!Y$11</f>
        <v>-110.46175023120003</v>
      </c>
      <c r="J30" s="86">
        <f>'F007'!Z30-'F007'!Z$11</f>
        <v>-17.774010053200005</v>
      </c>
      <c r="K30" s="86">
        <f>'F007'!AA30-'F007'!AA$11</f>
        <v>-123.74886964140003</v>
      </c>
      <c r="L30" s="86">
        <f>'F007'!AB30-'F007'!AB$11</f>
        <v>-25.47943827240001</v>
      </c>
      <c r="M30">
        <f>-('F007'!G30-'F007'!$G$11)</f>
        <v>-2.1948999999999996</v>
      </c>
      <c r="N30">
        <f>-('F007'!F30-'F007'!$F$11)</f>
        <v>-15.076999999999998</v>
      </c>
    </row>
    <row r="31" spans="1:14" x14ac:dyDescent="0.25">
      <c r="A31" s="1">
        <v>149.00000000005821</v>
      </c>
      <c r="B31" s="1">
        <v>23.735700000000001</v>
      </c>
      <c r="C31" s="1">
        <v>4.0603999999999996</v>
      </c>
      <c r="D31" s="1">
        <v>40.895800000000001</v>
      </c>
      <c r="E31" s="1">
        <v>31.417300000000001</v>
      </c>
      <c r="F31" s="86">
        <f>'F007'!V31-'F007'!V$11</f>
        <v>14740.876223076928</v>
      </c>
      <c r="G31" s="86">
        <f>'F007'!W31-'F007'!W$10</f>
        <v>808.89398900000003</v>
      </c>
      <c r="H31" s="86">
        <f>'F007'!X31-'F007'!X$11</f>
        <v>-1.945152831200001</v>
      </c>
      <c r="I31" s="86">
        <f>'F007'!Y31-'F007'!Y$11</f>
        <v>-110.39932084860001</v>
      </c>
      <c r="J31" s="86">
        <f>'F007'!Z31-'F007'!Z$11</f>
        <v>-17.936340737600005</v>
      </c>
      <c r="K31" s="86">
        <f>'F007'!AA31-'F007'!AA$11</f>
        <v>-124.76108884660002</v>
      </c>
      <c r="L31" s="86">
        <f>'F007'!AB31-'F007'!AB$11</f>
        <v>-22.639073154600005</v>
      </c>
      <c r="M31">
        <f>-('F007'!G31-'F007'!$G$11)</f>
        <v>-2.2579999999999996</v>
      </c>
      <c r="N31">
        <f>-('F007'!F31-'F007'!$F$11)</f>
        <v>-15.527999999999999</v>
      </c>
    </row>
    <row r="32" spans="1:14" x14ac:dyDescent="0.25">
      <c r="A32" s="1">
        <v>159.24999999994179</v>
      </c>
      <c r="B32" s="1">
        <v>23.735700000000001</v>
      </c>
      <c r="C32" s="1">
        <v>4.01</v>
      </c>
      <c r="D32" s="1">
        <v>40.105899999999998</v>
      </c>
      <c r="E32" s="1">
        <v>33.455150000000003</v>
      </c>
      <c r="F32" s="86">
        <f>'F007'!V32-'F007'!V$11</f>
        <v>18710.998280769232</v>
      </c>
      <c r="G32" s="86">
        <f>'F007'!W32-'F007'!W$10</f>
        <v>958.21870500000011</v>
      </c>
      <c r="H32" s="86">
        <f>'F007'!X32-'F007'!X$11</f>
        <v>-2.1816921882000009</v>
      </c>
      <c r="I32" s="86">
        <f>'F007'!Y32-'F007'!Y$11</f>
        <v>-121.02398858060002</v>
      </c>
      <c r="J32" s="86">
        <f>'F007'!Z32-'F007'!Z$11</f>
        <v>-18.647648726100005</v>
      </c>
      <c r="K32" s="86">
        <f>'F007'!AA32-'F007'!AA$11</f>
        <v>-129.16732966860002</v>
      </c>
      <c r="L32" s="86">
        <f>'F007'!AB32-'F007'!AB$11</f>
        <v>-28.453980448599999</v>
      </c>
      <c r="M32">
        <f>-('F007'!G32-'F007'!$G$11)</f>
        <v>-2.5542999999999996</v>
      </c>
      <c r="N32">
        <f>-('F007'!F32-'F007'!$F$11)</f>
        <v>-17.77</v>
      </c>
    </row>
    <row r="33" spans="1:14" x14ac:dyDescent="0.25">
      <c r="A33" s="1">
        <v>162.16666666668607</v>
      </c>
      <c r="B33" s="1">
        <v>23.593900000000001</v>
      </c>
      <c r="C33" s="1">
        <v>4.0384000000000002</v>
      </c>
      <c r="D33" s="1">
        <v>41.211799999999997</v>
      </c>
      <c r="E33" s="1">
        <v>33.996699999999997</v>
      </c>
      <c r="F33" s="86">
        <f>'F007'!V33-'F007'!V$11</f>
        <v>18474.393069230769</v>
      </c>
      <c r="G33" s="86">
        <f>'F007'!W33-'F007'!W$10</f>
        <v>1009.3734959999998</v>
      </c>
      <c r="H33" s="86">
        <f>'F007'!X33-'F007'!X$11</f>
        <v>-2.3761589782000012</v>
      </c>
      <c r="I33" s="86">
        <f>'F007'!Y33-'F007'!Y$11</f>
        <v>-123.78885763960002</v>
      </c>
      <c r="J33" s="86">
        <f>'F007'!Z33-'F007'!Z$11</f>
        <v>-18.796855785600005</v>
      </c>
      <c r="K33" s="86">
        <f>'F007'!AA33-'F007'!AA$11</f>
        <v>-129.62793042660002</v>
      </c>
      <c r="L33" s="86">
        <f>'F007'!AB33-'F007'!AB$11</f>
        <v>-31.350763782600012</v>
      </c>
      <c r="M33">
        <f>-('F007'!G33-'F007'!$G$11)</f>
        <v>-2.6275999999999997</v>
      </c>
      <c r="N33">
        <f>-('F007'!F33-'F007'!$F$11)</f>
        <v>-18.371999999999996</v>
      </c>
    </row>
    <row r="34" spans="1:14" x14ac:dyDescent="0.25">
      <c r="A34" s="1">
        <v>164.75000000005821</v>
      </c>
      <c r="B34" s="1">
        <v>23.830300000000001</v>
      </c>
      <c r="C34" s="1">
        <v>4.01</v>
      </c>
      <c r="D34" s="1">
        <v>39.821599999999997</v>
      </c>
      <c r="E34" s="1">
        <v>34.446069999999999</v>
      </c>
      <c r="F34" s="86">
        <f>'F007'!V34-'F007'!V$11</f>
        <v>17314.447934615389</v>
      </c>
      <c r="G34" s="86">
        <f>'F007'!W34-'F007'!W$10</f>
        <v>1077.9968244000002</v>
      </c>
      <c r="H34" s="86">
        <f>'F007'!X34-'F007'!X$11</f>
        <v>-2.4387587559000012</v>
      </c>
      <c r="I34" s="86">
        <f>'F007'!Y34-'F007'!Y$11</f>
        <v>-124.67861662640003</v>
      </c>
      <c r="J34" s="86">
        <f>'F007'!Z34-'F007'!Z$11</f>
        <v>-18.911940832700004</v>
      </c>
      <c r="K34" s="86">
        <f>'F007'!AA34-'F007'!AA$11</f>
        <v>-129.85199122270004</v>
      </c>
      <c r="L34" s="86">
        <f>'F007'!AB34-'F007'!AB$11</f>
        <v>-33.965155577800019</v>
      </c>
      <c r="M34">
        <f>-('F007'!G34-'F007'!$G$11)</f>
        <v>-2.6844999999999999</v>
      </c>
      <c r="N34">
        <f>-('F007'!F34-'F007'!$F$11)</f>
        <v>-18.875999999999998</v>
      </c>
    </row>
    <row r="35" spans="1:14" x14ac:dyDescent="0.25">
      <c r="A35" s="1">
        <v>165.99999999994179</v>
      </c>
      <c r="B35" s="1">
        <v>23.593900000000001</v>
      </c>
      <c r="C35" s="1">
        <v>4.0888</v>
      </c>
      <c r="D35" s="1">
        <v>39.947899999999997</v>
      </c>
      <c r="E35" s="1">
        <v>34.650549999999988</v>
      </c>
      <c r="F35" s="86">
        <f>'F007'!V35-'F007'!V$11</f>
        <v>16342.34474230769</v>
      </c>
      <c r="G35" s="86">
        <f>'F007'!W35-'F007'!W$10</f>
        <v>1424.5479614999995</v>
      </c>
      <c r="H35" s="86">
        <f>'F007'!X35-'F007'!X$11</f>
        <v>-0.74522751820000233</v>
      </c>
      <c r="I35" s="86">
        <f>'F007'!Y35-'F007'!Y$11</f>
        <v>-64.84607929910004</v>
      </c>
      <c r="J35" s="86">
        <f>'F007'!Z35-'F007'!Z$11</f>
        <v>-11.333555426600009</v>
      </c>
      <c r="K35" s="86">
        <f>'F007'!AA35-'F007'!AA$11</f>
        <v>-66.818934018100052</v>
      </c>
      <c r="L35" s="86">
        <f>'F007'!AB35-'F007'!AB$11</f>
        <v>1.8549476373999596</v>
      </c>
      <c r="M35">
        <f>-('F007'!G35-'F007'!$G$11)</f>
        <v>-2.6984000000000004</v>
      </c>
      <c r="N35">
        <f>-('F007'!F35-'F007'!$F$11)</f>
        <v>-19.118999999999989</v>
      </c>
    </row>
    <row r="36" spans="1:14" x14ac:dyDescent="0.25">
      <c r="A36" s="1">
        <v>168.16666666668607</v>
      </c>
      <c r="B36" s="1">
        <v>23.783000000000001</v>
      </c>
      <c r="C36" s="1">
        <v>4.01</v>
      </c>
      <c r="D36" s="1">
        <v>39.6004</v>
      </c>
      <c r="E36" s="1">
        <v>35.035069999999997</v>
      </c>
      <c r="F36" s="86">
        <f>'F007'!V36-'F007'!V$11</f>
        <v>16624.607400000001</v>
      </c>
      <c r="G36" s="86">
        <f>'F007'!W36-'F007'!W$10</f>
        <v>1256.1514222000001</v>
      </c>
      <c r="H36" s="86">
        <f>'F007'!X36-'F007'!X$11</f>
        <v>-0.69405154280000136</v>
      </c>
      <c r="I36" s="86">
        <f>'F007'!Y36-'F007'!Y$11</f>
        <v>-70.967474217200021</v>
      </c>
      <c r="J36" s="86">
        <f>'F007'!Z36-'F007'!Z$11</f>
        <v>-12.398406644300005</v>
      </c>
      <c r="K36" s="86">
        <f>'F007'!AA36-'F007'!AA$11</f>
        <v>-75.31440719660003</v>
      </c>
      <c r="L36" s="86">
        <f>'F007'!AB36-'F007'!AB$11</f>
        <v>0.1052252224999819</v>
      </c>
      <c r="M36">
        <f>-('F007'!G36-'F007'!$G$11)</f>
        <v>-2.7481999999999993</v>
      </c>
      <c r="N36">
        <f>-('F007'!F36-'F007'!$F$11)</f>
        <v>-19.548999999999996</v>
      </c>
    </row>
    <row r="37" spans="1:14" x14ac:dyDescent="0.25">
      <c r="A37" s="1">
        <v>170.00000000005821</v>
      </c>
      <c r="B37" s="1">
        <v>23.783000000000001</v>
      </c>
      <c r="C37" s="1">
        <v>4.0004999999999997</v>
      </c>
      <c r="D37" s="1">
        <v>38.842100000000002</v>
      </c>
      <c r="E37" s="1">
        <v>35.360210000000002</v>
      </c>
      <c r="F37" s="86">
        <f>'F007'!V37-'F007'!V$11</f>
        <v>17010.93711923077</v>
      </c>
      <c r="G37" s="86">
        <f>'F007'!W37-'F007'!W$10</f>
        <v>1572.6200047000002</v>
      </c>
      <c r="H37" s="86">
        <f>'F007'!X37-'F007'!X$11</f>
        <v>-0.66187219000000086</v>
      </c>
      <c r="I37" s="86">
        <f>'F007'!Y37-'F007'!Y$11</f>
        <v>-74.364420896900015</v>
      </c>
      <c r="J37" s="86">
        <f>'F007'!Z37-'F007'!Z$11</f>
        <v>-13.498574342200005</v>
      </c>
      <c r="K37" s="86">
        <f>'F007'!AA37-'F007'!AA$11</f>
        <v>-82.525152924900027</v>
      </c>
      <c r="L37" s="86">
        <f>'F007'!AB37-'F007'!AB$11</f>
        <v>2.2833703553999953</v>
      </c>
      <c r="M37">
        <f>-('F007'!G37-'F007'!$G$11)</f>
        <v>-2.7961</v>
      </c>
      <c r="N37">
        <f>-('F007'!F37-'F007'!$F$11)</f>
        <v>-19.905999999999999</v>
      </c>
    </row>
    <row r="38" spans="1:14" x14ac:dyDescent="0.25">
      <c r="A38" s="1">
        <v>171.99999999994179</v>
      </c>
      <c r="B38" s="1">
        <v>23.735700000000001</v>
      </c>
      <c r="C38" s="1">
        <v>4.0037000000000003</v>
      </c>
      <c r="D38" s="1">
        <v>40.105899999999998</v>
      </c>
      <c r="E38" s="1">
        <v>35.693339999999999</v>
      </c>
      <c r="F38" s="86">
        <f>'F007'!V38-'F007'!V$11</f>
        <v>17405.591192307689</v>
      </c>
      <c r="G38" s="86">
        <f>'F007'!W38-'F007'!W$10</f>
        <v>1836.5833186</v>
      </c>
      <c r="H38" s="86">
        <f>'F007'!X38-'F007'!X$11</f>
        <v>-0.9012827816000013</v>
      </c>
      <c r="I38" s="86">
        <f>'F007'!Y38-'F007'!Y$11</f>
        <v>-77.646165465600021</v>
      </c>
      <c r="J38" s="86">
        <f>'F007'!Z38-'F007'!Z$11</f>
        <v>-14.362403274400005</v>
      </c>
      <c r="K38" s="86">
        <f>'F007'!AA38-'F007'!AA$11</f>
        <v>-90.495899373600025</v>
      </c>
      <c r="L38" s="86">
        <f>'F007'!AB38-'F007'!AB$11</f>
        <v>-2.2036713498000182</v>
      </c>
      <c r="M38">
        <f>-('F007'!G38-'F007'!$G$11)</f>
        <v>-2.8441000000000001</v>
      </c>
      <c r="N38">
        <f>-('F007'!F38-'F007'!$F$11)</f>
        <v>-20.272999999999993</v>
      </c>
    </row>
    <row r="39" spans="1:14" x14ac:dyDescent="0.25">
      <c r="A39" s="1">
        <v>183</v>
      </c>
      <c r="B39" s="1">
        <v>23.688500000000001</v>
      </c>
      <c r="C39" s="1">
        <v>4.0132000000000003</v>
      </c>
      <c r="D39" s="1">
        <v>39.3476</v>
      </c>
      <c r="E39" s="1">
        <v>37.344720000000002</v>
      </c>
      <c r="F39" s="86">
        <f>'F007'!V39-'F007'!V$11</f>
        <v>19226.853253846159</v>
      </c>
      <c r="G39" s="86">
        <f>'F007'!W39-'F007'!W$10</f>
        <v>2102.6014798000006</v>
      </c>
      <c r="H39" s="86">
        <f>'F007'!X39-'F007'!X$11</f>
        <v>-1.914633581000001</v>
      </c>
      <c r="I39" s="86">
        <f>'F007'!Y39-'F007'!Y$11</f>
        <v>-98.092689166200017</v>
      </c>
      <c r="J39" s="86">
        <f>'F007'!Z39-'F007'!Z$11</f>
        <v>-18.239771809600004</v>
      </c>
      <c r="K39" s="86">
        <f>'F007'!AA39-'F007'!AA$11</f>
        <v>-120.90570393780003</v>
      </c>
      <c r="L39" s="86">
        <f>'F007'!AB39-'F007'!AB$11</f>
        <v>-4.2094837824000138</v>
      </c>
      <c r="M39">
        <f>-('F007'!G39-'F007'!$G$11)</f>
        <v>-3.0778999999999996</v>
      </c>
      <c r="N39">
        <f>-('F007'!F39-'F007'!$F$11)</f>
        <v>-22.096999999999998</v>
      </c>
    </row>
    <row r="40" spans="1:14" x14ac:dyDescent="0.25">
      <c r="A40" s="1">
        <v>183.99999999994179</v>
      </c>
      <c r="B40" s="1">
        <v>23.735700000000001</v>
      </c>
      <c r="C40" s="1">
        <v>4.01</v>
      </c>
      <c r="D40" s="1">
        <v>40.485100000000003</v>
      </c>
      <c r="E40" s="1">
        <v>37.473239999999997</v>
      </c>
      <c r="F40" s="86">
        <f>'F007'!V40-'F007'!V$11</f>
        <v>19144.880884615392</v>
      </c>
      <c r="G40" s="86">
        <f>'F007'!W40-'F007'!W$10</f>
        <v>1917.7330953999999</v>
      </c>
      <c r="H40" s="86">
        <f>'F007'!X40-'F007'!X$11</f>
        <v>-2.0241917402000009</v>
      </c>
      <c r="I40" s="86">
        <f>'F007'!Y40-'F007'!Y$11</f>
        <v>-101.36816248620002</v>
      </c>
      <c r="J40" s="86">
        <f>'F007'!Z40-'F007'!Z$11</f>
        <v>-18.587476025200004</v>
      </c>
      <c r="K40" s="86">
        <f>'F007'!AA40-'F007'!AA$11</f>
        <v>-124.79508452940003</v>
      </c>
      <c r="L40" s="86">
        <f>'F007'!AB40-'F007'!AB$11</f>
        <v>-9.166550011200016</v>
      </c>
      <c r="M40">
        <f>-('F007'!G40-'F007'!$G$11)</f>
        <v>-3.0942999999999996</v>
      </c>
      <c r="N40">
        <f>-('F007'!F40-'F007'!$F$11)</f>
        <v>-22.241</v>
      </c>
    </row>
    <row r="41" spans="1:14" x14ac:dyDescent="0.25">
      <c r="A41" s="1">
        <v>185.00000000005821</v>
      </c>
      <c r="B41" s="1">
        <v>23.783000000000001</v>
      </c>
      <c r="C41" s="1">
        <v>4.0068000000000001</v>
      </c>
      <c r="D41" s="1">
        <v>38.589300000000001</v>
      </c>
      <c r="E41" s="1">
        <v>37.598289999999992</v>
      </c>
      <c r="F41" s="86">
        <f>'F007'!V41-'F007'!V$11</f>
        <v>19464.687742307688</v>
      </c>
      <c r="G41" s="86">
        <f>'F007'!W41-'F007'!W$10</f>
        <v>2006.2262280999996</v>
      </c>
      <c r="H41" s="86">
        <f>'F007'!X41-'F007'!X$11</f>
        <v>-1.8646974504000013</v>
      </c>
      <c r="I41" s="86">
        <f>'F007'!Y41-'F007'!Y$11</f>
        <v>-100.59112400480004</v>
      </c>
      <c r="J41" s="86">
        <f>'F007'!Z41-'F007'!Z$11</f>
        <v>-18.620437874200004</v>
      </c>
      <c r="K41" s="86">
        <f>'F007'!AA41-'F007'!AA$11</f>
        <v>-124.89286120390003</v>
      </c>
      <c r="L41" s="86">
        <f>'F007'!AB41-'F007'!AB$11</f>
        <v>-7.8385120849000316</v>
      </c>
      <c r="M41">
        <f>-('F007'!G41-'F007'!$G$11)</f>
        <v>-3.1086</v>
      </c>
      <c r="N41">
        <f>-('F007'!F41-'F007'!$F$11)</f>
        <v>-22.382999999999992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12"/>
  <sheetViews>
    <sheetView topLeftCell="A6" workbookViewId="0">
      <selection activeCell="E39" sqref="E39"/>
    </sheetView>
  </sheetViews>
  <sheetFormatPr defaultRowHeight="15" x14ac:dyDescent="0.25"/>
  <sheetData>
    <row r="1" spans="1:28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40</v>
      </c>
      <c r="L1" s="62" t="s">
        <v>54</v>
      </c>
      <c r="M1" s="62" t="s">
        <v>10</v>
      </c>
      <c r="N1" s="62" t="s">
        <v>11</v>
      </c>
      <c r="O1" s="62" t="s">
        <v>12</v>
      </c>
      <c r="P1" s="62" t="s">
        <v>11</v>
      </c>
      <c r="Q1" s="62" t="s">
        <v>13</v>
      </c>
      <c r="R1" s="62" t="s">
        <v>14</v>
      </c>
      <c r="S1" s="62" t="s">
        <v>15</v>
      </c>
      <c r="T1" s="62" t="s">
        <v>16</v>
      </c>
      <c r="U1" s="62" t="s">
        <v>17</v>
      </c>
      <c r="V1" s="28" t="s">
        <v>25</v>
      </c>
      <c r="W1" s="29" t="s">
        <v>27</v>
      </c>
      <c r="X1" s="29" t="s">
        <v>29</v>
      </c>
      <c r="Y1" s="29" t="s">
        <v>30</v>
      </c>
      <c r="Z1" s="29" t="s">
        <v>31</v>
      </c>
      <c r="AA1" s="29" t="s">
        <v>27</v>
      </c>
      <c r="AB1" s="30" t="s">
        <v>32</v>
      </c>
    </row>
    <row r="2" spans="1:28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19</v>
      </c>
      <c r="F2" s="65" t="s">
        <v>19</v>
      </c>
      <c r="G2" s="65" t="s">
        <v>19</v>
      </c>
      <c r="H2" s="65" t="s">
        <v>36</v>
      </c>
      <c r="I2" s="65" t="s">
        <v>36</v>
      </c>
      <c r="J2" s="65" t="s">
        <v>20</v>
      </c>
      <c r="K2" s="65" t="s">
        <v>21</v>
      </c>
      <c r="L2" s="65" t="s">
        <v>21</v>
      </c>
      <c r="M2" s="65" t="s">
        <v>21</v>
      </c>
      <c r="N2" s="65" t="s">
        <v>22</v>
      </c>
      <c r="O2" s="65" t="s">
        <v>23</v>
      </c>
      <c r="P2" s="65" t="s">
        <v>24</v>
      </c>
      <c r="Q2" s="65" t="s">
        <v>21</v>
      </c>
      <c r="R2" s="65" t="s">
        <v>21</v>
      </c>
      <c r="S2" s="65" t="s">
        <v>21</v>
      </c>
      <c r="T2" s="65" t="s">
        <v>21</v>
      </c>
      <c r="U2" s="65" t="s">
        <v>21</v>
      </c>
      <c r="V2" s="31" t="s">
        <v>26</v>
      </c>
      <c r="W2" s="7" t="s">
        <v>28</v>
      </c>
      <c r="X2" s="7" t="s">
        <v>26</v>
      </c>
      <c r="Y2" s="7" t="s">
        <v>26</v>
      </c>
      <c r="Z2" s="7" t="s">
        <v>26</v>
      </c>
      <c r="AA2" s="7" t="s">
        <v>26</v>
      </c>
      <c r="AB2" s="32" t="s">
        <v>26</v>
      </c>
    </row>
    <row r="3" spans="1:28" x14ac:dyDescent="0.25">
      <c r="A3" s="51">
        <v>0</v>
      </c>
      <c r="B3" s="51">
        <v>30.024999999999999</v>
      </c>
      <c r="C3" s="51">
        <v>5.0027999999999997</v>
      </c>
      <c r="D3" s="51">
        <v>100.1707</v>
      </c>
      <c r="E3" s="51">
        <v>0</v>
      </c>
      <c r="F3" s="51">
        <v>0</v>
      </c>
      <c r="G3" s="51">
        <v>0</v>
      </c>
      <c r="H3" s="51">
        <v>0</v>
      </c>
      <c r="I3" s="51">
        <v>0</v>
      </c>
      <c r="J3" s="51">
        <v>15</v>
      </c>
      <c r="K3" s="51">
        <v>40</v>
      </c>
      <c r="L3" s="51">
        <v>0</v>
      </c>
      <c r="M3" s="51"/>
      <c r="N3" s="51"/>
      <c r="O3" s="51"/>
      <c r="P3" s="51"/>
      <c r="Q3" s="51">
        <v>0.24</v>
      </c>
      <c r="R3" s="51">
        <v>11.46</v>
      </c>
      <c r="S3" s="51">
        <v>1.66</v>
      </c>
      <c r="T3" s="51">
        <v>11.65</v>
      </c>
      <c r="U3" s="51">
        <v>5.9</v>
      </c>
      <c r="V3" s="23">
        <f>M3*J3</f>
        <v>0</v>
      </c>
      <c r="W3" s="2">
        <f>O3*J3</f>
        <v>0</v>
      </c>
      <c r="X3" s="2">
        <f>Q3*J3</f>
        <v>3.5999999999999996</v>
      </c>
      <c r="Y3" s="2">
        <f>R3*J3</f>
        <v>171.9</v>
      </c>
      <c r="Z3" s="2">
        <f>S3*J3</f>
        <v>24.9</v>
      </c>
      <c r="AA3" s="2">
        <f>T3*J3</f>
        <v>174.75</v>
      </c>
      <c r="AB3" s="24">
        <f>U3*J3</f>
        <v>88.5</v>
      </c>
    </row>
    <row r="4" spans="1:28" x14ac:dyDescent="0.25">
      <c r="A4" s="52">
        <v>5.4999999999417923</v>
      </c>
      <c r="B4" s="52">
        <v>30.024999999999999</v>
      </c>
      <c r="C4" s="52">
        <v>5.0060000000000002</v>
      </c>
      <c r="D4" s="52">
        <v>97.453400000000002</v>
      </c>
      <c r="E4" s="52">
        <v>-9.9999999999944578E-4</v>
      </c>
      <c r="F4" s="52">
        <v>4.0000000000013358E-3</v>
      </c>
      <c r="G4" s="52">
        <v>0</v>
      </c>
      <c r="H4" s="52">
        <v>0</v>
      </c>
      <c r="I4" s="52">
        <v>1.0908694229314089</v>
      </c>
      <c r="J4" s="52">
        <v>15.001900000000003</v>
      </c>
      <c r="K4" s="52">
        <f>IF((K3*J3-(V4-V3)*readme!$B$18/readme!$B$20+(E4-E3)*1000)/J4&gt;0,(K3*J3-(V4-V3)*readme!$B$18/readme!$B$20+(E4-E3)*1000)/J4,0)</f>
        <v>36.235968059430313</v>
      </c>
      <c r="L4" s="52">
        <f>F4*1000/J4</f>
        <v>0.26663289316695454</v>
      </c>
      <c r="M4" s="52">
        <v>9.2307692307695799</v>
      </c>
      <c r="N4" s="52">
        <v>0</v>
      </c>
      <c r="O4" s="52"/>
      <c r="P4" s="52"/>
      <c r="Q4" s="52"/>
      <c r="R4" s="52"/>
      <c r="S4" s="52"/>
      <c r="T4" s="52"/>
      <c r="U4" s="71"/>
      <c r="V4" s="23">
        <f t="shared" ref="V4:V34" si="0">M4*J4</f>
        <v>138.47907692308218</v>
      </c>
      <c r="W4" s="2">
        <f t="shared" ref="W4:W34" si="1">O4*J4</f>
        <v>0</v>
      </c>
      <c r="X4" s="2">
        <f t="shared" ref="X4:X34" si="2">Q4*J4</f>
        <v>0</v>
      </c>
      <c r="Y4" s="2">
        <f t="shared" ref="Y4:Y34" si="3">R4*J4</f>
        <v>0</v>
      </c>
      <c r="Z4" s="2">
        <f t="shared" ref="Z4:Z34" si="4">S4*J4</f>
        <v>0</v>
      </c>
      <c r="AA4" s="2">
        <f t="shared" ref="AA4:AA34" si="5">T4*J4</f>
        <v>0</v>
      </c>
      <c r="AB4" s="24">
        <f t="shared" ref="AB4:AB34" si="6">U4*J4</f>
        <v>0</v>
      </c>
    </row>
    <row r="5" spans="1:28" x14ac:dyDescent="0.25">
      <c r="A5" s="35">
        <v>22.5</v>
      </c>
      <c r="B5" s="35">
        <v>29.977699999999999</v>
      </c>
      <c r="C5" s="35">
        <v>4.9996999999999998</v>
      </c>
      <c r="D5" s="35">
        <v>58.716200000000001</v>
      </c>
      <c r="E5" s="35">
        <v>0</v>
      </c>
      <c r="F5" s="35">
        <v>1.7000000000003013E-2</v>
      </c>
      <c r="G5" s="35">
        <v>4.8099599999999555E-2</v>
      </c>
      <c r="H5" s="35">
        <f>(E6-E5)/(A6-A5)*1000</f>
        <v>0</v>
      </c>
      <c r="I5" s="35">
        <f>(F6-F5)/(A6-A5)*1000</f>
        <v>1.000000000000038</v>
      </c>
      <c r="J5" s="35">
        <v>15.055459640000004</v>
      </c>
      <c r="K5" s="73">
        <f>IF((K4*J4-(V5-V4)*readme!$B$18/readme!$B$20+(E5-E4)*1000)/J5&gt;0,(K4*J4-(V5-V4)*readme!$B$18/readme!$B$20+(E5-E4)*1000)/J5,0)</f>
        <v>30.775729339340227</v>
      </c>
      <c r="L5" s="73">
        <f>F5*1000/J5</f>
        <v>1.1291584851276588</v>
      </c>
      <c r="M5" s="35">
        <v>22.692307692307551</v>
      </c>
      <c r="N5" s="35">
        <v>0.54392829322035441</v>
      </c>
      <c r="O5" s="13">
        <v>0</v>
      </c>
      <c r="P5" s="13">
        <v>1</v>
      </c>
      <c r="Q5" s="13">
        <v>0.24</v>
      </c>
      <c r="R5" s="13">
        <v>11.46</v>
      </c>
      <c r="S5" s="13">
        <v>1.66</v>
      </c>
      <c r="T5" s="13">
        <v>11.65</v>
      </c>
      <c r="U5" s="13">
        <v>5.9</v>
      </c>
      <c r="V5" s="39">
        <f t="shared" si="0"/>
        <v>341.64312259999798</v>
      </c>
      <c r="W5" s="40">
        <f t="shared" si="1"/>
        <v>0</v>
      </c>
      <c r="X5" s="40">
        <f t="shared" si="2"/>
        <v>3.6133103136000009</v>
      </c>
      <c r="Y5" s="40">
        <f t="shared" si="3"/>
        <v>172.53556747440007</v>
      </c>
      <c r="Z5" s="40">
        <f t="shared" si="4"/>
        <v>24.992063002400005</v>
      </c>
      <c r="AA5" s="40">
        <f t="shared" si="5"/>
        <v>175.39610480600004</v>
      </c>
      <c r="AB5" s="41">
        <f t="shared" si="6"/>
        <v>88.827211876000035</v>
      </c>
    </row>
    <row r="6" spans="1:28" x14ac:dyDescent="0.25">
      <c r="A6" s="1">
        <v>25.5</v>
      </c>
      <c r="B6" s="1">
        <v>30.024999999999999</v>
      </c>
      <c r="C6" s="1">
        <v>5.0027999999999997</v>
      </c>
      <c r="D6" s="1">
        <v>55.746099999999998</v>
      </c>
      <c r="E6" s="1">
        <v>0</v>
      </c>
      <c r="F6" s="1">
        <v>2.0000000000003126E-2</v>
      </c>
      <c r="G6" s="1">
        <v>7.1700199999999312E-2</v>
      </c>
      <c r="H6" s="1">
        <f>(E7-E6)/(A7-A6)*1000</f>
        <v>29.25000000042564</v>
      </c>
      <c r="I6" s="1">
        <f>(F7-F6)/(A7-A6)*1000</f>
        <v>4.7500000000687095</v>
      </c>
      <c r="J6" s="1">
        <v>15.079070180000004</v>
      </c>
      <c r="K6" s="51">
        <f>IF((K5*J5-(V6-V5)*readme!$B$18/readme!$B$20+(E6-E5)*1000)/J6&gt;0,(K5*J5-(V6-V5)*readme!$B$18/readme!$B$20+(E6-E5)*1000)/J6,0)</f>
        <v>24.559482610873239</v>
      </c>
      <c r="L6" s="51"/>
      <c r="M6" s="1">
        <v>38.076923076922881</v>
      </c>
      <c r="N6" s="1">
        <v>1.6317848796613419</v>
      </c>
      <c r="O6" s="85">
        <v>0</v>
      </c>
      <c r="P6" s="85">
        <v>1</v>
      </c>
      <c r="Q6" s="1"/>
      <c r="R6" s="1"/>
      <c r="S6" s="1"/>
      <c r="T6" s="1"/>
      <c r="U6" s="1"/>
      <c r="V6" s="23">
        <f t="shared" si="0"/>
        <v>574.1645953153818</v>
      </c>
      <c r="W6" s="2">
        <f t="shared" si="1"/>
        <v>0</v>
      </c>
      <c r="X6" s="2">
        <f t="shared" si="2"/>
        <v>0</v>
      </c>
      <c r="Y6" s="2">
        <f t="shared" si="3"/>
        <v>0</v>
      </c>
      <c r="Z6" s="2">
        <f t="shared" si="4"/>
        <v>0</v>
      </c>
      <c r="AA6" s="2">
        <f t="shared" si="5"/>
        <v>0</v>
      </c>
      <c r="AB6" s="24">
        <f t="shared" si="6"/>
        <v>0</v>
      </c>
    </row>
    <row r="7" spans="1:28" x14ac:dyDescent="0.25">
      <c r="A7" s="78">
        <v>29.499999999941792</v>
      </c>
      <c r="B7" s="78">
        <v>30.024999999999999</v>
      </c>
      <c r="C7" s="78">
        <v>4.9996999999999998</v>
      </c>
      <c r="D7" s="78">
        <v>50.153599999999997</v>
      </c>
      <c r="E7" s="78">
        <v>0.11699999999999999</v>
      </c>
      <c r="F7" s="78">
        <v>3.9000000000001478E-2</v>
      </c>
      <c r="G7" s="78">
        <v>0.12079979999999978</v>
      </c>
      <c r="H7" s="78">
        <f>(E8-E7)/(A8-A7)*1000</f>
        <v>49.513513513357751</v>
      </c>
      <c r="I7" s="78">
        <f>(F8-F7)/(A8-A7)*1000</f>
        <v>20.324324324260441</v>
      </c>
      <c r="J7" s="78">
        <v>15.28694982</v>
      </c>
      <c r="K7" s="80">
        <f>IF((K6*J6-(V7-V6)*readme!$B$18/readme!$B$20+(E7-E6)*1000)/J7&gt;0,(K6*J6-(V7-V6)*readme!$B$18/readme!$B$20+(E7-E6)*1000)/J7,0)</f>
        <v>27.210443245092939</v>
      </c>
      <c r="L7" s="80"/>
      <c r="M7" s="78">
        <v>49.230769230768999</v>
      </c>
      <c r="N7" s="78">
        <v>6.52713951864488</v>
      </c>
      <c r="O7" s="85">
        <v>0</v>
      </c>
      <c r="P7" s="85">
        <v>1</v>
      </c>
      <c r="Q7" s="78"/>
      <c r="R7" s="78"/>
      <c r="S7" s="78"/>
      <c r="T7" s="78"/>
      <c r="U7" s="81"/>
      <c r="V7" s="23">
        <f t="shared" si="0"/>
        <v>752.58829883076567</v>
      </c>
      <c r="W7" s="2">
        <f t="shared" si="1"/>
        <v>0</v>
      </c>
      <c r="X7" s="2">
        <f t="shared" si="2"/>
        <v>0</v>
      </c>
      <c r="Y7" s="2">
        <f t="shared" si="3"/>
        <v>0</v>
      </c>
      <c r="Z7" s="2">
        <f t="shared" si="4"/>
        <v>0</v>
      </c>
      <c r="AA7" s="2">
        <f t="shared" si="5"/>
        <v>0</v>
      </c>
      <c r="AB7" s="24">
        <f t="shared" si="6"/>
        <v>0</v>
      </c>
    </row>
    <row r="8" spans="1:28" x14ac:dyDescent="0.25">
      <c r="A8" s="1">
        <v>48</v>
      </c>
      <c r="B8" s="1">
        <v>23.735700000000001</v>
      </c>
      <c r="C8" s="1">
        <v>4.0762</v>
      </c>
      <c r="D8" s="1">
        <v>50.28</v>
      </c>
      <c r="E8" s="1">
        <v>1.0330000000000004</v>
      </c>
      <c r="F8" s="1">
        <v>0.4150000000000027</v>
      </c>
      <c r="G8" s="1">
        <v>0.436</v>
      </c>
      <c r="H8" s="1">
        <v>0</v>
      </c>
      <c r="I8" s="1">
        <f t="shared" ref="I8:I34" si="7">(F9-F8)/(A9-A8)*1000</f>
        <v>43.333333333331524</v>
      </c>
      <c r="J8" s="1">
        <v>17.021830000000001</v>
      </c>
      <c r="K8" s="51">
        <f>IF((K7*J7-(V8-V7)*readme!$B$18/readme!$B$20+(E8-E7)*1000)/J8&gt;0,(K7*J7-(V8-V7)*readme!$B$18/readme!$B$20+(E8-E7)*1000)/J8,0)</f>
        <v>0</v>
      </c>
      <c r="L8" s="51"/>
      <c r="M8" s="1">
        <v>274.23076923076906</v>
      </c>
      <c r="N8" s="1">
        <v>10.334637571188736</v>
      </c>
      <c r="O8" s="1">
        <v>2.54</v>
      </c>
      <c r="P8" s="1">
        <v>0.37</v>
      </c>
      <c r="Q8" s="1">
        <v>0.28891</v>
      </c>
      <c r="R8" s="1">
        <v>11.17719</v>
      </c>
      <c r="S8" s="1">
        <v>1.65151</v>
      </c>
      <c r="T8" s="1">
        <v>12.64523</v>
      </c>
      <c r="U8" s="1">
        <v>7.0810500000000003</v>
      </c>
      <c r="V8" s="23">
        <f t="shared" si="0"/>
        <v>4667.9095346153817</v>
      </c>
      <c r="W8" s="2">
        <f t="shared" si="1"/>
        <v>43.235448200000008</v>
      </c>
      <c r="X8" s="2">
        <f t="shared" si="2"/>
        <v>4.9177769053000002</v>
      </c>
      <c r="Y8" s="2">
        <f t="shared" si="3"/>
        <v>190.25622805770001</v>
      </c>
      <c r="Z8" s="2">
        <f t="shared" si="4"/>
        <v>28.111722463300001</v>
      </c>
      <c r="AA8" s="2">
        <f t="shared" si="5"/>
        <v>215.24495537090002</v>
      </c>
      <c r="AB8" s="24">
        <f t="shared" si="6"/>
        <v>120.53242932150002</v>
      </c>
    </row>
    <row r="9" spans="1:28" x14ac:dyDescent="0.25">
      <c r="A9" s="1">
        <v>49.5</v>
      </c>
      <c r="B9" s="1">
        <v>23.735700000000001</v>
      </c>
      <c r="C9" s="1">
        <v>4.0289000000000001</v>
      </c>
      <c r="D9" s="1">
        <v>50.438000000000002</v>
      </c>
      <c r="E9" s="1">
        <v>1.0310000000000006</v>
      </c>
      <c r="F9" s="1">
        <v>0.48</v>
      </c>
      <c r="G9" s="1">
        <v>0.4487997999999998</v>
      </c>
      <c r="H9" s="1">
        <v>0</v>
      </c>
      <c r="I9" s="1">
        <f t="shared" si="7"/>
        <v>45.333333333334409</v>
      </c>
      <c r="J9" s="1">
        <v>17.08217982</v>
      </c>
      <c r="K9" s="51">
        <f>IF((K8*J8-(V9-V8)*readme!$B$18/readme!$B$20+(E9-E8)*1000)/J9&gt;0,(K8*J8-(V9-V8)*readme!$B$18/readme!$B$20+(E9-E8)*1000)/J9,0)</f>
        <v>1.649231923376302</v>
      </c>
      <c r="L9" s="51"/>
      <c r="M9" s="1">
        <v>268.84615384615392</v>
      </c>
      <c r="N9" s="1">
        <v>4.8953546389840721</v>
      </c>
      <c r="O9" s="1">
        <v>2.46</v>
      </c>
      <c r="P9" s="1">
        <v>0.03</v>
      </c>
      <c r="Q9" s="1">
        <v>0.26833999999999997</v>
      </c>
      <c r="R9" s="1">
        <v>10.879439999999999</v>
      </c>
      <c r="S9" s="1">
        <v>1.6125699999999998</v>
      </c>
      <c r="T9" s="1">
        <v>12.19711</v>
      </c>
      <c r="U9" s="1">
        <v>6.7988400000000002</v>
      </c>
      <c r="V9" s="23">
        <f t="shared" si="0"/>
        <v>4592.4783439153862</v>
      </c>
      <c r="W9" s="2">
        <f t="shared" si="1"/>
        <v>42.022162357200003</v>
      </c>
      <c r="X9" s="2">
        <f t="shared" si="2"/>
        <v>4.5838321328987996</v>
      </c>
      <c r="Y9" s="2">
        <f t="shared" si="3"/>
        <v>185.84455042090079</v>
      </c>
      <c r="Z9" s="2">
        <f t="shared" si="4"/>
        <v>27.546210712337398</v>
      </c>
      <c r="AA9" s="2">
        <f t="shared" si="5"/>
        <v>208.3532263043202</v>
      </c>
      <c r="AB9" s="24">
        <f t="shared" si="6"/>
        <v>116.1390074474088</v>
      </c>
    </row>
    <row r="10" spans="1:28" x14ac:dyDescent="0.25">
      <c r="A10" s="1">
        <v>52.5</v>
      </c>
      <c r="B10" s="1">
        <v>23.783000000000001</v>
      </c>
      <c r="C10" s="1">
        <v>4.0415000000000001</v>
      </c>
      <c r="D10" s="1">
        <v>48.542200000000001</v>
      </c>
      <c r="E10" s="1">
        <v>1.0310000000000006</v>
      </c>
      <c r="F10" s="1">
        <v>0.61600000000000321</v>
      </c>
      <c r="G10" s="1">
        <v>0.47320019999999929</v>
      </c>
      <c r="H10" s="1">
        <v>0</v>
      </c>
      <c r="I10" s="1">
        <f t="shared" si="7"/>
        <v>46.99999999999941</v>
      </c>
      <c r="J10" s="1">
        <v>17.211580180000002</v>
      </c>
      <c r="K10" s="51">
        <f>IF((K9*J9-(V10-V9)*readme!$B$18/readme!$B$20+(E10-E9)*1000)/J10&gt;0,(K9*J9-(V10-V9)*readme!$B$18/readme!$B$20+(E10-E9)*1000)/J10,0)</f>
        <v>9.1360276780636713</v>
      </c>
      <c r="L10" s="51"/>
      <c r="M10" s="1">
        <v>248.07692307692292</v>
      </c>
      <c r="N10" s="1">
        <v>0.54392829322160841</v>
      </c>
      <c r="O10" s="1">
        <v>2.83</v>
      </c>
      <c r="P10" s="1">
        <v>0.22</v>
      </c>
      <c r="Q10" s="1">
        <v>0.25253999999999999</v>
      </c>
      <c r="R10" s="1">
        <v>10.44922</v>
      </c>
      <c r="S10" s="1">
        <v>1.50824</v>
      </c>
      <c r="T10" s="1">
        <v>11.5532</v>
      </c>
      <c r="U10" s="1">
        <v>6.2330500000000004</v>
      </c>
      <c r="V10" s="23">
        <f t="shared" si="0"/>
        <v>4269.7958523461521</v>
      </c>
      <c r="W10" s="2">
        <f t="shared" si="1"/>
        <v>48.708771909400006</v>
      </c>
      <c r="X10" s="2">
        <f t="shared" si="2"/>
        <v>4.3466124586572006</v>
      </c>
      <c r="Y10" s="2">
        <f t="shared" si="3"/>
        <v>179.84758784845963</v>
      </c>
      <c r="Z10" s="2">
        <f t="shared" si="4"/>
        <v>25.959193690683204</v>
      </c>
      <c r="AA10" s="2">
        <f t="shared" si="5"/>
        <v>198.84882813557604</v>
      </c>
      <c r="AB10" s="24">
        <f t="shared" si="6"/>
        <v>107.28063984094902</v>
      </c>
    </row>
    <row r="11" spans="1:28" x14ac:dyDescent="0.25">
      <c r="A11" s="1">
        <v>55.5</v>
      </c>
      <c r="B11" s="1">
        <v>23.735700000000001</v>
      </c>
      <c r="C11" s="1">
        <v>3.9815999999999998</v>
      </c>
      <c r="D11" s="1">
        <v>49.490099999999998</v>
      </c>
      <c r="E11" s="1">
        <v>1.0310000000000006</v>
      </c>
      <c r="F11" s="1">
        <v>0.75700000000000145</v>
      </c>
      <c r="G11" s="1">
        <v>0.5007997999999998</v>
      </c>
      <c r="H11" s="1">
        <v>0</v>
      </c>
      <c r="I11" s="1">
        <f t="shared" si="7"/>
        <v>48.666666666666934</v>
      </c>
      <c r="J11" s="1">
        <v>17.347809820000002</v>
      </c>
      <c r="K11" s="51">
        <f>IF((K10*J10-(V11-V10)*readme!$B$18/readme!$B$20+(E11-E10)*1000)/J11&gt;0,(K10*J10-(V11-V10)*readme!$B$18/readme!$B$20+(E11-E10)*1000)/J11,0)</f>
        <v>7.2081170768351566</v>
      </c>
      <c r="L11" s="51"/>
      <c r="M11" s="1">
        <v>250.76923076923063</v>
      </c>
      <c r="N11" s="1">
        <v>6.5271395186448098</v>
      </c>
      <c r="O11" s="1">
        <v>3.11</v>
      </c>
      <c r="P11" s="1">
        <v>0.23</v>
      </c>
      <c r="Q11" s="10">
        <v>0.21001</v>
      </c>
      <c r="R11" s="10">
        <v>8.1499100000000002</v>
      </c>
      <c r="S11" s="10">
        <v>1.21336</v>
      </c>
      <c r="T11" s="10">
        <v>9.4170699999999989</v>
      </c>
      <c r="U11" s="10">
        <v>5.1680799999999998</v>
      </c>
      <c r="V11" s="23">
        <f t="shared" si="0"/>
        <v>4350.2969240923057</v>
      </c>
      <c r="W11" s="2">
        <f t="shared" si="1"/>
        <v>53.951688540200003</v>
      </c>
      <c r="X11" s="2"/>
      <c r="Y11" s="2"/>
      <c r="Z11" s="2"/>
      <c r="AA11" s="2"/>
      <c r="AB11" s="24"/>
    </row>
    <row r="12" spans="1:28" x14ac:dyDescent="0.25">
      <c r="A12" s="1">
        <v>58.5</v>
      </c>
      <c r="B12" s="1">
        <v>23.735700000000001</v>
      </c>
      <c r="C12" s="1">
        <v>4.0068000000000001</v>
      </c>
      <c r="D12" s="1">
        <v>50.5959</v>
      </c>
      <c r="E12" s="1">
        <v>1.032</v>
      </c>
      <c r="F12" s="1">
        <v>0.90300000000000225</v>
      </c>
      <c r="G12" s="1">
        <v>0.51709959999999955</v>
      </c>
      <c r="H12" s="1">
        <v>0</v>
      </c>
      <c r="I12" s="1">
        <f t="shared" si="7"/>
        <v>50.499999998529802</v>
      </c>
      <c r="J12" s="1">
        <v>17.479079639999998</v>
      </c>
      <c r="K12" s="51">
        <f>IF((K11*J11-(V12-V11)*readme!$B$18/readme!$B$20+(E12-E11)*1000)/J12&gt;0,(K11*J11-(V12-V11)*readme!$B$18/readme!$B$20+(E12-E11)*1000)/J12,0)</f>
        <v>6.304026561435041</v>
      </c>
      <c r="L12" s="51"/>
      <c r="M12" s="1">
        <v>251.15384615384619</v>
      </c>
      <c r="N12" s="1">
        <v>8.1589243983080753</v>
      </c>
      <c r="O12" s="1">
        <v>3.53</v>
      </c>
      <c r="P12" s="1">
        <v>0.52</v>
      </c>
      <c r="Q12" s="1">
        <v>0.26744999999999997</v>
      </c>
      <c r="R12" s="1">
        <v>10.293189999999999</v>
      </c>
      <c r="S12" s="1">
        <v>1.4922299999999999</v>
      </c>
      <c r="T12" s="1">
        <v>11.50563</v>
      </c>
      <c r="U12" s="1">
        <v>6.2471499999999995</v>
      </c>
      <c r="V12" s="23">
        <f t="shared" si="0"/>
        <v>4389.9380788153849</v>
      </c>
      <c r="W12" s="2">
        <f t="shared" si="1"/>
        <v>61.701151129199992</v>
      </c>
      <c r="X12" s="2">
        <f t="shared" si="2"/>
        <v>4.6747798497179991</v>
      </c>
      <c r="Y12" s="2">
        <f t="shared" si="3"/>
        <v>179.91548775965157</v>
      </c>
      <c r="Z12" s="2">
        <f t="shared" si="4"/>
        <v>26.082807011197197</v>
      </c>
      <c r="AA12" s="2">
        <f t="shared" si="5"/>
        <v>201.10782307837317</v>
      </c>
      <c r="AB12" s="24">
        <f t="shared" si="6"/>
        <v>109.19443237302598</v>
      </c>
    </row>
    <row r="13" spans="1:28" x14ac:dyDescent="0.25">
      <c r="A13" s="1">
        <v>60.500000000058208</v>
      </c>
      <c r="B13" s="1">
        <v>23.641200000000001</v>
      </c>
      <c r="C13" s="1">
        <v>3.9878999999999998</v>
      </c>
      <c r="D13" s="1">
        <v>51.196300000000001</v>
      </c>
      <c r="E13" s="1">
        <v>1.032</v>
      </c>
      <c r="F13" s="1">
        <v>1.0040000000000013</v>
      </c>
      <c r="G13" s="1">
        <v>0.53529979999999977</v>
      </c>
      <c r="H13" s="1">
        <v>0</v>
      </c>
      <c r="I13" s="1">
        <f t="shared" si="7"/>
        <v>54.95238095238112</v>
      </c>
      <c r="J13" s="1">
        <v>17.57524982</v>
      </c>
      <c r="K13" s="51">
        <f>IF((K12*J12-(V13-V12)*readme!$B$18/readme!$B$20+(E13-E12)*1000)/J13&gt;0,(K12*J12-(V13-V12)*readme!$B$18/readme!$B$20+(E13-E12)*1000)/J13,0)</f>
        <v>1.7198150303775068</v>
      </c>
      <c r="L13" s="51"/>
      <c r="M13" s="1">
        <v>261.15384615384613</v>
      </c>
      <c r="N13" s="1">
        <v>0.54392829323498515</v>
      </c>
      <c r="O13" s="1">
        <v>2.93</v>
      </c>
      <c r="P13" s="1">
        <v>0.03</v>
      </c>
      <c r="Q13" s="1">
        <v>0.25824000000000003</v>
      </c>
      <c r="R13" s="1">
        <v>10.17221</v>
      </c>
      <c r="S13" s="1">
        <v>1.48369</v>
      </c>
      <c r="T13" s="1">
        <v>11.49916</v>
      </c>
      <c r="U13" s="1">
        <v>6.4777500000000003</v>
      </c>
      <c r="V13" s="23">
        <f t="shared" si="0"/>
        <v>4589.844087607692</v>
      </c>
      <c r="W13" s="2">
        <f t="shared" si="1"/>
        <v>51.495481972600004</v>
      </c>
      <c r="X13" s="2">
        <f t="shared" si="2"/>
        <v>4.5386325135168004</v>
      </c>
      <c r="Y13" s="2">
        <f t="shared" si="3"/>
        <v>178.77913197150218</v>
      </c>
      <c r="Z13" s="2">
        <f t="shared" si="4"/>
        <v>26.0762224054358</v>
      </c>
      <c r="AA13" s="2">
        <f t="shared" si="5"/>
        <v>202.1006097201512</v>
      </c>
      <c r="AB13" s="24">
        <f t="shared" si="6"/>
        <v>113.848074521505</v>
      </c>
    </row>
    <row r="14" spans="1:28" x14ac:dyDescent="0.25">
      <c r="A14" s="1">
        <v>71.000000000058208</v>
      </c>
      <c r="B14" s="1">
        <v>23.735700000000001</v>
      </c>
      <c r="C14" s="1">
        <v>3.9942000000000002</v>
      </c>
      <c r="D14" s="1">
        <v>48.731699999999996</v>
      </c>
      <c r="E14" s="1">
        <v>1.032</v>
      </c>
      <c r="F14" s="1">
        <v>1.5810000000000031</v>
      </c>
      <c r="G14" s="1">
        <v>0.62590039999999958</v>
      </c>
      <c r="H14" s="1">
        <v>0</v>
      </c>
      <c r="I14" s="1">
        <f t="shared" si="7"/>
        <v>60.000000001994714</v>
      </c>
      <c r="J14" s="1">
        <v>18.112620360000001</v>
      </c>
      <c r="K14" s="51">
        <f>IF((K13*J13-(V14-V13)*readme!$B$18/readme!$B$20+(E14-E13)*1000)/J14&gt;0,(K13*J13-(V14-V13)*readme!$B$18/readme!$B$20+(E14-E13)*1000)/J14,0)</f>
        <v>0</v>
      </c>
      <c r="L14" s="51"/>
      <c r="M14" s="1">
        <v>300.38461538461524</v>
      </c>
      <c r="N14" s="1">
        <v>9.2467809847460991</v>
      </c>
      <c r="O14" s="1">
        <v>3.51</v>
      </c>
      <c r="P14" s="1">
        <v>0.44</v>
      </c>
      <c r="Q14" s="1">
        <v>0.24274000000000001</v>
      </c>
      <c r="R14" s="1">
        <v>9.5312099999999997</v>
      </c>
      <c r="S14" s="1">
        <v>1.3623100000000001</v>
      </c>
      <c r="T14" s="1">
        <v>10.81184</v>
      </c>
      <c r="U14" s="1">
        <v>6.0475599999999998</v>
      </c>
      <c r="V14" s="23">
        <f t="shared" si="0"/>
        <v>5440.7525004461513</v>
      </c>
      <c r="W14" s="2">
        <f t="shared" si="1"/>
        <v>63.575297463600002</v>
      </c>
      <c r="X14" s="2">
        <f t="shared" si="2"/>
        <v>4.3966574661864009</v>
      </c>
      <c r="Y14" s="2">
        <f t="shared" si="3"/>
        <v>172.63518830143562</v>
      </c>
      <c r="Z14" s="2">
        <f t="shared" si="4"/>
        <v>24.675003842631604</v>
      </c>
      <c r="AA14" s="2">
        <f t="shared" si="5"/>
        <v>195.83075331306242</v>
      </c>
      <c r="AB14" s="24">
        <f t="shared" si="6"/>
        <v>109.5371583843216</v>
      </c>
    </row>
    <row r="15" spans="1:28" x14ac:dyDescent="0.25">
      <c r="A15" s="1">
        <v>73.916666666627862</v>
      </c>
      <c r="B15" s="1">
        <v>23.735700000000001</v>
      </c>
      <c r="C15" s="1">
        <v>4.0037000000000003</v>
      </c>
      <c r="D15" s="1">
        <v>48.921300000000002</v>
      </c>
      <c r="E15" s="1">
        <v>1.032</v>
      </c>
      <c r="F15" s="1">
        <v>1.7560000000000002</v>
      </c>
      <c r="G15" s="1">
        <v>0.65300000000000002</v>
      </c>
      <c r="H15" s="1">
        <v>0</v>
      </c>
      <c r="I15" s="1">
        <f t="shared" si="7"/>
        <v>62.322580644225646</v>
      </c>
      <c r="J15" s="1">
        <v>18.275259999999999</v>
      </c>
      <c r="K15" s="51">
        <f>IF((K14*J14-(V15-V14)*readme!$B$18/readme!$B$20+(E15-E14)*1000)/J15&gt;0,(K14*J14-(V15-V14)*readme!$B$18/readme!$B$20+(E15-E14)*1000)/J15,0)</f>
        <v>0</v>
      </c>
      <c r="L15" s="51"/>
      <c r="M15" s="1">
        <v>316.92307692307702</v>
      </c>
      <c r="N15" s="1">
        <v>2.1757131728864336</v>
      </c>
      <c r="O15" s="1">
        <v>3.44</v>
      </c>
      <c r="P15" s="1">
        <v>0.18</v>
      </c>
      <c r="Q15" s="1">
        <v>0.24038999999999999</v>
      </c>
      <c r="R15" s="1">
        <v>9.5157399999999992</v>
      </c>
      <c r="S15" s="1">
        <v>1.3534999999999999</v>
      </c>
      <c r="T15" s="1">
        <v>10.425329999999999</v>
      </c>
      <c r="U15" s="1">
        <v>5.97342</v>
      </c>
      <c r="V15" s="23">
        <f t="shared" si="0"/>
        <v>5791.8516307692325</v>
      </c>
      <c r="W15" s="2">
        <f t="shared" si="1"/>
        <v>62.8668944</v>
      </c>
      <c r="X15" s="2">
        <f t="shared" si="2"/>
        <v>4.3931897513999996</v>
      </c>
      <c r="Y15" s="2">
        <f t="shared" si="3"/>
        <v>173.90262259239998</v>
      </c>
      <c r="Z15" s="2">
        <f t="shared" si="4"/>
        <v>24.735564409999999</v>
      </c>
      <c r="AA15" s="2">
        <f t="shared" si="5"/>
        <v>190.52561633579998</v>
      </c>
      <c r="AB15" s="24">
        <f t="shared" si="6"/>
        <v>109.1658035892</v>
      </c>
    </row>
    <row r="16" spans="1:28" x14ac:dyDescent="0.25">
      <c r="A16" s="1">
        <v>76.5</v>
      </c>
      <c r="B16" s="1">
        <v>23.735700000000001</v>
      </c>
      <c r="C16" s="1">
        <v>4.0037000000000003</v>
      </c>
      <c r="D16" s="1">
        <v>49.521700000000003</v>
      </c>
      <c r="E16" s="1">
        <v>1.032</v>
      </c>
      <c r="F16" s="1">
        <v>1.9170000000000016</v>
      </c>
      <c r="G16" s="1">
        <v>0.67659959999999952</v>
      </c>
      <c r="H16" s="1">
        <v>0</v>
      </c>
      <c r="I16" s="1">
        <f t="shared" si="7"/>
        <v>64.33333333333276</v>
      </c>
      <c r="J16" s="1">
        <v>18.423689639999999</v>
      </c>
      <c r="K16" s="51">
        <f>IF((K15*J15-(V16-V15)*readme!$B$18/readme!$B$20+(E16-E15)*1000)/J16&gt;0,(K15*J15-(V16-V15)*readme!$B$18/readme!$B$20+(E16-E15)*1000)/J16,0)</f>
        <v>4.9786893041608202</v>
      </c>
      <c r="L16" s="51"/>
      <c r="M16" s="1">
        <v>301.92307692307696</v>
      </c>
      <c r="N16" s="1">
        <v>0.54392829322030367</v>
      </c>
      <c r="O16" s="1">
        <v>3.37</v>
      </c>
      <c r="P16" s="1">
        <v>0.15</v>
      </c>
      <c r="Q16" s="1">
        <v>0.24204000000000001</v>
      </c>
      <c r="R16" s="1">
        <v>9.5541099999999997</v>
      </c>
      <c r="S16" s="1">
        <v>1.3589100000000001</v>
      </c>
      <c r="T16" s="1">
        <v>10.83948</v>
      </c>
      <c r="U16" s="1">
        <v>5.8604799999999999</v>
      </c>
      <c r="V16" s="23">
        <f t="shared" si="0"/>
        <v>5562.5370643846163</v>
      </c>
      <c r="W16" s="2">
        <f t="shared" si="1"/>
        <v>62.087834086800001</v>
      </c>
      <c r="X16" s="2">
        <f t="shared" si="2"/>
        <v>4.4592698404656002</v>
      </c>
      <c r="Y16" s="2">
        <f t="shared" si="3"/>
        <v>176.02195742642039</v>
      </c>
      <c r="Z16" s="2">
        <f t="shared" si="4"/>
        <v>25.036136088692402</v>
      </c>
      <c r="AA16" s="2">
        <f t="shared" si="5"/>
        <v>199.70321537898718</v>
      </c>
      <c r="AB16" s="24">
        <f t="shared" si="6"/>
        <v>107.9716646614272</v>
      </c>
    </row>
    <row r="17" spans="1:28" x14ac:dyDescent="0.25">
      <c r="A17" s="1">
        <v>79.5</v>
      </c>
      <c r="B17" s="1">
        <v>23.735700000000001</v>
      </c>
      <c r="C17" s="1">
        <v>3.9910999999999999</v>
      </c>
      <c r="D17" s="1">
        <v>49.869199999999999</v>
      </c>
      <c r="E17" s="1">
        <v>1.0310000000000006</v>
      </c>
      <c r="F17" s="1">
        <v>2.11</v>
      </c>
      <c r="G17" s="1">
        <v>0.70220019999999927</v>
      </c>
      <c r="H17" s="1">
        <v>0</v>
      </c>
      <c r="I17" s="1">
        <f t="shared" si="7"/>
        <v>67.333333333333755</v>
      </c>
      <c r="J17" s="1">
        <v>18.597940180000002</v>
      </c>
      <c r="K17" s="51">
        <f>IF((K16*J16-(V17-V16)*readme!$B$18/readme!$B$20+(E17-E16)*1000)/J17&gt;0,(K16*J16-(V17-V16)*readme!$B$18/readme!$B$20+(E17-E16)*1000)/J17,0)</f>
        <v>0</v>
      </c>
      <c r="L17" s="51"/>
      <c r="M17" s="1">
        <v>312.30769230769226</v>
      </c>
      <c r="N17" s="1">
        <v>4.3514263457628353</v>
      </c>
      <c r="O17" s="1">
        <v>3.89</v>
      </c>
      <c r="P17" s="1">
        <v>0.08</v>
      </c>
      <c r="Q17" s="1">
        <v>0.23257</v>
      </c>
      <c r="R17" s="1">
        <v>8.7561599999999995</v>
      </c>
      <c r="S17" s="1">
        <v>1.2521499999999999</v>
      </c>
      <c r="T17" s="1">
        <v>9.715349999999999</v>
      </c>
      <c r="U17" s="1">
        <v>5.4163300000000003</v>
      </c>
      <c r="V17" s="23">
        <f t="shared" si="0"/>
        <v>5808.2797792923075</v>
      </c>
      <c r="W17" s="2">
        <f t="shared" si="1"/>
        <v>72.345987300200008</v>
      </c>
      <c r="X17" s="2">
        <f t="shared" si="2"/>
        <v>4.3253229476626007</v>
      </c>
      <c r="Y17" s="2">
        <f t="shared" si="3"/>
        <v>162.84653988650879</v>
      </c>
      <c r="Z17" s="2">
        <f t="shared" si="4"/>
        <v>23.287410796387</v>
      </c>
      <c r="AA17" s="2">
        <f t="shared" si="5"/>
        <v>180.685498127763</v>
      </c>
      <c r="AB17" s="24">
        <f t="shared" si="6"/>
        <v>100.73258133513941</v>
      </c>
    </row>
    <row r="18" spans="1:28" x14ac:dyDescent="0.25">
      <c r="A18" s="1">
        <v>82.5</v>
      </c>
      <c r="B18" s="1">
        <v>23.783000000000001</v>
      </c>
      <c r="C18" s="1">
        <v>3.9878999999999998</v>
      </c>
      <c r="D18" s="1">
        <v>48.320999999999998</v>
      </c>
      <c r="E18" s="1">
        <v>1.032</v>
      </c>
      <c r="F18" s="1">
        <v>2.3120000000000012</v>
      </c>
      <c r="G18" s="1">
        <v>0.72809959999999951</v>
      </c>
      <c r="H18" s="1">
        <v>0</v>
      </c>
      <c r="I18" s="1">
        <f t="shared" si="7"/>
        <v>69.499999997976957</v>
      </c>
      <c r="J18" s="1">
        <v>18.782089639999999</v>
      </c>
      <c r="K18" s="51">
        <f>IF((K17*J17-(V18-V17)*readme!$B$18/readme!$B$20+(E18-E17)*1000)/J18&gt;0,(K17*J17-(V18-V17)*readme!$B$18/readme!$B$20+(E18-E17)*1000)/J18,0)</f>
        <v>0</v>
      </c>
      <c r="L18" s="51"/>
      <c r="M18" s="1">
        <v>325</v>
      </c>
      <c r="N18" s="1">
        <v>1.6317848796692842</v>
      </c>
      <c r="O18" s="1">
        <v>3.72</v>
      </c>
      <c r="P18" s="1">
        <v>0.49</v>
      </c>
      <c r="Q18" s="1">
        <v>0.24036000000000002</v>
      </c>
      <c r="R18" s="1">
        <v>9.0758799999999997</v>
      </c>
      <c r="S18" s="1">
        <v>1.3424799999999999</v>
      </c>
      <c r="T18" s="1">
        <v>10.155469999999999</v>
      </c>
      <c r="U18" s="1">
        <v>5.6943099999999998</v>
      </c>
      <c r="V18" s="23">
        <f t="shared" si="0"/>
        <v>6104.1791329999996</v>
      </c>
      <c r="W18" s="2">
        <f t="shared" si="1"/>
        <v>69.869373460800006</v>
      </c>
      <c r="X18" s="2">
        <f t="shared" si="2"/>
        <v>4.5144630658703999</v>
      </c>
      <c r="Y18" s="2">
        <f t="shared" si="3"/>
        <v>170.46399172188319</v>
      </c>
      <c r="Z18" s="2">
        <f t="shared" si="4"/>
        <v>25.214579699907198</v>
      </c>
      <c r="AA18" s="2">
        <f t="shared" si="5"/>
        <v>190.74094787633078</v>
      </c>
      <c r="AB18" s="24">
        <f t="shared" si="6"/>
        <v>106.95104085794839</v>
      </c>
    </row>
    <row r="19" spans="1:28" x14ac:dyDescent="0.25">
      <c r="A19" s="1">
        <v>84.500000000058208</v>
      </c>
      <c r="B19" s="1">
        <v>23.735700000000001</v>
      </c>
      <c r="C19" s="1">
        <v>3.9910999999999999</v>
      </c>
      <c r="D19" s="1">
        <v>47.878599999999999</v>
      </c>
      <c r="E19" s="1">
        <v>1.032</v>
      </c>
      <c r="F19" s="1">
        <v>2.4510000000000005</v>
      </c>
      <c r="G19" s="1">
        <v>0.74959959999999959</v>
      </c>
      <c r="H19" s="1">
        <v>0</v>
      </c>
      <c r="I19" s="1">
        <f t="shared" si="7"/>
        <v>75.523809523809803</v>
      </c>
      <c r="J19" s="1">
        <v>18.911249639999998</v>
      </c>
      <c r="K19" s="51">
        <f>IF((K18*J18-(V19-V18)*readme!$B$18/readme!$B$20+(E19-E18)*1000)/J19&gt;0,(K18*J18-(V19-V18)*readme!$B$18/readme!$B$20+(E19-E18)*1000)/J19,0)</f>
        <v>2.1890494398216629</v>
      </c>
      <c r="L19" s="51"/>
      <c r="M19" s="1">
        <v>317.30769230769226</v>
      </c>
      <c r="N19" s="1">
        <v>1.631784879678202</v>
      </c>
      <c r="O19" s="1">
        <v>3.33</v>
      </c>
      <c r="P19" s="1">
        <v>0.2</v>
      </c>
      <c r="Q19" s="1">
        <v>0.23402999999999999</v>
      </c>
      <c r="R19" s="1">
        <v>8.54345</v>
      </c>
      <c r="S19" s="1">
        <v>1.3146900000000001</v>
      </c>
      <c r="T19" s="1">
        <v>9.6815200000000008</v>
      </c>
      <c r="U19" s="1">
        <v>5.5335299999999998</v>
      </c>
      <c r="V19" s="23">
        <f t="shared" si="0"/>
        <v>6000.6849819230756</v>
      </c>
      <c r="W19" s="2">
        <f t="shared" si="1"/>
        <v>62.974461301199995</v>
      </c>
      <c r="X19" s="2">
        <f t="shared" si="2"/>
        <v>4.4257997532491995</v>
      </c>
      <c r="Y19" s="2">
        <f t="shared" si="3"/>
        <v>161.56731573685798</v>
      </c>
      <c r="Z19" s="2">
        <f t="shared" si="4"/>
        <v>24.862430789211601</v>
      </c>
      <c r="AA19" s="2">
        <f t="shared" si="5"/>
        <v>183.08964161465281</v>
      </c>
      <c r="AB19" s="24">
        <f t="shared" si="6"/>
        <v>104.64596722042918</v>
      </c>
    </row>
    <row r="20" spans="1:28" x14ac:dyDescent="0.25">
      <c r="A20" s="1">
        <v>95.000000000058208</v>
      </c>
      <c r="B20" s="1">
        <v>23.735700000000001</v>
      </c>
      <c r="C20" s="1">
        <v>3.9847999999999999</v>
      </c>
      <c r="D20" s="1">
        <v>45.287700000000001</v>
      </c>
      <c r="E20" s="1">
        <v>1.0310000000000006</v>
      </c>
      <c r="F20" s="1">
        <v>3.2440000000000033</v>
      </c>
      <c r="G20" s="1">
        <v>0.86209959999999952</v>
      </c>
      <c r="H20" s="1">
        <v>0</v>
      </c>
      <c r="I20" s="1">
        <f t="shared" si="7"/>
        <v>82.500000001200107</v>
      </c>
      <c r="J20" s="1">
        <v>19.637709640000001</v>
      </c>
      <c r="K20" s="51">
        <f>IF((K19*J19-(V20-V19)*readme!$B$18/readme!$B$20+(E20-E19)*1000)/J20&gt;0,(K19*J19-(V20-V19)*readme!$B$18/readme!$B$20+(E20-E19)*1000)/J20,0)</f>
        <v>0</v>
      </c>
      <c r="L20" s="51"/>
      <c r="M20" s="1">
        <v>391.15384615384647</v>
      </c>
      <c r="N20" s="1">
        <v>7.0710678118654755</v>
      </c>
      <c r="O20" s="1">
        <v>4.91</v>
      </c>
      <c r="P20" s="1">
        <v>0.32</v>
      </c>
      <c r="Q20" s="1">
        <v>0.22603999999999999</v>
      </c>
      <c r="R20" s="1">
        <v>8.3201499999999999</v>
      </c>
      <c r="S20" s="1">
        <v>1.2734299999999998</v>
      </c>
      <c r="T20" s="1">
        <v>9.4405400000000004</v>
      </c>
      <c r="U20" s="1">
        <v>5.3921999999999999</v>
      </c>
      <c r="V20" s="23">
        <f t="shared" si="0"/>
        <v>7681.3656553384681</v>
      </c>
      <c r="W20" s="2">
        <f t="shared" si="1"/>
        <v>96.421154332400008</v>
      </c>
      <c r="X20" s="2">
        <f t="shared" si="2"/>
        <v>4.4389078870256</v>
      </c>
      <c r="Y20" s="2">
        <f t="shared" si="3"/>
        <v>163.38868986124601</v>
      </c>
      <c r="Z20" s="2">
        <f t="shared" si="4"/>
        <v>25.007248586865199</v>
      </c>
      <c r="AA20" s="2">
        <f t="shared" si="5"/>
        <v>185.39058336480562</v>
      </c>
      <c r="AB20" s="24">
        <f t="shared" si="6"/>
        <v>105.890457920808</v>
      </c>
    </row>
    <row r="21" spans="1:28" x14ac:dyDescent="0.25">
      <c r="A21" s="1">
        <v>97.666666666686069</v>
      </c>
      <c r="B21" s="1">
        <v>23.735700000000001</v>
      </c>
      <c r="C21" s="1">
        <v>4.0068000000000001</v>
      </c>
      <c r="D21" s="1">
        <v>45.003399999999999</v>
      </c>
      <c r="E21" s="1">
        <v>1.0310000000000006</v>
      </c>
      <c r="F21" s="1">
        <v>3.4640000000000022</v>
      </c>
      <c r="G21" s="1">
        <v>0.89390039999999948</v>
      </c>
      <c r="H21" s="1">
        <v>0</v>
      </c>
      <c r="I21" s="1">
        <f t="shared" si="7"/>
        <v>85.411764706467565</v>
      </c>
      <c r="J21" s="1">
        <v>19.84013036</v>
      </c>
      <c r="K21" s="51">
        <f>IF((K20*J20-(V21-V20)*readme!$B$18/readme!$B$20+(E21-E20)*1000)/J21&gt;0,(K20*J20-(V21-V20)*readme!$B$18/readme!$B$20+(E21-E20)*1000)/J21,0)</f>
        <v>0</v>
      </c>
      <c r="L21" s="51"/>
      <c r="M21" s="1">
        <v>387.69230769230762</v>
      </c>
      <c r="N21" s="1">
        <v>6.527139518650384</v>
      </c>
      <c r="O21" s="1">
        <v>4.57</v>
      </c>
      <c r="P21" s="1">
        <v>0.31</v>
      </c>
      <c r="Q21" s="1">
        <v>0.22341999999999998</v>
      </c>
      <c r="R21" s="1">
        <v>8.081430000000001</v>
      </c>
      <c r="S21" s="1">
        <v>1.23014</v>
      </c>
      <c r="T21" s="1">
        <v>9.1921999999999997</v>
      </c>
      <c r="U21" s="1">
        <v>5.2975599999999998</v>
      </c>
      <c r="V21" s="23">
        <f t="shared" si="0"/>
        <v>7691.8659241846135</v>
      </c>
      <c r="W21" s="2">
        <f t="shared" si="1"/>
        <v>90.669395745200006</v>
      </c>
      <c r="X21" s="2">
        <f t="shared" si="2"/>
        <v>4.4326819250311997</v>
      </c>
      <c r="Y21" s="2">
        <f t="shared" si="3"/>
        <v>160.33662469521482</v>
      </c>
      <c r="Z21" s="2">
        <f t="shared" si="4"/>
        <v>24.406137961050401</v>
      </c>
      <c r="AA21" s="2">
        <f t="shared" si="5"/>
        <v>182.374446295192</v>
      </c>
      <c r="AB21" s="24">
        <f t="shared" si="6"/>
        <v>105.10428098992159</v>
      </c>
    </row>
    <row r="22" spans="1:28" x14ac:dyDescent="0.25">
      <c r="A22" s="1">
        <v>100.5</v>
      </c>
      <c r="B22" s="1">
        <v>23.783000000000001</v>
      </c>
      <c r="C22" s="1">
        <v>4.0194999999999999</v>
      </c>
      <c r="D22" s="1">
        <v>43.297199999999997</v>
      </c>
      <c r="E22" s="1">
        <v>1.0310000000000006</v>
      </c>
      <c r="F22" s="1">
        <v>3.7060000000000031</v>
      </c>
      <c r="G22" s="1">
        <v>0.92670019999999931</v>
      </c>
      <c r="H22" s="1">
        <v>0</v>
      </c>
      <c r="I22" s="1">
        <f t="shared" si="7"/>
        <v>88.999999999999815</v>
      </c>
      <c r="J22" s="1">
        <v>20.060830180000004</v>
      </c>
      <c r="K22" s="51">
        <f>IF((K21*J21-(V22-V21)*readme!$B$18/readme!$B$20+(E22-E21)*1000)/J22&gt;0,(K21*J21-(V22-V21)*readme!$B$18/readme!$B$20+(E22-E21)*1000)/J22,0)</f>
        <v>1.9862243098086449</v>
      </c>
      <c r="L22" s="51"/>
      <c r="M22" s="1">
        <v>378.46153846153862</v>
      </c>
      <c r="N22" s="1">
        <v>5.4392829322053835</v>
      </c>
      <c r="O22" s="1">
        <v>4.45</v>
      </c>
      <c r="P22" s="1">
        <v>0.08</v>
      </c>
      <c r="Q22" s="1">
        <v>0.22213999999999998</v>
      </c>
      <c r="R22" s="1">
        <v>7.9419500000000003</v>
      </c>
      <c r="S22" s="1">
        <v>1.1937200000000001</v>
      </c>
      <c r="T22" s="1">
        <v>8.8892600000000002</v>
      </c>
      <c r="U22" s="1">
        <v>5.01938</v>
      </c>
      <c r="V22" s="23">
        <f t="shared" si="0"/>
        <v>7592.2526527384662</v>
      </c>
      <c r="W22" s="2">
        <f t="shared" si="1"/>
        <v>89.27069430100002</v>
      </c>
      <c r="X22" s="2">
        <f t="shared" si="2"/>
        <v>4.4563128161851999</v>
      </c>
      <c r="Y22" s="2">
        <f t="shared" si="3"/>
        <v>159.32211024805105</v>
      </c>
      <c r="Z22" s="2">
        <f t="shared" si="4"/>
        <v>23.947014202469607</v>
      </c>
      <c r="AA22" s="2">
        <f t="shared" si="5"/>
        <v>178.32593528586685</v>
      </c>
      <c r="AB22" s="24">
        <f t="shared" si="6"/>
        <v>100.69292978888842</v>
      </c>
    </row>
    <row r="23" spans="1:28" x14ac:dyDescent="0.25">
      <c r="A23" s="1">
        <v>103.5</v>
      </c>
      <c r="B23" s="1">
        <v>23.783000000000001</v>
      </c>
      <c r="C23" s="1">
        <v>3.9973999999999998</v>
      </c>
      <c r="D23" s="1">
        <v>43.9923</v>
      </c>
      <c r="E23" s="1">
        <v>1.0310000000000006</v>
      </c>
      <c r="F23" s="1">
        <v>3.9730000000000025</v>
      </c>
      <c r="G23" s="1">
        <v>0.96320019999999928</v>
      </c>
      <c r="H23" s="1">
        <v>0</v>
      </c>
      <c r="I23" s="1">
        <f t="shared" si="7"/>
        <v>92.666666666666231</v>
      </c>
      <c r="J23" s="1">
        <v>20.304610180000001</v>
      </c>
      <c r="K23" s="51">
        <f>IF((K22*J22-(V23-V22)*readme!$B$18/readme!$B$20+(E23-E22)*1000)/J23&gt;0,(K22*J22-(V23-V22)*readme!$B$18/readme!$B$20+(E23-E22)*1000)/J23,0)</f>
        <v>0</v>
      </c>
      <c r="L23" s="51"/>
      <c r="M23" s="1">
        <v>380.76923076923072</v>
      </c>
      <c r="N23" s="1">
        <v>6.527139518650384</v>
      </c>
      <c r="O23" s="1">
        <v>5.29</v>
      </c>
      <c r="P23" s="1">
        <v>0.52</v>
      </c>
      <c r="Q23" s="1">
        <v>0.23278000000000001</v>
      </c>
      <c r="R23" s="1">
        <v>8.0714299999999994</v>
      </c>
      <c r="S23" s="1">
        <v>1.2238599999999999</v>
      </c>
      <c r="T23" s="1">
        <v>9.4537599999999991</v>
      </c>
      <c r="U23" s="1">
        <v>5.4454099999999999</v>
      </c>
      <c r="V23" s="23">
        <f t="shared" si="0"/>
        <v>7731.3707993076914</v>
      </c>
      <c r="W23" s="2">
        <f t="shared" si="1"/>
        <v>107.41138785220001</v>
      </c>
      <c r="X23" s="2">
        <f t="shared" si="2"/>
        <v>4.7265071577004001</v>
      </c>
      <c r="Y23" s="2">
        <f t="shared" si="3"/>
        <v>163.88723974515739</v>
      </c>
      <c r="Z23" s="2">
        <f t="shared" si="4"/>
        <v>24.850000214894798</v>
      </c>
      <c r="AA23" s="2">
        <f t="shared" si="5"/>
        <v>191.95491153527678</v>
      </c>
      <c r="AB23" s="24">
        <f t="shared" si="6"/>
        <v>110.56692732027381</v>
      </c>
    </row>
    <row r="24" spans="1:28" x14ac:dyDescent="0.25">
      <c r="A24" s="1">
        <v>106.5</v>
      </c>
      <c r="B24" s="1">
        <v>23.783000000000001</v>
      </c>
      <c r="C24" s="1">
        <v>3.9847999999999999</v>
      </c>
      <c r="D24" s="1">
        <v>44.497799999999998</v>
      </c>
      <c r="E24" s="1">
        <v>1.032</v>
      </c>
      <c r="F24" s="1">
        <v>4.2510000000000012</v>
      </c>
      <c r="G24" s="1">
        <v>1.0052001999999993</v>
      </c>
      <c r="H24" s="1">
        <v>0</v>
      </c>
      <c r="I24" s="1">
        <f t="shared" si="7"/>
        <v>95.333333333333783</v>
      </c>
      <c r="J24" s="1">
        <v>20.563290179999999</v>
      </c>
      <c r="K24" s="51">
        <f>IF((K23*J23-(V24-V23)*readme!$B$18/readme!$B$20+(E24-E23)*1000)/J24&gt;0,(K23*J23-(V24-V23)*readme!$B$18/readme!$B$20+(E24-E23)*1000)/J24,0)</f>
        <v>0</v>
      </c>
      <c r="L24" s="51"/>
      <c r="M24" s="1">
        <v>387.69230769230762</v>
      </c>
      <c r="N24" s="1">
        <v>2.1757131728864336</v>
      </c>
      <c r="O24" s="1">
        <v>5.54</v>
      </c>
      <c r="P24" s="1">
        <v>0.32</v>
      </c>
      <c r="Q24" s="1">
        <v>0.20551</v>
      </c>
      <c r="R24" s="1">
        <v>7.39072</v>
      </c>
      <c r="S24" s="1">
        <v>1.0879099999999999</v>
      </c>
      <c r="T24" s="1">
        <v>8.2752499999999998</v>
      </c>
      <c r="U24" s="1">
        <v>4.9506300000000003</v>
      </c>
      <c r="V24" s="23">
        <f t="shared" si="0"/>
        <v>7972.2294236307671</v>
      </c>
      <c r="W24" s="2">
        <f t="shared" si="1"/>
        <v>113.9206275972</v>
      </c>
      <c r="X24" s="2">
        <f t="shared" si="2"/>
        <v>4.2259617648917995</v>
      </c>
      <c r="Y24" s="2">
        <f t="shared" si="3"/>
        <v>151.97751999912958</v>
      </c>
      <c r="Z24" s="2">
        <f t="shared" si="4"/>
        <v>22.371009019723797</v>
      </c>
      <c r="AA24" s="2">
        <f t="shared" si="5"/>
        <v>170.166367062045</v>
      </c>
      <c r="AB24" s="24">
        <f t="shared" si="6"/>
        <v>101.80124126381341</v>
      </c>
    </row>
    <row r="25" spans="1:28" x14ac:dyDescent="0.25">
      <c r="A25" s="1">
        <v>108</v>
      </c>
      <c r="B25" s="1">
        <v>23.783000000000001</v>
      </c>
      <c r="C25" s="1">
        <v>4.0004999999999997</v>
      </c>
      <c r="D25" s="1">
        <v>44.719000000000001</v>
      </c>
      <c r="E25" s="1">
        <v>1.032</v>
      </c>
      <c r="F25" s="1">
        <v>4.3940000000000019</v>
      </c>
      <c r="G25" s="1">
        <v>1.0237997999999997</v>
      </c>
      <c r="H25" s="1">
        <v>0</v>
      </c>
      <c r="I25" s="1">
        <f t="shared" si="7"/>
        <v>105.40740740740728</v>
      </c>
      <c r="J25" s="1">
        <v>20.692999820000001</v>
      </c>
      <c r="K25" s="51">
        <f>IF((K24*J24-(V25-V24)*readme!$B$18/readme!$B$20+(E25-E24)*1000)/J25&gt;0,(K24*J24-(V25-V24)*readme!$B$18/readme!$B$20+(E25-E24)*1000)/J25,0)</f>
        <v>0</v>
      </c>
      <c r="L25" s="51"/>
      <c r="M25" s="1">
        <v>390.76923076923094</v>
      </c>
      <c r="N25" s="1">
        <v>2.1757131728596804</v>
      </c>
      <c r="O25" s="1">
        <v>5.08</v>
      </c>
      <c r="P25" s="1">
        <v>1.52</v>
      </c>
      <c r="Q25" s="1">
        <v>0.20988999999999999</v>
      </c>
      <c r="R25" s="1">
        <v>7.6298000000000004</v>
      </c>
      <c r="S25" s="1">
        <v>1.1029100000000001</v>
      </c>
      <c r="T25" s="1">
        <v>8.5324399999999994</v>
      </c>
      <c r="U25" s="1">
        <v>4.9083199999999998</v>
      </c>
      <c r="V25" s="23">
        <f t="shared" si="0"/>
        <v>8086.1876219692349</v>
      </c>
      <c r="W25" s="2">
        <f t="shared" si="1"/>
        <v>105.12043908560001</v>
      </c>
      <c r="X25" s="2">
        <f t="shared" si="2"/>
        <v>4.3432537322198002</v>
      </c>
      <c r="Y25" s="2">
        <f t="shared" si="3"/>
        <v>157.88345002663601</v>
      </c>
      <c r="Z25" s="2">
        <f t="shared" si="4"/>
        <v>22.822516431476203</v>
      </c>
      <c r="AA25" s="2">
        <f t="shared" si="5"/>
        <v>176.56177938416079</v>
      </c>
      <c r="AB25" s="24">
        <f t="shared" si="6"/>
        <v>101.5678648765024</v>
      </c>
    </row>
    <row r="26" spans="1:28" x14ac:dyDescent="0.25">
      <c r="A26" s="1">
        <v>121.5</v>
      </c>
      <c r="B26" s="1">
        <v>23.735700000000001</v>
      </c>
      <c r="C26" s="1">
        <v>3.9973999999999998</v>
      </c>
      <c r="D26" s="1">
        <v>45.319299999999998</v>
      </c>
      <c r="E26" s="1">
        <v>1.032</v>
      </c>
      <c r="F26" s="1">
        <v>5.8170000000000002</v>
      </c>
      <c r="G26" s="1">
        <v>1.2244999999999999</v>
      </c>
      <c r="H26" s="1">
        <v>0</v>
      </c>
      <c r="I26" s="1">
        <f t="shared" si="7"/>
        <v>116.49999999660923</v>
      </c>
      <c r="J26" s="1">
        <v>21.997799999999998</v>
      </c>
      <c r="K26" s="51">
        <f>IF((K25*J25-(V26-V25)*readme!$B$18/readme!$B$20+(E26-E25)*1000)/J26&gt;0,(K25*J25-(V26-V25)*readme!$B$18/readme!$B$20+(E26-E25)*1000)/J26,0)</f>
        <v>0</v>
      </c>
      <c r="L26" s="51"/>
      <c r="M26" s="1">
        <v>432.69230769230768</v>
      </c>
      <c r="N26" s="1">
        <v>2.7196414661000161</v>
      </c>
      <c r="O26" s="1">
        <v>10.01</v>
      </c>
      <c r="P26" s="1">
        <v>0.67</v>
      </c>
      <c r="Q26" s="1">
        <v>0.19103000000000001</v>
      </c>
      <c r="R26" s="1">
        <v>6.5554800000000002</v>
      </c>
      <c r="S26" s="1">
        <v>0.92978000000000005</v>
      </c>
      <c r="T26" s="1">
        <v>7.2085300000000005</v>
      </c>
      <c r="U26" s="1">
        <v>4.5617700000000001</v>
      </c>
      <c r="V26" s="23">
        <f t="shared" si="0"/>
        <v>9518.2788461538457</v>
      </c>
      <c r="W26" s="2">
        <f t="shared" si="1"/>
        <v>220.19797799999998</v>
      </c>
      <c r="X26" s="2">
        <f t="shared" si="2"/>
        <v>4.2022397339999999</v>
      </c>
      <c r="Y26" s="2">
        <f t="shared" si="3"/>
        <v>144.20613794400001</v>
      </c>
      <c r="Z26" s="2">
        <f t="shared" si="4"/>
        <v>20.453114484</v>
      </c>
      <c r="AA26" s="2">
        <f t="shared" si="5"/>
        <v>158.57180123399999</v>
      </c>
      <c r="AB26" s="24">
        <f t="shared" si="6"/>
        <v>100.34890410599999</v>
      </c>
    </row>
    <row r="27" spans="1:28" x14ac:dyDescent="0.25">
      <c r="A27" s="1">
        <v>123.50000000005821</v>
      </c>
      <c r="B27" s="1">
        <v>23.735700000000001</v>
      </c>
      <c r="C27" s="1">
        <v>4.0068000000000001</v>
      </c>
      <c r="D27" s="1">
        <v>45.698500000000003</v>
      </c>
      <c r="E27" s="1">
        <v>1.032</v>
      </c>
      <c r="F27" s="1">
        <v>6.05</v>
      </c>
      <c r="G27" s="1">
        <v>1.2529999999999999</v>
      </c>
      <c r="H27" s="1">
        <v>0</v>
      </c>
      <c r="I27" s="1">
        <f t="shared" si="7"/>
        <v>120.00000000698502</v>
      </c>
      <c r="J27" s="1">
        <v>22.207519999999999</v>
      </c>
      <c r="K27" s="51">
        <f>IF((K26*J26-(V27-V26)*readme!$B$18/readme!$B$20+(E27-E26)*1000)/J27&gt;0,(K26*J26-(V27-V26)*readme!$B$18/readme!$B$20+(E27-E26)*1000)/J27,0)</f>
        <v>0.82706093736236685</v>
      </c>
      <c r="L27" s="51"/>
      <c r="M27" s="1">
        <v>426.53846153846143</v>
      </c>
      <c r="N27" s="1">
        <v>3.8074980525378823</v>
      </c>
      <c r="O27" s="1">
        <v>11.5</v>
      </c>
      <c r="P27" s="1">
        <v>0.37</v>
      </c>
      <c r="Q27" s="1">
        <v>0.18096000000000001</v>
      </c>
      <c r="R27" s="1">
        <v>6.2105499999999996</v>
      </c>
      <c r="S27" s="1">
        <v>0.89402000000000004</v>
      </c>
      <c r="T27" s="1">
        <v>6.9544600000000001</v>
      </c>
      <c r="U27" s="1">
        <v>4.2708399999999997</v>
      </c>
      <c r="V27" s="23">
        <f t="shared" si="0"/>
        <v>9472.361415384612</v>
      </c>
      <c r="W27" s="2">
        <f t="shared" si="1"/>
        <v>255.38647999999998</v>
      </c>
      <c r="X27" s="2">
        <f t="shared" si="2"/>
        <v>4.0186728191999999</v>
      </c>
      <c r="Y27" s="2">
        <f t="shared" si="3"/>
        <v>137.92091333599998</v>
      </c>
      <c r="Z27" s="2">
        <f t="shared" si="4"/>
        <v>19.8539670304</v>
      </c>
      <c r="AA27" s="2">
        <f t="shared" si="5"/>
        <v>154.44130953920001</v>
      </c>
      <c r="AB27" s="24">
        <f t="shared" si="6"/>
        <v>94.844764716799986</v>
      </c>
    </row>
    <row r="28" spans="1:28" x14ac:dyDescent="0.25">
      <c r="A28" s="1">
        <v>125.49999999994179</v>
      </c>
      <c r="B28" s="1">
        <v>23.735700000000001</v>
      </c>
      <c r="C28" s="1">
        <v>4.01</v>
      </c>
      <c r="D28" s="1">
        <v>46.235599999999998</v>
      </c>
      <c r="E28" s="1">
        <v>1.0310000000000006</v>
      </c>
      <c r="F28" s="1">
        <v>6.29</v>
      </c>
      <c r="G28" s="1">
        <v>1.2884003999999996</v>
      </c>
      <c r="H28" s="1">
        <v>0</v>
      </c>
      <c r="I28" s="1">
        <f t="shared" si="7"/>
        <v>123.49999999640696</v>
      </c>
      <c r="J28" s="1">
        <v>22.427720360000002</v>
      </c>
      <c r="K28" s="51">
        <f>IF((K27*J27-(V28-V27)*readme!$B$18/readme!$B$20+(E28-E27)*1000)/J28&gt;0,(K27*J27-(V28-V27)*readme!$B$18/readme!$B$20+(E28-E27)*1000)/J28,0)</f>
        <v>0</v>
      </c>
      <c r="L28" s="51"/>
      <c r="M28" s="1">
        <v>434.23076923076894</v>
      </c>
      <c r="N28" s="1">
        <v>2.7196414660893149</v>
      </c>
      <c r="O28" s="1">
        <v>9.84</v>
      </c>
      <c r="P28" s="1">
        <v>0.42</v>
      </c>
      <c r="Q28" s="1">
        <v>0.18786000000000003</v>
      </c>
      <c r="R28" s="1">
        <v>6.1608099999999997</v>
      </c>
      <c r="S28" s="1">
        <v>0.91256999999999999</v>
      </c>
      <c r="T28" s="1">
        <v>7.1829800000000006</v>
      </c>
      <c r="U28" s="1">
        <v>4.5019599999999995</v>
      </c>
      <c r="V28" s="23">
        <f t="shared" si="0"/>
        <v>9738.8062640153785</v>
      </c>
      <c r="W28" s="2">
        <f t="shared" si="1"/>
        <v>220.68876834240001</v>
      </c>
      <c r="X28" s="2">
        <f t="shared" si="2"/>
        <v>4.2132715468296009</v>
      </c>
      <c r="Y28" s="2">
        <f t="shared" si="3"/>
        <v>138.1729238710916</v>
      </c>
      <c r="Z28" s="2">
        <f t="shared" si="4"/>
        <v>20.466864768925202</v>
      </c>
      <c r="AA28" s="2">
        <f t="shared" si="5"/>
        <v>161.09786679147282</v>
      </c>
      <c r="AB28" s="24">
        <f t="shared" si="6"/>
        <v>100.96869995190561</v>
      </c>
    </row>
    <row r="29" spans="1:28" x14ac:dyDescent="0.25">
      <c r="A29" s="1">
        <v>127.5</v>
      </c>
      <c r="B29" s="1">
        <v>23.783000000000001</v>
      </c>
      <c r="C29" s="1">
        <v>4.0351999999999997</v>
      </c>
      <c r="D29" s="1">
        <v>42.286099999999998</v>
      </c>
      <c r="E29" s="1">
        <v>1.0310000000000006</v>
      </c>
      <c r="F29" s="1">
        <v>6.5370000000000026</v>
      </c>
      <c r="G29" s="1">
        <v>1.3112997999999998</v>
      </c>
      <c r="H29" s="1">
        <v>0</v>
      </c>
      <c r="I29" s="1">
        <f t="shared" si="7"/>
        <v>125.99999999633235</v>
      </c>
      <c r="J29" s="1">
        <v>22.643459820000004</v>
      </c>
      <c r="K29" s="51">
        <f>IF((K28*J28-(V29-V28)*readme!$B$18/readme!$B$20+(E29-E28)*1000)/J29&gt;0,(K28*J28-(V29-V28)*readme!$B$18/readme!$B$20+(E29-E28)*1000)/J29,0)</f>
        <v>0</v>
      </c>
      <c r="L29" s="51"/>
      <c r="M29" s="1">
        <v>438.46153846153811</v>
      </c>
      <c r="N29" s="10">
        <f>N28</f>
        <v>2.7196414660893149</v>
      </c>
      <c r="O29" s="1">
        <v>13.28</v>
      </c>
      <c r="P29" s="1">
        <v>0.44</v>
      </c>
      <c r="Q29" s="1">
        <v>0.18262999999999999</v>
      </c>
      <c r="R29" s="1">
        <v>6.1489899999999995</v>
      </c>
      <c r="S29" s="1">
        <v>0.85275999999999996</v>
      </c>
      <c r="T29" s="1">
        <v>6.6537600000000001</v>
      </c>
      <c r="U29" s="1">
        <v>4.2818199999999997</v>
      </c>
      <c r="V29" s="23">
        <f t="shared" si="0"/>
        <v>9928.2862287692242</v>
      </c>
      <c r="W29" s="2">
        <f t="shared" si="1"/>
        <v>300.70514640960005</v>
      </c>
      <c r="X29" s="2">
        <f t="shared" si="2"/>
        <v>4.1353750669266001</v>
      </c>
      <c r="Y29" s="2">
        <f t="shared" si="3"/>
        <v>139.23440799858182</v>
      </c>
      <c r="Z29" s="2">
        <f t="shared" si="4"/>
        <v>19.309436796103203</v>
      </c>
      <c r="AA29" s="2">
        <f t="shared" si="5"/>
        <v>150.66414721192322</v>
      </c>
      <c r="AB29" s="24">
        <f t="shared" si="6"/>
        <v>96.955219126472414</v>
      </c>
    </row>
    <row r="30" spans="1:28" x14ac:dyDescent="0.25">
      <c r="A30" s="1">
        <v>129.50000000005821</v>
      </c>
      <c r="B30" s="1">
        <v>23.783000000000001</v>
      </c>
      <c r="C30" s="1">
        <v>4.0163000000000002</v>
      </c>
      <c r="D30" s="1">
        <v>44.529400000000003</v>
      </c>
      <c r="E30" s="1">
        <v>1.0310000000000006</v>
      </c>
      <c r="F30" s="1">
        <v>6.7890000000000015</v>
      </c>
      <c r="G30" s="1">
        <v>1.3512001999999994</v>
      </c>
      <c r="H30" s="1">
        <v>0</v>
      </c>
      <c r="I30" s="1">
        <f t="shared" si="7"/>
        <v>144.28571428619421</v>
      </c>
      <c r="J30" s="1">
        <v>22.878450180000002</v>
      </c>
      <c r="K30" s="51">
        <f>IF((K29*J29-(V30-V29)*readme!$B$18/readme!$B$20+(E30-E29)*1000)/J30&gt;0,(K29*J29-(V30-V29)*readme!$B$18/readme!$B$20+(E30-E29)*1000)/J30,0)</f>
        <v>0</v>
      </c>
      <c r="L30" s="51"/>
      <c r="M30" s="1">
        <v>440.38461538461547</v>
      </c>
      <c r="N30" s="1">
        <v>1.6317848796514487</v>
      </c>
      <c r="O30" s="1">
        <v>16.43</v>
      </c>
      <c r="P30" s="1">
        <v>0.04</v>
      </c>
      <c r="Q30" s="1">
        <v>0.17913999999999999</v>
      </c>
      <c r="R30" s="1">
        <v>5.9667700000000004</v>
      </c>
      <c r="S30" s="1">
        <v>0.87285999999999997</v>
      </c>
      <c r="T30" s="1">
        <v>6.7766800000000007</v>
      </c>
      <c r="U30" s="1">
        <v>4.2502399999999998</v>
      </c>
      <c r="V30" s="23">
        <f t="shared" si="0"/>
        <v>10075.317483115386</v>
      </c>
      <c r="W30" s="2">
        <f t="shared" si="1"/>
        <v>375.89293645740003</v>
      </c>
      <c r="X30" s="2">
        <f t="shared" si="2"/>
        <v>4.0984455652451999</v>
      </c>
      <c r="Y30" s="2">
        <f t="shared" si="3"/>
        <v>136.5104501805186</v>
      </c>
      <c r="Z30" s="2">
        <f t="shared" si="4"/>
        <v>19.969684024114802</v>
      </c>
      <c r="AA30" s="2">
        <f t="shared" si="5"/>
        <v>155.03993576580243</v>
      </c>
      <c r="AB30" s="24">
        <f t="shared" si="6"/>
        <v>97.238904093043203</v>
      </c>
    </row>
    <row r="31" spans="1:28" x14ac:dyDescent="0.25">
      <c r="A31" s="1">
        <v>147</v>
      </c>
      <c r="B31" s="1">
        <v>23.783000000000001</v>
      </c>
      <c r="C31" s="1">
        <v>4.0004999999999997</v>
      </c>
      <c r="D31" s="1">
        <v>41.274999999999999</v>
      </c>
      <c r="E31" s="1">
        <v>1.0310000000000006</v>
      </c>
      <c r="F31" s="1">
        <v>9.3140000000000018</v>
      </c>
      <c r="G31" s="1">
        <v>1.7057997999999999</v>
      </c>
      <c r="H31" s="1">
        <v>0</v>
      </c>
      <c r="I31" s="1">
        <f t="shared" si="7"/>
        <v>162.00000000942867</v>
      </c>
      <c r="J31" s="1">
        <v>25.192339820000001</v>
      </c>
      <c r="K31" s="51">
        <f>IF((K30*J30-(V31-V30)*readme!$B$18/readme!$B$20+(E31-E30)*1000)/J31&gt;0,(K30*J30-(V31-V30)*readme!$B$18/readme!$B$20+(E31-E30)*1000)/J31,0)</f>
        <v>0</v>
      </c>
      <c r="L31" s="51"/>
      <c r="M31" s="1">
        <v>486.92307692307679</v>
      </c>
      <c r="N31" s="1">
        <v>1</v>
      </c>
      <c r="O31" s="1">
        <v>30.93</v>
      </c>
      <c r="P31" s="1">
        <v>0.56999999999999995</v>
      </c>
      <c r="Q31" s="1">
        <v>0.14948</v>
      </c>
      <c r="R31" s="1">
        <v>4.5471699999999995</v>
      </c>
      <c r="S31" s="1">
        <v>0.61680000000000001</v>
      </c>
      <c r="T31" s="1">
        <v>4.98881</v>
      </c>
      <c r="U31" s="1">
        <v>3.6594700000000002</v>
      </c>
      <c r="V31" s="23">
        <f t="shared" si="0"/>
        <v>12266.73162004615</v>
      </c>
      <c r="W31" s="2">
        <f t="shared" si="1"/>
        <v>779.19907063260007</v>
      </c>
      <c r="X31" s="2">
        <f t="shared" si="2"/>
        <v>3.7657509562936</v>
      </c>
      <c r="Y31" s="2">
        <f t="shared" si="3"/>
        <v>114.55385185930939</v>
      </c>
      <c r="Z31" s="2">
        <f t="shared" si="4"/>
        <v>15.538635200976001</v>
      </c>
      <c r="AA31" s="2">
        <f t="shared" si="5"/>
        <v>125.6797968174142</v>
      </c>
      <c r="AB31" s="24">
        <f t="shared" si="6"/>
        <v>92.190611801095415</v>
      </c>
    </row>
    <row r="32" spans="1:28" x14ac:dyDescent="0.25">
      <c r="A32" s="1">
        <v>147.99999999994179</v>
      </c>
      <c r="B32" s="1">
        <v>23.783000000000001</v>
      </c>
      <c r="C32" s="1">
        <v>3.9847999999999999</v>
      </c>
      <c r="D32" s="1">
        <v>39.947899999999997</v>
      </c>
      <c r="E32" s="1">
        <v>1.0310000000000006</v>
      </c>
      <c r="F32" s="1">
        <v>9.4760000000000009</v>
      </c>
      <c r="G32" s="1">
        <v>1.7272997999999997</v>
      </c>
      <c r="H32" s="1">
        <v>0</v>
      </c>
      <c r="I32" s="1">
        <f t="shared" si="7"/>
        <v>164.99999998079241</v>
      </c>
      <c r="J32" s="1">
        <v>25.339669820000001</v>
      </c>
      <c r="K32" s="51">
        <f>IF((K31*J31-(V32-V31)*readme!$B$18/readme!$B$20+(E32-E31)*1000)/J32&gt;0,(K31*J31-(V32-V31)*readme!$B$18/readme!$B$20+(E32-E31)*1000)/J32,0)</f>
        <v>1.790648956451014</v>
      </c>
      <c r="L32" s="51"/>
      <c r="M32" s="1">
        <v>479.61538461538481</v>
      </c>
      <c r="N32" s="1">
        <v>0.54392829322030367</v>
      </c>
      <c r="O32" s="1">
        <v>26.86</v>
      </c>
      <c r="P32" s="1">
        <v>2.6</v>
      </c>
      <c r="Q32" s="1">
        <v>0.13683000000000001</v>
      </c>
      <c r="R32" s="1">
        <v>4.3270299999999997</v>
      </c>
      <c r="S32" s="1">
        <v>0.56908000000000003</v>
      </c>
      <c r="T32" s="1">
        <v>4.59375</v>
      </c>
      <c r="U32" s="1">
        <v>3.4033099999999998</v>
      </c>
      <c r="V32" s="23">
        <f t="shared" si="0"/>
        <v>12153.295486746159</v>
      </c>
      <c r="W32" s="2">
        <f t="shared" si="1"/>
        <v>680.62353136520005</v>
      </c>
      <c r="X32" s="2">
        <f t="shared" si="2"/>
        <v>3.4672270214706002</v>
      </c>
      <c r="Y32" s="2">
        <f t="shared" si="3"/>
        <v>109.64551150123459</v>
      </c>
      <c r="Z32" s="2">
        <f t="shared" si="4"/>
        <v>14.420299301165601</v>
      </c>
      <c r="AA32" s="2">
        <f t="shared" si="5"/>
        <v>116.404108235625</v>
      </c>
      <c r="AB32" s="24">
        <f t="shared" si="6"/>
        <v>86.238751695104199</v>
      </c>
    </row>
    <row r="33" spans="1:28" x14ac:dyDescent="0.25">
      <c r="A33" s="1">
        <v>149.00000000005821</v>
      </c>
      <c r="B33" s="1">
        <v>23.830300000000001</v>
      </c>
      <c r="C33" s="1">
        <v>4.01</v>
      </c>
      <c r="D33" s="1">
        <v>39.6004</v>
      </c>
      <c r="E33" s="1">
        <v>1.0310000000000006</v>
      </c>
      <c r="F33" s="1">
        <v>9.6410000000000018</v>
      </c>
      <c r="G33" s="1">
        <v>1.7509999999999994</v>
      </c>
      <c r="H33" s="1">
        <v>0</v>
      </c>
      <c r="I33" s="1">
        <f t="shared" si="7"/>
        <v>167.00000000972048</v>
      </c>
      <c r="J33" s="1">
        <v>25.491350000000004</v>
      </c>
      <c r="K33" s="51">
        <f>IF((K32*J32-(V33-V32)*readme!$B$18/readme!$B$20+(E33-E32)*1000)/J33&gt;0,(K32*J32-(V33-V32)*readme!$B$18/readme!$B$20+(E33-E32)*1000)/J33,0)</f>
        <v>0.17692102265149162</v>
      </c>
      <c r="L33" s="51"/>
      <c r="M33" s="1">
        <v>480.76923076923077</v>
      </c>
      <c r="N33" s="1">
        <v>2.1757131728864336</v>
      </c>
      <c r="O33" s="1">
        <v>28.48</v>
      </c>
      <c r="P33" s="1">
        <v>4.0199999999999996</v>
      </c>
      <c r="Q33" s="1">
        <v>0.16259999999999999</v>
      </c>
      <c r="R33" s="1">
        <v>4.8820300000000003</v>
      </c>
      <c r="S33" s="1">
        <v>0.66708999999999996</v>
      </c>
      <c r="T33" s="1">
        <v>5.4109999999999996</v>
      </c>
      <c r="U33" s="1">
        <v>3.8481999999999998</v>
      </c>
      <c r="V33" s="23">
        <f t="shared" si="0"/>
        <v>12255.456730769232</v>
      </c>
      <c r="W33" s="2">
        <f t="shared" si="1"/>
        <v>725.99364800000012</v>
      </c>
      <c r="X33" s="2">
        <f t="shared" si="2"/>
        <v>4.1448935100000002</v>
      </c>
      <c r="Y33" s="2">
        <f t="shared" si="3"/>
        <v>124.44953544050003</v>
      </c>
      <c r="Z33" s="2">
        <f t="shared" si="4"/>
        <v>17.005024671500003</v>
      </c>
      <c r="AA33" s="2">
        <f t="shared" si="5"/>
        <v>137.93369485000002</v>
      </c>
      <c r="AB33" s="24">
        <f t="shared" si="6"/>
        <v>98.095813070000005</v>
      </c>
    </row>
    <row r="34" spans="1:28" ht="15.75" thickBot="1" x14ac:dyDescent="0.3">
      <c r="A34" s="1">
        <v>150</v>
      </c>
      <c r="B34" s="1">
        <v>23.735700000000001</v>
      </c>
      <c r="C34" s="1">
        <v>3.9910999999999999</v>
      </c>
      <c r="D34" s="1">
        <v>38.146900000000002</v>
      </c>
      <c r="E34" s="1">
        <v>1.0310000000000006</v>
      </c>
      <c r="F34" s="1">
        <v>9.8080000000000016</v>
      </c>
      <c r="G34" s="1">
        <v>1.7712997999999998</v>
      </c>
      <c r="H34" s="1">
        <v>0</v>
      </c>
      <c r="I34" s="1">
        <f t="shared" si="7"/>
        <v>65.38666666666667</v>
      </c>
      <c r="J34" s="1">
        <v>25.641549820000005</v>
      </c>
      <c r="K34" s="51">
        <f>IF((K33*J33-(V34-V33)*readme!$B$18/readme!$B$20+(E34-E33)*1000)/J34&gt;0,(K33*J33-(V34-V33)*readme!$B$18/readme!$B$20+(E34-E33)*1000)/J34,0)</f>
        <v>0</v>
      </c>
      <c r="L34" s="51"/>
      <c r="M34" s="1">
        <v>479.61538461538458</v>
      </c>
      <c r="N34" s="1">
        <v>1.6317848796692842</v>
      </c>
      <c r="O34" s="1">
        <v>30.68</v>
      </c>
      <c r="P34" s="1">
        <v>0.59</v>
      </c>
      <c r="Q34" s="1">
        <v>0.13977999999999999</v>
      </c>
      <c r="R34" s="1">
        <v>4.3204700000000003</v>
      </c>
      <c r="S34" s="1">
        <v>0.57016999999999995</v>
      </c>
      <c r="T34" s="1">
        <v>4.6186400000000001</v>
      </c>
      <c r="U34" s="1">
        <v>3.5143900000000001</v>
      </c>
      <c r="V34" s="25">
        <f t="shared" si="0"/>
        <v>12298.081779053848</v>
      </c>
      <c r="W34" s="26">
        <f t="shared" si="1"/>
        <v>786.68274847760017</v>
      </c>
      <c r="X34" s="26">
        <f t="shared" si="2"/>
        <v>3.5841758338396006</v>
      </c>
      <c r="Y34" s="26">
        <f t="shared" si="3"/>
        <v>110.78354675081543</v>
      </c>
      <c r="Z34" s="26">
        <f t="shared" si="4"/>
        <v>14.620042460869401</v>
      </c>
      <c r="AA34" s="26">
        <f t="shared" si="5"/>
        <v>118.42908766064483</v>
      </c>
      <c r="AB34" s="27">
        <f t="shared" si="6"/>
        <v>90.114406271909814</v>
      </c>
    </row>
    <row r="35" spans="1:28" x14ac:dyDescent="0.25">
      <c r="V35" s="2"/>
      <c r="W35" s="2"/>
      <c r="X35" s="2"/>
      <c r="Y35" s="2"/>
      <c r="Z35" s="2"/>
      <c r="AA35" s="2"/>
      <c r="AB35" s="2"/>
    </row>
    <row r="36" spans="1:28" x14ac:dyDescent="0.25">
      <c r="U36" s="9">
        <f>A4</f>
        <v>5.4999999999417923</v>
      </c>
      <c r="V36" s="2">
        <f>LN(V4)</f>
        <v>4.9307192450678787</v>
      </c>
      <c r="W36" s="2"/>
      <c r="X36" s="2"/>
      <c r="Y36" s="2"/>
      <c r="Z36" s="2"/>
      <c r="AA36" s="2"/>
      <c r="AB36" s="2"/>
    </row>
    <row r="37" spans="1:28" x14ac:dyDescent="0.25">
      <c r="A37" t="s">
        <v>37</v>
      </c>
      <c r="B37">
        <f>40-M5*0.2/0.5</f>
        <v>30.923076923076977</v>
      </c>
      <c r="C37" t="s">
        <v>39</v>
      </c>
      <c r="U37" s="9">
        <f t="shared" ref="U37:U66" si="8">A5</f>
        <v>22.5</v>
      </c>
      <c r="V37" s="2">
        <f t="shared" ref="V37:V66" si="9">LN(V5)</f>
        <v>5.8337666910666117</v>
      </c>
      <c r="W37" s="2"/>
      <c r="X37" s="2"/>
      <c r="Y37" s="2"/>
      <c r="Z37" s="2"/>
      <c r="AA37" s="2"/>
      <c r="AB37" s="2"/>
    </row>
    <row r="38" spans="1:28" x14ac:dyDescent="0.25">
      <c r="A38" t="s">
        <v>38</v>
      </c>
      <c r="B38">
        <f>F5*1000/J5</f>
        <v>1.1291584851276588</v>
      </c>
      <c r="C38" t="s">
        <v>39</v>
      </c>
      <c r="U38" s="9">
        <f t="shared" si="8"/>
        <v>25.5</v>
      </c>
      <c r="V38" s="2">
        <f t="shared" si="9"/>
        <v>6.352916106634761</v>
      </c>
      <c r="W38" s="2"/>
      <c r="X38" s="2"/>
      <c r="Y38" s="2"/>
      <c r="Z38" s="2"/>
      <c r="AA38" s="2"/>
      <c r="AB38" s="2"/>
    </row>
    <row r="39" spans="1:28" x14ac:dyDescent="0.25">
      <c r="U39" s="9">
        <f t="shared" si="8"/>
        <v>29.499999999941792</v>
      </c>
      <c r="V39" s="2">
        <f t="shared" si="9"/>
        <v>6.6235183303780474</v>
      </c>
      <c r="W39" s="2"/>
      <c r="X39" s="2"/>
      <c r="Y39" s="2"/>
      <c r="Z39" s="2"/>
      <c r="AA39" s="2"/>
      <c r="AB39" s="2"/>
    </row>
    <row r="40" spans="1:28" x14ac:dyDescent="0.25">
      <c r="U40" s="9">
        <f t="shared" si="8"/>
        <v>48</v>
      </c>
      <c r="V40" s="2">
        <f t="shared" si="9"/>
        <v>8.4484666133162083</v>
      </c>
      <c r="W40" s="2"/>
      <c r="X40" s="2"/>
      <c r="Y40" s="2"/>
      <c r="Z40" s="2"/>
      <c r="AA40" s="2"/>
      <c r="AB40" s="2"/>
    </row>
    <row r="41" spans="1:28" x14ac:dyDescent="0.25">
      <c r="U41" s="9">
        <f t="shared" si="8"/>
        <v>49.5</v>
      </c>
      <c r="V41" s="2">
        <f t="shared" si="9"/>
        <v>8.4321751015453117</v>
      </c>
      <c r="W41" s="2"/>
      <c r="X41" s="2"/>
      <c r="Y41" s="2"/>
      <c r="Z41" s="2"/>
      <c r="AA41" s="2"/>
      <c r="AB41" s="2"/>
    </row>
    <row r="42" spans="1:28" x14ac:dyDescent="0.25">
      <c r="U42" s="9">
        <f t="shared" si="8"/>
        <v>52.5</v>
      </c>
      <c r="V42" s="2">
        <f t="shared" si="9"/>
        <v>8.3593212953247473</v>
      </c>
    </row>
    <row r="43" spans="1:28" x14ac:dyDescent="0.25">
      <c r="U43" s="9">
        <f t="shared" si="8"/>
        <v>55.5</v>
      </c>
      <c r="V43" s="2">
        <f t="shared" si="9"/>
        <v>8.3779993801652548</v>
      </c>
    </row>
    <row r="44" spans="1:28" x14ac:dyDescent="0.25">
      <c r="U44" s="9">
        <f t="shared" si="8"/>
        <v>58.5</v>
      </c>
      <c r="V44" s="2">
        <f t="shared" si="9"/>
        <v>8.3870704009162971</v>
      </c>
    </row>
    <row r="45" spans="1:28" x14ac:dyDescent="0.25">
      <c r="U45" s="9">
        <f t="shared" si="8"/>
        <v>60.500000000058208</v>
      </c>
      <c r="V45" s="2">
        <f t="shared" si="9"/>
        <v>8.4316013346362091</v>
      </c>
    </row>
    <row r="46" spans="1:28" x14ac:dyDescent="0.25">
      <c r="U46" s="9">
        <f t="shared" si="8"/>
        <v>71.000000000058208</v>
      </c>
      <c r="V46" s="2">
        <f t="shared" si="9"/>
        <v>8.6016726575715463</v>
      </c>
    </row>
    <row r="47" spans="1:28" x14ac:dyDescent="0.25">
      <c r="U47" s="9">
        <f t="shared" si="8"/>
        <v>73.916666666627862</v>
      </c>
      <c r="V47" s="2">
        <f t="shared" si="9"/>
        <v>8.6642073175028571</v>
      </c>
    </row>
    <row r="48" spans="1:28" x14ac:dyDescent="0.25">
      <c r="U48" s="9">
        <f t="shared" si="8"/>
        <v>76.5</v>
      </c>
      <c r="V48" s="2">
        <f t="shared" si="9"/>
        <v>8.6238095897124527</v>
      </c>
    </row>
    <row r="49" spans="21:22" x14ac:dyDescent="0.25">
      <c r="U49" s="9">
        <f t="shared" si="8"/>
        <v>79.5</v>
      </c>
      <c r="V49" s="2">
        <f t="shared" si="9"/>
        <v>8.6670397267101844</v>
      </c>
    </row>
    <row r="50" spans="21:22" x14ac:dyDescent="0.25">
      <c r="U50" s="9">
        <f t="shared" si="8"/>
        <v>82.5</v>
      </c>
      <c r="V50" s="2">
        <f t="shared" si="9"/>
        <v>8.7167289193554396</v>
      </c>
    </row>
    <row r="51" spans="21:22" x14ac:dyDescent="0.25">
      <c r="U51" s="9">
        <f t="shared" si="8"/>
        <v>84.500000000058208</v>
      </c>
      <c r="V51" s="2">
        <f t="shared" si="9"/>
        <v>8.6996289053478648</v>
      </c>
    </row>
    <row r="52" spans="21:22" x14ac:dyDescent="0.25">
      <c r="U52" s="9">
        <f t="shared" si="8"/>
        <v>95.000000000058208</v>
      </c>
      <c r="V52" s="2">
        <f t="shared" si="9"/>
        <v>8.9465526300391982</v>
      </c>
    </row>
    <row r="53" spans="21:22" x14ac:dyDescent="0.25">
      <c r="U53" s="9">
        <f t="shared" si="8"/>
        <v>97.666666666686069</v>
      </c>
      <c r="V53" s="2">
        <f t="shared" si="9"/>
        <v>8.9479186760035336</v>
      </c>
    </row>
    <row r="54" spans="21:22" x14ac:dyDescent="0.25">
      <c r="U54" s="9">
        <f t="shared" si="8"/>
        <v>100.5</v>
      </c>
      <c r="V54" s="2">
        <f t="shared" si="9"/>
        <v>8.934883618547742</v>
      </c>
    </row>
    <row r="55" spans="21:22" x14ac:dyDescent="0.25">
      <c r="U55" s="9">
        <f t="shared" si="8"/>
        <v>103.5</v>
      </c>
      <c r="V55" s="2">
        <f t="shared" si="9"/>
        <v>8.9530414608281337</v>
      </c>
    </row>
    <row r="56" spans="21:22" x14ac:dyDescent="0.25">
      <c r="U56" s="9">
        <f t="shared" si="8"/>
        <v>106.5</v>
      </c>
      <c r="V56" s="2">
        <f t="shared" si="9"/>
        <v>8.9837194595978094</v>
      </c>
    </row>
    <row r="57" spans="21:22" x14ac:dyDescent="0.25">
      <c r="U57" s="9">
        <f t="shared" si="8"/>
        <v>108</v>
      </c>
      <c r="V57" s="2">
        <f t="shared" si="9"/>
        <v>8.9979126532420892</v>
      </c>
    </row>
    <row r="58" spans="21:22" x14ac:dyDescent="0.25">
      <c r="U58" s="9">
        <f t="shared" si="8"/>
        <v>121.5</v>
      </c>
      <c r="V58" s="2">
        <f t="shared" si="9"/>
        <v>9.1609693179690659</v>
      </c>
    </row>
    <row r="59" spans="21:22" x14ac:dyDescent="0.25">
      <c r="U59" s="9">
        <f t="shared" si="8"/>
        <v>123.50000000005821</v>
      </c>
      <c r="V59" s="2">
        <f t="shared" si="9"/>
        <v>9.1561335125808885</v>
      </c>
    </row>
    <row r="60" spans="21:22" x14ac:dyDescent="0.25">
      <c r="U60" s="9">
        <f t="shared" si="8"/>
        <v>125.49999999994179</v>
      </c>
      <c r="V60" s="2">
        <f t="shared" si="9"/>
        <v>9.1838738289627777</v>
      </c>
    </row>
    <row r="61" spans="21:22" x14ac:dyDescent="0.25">
      <c r="U61" s="9">
        <f t="shared" si="8"/>
        <v>127.5</v>
      </c>
      <c r="V61" s="2">
        <f t="shared" si="9"/>
        <v>9.2031431569250604</v>
      </c>
    </row>
    <row r="62" spans="21:22" x14ac:dyDescent="0.25">
      <c r="U62" s="9">
        <f t="shared" si="8"/>
        <v>129.50000000005821</v>
      </c>
      <c r="V62" s="2">
        <f t="shared" si="9"/>
        <v>9.2178438982901429</v>
      </c>
    </row>
    <row r="63" spans="21:22" x14ac:dyDescent="0.25">
      <c r="U63" s="9">
        <f t="shared" si="8"/>
        <v>147</v>
      </c>
      <c r="V63" s="2">
        <f t="shared" si="9"/>
        <v>9.4146461305873519</v>
      </c>
    </row>
    <row r="64" spans="21:22" x14ac:dyDescent="0.25">
      <c r="U64" s="9">
        <f t="shared" si="8"/>
        <v>147.99999999994179</v>
      </c>
      <c r="V64" s="2">
        <f t="shared" si="9"/>
        <v>9.4053556454685943</v>
      </c>
    </row>
    <row r="65" spans="21:22" x14ac:dyDescent="0.25">
      <c r="U65" s="9">
        <f t="shared" si="8"/>
        <v>149.00000000005821</v>
      </c>
      <c r="V65" s="2">
        <f t="shared" si="9"/>
        <v>9.4137265642003616</v>
      </c>
    </row>
    <row r="66" spans="21:22" x14ac:dyDescent="0.25">
      <c r="U66" s="9">
        <f t="shared" si="8"/>
        <v>150</v>
      </c>
      <c r="V66" s="2">
        <f t="shared" si="9"/>
        <v>9.4171985762761352</v>
      </c>
    </row>
    <row r="67" spans="21:22" x14ac:dyDescent="0.25">
      <c r="V67" s="2"/>
    </row>
    <row r="68" spans="21:22" x14ac:dyDescent="0.25">
      <c r="V68" s="2"/>
    </row>
    <row r="69" spans="21:22" x14ac:dyDescent="0.25">
      <c r="V69" s="2"/>
    </row>
    <row r="70" spans="21:22" x14ac:dyDescent="0.25">
      <c r="V70" s="2"/>
    </row>
    <row r="71" spans="21:22" x14ac:dyDescent="0.25">
      <c r="V71" s="2"/>
    </row>
    <row r="72" spans="21:22" x14ac:dyDescent="0.25">
      <c r="V72" s="2"/>
    </row>
    <row r="73" spans="21:22" x14ac:dyDescent="0.25">
      <c r="V73" s="2"/>
    </row>
    <row r="74" spans="21:22" x14ac:dyDescent="0.25">
      <c r="V74" s="2"/>
    </row>
    <row r="75" spans="21:22" x14ac:dyDescent="0.25">
      <c r="V75" s="2"/>
    </row>
    <row r="76" spans="21:22" x14ac:dyDescent="0.25">
      <c r="V76" s="2"/>
    </row>
    <row r="77" spans="21:22" x14ac:dyDescent="0.25">
      <c r="V77" s="2"/>
    </row>
    <row r="78" spans="21:22" x14ac:dyDescent="0.25">
      <c r="V78" s="2"/>
    </row>
    <row r="79" spans="21:22" x14ac:dyDescent="0.25">
      <c r="V79" s="2"/>
    </row>
    <row r="80" spans="21:22" x14ac:dyDescent="0.25">
      <c r="V80" s="2"/>
    </row>
    <row r="81" spans="22:22" x14ac:dyDescent="0.25">
      <c r="V81" s="2"/>
    </row>
    <row r="82" spans="22:22" x14ac:dyDescent="0.25">
      <c r="V82" s="2"/>
    </row>
    <row r="83" spans="22:22" x14ac:dyDescent="0.25">
      <c r="V83" s="2"/>
    </row>
    <row r="84" spans="22:22" x14ac:dyDescent="0.25">
      <c r="V84" s="2"/>
    </row>
    <row r="85" spans="22:22" x14ac:dyDescent="0.25">
      <c r="V85" s="2"/>
    </row>
    <row r="86" spans="22:22" x14ac:dyDescent="0.25">
      <c r="V86" s="2"/>
    </row>
    <row r="87" spans="22:22" x14ac:dyDescent="0.25">
      <c r="V87" s="2"/>
    </row>
    <row r="88" spans="22:22" x14ac:dyDescent="0.25">
      <c r="V88" s="2"/>
    </row>
    <row r="89" spans="22:22" x14ac:dyDescent="0.25">
      <c r="V89" s="2"/>
    </row>
    <row r="90" spans="22:22" x14ac:dyDescent="0.25">
      <c r="V90" s="2"/>
    </row>
    <row r="91" spans="22:22" x14ac:dyDescent="0.25">
      <c r="V91" s="2"/>
    </row>
    <row r="92" spans="22:22" x14ac:dyDescent="0.25">
      <c r="V92" s="2"/>
    </row>
    <row r="93" spans="22:22" x14ac:dyDescent="0.25">
      <c r="V93" s="2"/>
    </row>
    <row r="94" spans="22:22" x14ac:dyDescent="0.25">
      <c r="V94" s="2"/>
    </row>
    <row r="95" spans="22:22" x14ac:dyDescent="0.25">
      <c r="V95" s="2"/>
    </row>
    <row r="96" spans="22:22" x14ac:dyDescent="0.25">
      <c r="V96" s="2"/>
    </row>
    <row r="97" spans="22:22" x14ac:dyDescent="0.25">
      <c r="V97" s="2"/>
    </row>
    <row r="98" spans="22:22" x14ac:dyDescent="0.25">
      <c r="V98" s="2"/>
    </row>
    <row r="99" spans="22:22" x14ac:dyDescent="0.25">
      <c r="V99" s="2"/>
    </row>
    <row r="100" spans="22:22" x14ac:dyDescent="0.25">
      <c r="V100" s="2"/>
    </row>
    <row r="101" spans="22:22" x14ac:dyDescent="0.25">
      <c r="V101" s="2"/>
    </row>
    <row r="102" spans="22:22" x14ac:dyDescent="0.25">
      <c r="V102" s="2"/>
    </row>
    <row r="103" spans="22:22" x14ac:dyDescent="0.25">
      <c r="V103" s="2"/>
    </row>
    <row r="104" spans="22:22" x14ac:dyDescent="0.25">
      <c r="V104" s="2"/>
    </row>
    <row r="105" spans="22:22" x14ac:dyDescent="0.25">
      <c r="V105" s="2"/>
    </row>
    <row r="106" spans="22:22" x14ac:dyDescent="0.25">
      <c r="V106" s="2"/>
    </row>
    <row r="107" spans="22:22" x14ac:dyDescent="0.25">
      <c r="V107" s="2"/>
    </row>
    <row r="108" spans="22:22" x14ac:dyDescent="0.25">
      <c r="V108" s="2"/>
    </row>
    <row r="109" spans="22:22" x14ac:dyDescent="0.25">
      <c r="V109" s="2"/>
    </row>
    <row r="110" spans="22:22" x14ac:dyDescent="0.25">
      <c r="V110" s="2"/>
    </row>
    <row r="111" spans="22:22" x14ac:dyDescent="0.25">
      <c r="V111" s="2"/>
    </row>
    <row r="112" spans="22:22" x14ac:dyDescent="0.25">
      <c r="V112" s="2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B3F8-A299-465F-A336-FBFE5FAC0637}">
  <dimension ref="A1:N34"/>
  <sheetViews>
    <sheetView topLeftCell="A3" workbookViewId="0">
      <selection activeCell="A8" sqref="A8:N34"/>
    </sheetView>
  </sheetViews>
  <sheetFormatPr defaultRowHeight="15" x14ac:dyDescent="0.25"/>
  <cols>
    <col min="6" max="6" width="11.28515625" bestFit="1" customWidth="1"/>
  </cols>
  <sheetData>
    <row r="1" spans="1:14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9</v>
      </c>
      <c r="F1" s="3" t="s">
        <v>58</v>
      </c>
      <c r="G1" s="4" t="s">
        <v>55</v>
      </c>
      <c r="H1" s="4" t="s">
        <v>29</v>
      </c>
      <c r="I1" s="4" t="s">
        <v>30</v>
      </c>
      <c r="J1" s="4" t="s">
        <v>31</v>
      </c>
      <c r="K1" s="4" t="s">
        <v>27</v>
      </c>
      <c r="L1" s="5" t="s">
        <v>32</v>
      </c>
      <c r="M1" s="15" t="s">
        <v>56</v>
      </c>
      <c r="N1" s="15" t="s">
        <v>57</v>
      </c>
    </row>
    <row r="2" spans="1:14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20</v>
      </c>
      <c r="F2" s="14" t="s">
        <v>26</v>
      </c>
      <c r="G2" s="15" t="s">
        <v>28</v>
      </c>
      <c r="H2" s="15" t="s">
        <v>26</v>
      </c>
      <c r="I2" s="15" t="s">
        <v>26</v>
      </c>
      <c r="J2" s="15" t="s">
        <v>26</v>
      </c>
      <c r="K2" s="15" t="s">
        <v>26</v>
      </c>
      <c r="L2" s="16" t="s">
        <v>26</v>
      </c>
      <c r="M2" s="15" t="s">
        <v>19</v>
      </c>
      <c r="N2" s="15" t="s">
        <v>19</v>
      </c>
    </row>
    <row r="3" spans="1:14" x14ac:dyDescent="0.25">
      <c r="A3" s="51">
        <v>0</v>
      </c>
      <c r="B3" s="51">
        <v>30.024999999999999</v>
      </c>
      <c r="C3" s="51">
        <v>5.0027999999999997</v>
      </c>
      <c r="D3" s="51">
        <v>100.1707</v>
      </c>
      <c r="E3" s="51">
        <v>15</v>
      </c>
      <c r="F3" s="51"/>
      <c r="G3" s="51"/>
      <c r="H3" s="51"/>
      <c r="I3" s="51"/>
      <c r="J3" s="51"/>
      <c r="K3" s="51"/>
      <c r="L3" s="51"/>
      <c r="M3" s="51"/>
      <c r="N3" s="51"/>
    </row>
    <row r="4" spans="1:14" x14ac:dyDescent="0.25">
      <c r="A4" s="52">
        <v>5.4999999999417923</v>
      </c>
      <c r="B4" s="52">
        <v>30.024999999999999</v>
      </c>
      <c r="C4" s="52">
        <v>5.0060000000000002</v>
      </c>
      <c r="D4" s="52">
        <v>97.453400000000002</v>
      </c>
      <c r="E4" s="52">
        <v>15.001900000000003</v>
      </c>
      <c r="F4" s="51"/>
      <c r="G4" s="51"/>
      <c r="H4" s="51"/>
      <c r="I4" s="51"/>
      <c r="J4" s="51"/>
      <c r="K4" s="51"/>
      <c r="L4" s="51"/>
      <c r="M4" s="51"/>
      <c r="N4" s="51"/>
    </row>
    <row r="5" spans="1:14" x14ac:dyDescent="0.25">
      <c r="A5" s="35">
        <v>22.5</v>
      </c>
      <c r="B5" s="35">
        <v>29.977699999999999</v>
      </c>
      <c r="C5" s="35">
        <v>4.9996999999999998</v>
      </c>
      <c r="D5" s="35">
        <v>58.716200000000001</v>
      </c>
      <c r="E5" s="35">
        <v>15.055459640000004</v>
      </c>
      <c r="F5" s="86"/>
      <c r="G5" s="86"/>
      <c r="H5" s="86"/>
      <c r="I5" s="86"/>
      <c r="J5" s="86"/>
      <c r="K5" s="86"/>
      <c r="L5" s="86"/>
    </row>
    <row r="6" spans="1:14" x14ac:dyDescent="0.25">
      <c r="A6" s="1">
        <v>25.5</v>
      </c>
      <c r="B6" s="1">
        <v>30.024999999999999</v>
      </c>
      <c r="C6" s="1">
        <v>5.0027999999999997</v>
      </c>
      <c r="D6" s="1">
        <v>55.746099999999998</v>
      </c>
      <c r="E6" s="1">
        <v>15.079070180000004</v>
      </c>
      <c r="F6" s="86"/>
      <c r="G6" s="86"/>
      <c r="H6" s="86"/>
      <c r="I6" s="86"/>
      <c r="J6" s="86"/>
      <c r="K6" s="86"/>
      <c r="L6" s="86"/>
    </row>
    <row r="7" spans="1:14" x14ac:dyDescent="0.25">
      <c r="A7" s="78">
        <v>29.499999999941792</v>
      </c>
      <c r="B7" s="78">
        <v>30.024999999999999</v>
      </c>
      <c r="C7" s="78">
        <v>4.9996999999999998</v>
      </c>
      <c r="D7" s="78">
        <v>50.153599999999997</v>
      </c>
      <c r="E7" s="78">
        <v>15.28694982</v>
      </c>
      <c r="F7" s="86"/>
      <c r="G7" s="86"/>
      <c r="H7" s="86"/>
      <c r="I7" s="86"/>
      <c r="J7" s="86"/>
      <c r="K7" s="86"/>
      <c r="L7" s="86"/>
    </row>
    <row r="8" spans="1:14" x14ac:dyDescent="0.25">
      <c r="A8" s="1">
        <v>48</v>
      </c>
      <c r="B8" s="1">
        <v>23.735700000000001</v>
      </c>
      <c r="C8" s="1">
        <v>4.0762</v>
      </c>
      <c r="D8" s="1">
        <v>50.28</v>
      </c>
      <c r="E8" s="1">
        <v>17.021830000000001</v>
      </c>
      <c r="F8" s="86">
        <f>'F009'!V8-'F009'!V$8</f>
        <v>0</v>
      </c>
      <c r="G8" s="86">
        <f>'F009'!W8-'F009'!W$8</f>
        <v>0</v>
      </c>
      <c r="H8" s="86">
        <f>'F009'!X8-'F009'!X$8</f>
        <v>0</v>
      </c>
      <c r="I8" s="86">
        <f>'F009'!Y8-'F009'!Y$8</f>
        <v>0</v>
      </c>
      <c r="J8" s="86">
        <f>'F009'!Z8-'F009'!Z$8</f>
        <v>0</v>
      </c>
      <c r="K8" s="86">
        <f>'F009'!AA8-'F009'!AA$8</f>
        <v>0</v>
      </c>
      <c r="L8" s="86">
        <f>'F009'!AB8-'F009'!AB$8</f>
        <v>0</v>
      </c>
      <c r="M8">
        <v>0</v>
      </c>
      <c r="N8">
        <v>0</v>
      </c>
    </row>
    <row r="9" spans="1:14" x14ac:dyDescent="0.25">
      <c r="A9" s="1">
        <v>49.5</v>
      </c>
      <c r="B9" s="1">
        <v>23.735700000000001</v>
      </c>
      <c r="C9" s="1">
        <v>4.0289000000000001</v>
      </c>
      <c r="D9" s="1">
        <v>50.438000000000002</v>
      </c>
      <c r="E9" s="1">
        <v>17.08217982</v>
      </c>
      <c r="F9" s="86">
        <f>'F009'!V9-'F009'!V$8</f>
        <v>-75.431190699995568</v>
      </c>
      <c r="G9" s="86">
        <f>'F009'!W9-'F009'!W$8</f>
        <v>-1.2132858428000048</v>
      </c>
      <c r="H9" s="86">
        <f>'F009'!X9-'F009'!X$8</f>
        <v>-0.33394477240120057</v>
      </c>
      <c r="I9" s="86">
        <f>'F009'!Y9-'F009'!Y$8</f>
        <v>-4.4116776367992259</v>
      </c>
      <c r="J9" s="86">
        <f>'F009'!Z9-'F009'!Z$8</f>
        <v>-0.56551175096260309</v>
      </c>
      <c r="K9" s="86">
        <f>'F009'!AA9-'F009'!AA$8</f>
        <v>-6.8917290665798134</v>
      </c>
      <c r="L9" s="86">
        <f>'F009'!AB9-'F009'!AB$8</f>
        <v>-4.3934218740912172</v>
      </c>
      <c r="M9">
        <f>-('F009'!G9-'F009'!$G$8)</f>
        <v>-1.2799799999999806E-2</v>
      </c>
      <c r="N9">
        <f>-('F009'!F9-'F009'!$F$8)</f>
        <v>-6.4999999999997282E-2</v>
      </c>
    </row>
    <row r="10" spans="1:14" x14ac:dyDescent="0.25">
      <c r="A10" s="1">
        <v>52.5</v>
      </c>
      <c r="B10" s="1">
        <v>23.783000000000001</v>
      </c>
      <c r="C10" s="1">
        <v>4.0415000000000001</v>
      </c>
      <c r="D10" s="1">
        <v>48.542200000000001</v>
      </c>
      <c r="E10" s="1">
        <v>17.211580180000002</v>
      </c>
      <c r="F10" s="86">
        <f>'F009'!V10-'F009'!V$8</f>
        <v>-398.11368226922968</v>
      </c>
      <c r="G10" s="86">
        <f>'F009'!W10-'F009'!W$8</f>
        <v>5.4733237093999989</v>
      </c>
      <c r="H10" s="86">
        <f>'F009'!X10-'F009'!X$8</f>
        <v>-0.57116444664279964</v>
      </c>
      <c r="I10" s="86">
        <f>'F009'!Y10-'F009'!Y$8</f>
        <v>-10.408640209240389</v>
      </c>
      <c r="J10" s="86">
        <f>'F009'!Z10-'F009'!Z$8</f>
        <v>-2.1525287726167974</v>
      </c>
      <c r="K10" s="86">
        <f>'F009'!AA10-'F009'!AA$8</f>
        <v>-16.396127235323974</v>
      </c>
      <c r="L10" s="86">
        <f>'F009'!AB10-'F009'!AB$8</f>
        <v>-13.251789480550997</v>
      </c>
      <c r="M10">
        <f>-('F009'!G10-'F009'!$G$8)</f>
        <v>-3.7200199999999295E-2</v>
      </c>
      <c r="N10">
        <f>-('F009'!F10-'F009'!$F$8)</f>
        <v>-0.20100000000000051</v>
      </c>
    </row>
    <row r="11" spans="1:14" x14ac:dyDescent="0.25">
      <c r="A11" s="1">
        <v>55.5</v>
      </c>
      <c r="B11" s="1">
        <v>23.735700000000001</v>
      </c>
      <c r="C11" s="1">
        <v>3.9815999999999998</v>
      </c>
      <c r="D11" s="1">
        <v>49.490099999999998</v>
      </c>
      <c r="E11" s="1">
        <v>17.347809820000002</v>
      </c>
      <c r="F11" s="86">
        <f>'F009'!V11-'F009'!V$8</f>
        <v>-317.612610523076</v>
      </c>
      <c r="G11" s="86">
        <f>'F009'!W11-'F009'!W$8</f>
        <v>10.716240340199995</v>
      </c>
      <c r="H11" s="86">
        <f>'F009'!X11-'F009'!X$8</f>
        <v>-4.9177769053000002</v>
      </c>
      <c r="I11" s="86">
        <f>'F009'!Y11-'F009'!Y$8</f>
        <v>-190.25622805770001</v>
      </c>
      <c r="J11" s="86">
        <f>'F009'!Z11-'F009'!Z$8</f>
        <v>-28.111722463300001</v>
      </c>
      <c r="K11" s="86">
        <f>'F009'!AA11-'F009'!AA$8</f>
        <v>-215.24495537090002</v>
      </c>
      <c r="L11" s="86">
        <f>'F009'!AB11-'F009'!AB$8</f>
        <v>-120.53242932150002</v>
      </c>
      <c r="M11">
        <f>-('F009'!G11-'F009'!$G$8)</f>
        <v>-6.4799799999999796E-2</v>
      </c>
      <c r="N11">
        <f>-('F009'!F11-'F009'!$F$8)</f>
        <v>-0.34199999999999875</v>
      </c>
    </row>
    <row r="12" spans="1:14" x14ac:dyDescent="0.25">
      <c r="A12" s="1">
        <v>58.5</v>
      </c>
      <c r="B12" s="1">
        <v>23.735700000000001</v>
      </c>
      <c r="C12" s="1">
        <v>4.0068000000000001</v>
      </c>
      <c r="D12" s="1">
        <v>50.5959</v>
      </c>
      <c r="E12" s="1">
        <v>17.479079639999998</v>
      </c>
      <c r="F12" s="86">
        <f>'F009'!V12-'F009'!V$8</f>
        <v>-277.97145579999687</v>
      </c>
      <c r="G12" s="86">
        <f>'F009'!W12-'F009'!W$8</f>
        <v>18.465702929199985</v>
      </c>
      <c r="H12" s="86">
        <f>'F009'!X12-'F009'!X$8</f>
        <v>-0.24299705558200113</v>
      </c>
      <c r="I12" s="86">
        <f>'F009'!Y12-'F009'!Y$8</f>
        <v>-10.340740298048445</v>
      </c>
      <c r="J12" s="86">
        <f>'F009'!Z12-'F009'!Z$8</f>
        <v>-2.0289154521028046</v>
      </c>
      <c r="K12" s="86">
        <f>'F009'!AA12-'F009'!AA$8</f>
        <v>-14.137132292526843</v>
      </c>
      <c r="L12" s="86">
        <f>'F009'!AB12-'F009'!AB$8</f>
        <v>-11.337996948474043</v>
      </c>
      <c r="M12">
        <f>-('F009'!G12-'F009'!$G$8)</f>
        <v>-8.109959999999955E-2</v>
      </c>
      <c r="N12">
        <f>-('F009'!F12-'F009'!$F$8)</f>
        <v>-0.48799999999999955</v>
      </c>
    </row>
    <row r="13" spans="1:14" x14ac:dyDescent="0.25">
      <c r="A13" s="1">
        <v>60.500000000058208</v>
      </c>
      <c r="B13" s="1">
        <v>23.641200000000001</v>
      </c>
      <c r="C13" s="1">
        <v>3.9878999999999998</v>
      </c>
      <c r="D13" s="1">
        <v>51.196300000000001</v>
      </c>
      <c r="E13" s="1">
        <v>17.57524982</v>
      </c>
      <c r="F13" s="86">
        <f>'F009'!V13-'F009'!V$8</f>
        <v>-78.065447007689727</v>
      </c>
      <c r="G13" s="86">
        <f>'F009'!W13-'F009'!W$8</f>
        <v>8.2600337725999964</v>
      </c>
      <c r="H13" s="86">
        <f>'F009'!X13-'F009'!X$8</f>
        <v>-0.37914439178319981</v>
      </c>
      <c r="I13" s="86">
        <f>'F009'!Y13-'F009'!Y$8</f>
        <v>-11.477096086197832</v>
      </c>
      <c r="J13" s="86">
        <f>'F009'!Z13-'F009'!Z$8</f>
        <v>-2.0355000578642013</v>
      </c>
      <c r="K13" s="86">
        <f>'F009'!AA13-'F009'!AA$8</f>
        <v>-13.144345650748818</v>
      </c>
      <c r="L13" s="86">
        <f>'F009'!AB13-'F009'!AB$8</f>
        <v>-6.6843547999950204</v>
      </c>
      <c r="M13">
        <f>-('F009'!G13-'F009'!$G$8)</f>
        <v>-9.9299799999999772E-2</v>
      </c>
      <c r="N13">
        <f>-('F009'!F13-'F009'!$F$8)</f>
        <v>-0.58899999999999864</v>
      </c>
    </row>
    <row r="14" spans="1:14" x14ac:dyDescent="0.25">
      <c r="A14" s="1">
        <v>71.000000000058208</v>
      </c>
      <c r="B14" s="1">
        <v>23.735700000000001</v>
      </c>
      <c r="C14" s="1">
        <v>3.9942000000000002</v>
      </c>
      <c r="D14" s="1">
        <v>48.731699999999996</v>
      </c>
      <c r="E14" s="1">
        <v>18.112620360000001</v>
      </c>
      <c r="F14" s="86">
        <f>'F009'!V14-'F009'!V$8</f>
        <v>772.84296583076957</v>
      </c>
      <c r="G14" s="86">
        <f>'F009'!W14-'F009'!W$8</f>
        <v>20.339849263599994</v>
      </c>
      <c r="H14" s="86">
        <f>'F009'!X14-'F009'!X$8</f>
        <v>-0.52111943911359937</v>
      </c>
      <c r="I14" s="86">
        <f>'F009'!Y14-'F009'!Y$8</f>
        <v>-17.621039756264395</v>
      </c>
      <c r="J14" s="86">
        <f>'F009'!Z14-'F009'!Z$8</f>
        <v>-3.4367186206683975</v>
      </c>
      <c r="K14" s="86">
        <f>'F009'!AA14-'F009'!AA$8</f>
        <v>-19.414202057837599</v>
      </c>
      <c r="L14" s="86">
        <f>'F009'!AB14-'F009'!AB$8</f>
        <v>-10.995270937178418</v>
      </c>
      <c r="M14">
        <f>-('F009'!G14-'F009'!$G$8)</f>
        <v>-0.18990039999999958</v>
      </c>
      <c r="N14">
        <f>-('F009'!F14-'F009'!$F$8)</f>
        <v>-1.1660000000000004</v>
      </c>
    </row>
    <row r="15" spans="1:14" x14ac:dyDescent="0.25">
      <c r="A15" s="1">
        <v>73.916666666627862</v>
      </c>
      <c r="B15" s="1">
        <v>23.735700000000001</v>
      </c>
      <c r="C15" s="1">
        <v>4.0037000000000003</v>
      </c>
      <c r="D15" s="1">
        <v>48.921300000000002</v>
      </c>
      <c r="E15" s="1">
        <v>18.275259999999999</v>
      </c>
      <c r="F15" s="86">
        <f>'F009'!V15-'F009'!V$8</f>
        <v>1123.9420961538508</v>
      </c>
      <c r="G15" s="86">
        <f>'F009'!W15-'F009'!W$8</f>
        <v>19.631446199999992</v>
      </c>
      <c r="H15" s="86">
        <f>'F009'!X15-'F009'!X$8</f>
        <v>-0.52458715390000066</v>
      </c>
      <c r="I15" s="86">
        <f>'F009'!Y15-'F009'!Y$8</f>
        <v>-16.353605465300035</v>
      </c>
      <c r="J15" s="86">
        <f>'F009'!Z15-'F009'!Z$8</f>
        <v>-3.3761580533000028</v>
      </c>
      <c r="K15" s="86">
        <f>'F009'!AA15-'F009'!AA$8</f>
        <v>-24.719339035100035</v>
      </c>
      <c r="L15" s="86">
        <f>'F009'!AB15-'F009'!AB$8</f>
        <v>-11.366625732300022</v>
      </c>
      <c r="M15">
        <f>-('F009'!G15-'F009'!$G$8)</f>
        <v>-0.21700000000000003</v>
      </c>
      <c r="N15">
        <f>-('F009'!F15-'F009'!$F$8)</f>
        <v>-1.3409999999999975</v>
      </c>
    </row>
    <row r="16" spans="1:14" x14ac:dyDescent="0.25">
      <c r="A16" s="1">
        <v>76.5</v>
      </c>
      <c r="B16" s="1">
        <v>23.735700000000001</v>
      </c>
      <c r="C16" s="1">
        <v>4.0037000000000003</v>
      </c>
      <c r="D16" s="1">
        <v>49.521700000000003</v>
      </c>
      <c r="E16" s="1">
        <v>18.423689639999999</v>
      </c>
      <c r="F16" s="86">
        <f>'F009'!V16-'F009'!V$8</f>
        <v>894.62752976923457</v>
      </c>
      <c r="G16" s="86">
        <f>'F009'!W16-'F009'!W$8</f>
        <v>18.852385886799993</v>
      </c>
      <c r="H16" s="86">
        <f>'F009'!X16-'F009'!X$8</f>
        <v>-0.45850706483440007</v>
      </c>
      <c r="I16" s="86">
        <f>'F009'!Y16-'F009'!Y$8</f>
        <v>-14.234270631279628</v>
      </c>
      <c r="J16" s="86">
        <f>'F009'!Z16-'F009'!Z$8</f>
        <v>-3.0755863746075995</v>
      </c>
      <c r="K16" s="86">
        <f>'F009'!AA16-'F009'!AA$8</f>
        <v>-15.541739991912834</v>
      </c>
      <c r="L16" s="86">
        <f>'F009'!AB16-'F009'!AB$8</f>
        <v>-12.56076466007282</v>
      </c>
      <c r="M16">
        <f>-('F009'!G16-'F009'!$G$8)</f>
        <v>-0.24059959999999952</v>
      </c>
      <c r="N16">
        <f>-('F009'!F16-'F009'!$F$8)</f>
        <v>-1.5019999999999989</v>
      </c>
    </row>
    <row r="17" spans="1:14" x14ac:dyDescent="0.25">
      <c r="A17" s="1">
        <v>79.5</v>
      </c>
      <c r="B17" s="1">
        <v>23.735700000000001</v>
      </c>
      <c r="C17" s="1">
        <v>3.9910999999999999</v>
      </c>
      <c r="D17" s="1">
        <v>49.869199999999999</v>
      </c>
      <c r="E17" s="1">
        <v>18.597940180000002</v>
      </c>
      <c r="F17" s="86">
        <f>'F009'!V17-'F009'!V$8</f>
        <v>1140.3702446769257</v>
      </c>
      <c r="G17" s="86">
        <f>'F009'!W17-'F009'!W$8</f>
        <v>29.1105391002</v>
      </c>
      <c r="H17" s="86">
        <f>'F009'!X17-'F009'!X$8</f>
        <v>-0.5924539576373995</v>
      </c>
      <c r="I17" s="86">
        <f>'F009'!Y17-'F009'!Y$8</f>
        <v>-27.40968817119122</v>
      </c>
      <c r="J17" s="86">
        <f>'F009'!Z17-'F009'!Z$8</f>
        <v>-4.8243116669130011</v>
      </c>
      <c r="K17" s="86">
        <f>'F009'!AA17-'F009'!AA$8</f>
        <v>-34.559457243137018</v>
      </c>
      <c r="L17" s="86">
        <f>'F009'!AB17-'F009'!AB$8</f>
        <v>-19.799847986360604</v>
      </c>
      <c r="M17">
        <f>-('F009'!G17-'F009'!$G$8)</f>
        <v>-0.26620019999999928</v>
      </c>
      <c r="N17">
        <f>-('F009'!F17-'F009'!$F$8)</f>
        <v>-1.6949999999999972</v>
      </c>
    </row>
    <row r="18" spans="1:14" x14ac:dyDescent="0.25">
      <c r="A18" s="1">
        <v>82.5</v>
      </c>
      <c r="B18" s="1">
        <v>23.783000000000001</v>
      </c>
      <c r="C18" s="1">
        <v>3.9878999999999998</v>
      </c>
      <c r="D18" s="1">
        <v>48.320999999999998</v>
      </c>
      <c r="E18" s="1">
        <v>18.782089639999999</v>
      </c>
      <c r="F18" s="86">
        <f>'F009'!V18-'F009'!V$8</f>
        <v>1436.2695983846179</v>
      </c>
      <c r="G18" s="86">
        <f>'F009'!W18-'F009'!W$8</f>
        <v>26.633925260799998</v>
      </c>
      <c r="H18" s="86">
        <f>'F009'!X18-'F009'!X$8</f>
        <v>-0.40331383942960031</v>
      </c>
      <c r="I18" s="86">
        <f>'F009'!Y18-'F009'!Y$8</f>
        <v>-19.792236335816824</v>
      </c>
      <c r="J18" s="86">
        <f>'F009'!Z18-'F009'!Z$8</f>
        <v>-2.8971427633928037</v>
      </c>
      <c r="K18" s="86">
        <f>'F009'!AA18-'F009'!AA$8</f>
        <v>-24.504007494569237</v>
      </c>
      <c r="L18" s="86">
        <f>'F009'!AB18-'F009'!AB$8</f>
        <v>-13.581388463551633</v>
      </c>
      <c r="M18">
        <f>-('F009'!G18-'F009'!$G$8)</f>
        <v>-0.29209959999999952</v>
      </c>
      <c r="N18">
        <f>-('F009'!F18-'F009'!$F$8)</f>
        <v>-1.8969999999999985</v>
      </c>
    </row>
    <row r="19" spans="1:14" x14ac:dyDescent="0.25">
      <c r="A19" s="1">
        <v>84.500000000058208</v>
      </c>
      <c r="B19" s="1">
        <v>23.735700000000001</v>
      </c>
      <c r="C19" s="1">
        <v>3.9910999999999999</v>
      </c>
      <c r="D19" s="1">
        <v>47.878599999999999</v>
      </c>
      <c r="E19" s="1">
        <v>18.911249639999998</v>
      </c>
      <c r="F19" s="86">
        <f>'F009'!V19-'F009'!V$8</f>
        <v>1332.7754473076939</v>
      </c>
      <c r="G19" s="86">
        <f>'F009'!W19-'F009'!W$8</f>
        <v>19.739013101199987</v>
      </c>
      <c r="H19" s="86">
        <f>'F009'!X19-'F009'!X$8</f>
        <v>-0.49197715205080073</v>
      </c>
      <c r="I19" s="86">
        <f>'F009'!Y19-'F009'!Y$8</f>
        <v>-28.688912320842036</v>
      </c>
      <c r="J19" s="86">
        <f>'F009'!Z19-'F009'!Z$8</f>
        <v>-3.2492916740884006</v>
      </c>
      <c r="K19" s="86">
        <f>'F009'!AA19-'F009'!AA$8</f>
        <v>-32.15531375624721</v>
      </c>
      <c r="L19" s="86">
        <f>'F009'!AB19-'F009'!AB$8</f>
        <v>-15.886462101070833</v>
      </c>
      <c r="M19">
        <f>-('F009'!G19-'F009'!$G$8)</f>
        <v>-0.31359959999999959</v>
      </c>
      <c r="N19">
        <f>-('F009'!F19-'F009'!$F$8)</f>
        <v>-2.0359999999999978</v>
      </c>
    </row>
    <row r="20" spans="1:14" x14ac:dyDescent="0.25">
      <c r="A20" s="1">
        <v>95.000000000058208</v>
      </c>
      <c r="B20" s="1">
        <v>23.735700000000001</v>
      </c>
      <c r="C20" s="1">
        <v>3.9847999999999999</v>
      </c>
      <c r="D20" s="1">
        <v>45.287700000000001</v>
      </c>
      <c r="E20" s="1">
        <v>19.637709640000001</v>
      </c>
      <c r="F20" s="86">
        <f>'F009'!V20-'F009'!V$8</f>
        <v>3013.4561207230863</v>
      </c>
      <c r="G20" s="86">
        <f>'F009'!W20-'F009'!W$8</f>
        <v>53.1857061324</v>
      </c>
      <c r="H20" s="86">
        <f>'F009'!X20-'F009'!X$8</f>
        <v>-0.4788690182744002</v>
      </c>
      <c r="I20" s="86">
        <f>'F009'!Y20-'F009'!Y$8</f>
        <v>-26.867538196454007</v>
      </c>
      <c r="J20" s="86">
        <f>'F009'!Z20-'F009'!Z$8</f>
        <v>-3.1044738764348025</v>
      </c>
      <c r="K20" s="86">
        <f>'F009'!AA20-'F009'!AA$8</f>
        <v>-29.854372006094394</v>
      </c>
      <c r="L20" s="86">
        <f>'F009'!AB20-'F009'!AB$8</f>
        <v>-14.641971400692015</v>
      </c>
      <c r="M20">
        <f>-('F009'!G20-'F009'!$G$8)</f>
        <v>-0.42609959999999952</v>
      </c>
      <c r="N20">
        <f>-('F009'!F20-'F009'!$F$8)</f>
        <v>-2.8290000000000006</v>
      </c>
    </row>
    <row r="21" spans="1:14" x14ac:dyDescent="0.25">
      <c r="A21" s="1">
        <v>97.666666666686069</v>
      </c>
      <c r="B21" s="1">
        <v>23.735700000000001</v>
      </c>
      <c r="C21" s="1">
        <v>4.0068000000000001</v>
      </c>
      <c r="D21" s="1">
        <v>45.003399999999999</v>
      </c>
      <c r="E21" s="1">
        <v>19.84013036</v>
      </c>
      <c r="F21" s="86">
        <f>'F009'!V21-'F009'!V$8</f>
        <v>3023.9563895692318</v>
      </c>
      <c r="G21" s="86">
        <f>'F009'!W21-'F009'!W$8</f>
        <v>47.433947545199999</v>
      </c>
      <c r="H21" s="86">
        <f>'F009'!X21-'F009'!X$8</f>
        <v>-0.48509498026880049</v>
      </c>
      <c r="I21" s="86">
        <f>'F009'!Y21-'F009'!Y$8</f>
        <v>-29.919603362485191</v>
      </c>
      <c r="J21" s="86">
        <f>'F009'!Z21-'F009'!Z$8</f>
        <v>-3.7055845022496001</v>
      </c>
      <c r="K21" s="86">
        <f>'F009'!AA21-'F009'!AA$8</f>
        <v>-32.870509075708014</v>
      </c>
      <c r="L21" s="86">
        <f>'F009'!AB21-'F009'!AB$8</f>
        <v>-15.428148331578427</v>
      </c>
      <c r="M21">
        <f>-('F009'!G21-'F009'!$G$8)</f>
        <v>-0.45790039999999949</v>
      </c>
      <c r="N21">
        <f>-('F009'!F21-'F009'!$F$8)</f>
        <v>-3.0489999999999995</v>
      </c>
    </row>
    <row r="22" spans="1:14" x14ac:dyDescent="0.25">
      <c r="A22" s="1">
        <v>100.5</v>
      </c>
      <c r="B22" s="1">
        <v>23.783000000000001</v>
      </c>
      <c r="C22" s="1">
        <v>4.0194999999999999</v>
      </c>
      <c r="D22" s="1">
        <v>43.297199999999997</v>
      </c>
      <c r="E22" s="1">
        <v>20.060830180000004</v>
      </c>
      <c r="F22" s="86">
        <f>'F009'!V22-'F009'!V$8</f>
        <v>2924.3431181230844</v>
      </c>
      <c r="G22" s="86">
        <f>'F009'!W22-'F009'!W$8</f>
        <v>46.035246101000013</v>
      </c>
      <c r="H22" s="86">
        <f>'F009'!X22-'F009'!X$8</f>
        <v>-0.4614640891148003</v>
      </c>
      <c r="I22" s="86">
        <f>'F009'!Y22-'F009'!Y$8</f>
        <v>-30.934117809648967</v>
      </c>
      <c r="J22" s="86">
        <f>'F009'!Z22-'F009'!Z$8</f>
        <v>-4.1647082608303947</v>
      </c>
      <c r="K22" s="86">
        <f>'F009'!AA22-'F009'!AA$8</f>
        <v>-36.919020085033168</v>
      </c>
      <c r="L22" s="86">
        <f>'F009'!AB22-'F009'!AB$8</f>
        <v>-19.839499532611597</v>
      </c>
      <c r="M22">
        <f>-('F009'!G22-'F009'!$G$8)</f>
        <v>-0.49070019999999931</v>
      </c>
      <c r="N22">
        <f>-('F009'!F22-'F009'!$F$8)</f>
        <v>-3.2910000000000004</v>
      </c>
    </row>
    <row r="23" spans="1:14" x14ac:dyDescent="0.25">
      <c r="A23" s="1">
        <v>103.5</v>
      </c>
      <c r="B23" s="1">
        <v>23.783000000000001</v>
      </c>
      <c r="C23" s="1">
        <v>3.9973999999999998</v>
      </c>
      <c r="D23" s="1">
        <v>43.9923</v>
      </c>
      <c r="E23" s="1">
        <v>20.304610180000001</v>
      </c>
      <c r="F23" s="86">
        <f>'F009'!V23-'F009'!V$8</f>
        <v>3063.4612646923097</v>
      </c>
      <c r="G23" s="86">
        <f>'F009'!W23-'F009'!W$8</f>
        <v>64.1759396522</v>
      </c>
      <c r="H23" s="86">
        <f>'F009'!X23-'F009'!X$8</f>
        <v>-0.19126974759960014</v>
      </c>
      <c r="I23" s="86">
        <f>'F009'!Y23-'F009'!Y$8</f>
        <v>-26.368988312542626</v>
      </c>
      <c r="J23" s="86">
        <f>'F009'!Z23-'F009'!Z$8</f>
        <v>-3.2617222484052029</v>
      </c>
      <c r="K23" s="86">
        <f>'F009'!AA23-'F009'!AA$8</f>
        <v>-23.290043835623237</v>
      </c>
      <c r="L23" s="86">
        <f>'F009'!AB23-'F009'!AB$8</f>
        <v>-9.9655020012262128</v>
      </c>
      <c r="M23">
        <f>-('F009'!G23-'F009'!$G$8)</f>
        <v>-0.52720019999999934</v>
      </c>
      <c r="N23">
        <f>-('F009'!F23-'F009'!$F$8)</f>
        <v>-3.5579999999999998</v>
      </c>
    </row>
    <row r="24" spans="1:14" x14ac:dyDescent="0.25">
      <c r="A24" s="1">
        <v>106.5</v>
      </c>
      <c r="B24" s="1">
        <v>23.783000000000001</v>
      </c>
      <c r="C24" s="1">
        <v>3.9847999999999999</v>
      </c>
      <c r="D24" s="1">
        <v>44.497799999999998</v>
      </c>
      <c r="E24" s="1">
        <v>20.563290179999999</v>
      </c>
      <c r="F24" s="86">
        <f>'F009'!V24-'F009'!V$8</f>
        <v>3304.3198890153853</v>
      </c>
      <c r="G24" s="86">
        <f>'F009'!W24-'F009'!W$8</f>
        <v>70.685179397199988</v>
      </c>
      <c r="H24" s="86">
        <f>'F009'!X24-'F009'!X$8</f>
        <v>-0.69181514040820069</v>
      </c>
      <c r="I24" s="86">
        <f>'F009'!Y24-'F009'!Y$8</f>
        <v>-38.27870805857043</v>
      </c>
      <c r="J24" s="86">
        <f>'F009'!Z24-'F009'!Z$8</f>
        <v>-5.7407134435762046</v>
      </c>
      <c r="K24" s="86">
        <f>'F009'!AA24-'F009'!AA$8</f>
        <v>-45.078588308855018</v>
      </c>
      <c r="L24" s="86">
        <f>'F009'!AB24-'F009'!AB$8</f>
        <v>-18.731188057686609</v>
      </c>
      <c r="M24">
        <f>-('F009'!G24-'F009'!$G$8)</f>
        <v>-0.56920019999999938</v>
      </c>
      <c r="N24">
        <f>-('F009'!F24-'F009'!$F$8)</f>
        <v>-3.8359999999999985</v>
      </c>
    </row>
    <row r="25" spans="1:14" x14ac:dyDescent="0.25">
      <c r="A25" s="1">
        <v>108</v>
      </c>
      <c r="B25" s="1">
        <v>23.783000000000001</v>
      </c>
      <c r="C25" s="1">
        <v>4.0004999999999997</v>
      </c>
      <c r="D25" s="1">
        <v>44.719000000000001</v>
      </c>
      <c r="E25" s="1">
        <v>20.692999820000001</v>
      </c>
      <c r="F25" s="86">
        <f>'F009'!V25-'F009'!V$8</f>
        <v>3418.2780873538532</v>
      </c>
      <c r="G25" s="86">
        <f>'F009'!W25-'F009'!W$8</f>
        <v>61.884990885600004</v>
      </c>
      <c r="H25" s="86">
        <f>'F009'!X25-'F009'!X$8</f>
        <v>-0.57452317308020007</v>
      </c>
      <c r="I25" s="86">
        <f>'F009'!Y25-'F009'!Y$8</f>
        <v>-32.372778031064001</v>
      </c>
      <c r="J25" s="86">
        <f>'F009'!Z25-'F009'!Z$8</f>
        <v>-5.2892060318237988</v>
      </c>
      <c r="K25" s="86">
        <f>'F009'!AA25-'F009'!AA$8</f>
        <v>-38.683175986739229</v>
      </c>
      <c r="L25" s="86">
        <f>'F009'!AB25-'F009'!AB$8</f>
        <v>-18.96456444499762</v>
      </c>
      <c r="M25">
        <f>-('F009'!G25-'F009'!$G$8)</f>
        <v>-0.58779979999999976</v>
      </c>
      <c r="N25">
        <f>-('F009'!F25-'F009'!$F$8)</f>
        <v>-3.9789999999999992</v>
      </c>
    </row>
    <row r="26" spans="1:14" x14ac:dyDescent="0.25">
      <c r="A26" s="1">
        <v>121.5</v>
      </c>
      <c r="B26" s="1">
        <v>23.735700000000001</v>
      </c>
      <c r="C26" s="1">
        <v>3.9973999999999998</v>
      </c>
      <c r="D26" s="1">
        <v>45.319299999999998</v>
      </c>
      <c r="E26" s="1">
        <v>21.997799999999998</v>
      </c>
      <c r="F26" s="86">
        <f>'F009'!V26-'F009'!V$8</f>
        <v>4850.369311538464</v>
      </c>
      <c r="G26" s="86">
        <f>'F009'!W26-'F009'!W$8</f>
        <v>176.96252979999997</v>
      </c>
      <c r="H26" s="86">
        <f>'F009'!X26-'F009'!X$8</f>
        <v>-0.71553717130000027</v>
      </c>
      <c r="I26" s="86">
        <f>'F009'!Y26-'F009'!Y$8</f>
        <v>-46.050090113700008</v>
      </c>
      <c r="J26" s="86">
        <f>'F009'!Z26-'F009'!Z$8</f>
        <v>-7.658607979300001</v>
      </c>
      <c r="K26" s="86">
        <f>'F009'!AA26-'F009'!AA$8</f>
        <v>-56.673154136900024</v>
      </c>
      <c r="L26" s="86">
        <f>'F009'!AB26-'F009'!AB$8</f>
        <v>-20.183525215500026</v>
      </c>
      <c r="M26">
        <f>-('F009'!G26-'F009'!$G$8)</f>
        <v>-0.78849999999999998</v>
      </c>
      <c r="N26">
        <f>-('F009'!F26-'F009'!$F$8)</f>
        <v>-5.4019999999999975</v>
      </c>
    </row>
    <row r="27" spans="1:14" x14ac:dyDescent="0.25">
      <c r="A27" s="1">
        <v>123.50000000005821</v>
      </c>
      <c r="B27" s="1">
        <v>23.735700000000001</v>
      </c>
      <c r="C27" s="1">
        <v>4.0068000000000001</v>
      </c>
      <c r="D27" s="1">
        <v>45.698500000000003</v>
      </c>
      <c r="E27" s="1">
        <v>22.207519999999999</v>
      </c>
      <c r="F27" s="86">
        <f>'F009'!V27-'F009'!V$8</f>
        <v>4804.4518807692302</v>
      </c>
      <c r="G27" s="86">
        <f>'F009'!W27-'F009'!W$8</f>
        <v>212.15103179999997</v>
      </c>
      <c r="H27" s="86">
        <f>'F009'!X27-'F009'!X$8</f>
        <v>-0.89910408610000037</v>
      </c>
      <c r="I27" s="86">
        <f>'F009'!Y27-'F009'!Y$8</f>
        <v>-52.33531472170003</v>
      </c>
      <c r="J27" s="86">
        <f>'F009'!Z27-'F009'!Z$8</f>
        <v>-8.2577554329000016</v>
      </c>
      <c r="K27" s="86">
        <f>'F009'!AA27-'F009'!AA$8</f>
        <v>-60.80364583170001</v>
      </c>
      <c r="L27" s="86">
        <f>'F009'!AB27-'F009'!AB$8</f>
        <v>-25.687664604700032</v>
      </c>
      <c r="M27">
        <f>-('F009'!G27-'F009'!$G$8)</f>
        <v>-0.81699999999999995</v>
      </c>
      <c r="N27">
        <f>-('F009'!F27-'F009'!$F$8)</f>
        <v>-5.6349999999999971</v>
      </c>
    </row>
    <row r="28" spans="1:14" x14ac:dyDescent="0.25">
      <c r="A28" s="1">
        <v>125.49999999994179</v>
      </c>
      <c r="B28" s="1">
        <v>23.735700000000001</v>
      </c>
      <c r="C28" s="1">
        <v>4.01</v>
      </c>
      <c r="D28" s="1">
        <v>46.235599999999998</v>
      </c>
      <c r="E28" s="1">
        <v>22.427720360000002</v>
      </c>
      <c r="F28" s="86">
        <f>'F009'!V28-'F009'!V$8</f>
        <v>5070.8967293999967</v>
      </c>
      <c r="G28" s="86">
        <f>'F009'!W28-'F009'!W$8</f>
        <v>177.4533201424</v>
      </c>
      <c r="H28" s="86">
        <f>'F009'!X28-'F009'!X$8</f>
        <v>-0.7045053584703993</v>
      </c>
      <c r="I28" s="86">
        <f>'F009'!Y28-'F009'!Y$8</f>
        <v>-52.083304186608416</v>
      </c>
      <c r="J28" s="86">
        <f>'F009'!Z28-'F009'!Z$8</f>
        <v>-7.6448576943747995</v>
      </c>
      <c r="K28" s="86">
        <f>'F009'!AA28-'F009'!AA$8</f>
        <v>-54.147088579427191</v>
      </c>
      <c r="L28" s="86">
        <f>'F009'!AB28-'F009'!AB$8</f>
        <v>-19.563729369594412</v>
      </c>
      <c r="M28">
        <f>-('F009'!G28-'F009'!$G$8)</f>
        <v>-0.85240039999999961</v>
      </c>
      <c r="N28">
        <f>-('F009'!F28-'F009'!$F$8)</f>
        <v>-5.8749999999999973</v>
      </c>
    </row>
    <row r="29" spans="1:14" x14ac:dyDescent="0.25">
      <c r="A29" s="1">
        <v>127.5</v>
      </c>
      <c r="B29" s="1">
        <v>23.783000000000001</v>
      </c>
      <c r="C29" s="1">
        <v>4.0351999999999997</v>
      </c>
      <c r="D29" s="1">
        <v>42.286099999999998</v>
      </c>
      <c r="E29" s="1">
        <v>22.643459820000004</v>
      </c>
      <c r="F29" s="86">
        <f>'F009'!V29-'F009'!V$8</f>
        <v>5260.3766941538424</v>
      </c>
      <c r="G29" s="86">
        <f>'F009'!W29-'F009'!W$8</f>
        <v>257.46969820960004</v>
      </c>
      <c r="H29" s="86">
        <f>'F009'!X29-'F009'!X$8</f>
        <v>-0.78240183837340016</v>
      </c>
      <c r="I29" s="86">
        <f>'F009'!Y29-'F009'!Y$8</f>
        <v>-51.021820059118198</v>
      </c>
      <c r="J29" s="86">
        <f>'F009'!Z29-'F009'!Z$8</f>
        <v>-8.8022856671967986</v>
      </c>
      <c r="K29" s="86">
        <f>'F009'!AA29-'F009'!AA$8</f>
        <v>-64.580808158976794</v>
      </c>
      <c r="L29" s="86">
        <f>'F009'!AB29-'F009'!AB$8</f>
        <v>-23.577210195027604</v>
      </c>
      <c r="M29">
        <f>-('F009'!G29-'F009'!$G$8)</f>
        <v>-0.87529979999999985</v>
      </c>
      <c r="N29">
        <f>-('F009'!F29-'F009'!$F$8)</f>
        <v>-6.1219999999999999</v>
      </c>
    </row>
    <row r="30" spans="1:14" x14ac:dyDescent="0.25">
      <c r="A30" s="1">
        <v>129.50000000005821</v>
      </c>
      <c r="B30" s="1">
        <v>23.783000000000001</v>
      </c>
      <c r="C30" s="1">
        <v>4.0163000000000002</v>
      </c>
      <c r="D30" s="1">
        <v>44.529400000000003</v>
      </c>
      <c r="E30" s="1">
        <v>22.878450180000002</v>
      </c>
      <c r="F30" s="86">
        <f>'F009'!V30-'F009'!V$8</f>
        <v>5407.4079485000047</v>
      </c>
      <c r="G30" s="86">
        <f>'F009'!W30-'F009'!W$8</f>
        <v>332.65748825740002</v>
      </c>
      <c r="H30" s="86">
        <f>'F009'!X30-'F009'!X$8</f>
        <v>-0.81933134005480035</v>
      </c>
      <c r="I30" s="86">
        <f>'F009'!Y30-'F009'!Y$8</f>
        <v>-53.745777877181411</v>
      </c>
      <c r="J30" s="86">
        <f>'F009'!Z30-'F009'!Z$8</f>
        <v>-8.1420384391851996</v>
      </c>
      <c r="K30" s="86">
        <f>'F009'!AA30-'F009'!AA$8</f>
        <v>-60.20501960509759</v>
      </c>
      <c r="L30" s="86">
        <f>'F009'!AB30-'F009'!AB$8</f>
        <v>-23.293525228456815</v>
      </c>
      <c r="M30">
        <f>-('F009'!G30-'F009'!$G$8)</f>
        <v>-0.91520019999999946</v>
      </c>
      <c r="N30">
        <f>-('F009'!F30-'F009'!$F$8)</f>
        <v>-6.3739999999999988</v>
      </c>
    </row>
    <row r="31" spans="1:14" x14ac:dyDescent="0.25">
      <c r="A31" s="1">
        <v>147</v>
      </c>
      <c r="B31" s="1">
        <v>23.783000000000001</v>
      </c>
      <c r="C31" s="1">
        <v>4.0004999999999997</v>
      </c>
      <c r="D31" s="1">
        <v>41.274999999999999</v>
      </c>
      <c r="E31" s="1">
        <v>25.192339820000001</v>
      </c>
      <c r="F31" s="86">
        <f>'F009'!V31-'F009'!V$8</f>
        <v>7598.8220854307683</v>
      </c>
      <c r="G31" s="86">
        <f>'F009'!W31-'F009'!W$8</f>
        <v>735.9636224326</v>
      </c>
      <c r="H31" s="86">
        <f>'F009'!X31-'F009'!X$8</f>
        <v>-1.1520259490064002</v>
      </c>
      <c r="I31" s="86">
        <f>'F009'!Y31-'F009'!Y$8</f>
        <v>-75.702376198390624</v>
      </c>
      <c r="J31" s="86">
        <f>'F009'!Z31-'F009'!Z$8</f>
        <v>-12.573087262324</v>
      </c>
      <c r="K31" s="86">
        <f>'F009'!AA31-'F009'!AA$8</f>
        <v>-89.565158553485816</v>
      </c>
      <c r="L31" s="86">
        <f>'F009'!AB31-'F009'!AB$8</f>
        <v>-28.341817520404604</v>
      </c>
      <c r="M31">
        <f>-('F009'!G31-'F009'!$G$8)</f>
        <v>-1.2697997999999999</v>
      </c>
      <c r="N31">
        <f>-('F009'!F31-'F009'!$F$8)</f>
        <v>-8.8989999999999991</v>
      </c>
    </row>
    <row r="32" spans="1:14" x14ac:dyDescent="0.25">
      <c r="A32" s="1">
        <v>147.99999999994179</v>
      </c>
      <c r="B32" s="1">
        <v>23.783000000000001</v>
      </c>
      <c r="C32" s="1">
        <v>3.9847999999999999</v>
      </c>
      <c r="D32" s="1">
        <v>39.947899999999997</v>
      </c>
      <c r="E32" s="1">
        <v>25.339669820000001</v>
      </c>
      <c r="F32" s="86">
        <f>'F009'!V32-'F009'!V$8</f>
        <v>7485.3859521307777</v>
      </c>
      <c r="G32" s="86">
        <f>'F009'!W32-'F009'!W$8</f>
        <v>637.38808316519999</v>
      </c>
      <c r="H32" s="86">
        <f>'F009'!X32-'F009'!X$8</f>
        <v>-1.4505498838294</v>
      </c>
      <c r="I32" s="86">
        <f>'F009'!Y32-'F009'!Y$8</f>
        <v>-80.61071655646542</v>
      </c>
      <c r="J32" s="86">
        <f>'F009'!Z32-'F009'!Z$8</f>
        <v>-13.6914231621344</v>
      </c>
      <c r="K32" s="86">
        <f>'F009'!AA32-'F009'!AA$8</f>
        <v>-98.840847135275013</v>
      </c>
      <c r="L32" s="86">
        <f>'F009'!AB32-'F009'!AB$8</f>
        <v>-34.293677626395819</v>
      </c>
      <c r="M32">
        <f>-('F009'!G32-'F009'!$G$8)</f>
        <v>-1.2912997999999998</v>
      </c>
      <c r="N32">
        <f>-('F009'!F32-'F009'!$F$8)</f>
        <v>-9.0609999999999982</v>
      </c>
    </row>
    <row r="33" spans="1:14" x14ac:dyDescent="0.25">
      <c r="A33" s="1">
        <v>149.00000000005821</v>
      </c>
      <c r="B33" s="1">
        <v>23.830300000000001</v>
      </c>
      <c r="C33" s="1">
        <v>4.01</v>
      </c>
      <c r="D33" s="1">
        <v>39.6004</v>
      </c>
      <c r="E33" s="1">
        <v>25.491350000000004</v>
      </c>
      <c r="F33" s="86">
        <f>'F009'!V33-'F009'!V$8</f>
        <v>7587.5471961538506</v>
      </c>
      <c r="G33" s="86">
        <f>'F009'!W33-'F009'!W$8</f>
        <v>682.75819980000006</v>
      </c>
      <c r="H33" s="86">
        <f>'F009'!X33-'F009'!X$8</f>
        <v>-0.77288339530000005</v>
      </c>
      <c r="I33" s="86">
        <f>'F009'!Y33-'F009'!Y$8</f>
        <v>-65.806692617199985</v>
      </c>
      <c r="J33" s="86">
        <f>'F009'!Z33-'F009'!Z$8</f>
        <v>-11.106697791799998</v>
      </c>
      <c r="K33" s="86">
        <f>'F009'!AA33-'F009'!AA$8</f>
        <v>-77.311260520899992</v>
      </c>
      <c r="L33" s="86">
        <f>'F009'!AB33-'F009'!AB$8</f>
        <v>-22.436616251500013</v>
      </c>
      <c r="M33">
        <f>-('F009'!G33-'F009'!$G$8)</f>
        <v>-1.3149999999999995</v>
      </c>
      <c r="N33">
        <f>-('F009'!F33-'F009'!$F$8)</f>
        <v>-9.2259999999999991</v>
      </c>
    </row>
    <row r="34" spans="1:14" x14ac:dyDescent="0.25">
      <c r="A34" s="1">
        <v>150</v>
      </c>
      <c r="B34" s="1">
        <v>23.735700000000001</v>
      </c>
      <c r="C34" s="1">
        <v>3.9910999999999999</v>
      </c>
      <c r="D34" s="1">
        <v>38.146900000000002</v>
      </c>
      <c r="E34" s="1">
        <v>25.641549820000005</v>
      </c>
      <c r="F34" s="86">
        <f>'F009'!V34-'F009'!V$8</f>
        <v>7630.1722444384659</v>
      </c>
      <c r="G34" s="86">
        <f>'F009'!W34-'F009'!W$8</f>
        <v>743.44730027760011</v>
      </c>
      <c r="H34" s="86">
        <f>'F009'!X34-'F009'!X$8</f>
        <v>-1.3336010714603996</v>
      </c>
      <c r="I34" s="86">
        <f>'F009'!Y34-'F009'!Y$8</f>
        <v>-79.472681306884581</v>
      </c>
      <c r="J34" s="86">
        <f>'F009'!Z34-'F009'!Z$8</f>
        <v>-13.4916800024306</v>
      </c>
      <c r="K34" s="86">
        <f>'F009'!AA34-'F009'!AA$8</f>
        <v>-96.815867710255191</v>
      </c>
      <c r="L34" s="86">
        <f>'F009'!AB34-'F009'!AB$8</f>
        <v>-30.418023049590204</v>
      </c>
      <c r="M34">
        <f>-('F009'!G34-'F009'!$G$8)</f>
        <v>-1.3352997999999998</v>
      </c>
      <c r="N34">
        <f>-('F009'!F34-'F009'!$F$8)</f>
        <v>-9.3929999999999989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41"/>
  <sheetViews>
    <sheetView tabSelected="1" topLeftCell="A25" workbookViewId="0">
      <selection activeCell="M38" sqref="M38"/>
    </sheetView>
  </sheetViews>
  <sheetFormatPr defaultRowHeight="15" x14ac:dyDescent="0.25"/>
  <sheetData>
    <row r="1" spans="1:28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40</v>
      </c>
      <c r="L1" s="62" t="s">
        <v>54</v>
      </c>
      <c r="M1" s="62" t="s">
        <v>10</v>
      </c>
      <c r="N1" s="62" t="s">
        <v>11</v>
      </c>
      <c r="O1" s="62" t="s">
        <v>12</v>
      </c>
      <c r="P1" s="62" t="s">
        <v>11</v>
      </c>
      <c r="Q1" s="62" t="s">
        <v>13</v>
      </c>
      <c r="R1" s="62" t="s">
        <v>14</v>
      </c>
      <c r="S1" s="62" t="s">
        <v>15</v>
      </c>
      <c r="T1" s="62" t="s">
        <v>16</v>
      </c>
      <c r="U1" s="62" t="s">
        <v>17</v>
      </c>
      <c r="V1" s="28" t="s">
        <v>25</v>
      </c>
      <c r="W1" s="29" t="s">
        <v>27</v>
      </c>
      <c r="X1" s="29" t="s">
        <v>29</v>
      </c>
      <c r="Y1" s="29" t="s">
        <v>30</v>
      </c>
      <c r="Z1" s="29" t="s">
        <v>31</v>
      </c>
      <c r="AA1" s="29" t="s">
        <v>27</v>
      </c>
      <c r="AB1" s="30" t="s">
        <v>32</v>
      </c>
    </row>
    <row r="2" spans="1:28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19</v>
      </c>
      <c r="F2" s="65" t="s">
        <v>19</v>
      </c>
      <c r="G2" s="65" t="s">
        <v>19</v>
      </c>
      <c r="H2" s="65" t="s">
        <v>36</v>
      </c>
      <c r="I2" s="65" t="s">
        <v>36</v>
      </c>
      <c r="J2" s="65" t="s">
        <v>20</v>
      </c>
      <c r="K2" s="65" t="s">
        <v>21</v>
      </c>
      <c r="L2" s="65" t="s">
        <v>21</v>
      </c>
      <c r="M2" s="65" t="s">
        <v>21</v>
      </c>
      <c r="N2" s="65" t="s">
        <v>22</v>
      </c>
      <c r="O2" s="65" t="s">
        <v>23</v>
      </c>
      <c r="P2" s="65" t="s">
        <v>24</v>
      </c>
      <c r="Q2" s="65" t="s">
        <v>21</v>
      </c>
      <c r="R2" s="65" t="s">
        <v>21</v>
      </c>
      <c r="S2" s="65" t="s">
        <v>21</v>
      </c>
      <c r="T2" s="65" t="s">
        <v>21</v>
      </c>
      <c r="U2" s="65" t="s">
        <v>21</v>
      </c>
      <c r="V2" s="31" t="s">
        <v>26</v>
      </c>
      <c r="W2" s="7" t="s">
        <v>28</v>
      </c>
      <c r="X2" s="7" t="s">
        <v>26</v>
      </c>
      <c r="Y2" s="7" t="s">
        <v>26</v>
      </c>
      <c r="Z2" s="7" t="s">
        <v>26</v>
      </c>
      <c r="AA2" s="7" t="s">
        <v>26</v>
      </c>
      <c r="AB2" s="32" t="s">
        <v>26</v>
      </c>
    </row>
    <row r="3" spans="1:28" x14ac:dyDescent="0.25">
      <c r="A3" s="51">
        <v>0</v>
      </c>
      <c r="B3" s="51">
        <v>29.977699999999999</v>
      </c>
      <c r="C3" s="51">
        <v>4.9965000000000002</v>
      </c>
      <c r="D3" s="51">
        <v>99.633499999999998</v>
      </c>
      <c r="E3" s="51">
        <v>0</v>
      </c>
      <c r="F3" s="51">
        <v>0</v>
      </c>
      <c r="G3" s="51">
        <v>0</v>
      </c>
      <c r="H3" s="51">
        <v>0</v>
      </c>
      <c r="I3" s="51">
        <v>0</v>
      </c>
      <c r="J3" s="51">
        <v>15</v>
      </c>
      <c r="K3" s="51">
        <v>40</v>
      </c>
      <c r="L3" s="51"/>
      <c r="M3" s="51"/>
      <c r="N3" s="51"/>
      <c r="O3" s="51"/>
      <c r="P3" s="51"/>
      <c r="Q3" s="51">
        <v>0.24</v>
      </c>
      <c r="R3" s="51">
        <v>11.46</v>
      </c>
      <c r="S3" s="51">
        <v>1.66</v>
      </c>
      <c r="T3" s="51">
        <v>11.65</v>
      </c>
      <c r="U3" s="51">
        <v>5.9</v>
      </c>
      <c r="V3" s="23">
        <f>M3*J3</f>
        <v>0</v>
      </c>
      <c r="W3" s="2">
        <f>O3*J3</f>
        <v>0</v>
      </c>
      <c r="X3" s="2">
        <f>Q3*J3</f>
        <v>3.5999999999999996</v>
      </c>
      <c r="Y3" s="2">
        <f>R3*J3</f>
        <v>171.9</v>
      </c>
      <c r="Z3" s="2">
        <f>S3*J3</f>
        <v>24.9</v>
      </c>
      <c r="AA3" s="2">
        <f>T3*J3</f>
        <v>174.75</v>
      </c>
      <c r="AB3" s="24">
        <f>U3*J3</f>
        <v>88.5</v>
      </c>
    </row>
    <row r="4" spans="1:28" x14ac:dyDescent="0.25">
      <c r="A4" s="52">
        <v>5.8333333332751263</v>
      </c>
      <c r="B4" s="52">
        <v>30.024999999999999</v>
      </c>
      <c r="C4" s="52">
        <v>4.9965000000000002</v>
      </c>
      <c r="D4" s="52">
        <v>99.759900000000002</v>
      </c>
      <c r="E4" s="52">
        <v>0</v>
      </c>
      <c r="F4" s="52">
        <v>0</v>
      </c>
      <c r="G4" s="52">
        <v>0</v>
      </c>
      <c r="H4" s="52">
        <v>0</v>
      </c>
      <c r="I4" s="52">
        <v>0</v>
      </c>
      <c r="J4" s="52">
        <v>15</v>
      </c>
      <c r="K4" s="52">
        <f>IF((K3*J3-(V4-V3)*readme!$B$18/readme!$B$20+(E4-E3)*1000)/J4&gt;0,(K3*J3-(V4-V3)*readme!$B$18/readme!$B$20+(E4-E3)*1000)/J4,0)</f>
        <v>40</v>
      </c>
      <c r="L4" s="52"/>
      <c r="M4" s="52"/>
      <c r="N4" s="52"/>
      <c r="O4" s="52"/>
      <c r="P4" s="52"/>
      <c r="Q4" s="52"/>
      <c r="R4" s="52"/>
      <c r="S4" s="52"/>
      <c r="T4" s="52"/>
      <c r="U4" s="71"/>
      <c r="V4" s="23">
        <f t="shared" ref="V4:V31" si="0">M4*J4</f>
        <v>0</v>
      </c>
      <c r="W4" s="2">
        <f t="shared" ref="W4:W31" si="1">O4*J4</f>
        <v>0</v>
      </c>
      <c r="X4" s="2">
        <f t="shared" ref="X4:X31" si="2">Q4*J4</f>
        <v>0</v>
      </c>
      <c r="Y4" s="2">
        <f t="shared" ref="Y4:Y31" si="3">R4*J4</f>
        <v>0</v>
      </c>
      <c r="Z4" s="2">
        <f t="shared" ref="Z4:Z31" si="4">S4*J4</f>
        <v>0</v>
      </c>
      <c r="AA4" s="2">
        <f t="shared" ref="AA4:AA31" si="5">T4*J4</f>
        <v>0</v>
      </c>
      <c r="AB4" s="24">
        <f t="shared" ref="AB4:AB31" si="6">U4*J4</f>
        <v>0</v>
      </c>
    </row>
    <row r="5" spans="1:28" x14ac:dyDescent="0.25">
      <c r="A5" s="35">
        <v>22.833333333333332</v>
      </c>
      <c r="B5" s="35">
        <v>30.024999999999999</v>
      </c>
      <c r="C5" s="35">
        <v>4.9682000000000004</v>
      </c>
      <c r="D5" s="35">
        <v>82.824299999999994</v>
      </c>
      <c r="E5" s="35">
        <v>0</v>
      </c>
      <c r="F5" s="35">
        <v>0</v>
      </c>
      <c r="G5" s="35">
        <v>1.9E-2</v>
      </c>
      <c r="H5" s="35">
        <v>0</v>
      </c>
      <c r="I5" s="35">
        <v>0</v>
      </c>
      <c r="J5" s="35">
        <v>15.017099999999999</v>
      </c>
      <c r="K5" s="73">
        <f>IF((K4*J4-(V5-V4)*readme!$B$18/readme!$B$20+(E5-E4)*1000)/J5&gt;0,(K4*J4-(V5-V4)*readme!$B$18/readme!$B$20+(E5-E4)*1000)/J5,0)</f>
        <v>31.954451924805674</v>
      </c>
      <c r="L5" s="73">
        <v>0</v>
      </c>
      <c r="M5" s="35">
        <v>20.000000000000121</v>
      </c>
      <c r="N5" s="35">
        <v>1.0878565864409699</v>
      </c>
      <c r="O5" s="13">
        <v>0</v>
      </c>
      <c r="P5" s="13">
        <v>0.1</v>
      </c>
      <c r="Q5" s="13">
        <v>0.24</v>
      </c>
      <c r="R5" s="13">
        <v>11.46</v>
      </c>
      <c r="S5" s="13">
        <v>1.66</v>
      </c>
      <c r="T5" s="13">
        <v>11.65</v>
      </c>
      <c r="U5" s="13">
        <v>5.9</v>
      </c>
      <c r="V5" s="39">
        <f t="shared" si="0"/>
        <v>300.3420000000018</v>
      </c>
      <c r="W5" s="40">
        <f t="shared" si="1"/>
        <v>0</v>
      </c>
      <c r="X5" s="40">
        <f t="shared" si="2"/>
        <v>3.6041039999999995</v>
      </c>
      <c r="Y5" s="40">
        <f t="shared" si="3"/>
        <v>172.095966</v>
      </c>
      <c r="Z5" s="40">
        <f t="shared" si="4"/>
        <v>24.928385999999996</v>
      </c>
      <c r="AA5" s="40">
        <f t="shared" si="5"/>
        <v>174.94921500000001</v>
      </c>
      <c r="AB5" s="41">
        <f t="shared" si="6"/>
        <v>88.600890000000007</v>
      </c>
    </row>
    <row r="6" spans="1:28" x14ac:dyDescent="0.25">
      <c r="A6" s="1">
        <v>25.833333333333332</v>
      </c>
      <c r="B6" s="1">
        <v>30.024999999999999</v>
      </c>
      <c r="C6" s="1">
        <v>4.9808000000000003</v>
      </c>
      <c r="D6" s="1">
        <v>54.545499999999997</v>
      </c>
      <c r="E6" s="1">
        <v>0</v>
      </c>
      <c r="F6" s="1">
        <v>0</v>
      </c>
      <c r="G6" s="1">
        <v>4.4999999999999998E-2</v>
      </c>
      <c r="H6" s="1">
        <f>(E7-E6)/(A7-A6)*1000</f>
        <v>0</v>
      </c>
      <c r="I6" s="1">
        <f>(F7-F6)/(A7-A6)*1000</f>
        <v>0</v>
      </c>
      <c r="J6" s="1">
        <v>15.0405</v>
      </c>
      <c r="K6" s="51">
        <f>IF((K5*J5-(V6-V5)*readme!$B$18/readme!$B$20+(E6-E5)*1000)/J6&gt;0,(K5*J5-(V6-V5)*readme!$B$18/readme!$B$20+(E6-E5)*1000)/J6,0)</f>
        <v>27.892290814800042</v>
      </c>
      <c r="L6" s="51"/>
      <c r="M6" s="1">
        <v>30</v>
      </c>
      <c r="N6" s="1">
        <v>1.0878565864407088</v>
      </c>
      <c r="O6" s="10">
        <v>0</v>
      </c>
      <c r="P6" s="10">
        <v>0.1</v>
      </c>
      <c r="Q6" s="1"/>
      <c r="R6" s="1"/>
      <c r="S6" s="1"/>
      <c r="T6" s="1"/>
      <c r="U6" s="1"/>
      <c r="V6" s="23">
        <f t="shared" si="0"/>
        <v>451.21499999999997</v>
      </c>
      <c r="W6" s="2">
        <f t="shared" si="1"/>
        <v>0</v>
      </c>
      <c r="X6" s="2">
        <f t="shared" si="2"/>
        <v>0</v>
      </c>
      <c r="Y6" s="2">
        <f t="shared" si="3"/>
        <v>0</v>
      </c>
      <c r="Z6" s="2">
        <f t="shared" si="4"/>
        <v>0</v>
      </c>
      <c r="AA6" s="2">
        <f t="shared" si="5"/>
        <v>0</v>
      </c>
      <c r="AB6" s="24">
        <f t="shared" si="6"/>
        <v>0</v>
      </c>
    </row>
    <row r="7" spans="1:28" x14ac:dyDescent="0.25">
      <c r="A7" s="78">
        <v>29.833333333275124</v>
      </c>
      <c r="B7" s="78">
        <v>30.024999999999999</v>
      </c>
      <c r="C7" s="78">
        <v>5.0312000000000001</v>
      </c>
      <c r="D7" s="78">
        <v>47.657499999999999</v>
      </c>
      <c r="E7" s="78">
        <v>0</v>
      </c>
      <c r="F7" s="78">
        <v>0</v>
      </c>
      <c r="G7" s="78">
        <v>7.4400399999999534E-2</v>
      </c>
      <c r="H7" s="78">
        <f>(E8-E7)/(A8-A7)*1000</f>
        <v>59.142857142463711</v>
      </c>
      <c r="I7" s="78">
        <f>(F8-F7)/(A8-A7)*1000</f>
        <v>5.028571428538033</v>
      </c>
      <c r="J7" s="78">
        <v>15.066960359999999</v>
      </c>
      <c r="K7" s="80">
        <f>IF((K6*J6-(V7-V6)*readme!$B$18/readme!$B$20+(E7-E6)*1000)/J7&gt;0,(K6*J6-(V7-V6)*readme!$B$18/readme!$B$20+(E7-E6)*1000)/J7,0)</f>
        <v>19.514540290256857</v>
      </c>
      <c r="L7" s="80"/>
      <c r="M7" s="78">
        <v>50.769230769230781</v>
      </c>
      <c r="N7" s="78">
        <v>1.0878565864415448</v>
      </c>
      <c r="O7" s="82">
        <v>0</v>
      </c>
      <c r="P7" s="82">
        <v>0.1</v>
      </c>
      <c r="Q7" s="78"/>
      <c r="R7" s="78"/>
      <c r="S7" s="78"/>
      <c r="T7" s="78"/>
      <c r="U7" s="81"/>
      <c r="V7" s="23">
        <f t="shared" si="0"/>
        <v>764.93798750769247</v>
      </c>
      <c r="W7" s="2">
        <f t="shared" si="1"/>
        <v>0</v>
      </c>
      <c r="X7" s="2">
        <f t="shared" si="2"/>
        <v>0</v>
      </c>
      <c r="Y7" s="2">
        <f t="shared" si="3"/>
        <v>0</v>
      </c>
      <c r="Z7" s="2">
        <f t="shared" si="4"/>
        <v>0</v>
      </c>
      <c r="AA7" s="2">
        <f t="shared" si="5"/>
        <v>0</v>
      </c>
      <c r="AB7" s="24">
        <f t="shared" si="6"/>
        <v>0</v>
      </c>
    </row>
    <row r="8" spans="1:28" x14ac:dyDescent="0.25">
      <c r="A8" s="1">
        <v>47.333333333391536</v>
      </c>
      <c r="B8" s="1">
        <v>26.194700000000001</v>
      </c>
      <c r="C8" s="1">
        <v>5.4031000000000002</v>
      </c>
      <c r="D8" s="1">
        <v>46.046100000000003</v>
      </c>
      <c r="E8" s="1">
        <v>1.0349999999999999</v>
      </c>
      <c r="F8" s="1">
        <v>8.8000000000000966E-2</v>
      </c>
      <c r="G8" s="1">
        <v>0.39740039999999954</v>
      </c>
      <c r="H8" s="1">
        <f>(E9-E8)/(A9-A8)*1000</f>
        <v>0</v>
      </c>
      <c r="I8" s="1">
        <f t="shared" ref="I8:I31" si="7">(F9-F8)/(A9-A8)*1000</f>
        <v>24.800000000576464</v>
      </c>
      <c r="J8" s="1">
        <v>16.73128036</v>
      </c>
      <c r="K8" s="51">
        <f>IF((K7*J7-(V8-V7)*readme!$B$18/readme!$B$20+(E8-E7)*1000)/J8&gt;0,(K7*J7-(V8-V7)*readme!$B$18/readme!$B$20+(E8-E7)*1000)/J8,0)</f>
        <v>0</v>
      </c>
      <c r="L8" s="51"/>
      <c r="M8" s="1">
        <v>259.61538461538464</v>
      </c>
      <c r="N8" s="1">
        <v>10.334637571187328</v>
      </c>
      <c r="O8" s="1">
        <v>2.61</v>
      </c>
      <c r="P8" s="1">
        <v>5.6000000000000001E-2</v>
      </c>
      <c r="Q8" s="1">
        <v>0.26306999999999997</v>
      </c>
      <c r="R8" s="1">
        <v>9.4636999999999993</v>
      </c>
      <c r="S8" s="1">
        <v>1.3031700000000002</v>
      </c>
      <c r="T8" s="1">
        <v>10.541410000000001</v>
      </c>
      <c r="U8" s="1">
        <v>5.8326500000000001</v>
      </c>
      <c r="V8" s="23">
        <f t="shared" si="0"/>
        <v>4343.6977857692309</v>
      </c>
      <c r="W8" s="2">
        <f t="shared" si="1"/>
        <v>43.668641739599998</v>
      </c>
      <c r="X8" s="2">
        <f t="shared" si="2"/>
        <v>4.4014979243051995</v>
      </c>
      <c r="Y8" s="2">
        <f t="shared" si="3"/>
        <v>158.33981794293197</v>
      </c>
      <c r="Z8" s="2">
        <f t="shared" si="4"/>
        <v>21.803702626741202</v>
      </c>
      <c r="AA8" s="2">
        <f t="shared" si="5"/>
        <v>176.37128609970762</v>
      </c>
      <c r="AB8" s="24">
        <f t="shared" si="6"/>
        <v>97.587702391753993</v>
      </c>
    </row>
    <row r="9" spans="1:28" x14ac:dyDescent="0.25">
      <c r="A9" s="1">
        <v>49.833333333333329</v>
      </c>
      <c r="B9" s="1">
        <v>26.147400000000001</v>
      </c>
      <c r="C9" s="1">
        <v>5.3967999999999998</v>
      </c>
      <c r="D9" s="1">
        <v>55.651400000000002</v>
      </c>
      <c r="E9" s="1">
        <v>1.0349999999999999</v>
      </c>
      <c r="F9" s="1">
        <v>0.14999999999999858</v>
      </c>
      <c r="G9" s="1">
        <v>0.40500000000000003</v>
      </c>
      <c r="H9" s="1">
        <v>0</v>
      </c>
      <c r="I9" s="1">
        <f t="shared" si="7"/>
        <v>26.000000000000984</v>
      </c>
      <c r="J9" s="1">
        <v>16.787099999999995</v>
      </c>
      <c r="K9" s="51">
        <f>IF((K8*J8-(V9-V8)*readme!$B$18/readme!$B$20+(E9-E8)*1000)/J9&gt;0,(K8*J8-(V9-V8)*readme!$B$18/readme!$B$20+(E9-E8)*1000)/J9,0)</f>
        <v>2.8854651030118483</v>
      </c>
      <c r="L9" s="51"/>
      <c r="M9" s="1">
        <v>251.53846153846149</v>
      </c>
      <c r="N9" s="1">
        <v>6.5271395186459245</v>
      </c>
      <c r="O9" s="1">
        <v>3.81</v>
      </c>
      <c r="P9" s="1">
        <v>0.253</v>
      </c>
      <c r="Q9" s="1">
        <v>0.24187999999999998</v>
      </c>
      <c r="R9" s="1">
        <v>9.1204599999999996</v>
      </c>
      <c r="S9" s="1">
        <v>1.09263</v>
      </c>
      <c r="T9" s="1">
        <v>9.2573699999999999</v>
      </c>
      <c r="U9" s="1">
        <v>4.8934100000000003</v>
      </c>
      <c r="V9" s="23">
        <f t="shared" si="0"/>
        <v>4222.6013076923055</v>
      </c>
      <c r="W9" s="2">
        <f t="shared" si="1"/>
        <v>63.958850999999981</v>
      </c>
      <c r="X9" s="2">
        <f t="shared" si="2"/>
        <v>4.0604637479999983</v>
      </c>
      <c r="Y9" s="2">
        <f t="shared" si="3"/>
        <v>153.10607406599996</v>
      </c>
      <c r="Z9" s="2">
        <f t="shared" si="4"/>
        <v>18.342089072999993</v>
      </c>
      <c r="AA9" s="2">
        <f t="shared" si="5"/>
        <v>155.40439592699997</v>
      </c>
      <c r="AB9" s="24">
        <f t="shared" si="6"/>
        <v>82.146163010999985</v>
      </c>
    </row>
    <row r="10" spans="1:28" x14ac:dyDescent="0.25">
      <c r="A10" s="1">
        <v>52.833333333333329</v>
      </c>
      <c r="B10" s="1">
        <v>26.100100000000001</v>
      </c>
      <c r="C10" s="1">
        <v>5.3967999999999998</v>
      </c>
      <c r="D10" s="1">
        <v>46.140799999999999</v>
      </c>
      <c r="E10" s="1">
        <v>1.0360000000000005</v>
      </c>
      <c r="F10" s="1">
        <v>0.22800000000000153</v>
      </c>
      <c r="G10" s="1">
        <v>0.42029979999999978</v>
      </c>
      <c r="H10" s="1">
        <v>0</v>
      </c>
      <c r="I10" s="1">
        <f t="shared" si="7"/>
        <v>34.333333333332661</v>
      </c>
      <c r="J10" s="1">
        <v>16.863749820000002</v>
      </c>
      <c r="K10" s="51">
        <f>IF((K9*J9-(V10-V9)*readme!$B$18/readme!$B$20+(E10-E9)*1000)/J10&gt;0,(K9*J9-(V10-V9)*readme!$B$18/readme!$B$20+(E10-E9)*1000)/J10,0)</f>
        <v>5.551250587479605</v>
      </c>
      <c r="L10" s="51"/>
      <c r="M10" s="1">
        <v>243.84615384615398</v>
      </c>
      <c r="N10" s="1">
        <v>2.1757131728797456</v>
      </c>
      <c r="O10" s="1">
        <v>7.05</v>
      </c>
      <c r="P10" s="1">
        <v>1.014</v>
      </c>
      <c r="Q10" s="1">
        <v>0.24846000000000001</v>
      </c>
      <c r="R10" s="1">
        <v>9.3320100000000004</v>
      </c>
      <c r="S10" s="1">
        <v>0.99057999999999991</v>
      </c>
      <c r="T10" s="1">
        <v>9.3849800000000005</v>
      </c>
      <c r="U10" s="1">
        <v>4.9873099999999999</v>
      </c>
      <c r="V10" s="23">
        <f t="shared" si="0"/>
        <v>4112.1605330307721</v>
      </c>
      <c r="W10" s="2">
        <f t="shared" si="1"/>
        <v>118.88943623100002</v>
      </c>
      <c r="X10" s="2">
        <f t="shared" si="2"/>
        <v>4.1899672802772008</v>
      </c>
      <c r="Y10" s="2">
        <f t="shared" si="3"/>
        <v>157.37268195773822</v>
      </c>
      <c r="Z10" s="2">
        <f t="shared" si="4"/>
        <v>16.704893296695602</v>
      </c>
      <c r="AA10" s="2">
        <f t="shared" si="5"/>
        <v>158.26595478570363</v>
      </c>
      <c r="AB10" s="24">
        <f t="shared" si="6"/>
        <v>84.104748114784215</v>
      </c>
    </row>
    <row r="11" spans="1:28" x14ac:dyDescent="0.25">
      <c r="A11" s="1">
        <v>55.833333333333329</v>
      </c>
      <c r="B11" s="1">
        <v>29.930499999999999</v>
      </c>
      <c r="C11" s="1">
        <v>6.3864999999999998</v>
      </c>
      <c r="D11" s="1">
        <v>85.162400000000005</v>
      </c>
      <c r="E11" s="1">
        <v>1.0370000000000008</v>
      </c>
      <c r="F11" s="1">
        <v>0.33099999999999952</v>
      </c>
      <c r="G11" s="1">
        <v>0.60360059999999971</v>
      </c>
      <c r="H11" s="1">
        <v>0</v>
      </c>
      <c r="I11" s="1">
        <f t="shared" si="7"/>
        <v>101.33333333333401</v>
      </c>
      <c r="J11" s="1">
        <v>17.11135054</v>
      </c>
      <c r="K11" s="51">
        <f>IF((K10*J10-(V11-V10)*readme!$B$18/readme!$B$20+(E11-E10)*1000)/J11&gt;0,(K10*J10-(V11-V10)*readme!$B$18/readme!$B$20+(E11-E10)*1000)/J11,0)</f>
        <v>4.5795248020118207</v>
      </c>
      <c r="L11" s="51"/>
      <c r="M11" s="1">
        <v>242.69230769230751</v>
      </c>
      <c r="N11" s="1">
        <v>2.7196414661026918</v>
      </c>
      <c r="O11" s="1">
        <v>7.5</v>
      </c>
      <c r="P11" s="1">
        <v>1.42</v>
      </c>
      <c r="Q11" s="10">
        <v>6.7879999999999996E-2</v>
      </c>
      <c r="R11" s="10">
        <v>9.2830600000000008</v>
      </c>
      <c r="S11" s="10">
        <v>3.2340000000000001E-2</v>
      </c>
      <c r="T11" s="10">
        <v>7.57226</v>
      </c>
      <c r="U11" s="10">
        <v>4.8890099999999999</v>
      </c>
      <c r="V11" s="23">
        <f t="shared" si="0"/>
        <v>4152.7931502846122</v>
      </c>
      <c r="W11" s="2">
        <f t="shared" si="1"/>
        <v>128.33512905000001</v>
      </c>
      <c r="X11" s="2">
        <f t="shared" si="2"/>
        <v>1.1615184746551999</v>
      </c>
      <c r="Y11" s="2">
        <f t="shared" si="3"/>
        <v>158.84569374385242</v>
      </c>
      <c r="Z11" s="2">
        <f t="shared" si="4"/>
        <v>0.55338107646360002</v>
      </c>
      <c r="AA11" s="2">
        <f t="shared" si="5"/>
        <v>129.5715952400204</v>
      </c>
      <c r="AB11" s="24">
        <f t="shared" si="6"/>
        <v>83.657563903565404</v>
      </c>
    </row>
    <row r="12" spans="1:28" x14ac:dyDescent="0.25">
      <c r="A12" s="1">
        <v>58.833333333333329</v>
      </c>
      <c r="B12" s="1">
        <v>30.024999999999999</v>
      </c>
      <c r="C12" s="1">
        <v>6.3517999999999999</v>
      </c>
      <c r="D12" s="1">
        <v>50.343200000000003</v>
      </c>
      <c r="E12" s="1">
        <v>1.0370000000000008</v>
      </c>
      <c r="F12" s="1">
        <v>0.63500000000000156</v>
      </c>
      <c r="G12" s="1">
        <v>0.6461005999999998</v>
      </c>
      <c r="H12" s="1">
        <v>0</v>
      </c>
      <c r="I12" s="1">
        <f t="shared" si="7"/>
        <v>123.59999999942434</v>
      </c>
      <c r="J12" s="1">
        <v>17.389760540000005</v>
      </c>
      <c r="K12" s="51">
        <f>IF((K11*J11-(V12-V11)*readme!$B$18/readme!$B$20+(E12-E11)*1000)/J12&gt;0,(K11*J11-(V12-V11)*readme!$B$18/readme!$B$20+(E12-E11)*1000)/J12,0)</f>
        <v>0.49046699718655479</v>
      </c>
      <c r="L12" s="51"/>
      <c r="M12" s="1">
        <v>248.84615384615381</v>
      </c>
      <c r="N12" s="1">
        <v>4.8953546389810993</v>
      </c>
      <c r="O12" s="1">
        <v>7.88</v>
      </c>
      <c r="P12" s="1">
        <v>0.77300000000000002</v>
      </c>
      <c r="Q12" s="1">
        <v>6.2390000000000001E-2</v>
      </c>
      <c r="R12" s="1">
        <v>9.1320899999999998</v>
      </c>
      <c r="S12" s="1">
        <v>2.7820000000000001E-2</v>
      </c>
      <c r="T12" s="1">
        <v>7.0855599999999992</v>
      </c>
      <c r="U12" s="1">
        <v>4.5663099999999996</v>
      </c>
      <c r="V12" s="23">
        <f t="shared" si="0"/>
        <v>4327.3750266846155</v>
      </c>
      <c r="W12" s="2">
        <f t="shared" si="1"/>
        <v>137.03131305520003</v>
      </c>
      <c r="X12" s="2">
        <f t="shared" si="2"/>
        <v>1.0849471600906002</v>
      </c>
      <c r="Y12" s="2">
        <f t="shared" si="3"/>
        <v>158.80485832972863</v>
      </c>
      <c r="Z12" s="2">
        <f t="shared" si="4"/>
        <v>0.48378313822280017</v>
      </c>
      <c r="AA12" s="2">
        <f t="shared" si="5"/>
        <v>123.21619169180242</v>
      </c>
      <c r="AB12" s="24">
        <f t="shared" si="6"/>
        <v>79.407037451407419</v>
      </c>
    </row>
    <row r="13" spans="1:28" x14ac:dyDescent="0.25">
      <c r="A13" s="1">
        <v>71.333333333391536</v>
      </c>
      <c r="B13" s="1">
        <v>30.024999999999999</v>
      </c>
      <c r="C13" s="1">
        <v>6.3487</v>
      </c>
      <c r="D13" s="1">
        <v>37.925800000000002</v>
      </c>
      <c r="E13" s="1">
        <v>1.0370000000000008</v>
      </c>
      <c r="F13" s="1">
        <v>2.1800000000000002</v>
      </c>
      <c r="G13" s="1">
        <v>0.86190039999999957</v>
      </c>
      <c r="H13" s="1">
        <v>0</v>
      </c>
      <c r="I13" s="1">
        <f t="shared" si="7"/>
        <v>134.5454545511501</v>
      </c>
      <c r="J13" s="1">
        <v>18.804530360000001</v>
      </c>
      <c r="K13" s="51">
        <f>IF((K12*J12-(V13-V12)*readme!$B$18/readme!$B$20+(E13-E12)*1000)/J13&gt;0,(K12*J12-(V13-V12)*readme!$B$18/readme!$B$20+(E13-E12)*1000)/J13,0)</f>
        <v>0</v>
      </c>
      <c r="L13" s="51"/>
      <c r="M13" s="1">
        <v>315</v>
      </c>
      <c r="N13" s="1">
        <v>11.42249415763021</v>
      </c>
      <c r="O13" s="1">
        <v>7.21</v>
      </c>
      <c r="P13" s="1">
        <v>0.19600000000000001</v>
      </c>
      <c r="Q13" s="1">
        <v>4.4909999999999999E-2</v>
      </c>
      <c r="R13" s="1">
        <v>7.9722899999999992</v>
      </c>
      <c r="S13" s="1">
        <v>2.7729999999999998E-2</v>
      </c>
      <c r="T13" s="1">
        <v>6.2008600000000005</v>
      </c>
      <c r="U13" s="1">
        <v>4.1150399999999996</v>
      </c>
      <c r="V13" s="23">
        <f t="shared" si="0"/>
        <v>5923.4270634000004</v>
      </c>
      <c r="W13" s="2">
        <f t="shared" si="1"/>
        <v>135.5806638956</v>
      </c>
      <c r="X13" s="2">
        <f t="shared" si="2"/>
        <v>0.84451145846760001</v>
      </c>
      <c r="Y13" s="2">
        <f t="shared" si="3"/>
        <v>149.91516934372439</v>
      </c>
      <c r="Z13" s="2">
        <f t="shared" si="4"/>
        <v>0.52144962688279994</v>
      </c>
      <c r="AA13" s="2">
        <f t="shared" si="5"/>
        <v>116.60426012810962</v>
      </c>
      <c r="AB13" s="24">
        <f t="shared" si="6"/>
        <v>77.3813946126144</v>
      </c>
    </row>
    <row r="14" spans="1:28" x14ac:dyDescent="0.25">
      <c r="A14" s="1">
        <v>74.083333333275121</v>
      </c>
      <c r="B14" s="1">
        <v>30.024999999999999</v>
      </c>
      <c r="C14" s="1">
        <v>6.3517999999999999</v>
      </c>
      <c r="D14" s="1">
        <v>20.421399999999998</v>
      </c>
      <c r="E14" s="1">
        <v>1.0370000000000008</v>
      </c>
      <c r="F14" s="1">
        <v>2.5499999999999998</v>
      </c>
      <c r="G14" s="1">
        <v>0.90600000000000003</v>
      </c>
      <c r="H14" s="1">
        <v>0</v>
      </c>
      <c r="I14" s="1">
        <f t="shared" si="7"/>
        <v>134.90909090623521</v>
      </c>
      <c r="J14" s="1">
        <v>19.136520000000001</v>
      </c>
      <c r="K14" s="51">
        <f>IF((K13*J13-(V14-V13)*readme!$B$18/readme!$B$20+(E14-E13)*1000)/J14&gt;0,(K13*J13-(V14-V13)*readme!$B$18/readme!$B$20+(E14-E13)*1000)/J14,0)</f>
        <v>0</v>
      </c>
      <c r="L14" s="51"/>
      <c r="M14" s="1">
        <v>344.23076923076906</v>
      </c>
      <c r="N14" s="1">
        <v>10.334637571187328</v>
      </c>
      <c r="O14" s="1">
        <v>7.75</v>
      </c>
      <c r="P14" s="1">
        <v>0.95399999999999996</v>
      </c>
      <c r="Q14" s="1">
        <v>4.6200000000000005E-2</v>
      </c>
      <c r="R14" s="1">
        <v>7.7579200000000004</v>
      </c>
      <c r="S14" s="1">
        <v>3.5060000000000001E-2</v>
      </c>
      <c r="T14" s="1">
        <v>6.3512700000000004</v>
      </c>
      <c r="U14" s="1">
        <v>4.21929</v>
      </c>
      <c r="V14" s="23">
        <f t="shared" si="0"/>
        <v>6587.3789999999972</v>
      </c>
      <c r="W14" s="2">
        <f t="shared" si="1"/>
        <v>148.30803</v>
      </c>
      <c r="X14" s="2">
        <f t="shared" si="2"/>
        <v>0.88410722400000008</v>
      </c>
      <c r="Y14" s="2">
        <f t="shared" si="3"/>
        <v>148.45959123840001</v>
      </c>
      <c r="Z14" s="2">
        <f t="shared" si="4"/>
        <v>0.67092639120000008</v>
      </c>
      <c r="AA14" s="2">
        <f t="shared" si="5"/>
        <v>121.54120538040002</v>
      </c>
      <c r="AB14" s="24">
        <f t="shared" si="6"/>
        <v>80.742527470799999</v>
      </c>
    </row>
    <row r="15" spans="1:28" x14ac:dyDescent="0.25">
      <c r="A15" s="1">
        <v>76.833333333333329</v>
      </c>
      <c r="B15" s="1">
        <v>30.024999999999999</v>
      </c>
      <c r="C15" s="1">
        <v>6.3487</v>
      </c>
      <c r="D15" s="1">
        <v>17.7041</v>
      </c>
      <c r="E15" s="1">
        <v>1.0370000000000008</v>
      </c>
      <c r="F15" s="1">
        <v>2.9209999999999994</v>
      </c>
      <c r="G15" s="1">
        <v>0.95270020000000022</v>
      </c>
      <c r="H15" s="1">
        <v>0</v>
      </c>
      <c r="I15" s="1">
        <f t="shared" si="7"/>
        <v>146.33333333333351</v>
      </c>
      <c r="J15" s="1">
        <v>19.471640180000005</v>
      </c>
      <c r="K15" s="51">
        <f>IF((K14*J14-(V15-V14)*readme!$B$18/readme!$B$20+(E15-E14)*1000)/J15&gt;0,(K14*J14-(V15-V14)*readme!$B$18/readme!$B$20+(E15-E14)*1000)/J15,0)</f>
        <v>3.4763755166498469</v>
      </c>
      <c r="L15" s="51"/>
      <c r="M15" s="1">
        <v>329.61538461538464</v>
      </c>
      <c r="N15" s="1">
        <v>2.7196414660946657</v>
      </c>
      <c r="O15" s="1">
        <v>8.3800000000000008</v>
      </c>
      <c r="P15" s="1">
        <v>0.39400000000000002</v>
      </c>
      <c r="Q15" s="1">
        <v>4.0060000000000005E-2</v>
      </c>
      <c r="R15" s="1">
        <v>7.3067499999999992</v>
      </c>
      <c r="S15" s="1">
        <v>1.5859999999999999E-2</v>
      </c>
      <c r="T15" s="1">
        <v>5.7395699999999996</v>
      </c>
      <c r="U15" s="1">
        <v>3.8249699999999995</v>
      </c>
      <c r="V15" s="23">
        <f t="shared" si="0"/>
        <v>6418.1521670230786</v>
      </c>
      <c r="W15" s="2">
        <f t="shared" si="1"/>
        <v>163.17234470840006</v>
      </c>
      <c r="X15" s="2">
        <f t="shared" si="2"/>
        <v>0.78003390561080033</v>
      </c>
      <c r="Y15" s="2">
        <f t="shared" si="3"/>
        <v>142.27440688521503</v>
      </c>
      <c r="Z15" s="2">
        <f t="shared" si="4"/>
        <v>0.30882021325480008</v>
      </c>
      <c r="AA15" s="2">
        <f t="shared" si="5"/>
        <v>111.75884182792262</v>
      </c>
      <c r="AB15" s="24">
        <f t="shared" si="6"/>
        <v>74.478439539294612</v>
      </c>
    </row>
    <row r="16" spans="1:28" x14ac:dyDescent="0.25">
      <c r="A16" s="1">
        <v>79.833333333333329</v>
      </c>
      <c r="B16" s="1">
        <v>30.024999999999999</v>
      </c>
      <c r="C16" s="1">
        <v>6.3391999999999999</v>
      </c>
      <c r="D16" s="1">
        <v>18.778400000000001</v>
      </c>
      <c r="E16" s="1">
        <v>1.0370000000000008</v>
      </c>
      <c r="F16" s="1">
        <v>3.36</v>
      </c>
      <c r="G16" s="1">
        <v>1.0085</v>
      </c>
      <c r="H16" s="1">
        <v>0</v>
      </c>
      <c r="I16" s="1">
        <f t="shared" si="7"/>
        <v>158.99999999999994</v>
      </c>
      <c r="J16" s="1">
        <v>19.868670000000002</v>
      </c>
      <c r="K16" s="51">
        <f>IF((K15*J15-(V16-V15)*readme!$B$18/readme!$B$20+(E16-E15)*1000)/J16&gt;0,(K15*J15-(V16-V15)*readme!$B$18/readme!$B$20+(E16-E15)*1000)/J16,0)</f>
        <v>0</v>
      </c>
      <c r="L16" s="51"/>
      <c r="M16" s="1">
        <v>343.84615384615404</v>
      </c>
      <c r="N16" s="1">
        <v>3.2635697593162742</v>
      </c>
      <c r="O16" s="1">
        <v>8.1999999999999993</v>
      </c>
      <c r="P16" s="1">
        <v>0.91600000000000004</v>
      </c>
      <c r="Q16" s="1">
        <v>4.2250000000000003E-2</v>
      </c>
      <c r="R16" s="1">
        <v>7.2986599999999999</v>
      </c>
      <c r="S16" s="1">
        <v>3.6049999999999999E-2</v>
      </c>
      <c r="T16" s="1">
        <v>5.9849699999999997</v>
      </c>
      <c r="U16" s="1">
        <v>3.9955699999999998</v>
      </c>
      <c r="V16" s="23">
        <f t="shared" si="0"/>
        <v>6831.765761538466</v>
      </c>
      <c r="W16" s="2">
        <f t="shared" si="1"/>
        <v>162.92309399999999</v>
      </c>
      <c r="X16" s="2">
        <f t="shared" si="2"/>
        <v>0.83945130750000008</v>
      </c>
      <c r="Y16" s="2">
        <f t="shared" si="3"/>
        <v>145.0146669822</v>
      </c>
      <c r="Z16" s="2">
        <f t="shared" si="4"/>
        <v>0.71626555349999999</v>
      </c>
      <c r="AA16" s="2">
        <f t="shared" si="5"/>
        <v>118.91339388990001</v>
      </c>
      <c r="AB16" s="24">
        <f t="shared" si="6"/>
        <v>79.386661791899996</v>
      </c>
    </row>
    <row r="17" spans="1:28" x14ac:dyDescent="0.25">
      <c r="A17" s="1">
        <v>82.833333333333329</v>
      </c>
      <c r="B17" s="1">
        <v>30.024999999999999</v>
      </c>
      <c r="C17" s="1">
        <v>6.3517999999999999</v>
      </c>
      <c r="D17" s="1">
        <v>19.852599999999999</v>
      </c>
      <c r="E17" s="1">
        <v>1.0370000000000008</v>
      </c>
      <c r="F17" s="1">
        <v>3.8369999999999997</v>
      </c>
      <c r="G17" s="1">
        <v>1.069</v>
      </c>
      <c r="H17" s="1">
        <v>0</v>
      </c>
      <c r="I17" s="1">
        <f t="shared" si="7"/>
        <v>217.97368420919068</v>
      </c>
      <c r="J17" s="1">
        <v>20.299950000000003</v>
      </c>
      <c r="K17" s="51">
        <f>IF((K16*J16-(V17-V16)*readme!$B$18/readme!$B$20+(E17-E16)*1000)/J17&gt;0,(K16*J16-(V17-V16)*readme!$B$18/readme!$B$20+(E17-E16)*1000)/J17,0)</f>
        <v>0</v>
      </c>
      <c r="L17" s="51"/>
      <c r="M17" s="1">
        <v>358.46153846153874</v>
      </c>
      <c r="N17" s="1">
        <v>3.263569759325192</v>
      </c>
      <c r="O17" s="1">
        <v>9.15</v>
      </c>
      <c r="P17" s="1">
        <v>0.93</v>
      </c>
      <c r="Q17" s="1">
        <v>3.7659999999999999E-2</v>
      </c>
      <c r="R17" s="1">
        <v>6.6279599999999999</v>
      </c>
      <c r="S17" s="1">
        <v>2.4170000000000001E-2</v>
      </c>
      <c r="T17" s="1">
        <v>5.1647499999999997</v>
      </c>
      <c r="U17" s="1">
        <v>3.6404800000000002</v>
      </c>
      <c r="V17" s="23">
        <f t="shared" si="0"/>
        <v>7276.7513076923142</v>
      </c>
      <c r="W17" s="2">
        <f t="shared" si="1"/>
        <v>185.74454250000002</v>
      </c>
      <c r="X17" s="2">
        <f t="shared" si="2"/>
        <v>0.76449611700000009</v>
      </c>
      <c r="Y17" s="2">
        <f t="shared" si="3"/>
        <v>134.547256602</v>
      </c>
      <c r="Z17" s="2">
        <f t="shared" si="4"/>
        <v>0.4906497915000001</v>
      </c>
      <c r="AA17" s="2">
        <f t="shared" si="5"/>
        <v>104.84416676250001</v>
      </c>
      <c r="AB17" s="24">
        <f t="shared" si="6"/>
        <v>73.901561976000011</v>
      </c>
    </row>
    <row r="18" spans="1:28" x14ac:dyDescent="0.25">
      <c r="A18" s="1">
        <v>95.500000000077605</v>
      </c>
      <c r="B18" s="1">
        <v>30.024999999999999</v>
      </c>
      <c r="C18" s="1">
        <v>6.3487</v>
      </c>
      <c r="D18" s="1">
        <v>15.808299999999999</v>
      </c>
      <c r="E18" s="1">
        <v>1.0370000000000008</v>
      </c>
      <c r="F18" s="1">
        <v>6.597999999999999</v>
      </c>
      <c r="G18" s="1">
        <v>1.4279999999999999</v>
      </c>
      <c r="H18" s="1">
        <v>0</v>
      </c>
      <c r="I18" s="1">
        <f t="shared" si="7"/>
        <v>288.40000000671398</v>
      </c>
      <c r="J18" s="1">
        <v>22.804240000000004</v>
      </c>
      <c r="K18" s="51">
        <f>IF((K17*J17-(V18-V17)*readme!$B$18/readme!$B$20+(E18-E17)*1000)/J18&gt;0,(K17*J17-(V18-V17)*readme!$B$18/readme!$B$20+(E18-E17)*1000)/J18,0)</f>
        <v>0</v>
      </c>
      <c r="L18" s="51"/>
      <c r="M18" s="1">
        <v>462.30769230769215</v>
      </c>
      <c r="N18" s="1">
        <v>3.2635697593207329</v>
      </c>
      <c r="O18" s="1">
        <v>12.43</v>
      </c>
      <c r="P18" s="1">
        <v>0.5</v>
      </c>
      <c r="Q18" s="1">
        <v>3.4250000000000003E-2</v>
      </c>
      <c r="R18" s="1">
        <v>5.65022</v>
      </c>
      <c r="S18" s="1">
        <v>2.6500000000000003E-2</v>
      </c>
      <c r="T18" s="1">
        <v>4.34795</v>
      </c>
      <c r="U18" s="1">
        <v>3.26905</v>
      </c>
      <c r="V18" s="23">
        <f t="shared" si="0"/>
        <v>10542.575569230767</v>
      </c>
      <c r="W18" s="2">
        <f t="shared" si="1"/>
        <v>283.45670320000005</v>
      </c>
      <c r="X18" s="2">
        <f t="shared" si="2"/>
        <v>0.78104522000000021</v>
      </c>
      <c r="Y18" s="2">
        <f t="shared" si="3"/>
        <v>128.84897293280002</v>
      </c>
      <c r="Z18" s="2">
        <f t="shared" si="4"/>
        <v>0.6043123600000001</v>
      </c>
      <c r="AA18" s="2">
        <f t="shared" si="5"/>
        <v>99.151695308000015</v>
      </c>
      <c r="AB18" s="24">
        <f t="shared" si="6"/>
        <v>74.548200772000015</v>
      </c>
    </row>
    <row r="19" spans="1:28" x14ac:dyDescent="0.25">
      <c r="A19" s="1">
        <v>98.000000000019412</v>
      </c>
      <c r="B19" s="1">
        <v>30.072299999999998</v>
      </c>
      <c r="C19" s="1">
        <v>6.3423999999999996</v>
      </c>
      <c r="D19" s="1">
        <v>14.5128</v>
      </c>
      <c r="E19" s="1">
        <v>1.0370000000000008</v>
      </c>
      <c r="F19" s="1">
        <v>7.3190000000000008</v>
      </c>
      <c r="G19" s="1">
        <v>1.5189999999999999</v>
      </c>
      <c r="H19" s="1">
        <v>0</v>
      </c>
      <c r="I19" s="1">
        <f t="shared" si="7"/>
        <v>278.82352941367378</v>
      </c>
      <c r="J19" s="1">
        <v>23.455730000000003</v>
      </c>
      <c r="K19" s="51">
        <f>IF((K18*J18-(V19-V18)*readme!$B$18/readme!$B$20+(E19-E18)*1000)/J19&gt;0,(K18*J18-(V19-V18)*readme!$B$18/readme!$B$20+(E19-E18)*1000)/J19,0)</f>
        <v>0</v>
      </c>
      <c r="L19" s="51"/>
      <c r="M19" s="1">
        <v>465.38461538461547</v>
      </c>
      <c r="N19" s="1">
        <v>7.6149961050834092</v>
      </c>
      <c r="O19" s="1">
        <v>11.76</v>
      </c>
      <c r="P19" s="1">
        <v>0.17399999999999999</v>
      </c>
      <c r="Q19" s="1">
        <v>3.3430000000000001E-2</v>
      </c>
      <c r="R19" s="1">
        <v>4.9246099999999995</v>
      </c>
      <c r="S19" s="1">
        <v>3.2690000000000004E-2</v>
      </c>
      <c r="T19" s="1">
        <v>4.1092399999999998</v>
      </c>
      <c r="U19" s="1">
        <v>3.08771</v>
      </c>
      <c r="V19" s="23">
        <f t="shared" si="0"/>
        <v>10915.935884615388</v>
      </c>
      <c r="W19" s="2">
        <f t="shared" si="1"/>
        <v>275.8393848</v>
      </c>
      <c r="X19" s="2">
        <f t="shared" si="2"/>
        <v>0.78412505390000009</v>
      </c>
      <c r="Y19" s="2">
        <f t="shared" si="3"/>
        <v>115.5103225153</v>
      </c>
      <c r="Z19" s="2">
        <f t="shared" si="4"/>
        <v>0.76676781370000013</v>
      </c>
      <c r="AA19" s="2">
        <f t="shared" si="5"/>
        <v>96.385223945200011</v>
      </c>
      <c r="AB19" s="24">
        <f t="shared" si="6"/>
        <v>72.424492078300005</v>
      </c>
    </row>
    <row r="20" spans="1:28" x14ac:dyDescent="0.25">
      <c r="A20" s="1">
        <v>100.83333333333334</v>
      </c>
      <c r="B20" s="1">
        <v>30.024999999999999</v>
      </c>
      <c r="C20" s="1">
        <v>6.3423999999999996</v>
      </c>
      <c r="D20" s="1">
        <v>21.685199999999998</v>
      </c>
      <c r="E20" s="1">
        <v>1.0380000000000003</v>
      </c>
      <c r="F20" s="1">
        <v>8.109</v>
      </c>
      <c r="G20" s="1">
        <v>1.6197001999999998</v>
      </c>
      <c r="H20" s="1">
        <v>0</v>
      </c>
      <c r="I20" s="1">
        <f t="shared" si="7"/>
        <v>254.00000000000017</v>
      </c>
      <c r="J20" s="1">
        <v>24.171720180000001</v>
      </c>
      <c r="K20" s="51">
        <f>IF((K19*J19-(V20-V19)*readme!$B$18/readme!$B$20+(E20-E19)*1000)/J20&gt;0,(K19*J19-(V20-V19)*readme!$B$18/readme!$B$20+(E20-E19)*1000)/J20,0)</f>
        <v>0</v>
      </c>
      <c r="L20" s="51"/>
      <c r="M20" s="1">
        <v>456.15384615384642</v>
      </c>
      <c r="N20" s="1">
        <v>3.2635697593118151</v>
      </c>
      <c r="O20" s="1">
        <v>11.79</v>
      </c>
      <c r="P20" s="1">
        <v>0.52800000000000002</v>
      </c>
      <c r="Q20" s="1">
        <v>3.007E-2</v>
      </c>
      <c r="R20" s="1">
        <v>4.7686299999999999</v>
      </c>
      <c r="S20" s="1">
        <v>2.3640000000000001E-2</v>
      </c>
      <c r="T20" s="1">
        <v>3.6450200000000001</v>
      </c>
      <c r="U20" s="1">
        <v>2.8956</v>
      </c>
      <c r="V20" s="23">
        <f t="shared" si="0"/>
        <v>11026.023128261546</v>
      </c>
      <c r="W20" s="2">
        <f t="shared" si="1"/>
        <v>284.9845809222</v>
      </c>
      <c r="X20" s="2">
        <f t="shared" si="2"/>
        <v>0.72684362581259998</v>
      </c>
      <c r="Y20" s="2">
        <f t="shared" si="3"/>
        <v>115.2659900019534</v>
      </c>
      <c r="Z20" s="2">
        <f t="shared" si="4"/>
        <v>0.57141946505520003</v>
      </c>
      <c r="AA20" s="2">
        <f t="shared" si="5"/>
        <v>88.10640349050361</v>
      </c>
      <c r="AB20" s="24">
        <f t="shared" si="6"/>
        <v>69.991632953207997</v>
      </c>
    </row>
    <row r="21" spans="1:28" x14ac:dyDescent="0.25">
      <c r="A21" s="1">
        <v>103.83333333333334</v>
      </c>
      <c r="B21" s="1">
        <v>30.072299999999998</v>
      </c>
      <c r="C21" s="1">
        <v>6.3487</v>
      </c>
      <c r="D21" s="1">
        <v>19.252300000000002</v>
      </c>
      <c r="E21" s="1">
        <v>1.0370000000000008</v>
      </c>
      <c r="F21" s="1">
        <v>8.8710000000000004</v>
      </c>
      <c r="G21" s="1">
        <v>1.7053999</v>
      </c>
      <c r="H21" s="1">
        <v>0</v>
      </c>
      <c r="I21" s="1">
        <f t="shared" si="7"/>
        <v>213.33333333333351</v>
      </c>
      <c r="J21" s="1">
        <v>24.849569910000007</v>
      </c>
      <c r="K21" s="51">
        <f>IF((K20*J20-(V21-V20)*readme!$B$18/readme!$B$20+(E21-E20)*1000)/J21&gt;0,(K20*J20-(V21-V20)*readme!$B$18/readme!$B$20+(E21-E20)*1000)/J21,0)</f>
        <v>0</v>
      </c>
      <c r="L21" s="51"/>
      <c r="M21" s="1">
        <v>462.30769230769238</v>
      </c>
      <c r="N21" s="1">
        <v>3.2635697593296507</v>
      </c>
      <c r="O21" s="1">
        <v>14.43</v>
      </c>
      <c r="P21" s="1">
        <v>0.34599999999999997</v>
      </c>
      <c r="Q21" s="1">
        <v>2.9079999999999998E-2</v>
      </c>
      <c r="R21" s="1">
        <v>4.5253300000000003</v>
      </c>
      <c r="S21" s="1">
        <v>1.883E-2</v>
      </c>
      <c r="T21" s="1">
        <v>3.3943699999999999</v>
      </c>
      <c r="U21" s="1">
        <v>2.8682600000000003</v>
      </c>
      <c r="V21" s="23">
        <f t="shared" si="0"/>
        <v>11488.147319930775</v>
      </c>
      <c r="W21" s="2">
        <f t="shared" si="1"/>
        <v>358.57929380130008</v>
      </c>
      <c r="X21" s="2">
        <f t="shared" si="2"/>
        <v>0.7226254929828001</v>
      </c>
      <c r="Y21" s="2">
        <f t="shared" si="3"/>
        <v>112.45250420082034</v>
      </c>
      <c r="Z21" s="2">
        <f t="shared" si="4"/>
        <v>0.46791740140530014</v>
      </c>
      <c r="AA21" s="2">
        <f t="shared" si="5"/>
        <v>84.348634615406723</v>
      </c>
      <c r="AB21" s="24">
        <f t="shared" si="6"/>
        <v>71.275027390056621</v>
      </c>
    </row>
    <row r="22" spans="1:28" x14ac:dyDescent="0.25">
      <c r="A22" s="1">
        <v>106.83333333333334</v>
      </c>
      <c r="B22" s="1">
        <v>30.072299999999998</v>
      </c>
      <c r="C22" s="1">
        <v>6.3455000000000004</v>
      </c>
      <c r="D22" s="1">
        <v>19.5367</v>
      </c>
      <c r="E22" s="1">
        <v>1.0370000000000008</v>
      </c>
      <c r="F22" s="1">
        <v>9.511000000000001</v>
      </c>
      <c r="G22" s="1">
        <v>1.7638999</v>
      </c>
      <c r="H22" s="1">
        <v>0</v>
      </c>
      <c r="I22" s="1">
        <f t="shared" si="7"/>
        <v>94.066666666666649</v>
      </c>
      <c r="J22" s="1">
        <v>25.407819910000004</v>
      </c>
      <c r="K22" s="51">
        <f>IF((K21*J21-(V22-V21)*readme!$B$18/readme!$B$20+(E22-E21)*1000)/J22&gt;0,(K21*J21-(V22-V21)*readme!$B$18/readme!$B$20+(E22-E21)*1000)/J22,0)</f>
        <v>0</v>
      </c>
      <c r="L22" s="51"/>
      <c r="M22" s="1">
        <v>476.92307692307691</v>
      </c>
      <c r="N22" s="1">
        <v>2.1757131728730572</v>
      </c>
      <c r="O22" s="1">
        <v>16.77</v>
      </c>
      <c r="P22" s="1">
        <v>0.49</v>
      </c>
      <c r="Q22" s="1">
        <v>2.9409999999999999E-2</v>
      </c>
      <c r="R22" s="1">
        <v>4.3619300000000001</v>
      </c>
      <c r="S22" s="1">
        <v>1.746E-2</v>
      </c>
      <c r="T22" s="1">
        <v>3.26342</v>
      </c>
      <c r="U22" s="1">
        <v>2.7955999999999999</v>
      </c>
      <c r="V22" s="23">
        <f t="shared" si="0"/>
        <v>12117.575649384617</v>
      </c>
      <c r="W22" s="2">
        <f t="shared" si="1"/>
        <v>426.08913989070004</v>
      </c>
      <c r="X22" s="2">
        <f t="shared" si="2"/>
        <v>0.74724398355310007</v>
      </c>
      <c r="Y22" s="2">
        <f t="shared" si="3"/>
        <v>110.82713190002632</v>
      </c>
      <c r="Z22" s="2">
        <f t="shared" si="4"/>
        <v>0.44362053562860004</v>
      </c>
      <c r="AA22" s="2">
        <f t="shared" si="5"/>
        <v>82.916387650692215</v>
      </c>
      <c r="AB22" s="24">
        <f t="shared" si="6"/>
        <v>71.030101340396001</v>
      </c>
    </row>
    <row r="23" spans="1:28" x14ac:dyDescent="0.25">
      <c r="A23" s="1">
        <v>121.83333333333334</v>
      </c>
      <c r="B23" s="1">
        <v>30.024999999999999</v>
      </c>
      <c r="C23" s="1">
        <v>6.4715999999999996</v>
      </c>
      <c r="D23" s="1">
        <v>51.733400000000003</v>
      </c>
      <c r="E23" s="1">
        <v>1.0380000000000003</v>
      </c>
      <c r="F23" s="1">
        <v>10.922000000000001</v>
      </c>
      <c r="G23" s="1">
        <v>1.8296000999999997</v>
      </c>
      <c r="H23" s="1">
        <v>0</v>
      </c>
      <c r="I23" s="1">
        <f t="shared" si="7"/>
        <v>49.999999998544631</v>
      </c>
      <c r="J23" s="1">
        <v>26.582900090000003</v>
      </c>
      <c r="K23" s="51">
        <f>IF((K22*J22-(V23-V22)*readme!$B$18/readme!$B$20+(E23-E22)*1000)/J23&gt;0,(K22*J22-(V23-V22)*readme!$B$18/readme!$B$20+(E23-E22)*1000)/J23,0)</f>
        <v>0</v>
      </c>
      <c r="L23" s="51"/>
      <c r="M23" s="1">
        <v>490.3846153846157</v>
      </c>
      <c r="N23" s="1">
        <v>3.8074980525302387</v>
      </c>
      <c r="O23" s="1">
        <v>28.04</v>
      </c>
      <c r="P23" s="1">
        <v>5.3559999999999999</v>
      </c>
      <c r="Q23" s="1">
        <v>2.7620000000000002E-2</v>
      </c>
      <c r="R23" s="1">
        <v>5.1649599999999998</v>
      </c>
      <c r="S23" s="1">
        <v>1.082E-2</v>
      </c>
      <c r="T23" s="1">
        <v>3.2781199999999999</v>
      </c>
      <c r="U23" s="1">
        <v>2.9652099999999999</v>
      </c>
      <c r="V23" s="23">
        <f t="shared" si="0"/>
        <v>13035.845236442317</v>
      </c>
      <c r="W23" s="2">
        <f t="shared" si="1"/>
        <v>745.38451852360004</v>
      </c>
      <c r="X23" s="2">
        <f t="shared" si="2"/>
        <v>0.7342197004858001</v>
      </c>
      <c r="Y23" s="2">
        <f t="shared" si="3"/>
        <v>137.29961564884641</v>
      </c>
      <c r="Z23" s="2">
        <f t="shared" si="4"/>
        <v>0.28762697897380002</v>
      </c>
      <c r="AA23" s="2">
        <f t="shared" si="5"/>
        <v>87.141936443030801</v>
      </c>
      <c r="AB23" s="24">
        <f t="shared" si="6"/>
        <v>78.823881175868905</v>
      </c>
    </row>
    <row r="24" spans="1:28" x14ac:dyDescent="0.25">
      <c r="A24" s="1">
        <v>123.83333333339155</v>
      </c>
      <c r="B24" s="1">
        <v>30.024999999999999</v>
      </c>
      <c r="C24" s="1">
        <v>6.4999000000000002</v>
      </c>
      <c r="D24" s="1">
        <v>51.923000000000002</v>
      </c>
      <c r="E24" s="1">
        <v>1.0380000000000003</v>
      </c>
      <c r="F24" s="1">
        <v>11.022</v>
      </c>
      <c r="G24" s="1">
        <v>1.8297997999999998</v>
      </c>
      <c r="H24" s="1">
        <v>0</v>
      </c>
      <c r="I24" s="1">
        <f t="shared" si="7"/>
        <v>50.000000002910205</v>
      </c>
      <c r="J24" s="1">
        <v>26.662079820000002</v>
      </c>
      <c r="K24" s="51">
        <f>IF((K23*J23-(V24-V23)*readme!$B$18/readme!$B$20+(E24-E23)*1000)/J24&gt;0,(K23*J23-(V24-V23)*readme!$B$18/readme!$B$20+(E24-E23)*1000)/J24,0)</f>
        <v>0</v>
      </c>
      <c r="L24" s="51"/>
      <c r="M24" s="1">
        <v>489.61538461538476</v>
      </c>
      <c r="N24" s="1">
        <v>2.7196414661107178</v>
      </c>
      <c r="O24" s="1">
        <v>27.09</v>
      </c>
      <c r="P24" s="1">
        <v>3.5819999999999999</v>
      </c>
      <c r="Q24" s="1">
        <v>2.9690000000000001E-2</v>
      </c>
      <c r="R24" s="1">
        <v>4.6096899999999996</v>
      </c>
      <c r="S24" s="1">
        <v>1.316E-2</v>
      </c>
      <c r="T24" s="1">
        <v>2.9559000000000002</v>
      </c>
      <c r="U24" s="1">
        <v>2.7023800000000002</v>
      </c>
      <c r="V24" s="23">
        <f t="shared" si="0"/>
        <v>13054.16446571539</v>
      </c>
      <c r="W24" s="2">
        <f t="shared" si="1"/>
        <v>722.27574232380005</v>
      </c>
      <c r="X24" s="2">
        <f t="shared" si="2"/>
        <v>0.7915971498558001</v>
      </c>
      <c r="Y24" s="2">
        <f t="shared" si="3"/>
        <v>122.9039227254558</v>
      </c>
      <c r="Z24" s="2">
        <f t="shared" si="4"/>
        <v>0.35087297043120003</v>
      </c>
      <c r="AA24" s="2">
        <f t="shared" si="5"/>
        <v>78.810441739938014</v>
      </c>
      <c r="AB24" s="24">
        <f t="shared" si="6"/>
        <v>72.051071263971608</v>
      </c>
    </row>
    <row r="25" spans="1:28" x14ac:dyDescent="0.25">
      <c r="A25" s="1">
        <v>125.83333333327514</v>
      </c>
      <c r="B25" s="1">
        <v>30.024999999999999</v>
      </c>
      <c r="C25" s="1">
        <v>6.5125999999999999</v>
      </c>
      <c r="D25" s="1">
        <v>51.196300000000001</v>
      </c>
      <c r="E25" s="1">
        <v>1.0370000000000008</v>
      </c>
      <c r="F25" s="1">
        <v>11.122</v>
      </c>
      <c r="G25" s="1">
        <v>1.83</v>
      </c>
      <c r="H25" s="1">
        <v>0</v>
      </c>
      <c r="I25" s="1">
        <f t="shared" si="7"/>
        <v>50.000000000000121</v>
      </c>
      <c r="J25" s="1">
        <v>26.740000000000002</v>
      </c>
      <c r="K25" s="51">
        <f>IF((K24*J24-(V25-V24)*readme!$B$18/readme!$B$20+(E25-E24)*1000)/J25&gt;0,(K24*J24-(V25-V24)*readme!$B$18/readme!$B$20+(E25-E24)*1000)/J25,0)</f>
        <v>0.4688315451356399</v>
      </c>
      <c r="L25" s="51"/>
      <c r="M25" s="1">
        <v>486.92307692307679</v>
      </c>
      <c r="N25" s="1">
        <v>2.1757131728998105</v>
      </c>
      <c r="O25" s="1">
        <v>33.74</v>
      </c>
      <c r="P25" s="1">
        <v>4.6980000000000004</v>
      </c>
      <c r="Q25" s="1">
        <v>3.3140000000000003E-2</v>
      </c>
      <c r="R25" s="1">
        <v>5.4383600000000003</v>
      </c>
      <c r="S25" s="1">
        <v>1.3430000000000001E-2</v>
      </c>
      <c r="T25" s="1">
        <v>3.5168200000000001</v>
      </c>
      <c r="U25" s="1">
        <v>3.1722399999999999</v>
      </c>
      <c r="V25" s="23">
        <f t="shared" si="0"/>
        <v>13020.323076923074</v>
      </c>
      <c r="W25" s="2">
        <f t="shared" si="1"/>
        <v>902.20760000000007</v>
      </c>
      <c r="X25" s="2">
        <f t="shared" si="2"/>
        <v>0.88616360000000016</v>
      </c>
      <c r="Y25" s="2">
        <f t="shared" si="3"/>
        <v>145.42174640000002</v>
      </c>
      <c r="Z25" s="2">
        <f t="shared" si="4"/>
        <v>0.35911820000000005</v>
      </c>
      <c r="AA25" s="2">
        <f t="shared" si="5"/>
        <v>94.03976680000001</v>
      </c>
      <c r="AB25" s="24">
        <f t="shared" si="6"/>
        <v>84.825697599999998</v>
      </c>
    </row>
    <row r="26" spans="1:28" x14ac:dyDescent="0.25">
      <c r="A26" s="1">
        <v>128.83333333327514</v>
      </c>
      <c r="B26" s="1">
        <v>30.024999999999999</v>
      </c>
      <c r="C26" s="1">
        <v>6.5189000000000004</v>
      </c>
      <c r="D26" s="1">
        <v>51.733400000000003</v>
      </c>
      <c r="E26" s="1">
        <v>1.0380000000000003</v>
      </c>
      <c r="F26" s="1">
        <v>11.272</v>
      </c>
      <c r="G26" s="1">
        <v>1.8303999</v>
      </c>
      <c r="H26" s="1">
        <v>0</v>
      </c>
      <c r="I26" s="1">
        <f t="shared" si="7"/>
        <v>43.705882352791548</v>
      </c>
      <c r="J26" s="1">
        <v>26.860119910000002</v>
      </c>
      <c r="K26" s="51">
        <f>IF((K25*J25-(V26-V25)*readme!$B$18/readme!$B$20+(E26-E25)*1000)/J26&gt;0,(K25*J25-(V26-V25)*readme!$B$18/readme!$B$20+(E26-E25)*1000)/J26,0)</f>
        <v>0</v>
      </c>
      <c r="L26" s="51"/>
      <c r="M26" s="1">
        <v>487.30769230769238</v>
      </c>
      <c r="N26" s="1">
        <v>3.8074980525378823</v>
      </c>
      <c r="O26" s="1">
        <v>38.54</v>
      </c>
      <c r="P26" s="1">
        <v>8.6769999999999996</v>
      </c>
      <c r="Q26" s="1">
        <v>2.7820000000000001E-2</v>
      </c>
      <c r="R26" s="1">
        <v>4.8430100000000005</v>
      </c>
      <c r="S26" s="1">
        <v>1.6660000000000001E-2</v>
      </c>
      <c r="T26" s="1">
        <v>2.9691900000000002</v>
      </c>
      <c r="U26" s="1">
        <v>2.6912400000000001</v>
      </c>
      <c r="V26" s="23">
        <f t="shared" si="0"/>
        <v>13089.143048450003</v>
      </c>
      <c r="W26" s="2">
        <f t="shared" si="1"/>
        <v>1035.1890213314</v>
      </c>
      <c r="X26" s="2">
        <f t="shared" si="2"/>
        <v>0.74724853589620011</v>
      </c>
      <c r="Y26" s="2">
        <f t="shared" si="3"/>
        <v>130.08382932532913</v>
      </c>
      <c r="Z26" s="2">
        <f t="shared" si="4"/>
        <v>0.44748959770060004</v>
      </c>
      <c r="AA26" s="2">
        <f t="shared" si="5"/>
        <v>79.752799435572911</v>
      </c>
      <c r="AB26" s="24">
        <f t="shared" si="6"/>
        <v>72.287029106588406</v>
      </c>
    </row>
    <row r="27" spans="1:28" x14ac:dyDescent="0.25">
      <c r="A27" s="1">
        <v>145.83333333333334</v>
      </c>
      <c r="B27" s="1">
        <v>29.977699999999999</v>
      </c>
      <c r="C27" s="1">
        <v>6.5315000000000003</v>
      </c>
      <c r="D27" s="1">
        <v>51.575400000000002</v>
      </c>
      <c r="E27" s="1">
        <v>1.0380000000000003</v>
      </c>
      <c r="F27" s="1">
        <v>12.015000000000001</v>
      </c>
      <c r="G27" s="1">
        <v>1.8313998999999999</v>
      </c>
      <c r="H27" s="1">
        <v>0</v>
      </c>
      <c r="I27" s="1">
        <f t="shared" si="7"/>
        <v>35.555555555555593</v>
      </c>
      <c r="J27" s="1">
        <v>27.447989910000004</v>
      </c>
      <c r="K27" s="51">
        <f>IF((K26*J26-(V27-V26)*readme!$B$18/readme!$B$20+(E27-E26)*1000)/J27&gt;0,(K26*J26-(V27-V26)*readme!$B$18/readme!$B$20+(E27-E26)*1000)/J27,0)</f>
        <v>0</v>
      </c>
      <c r="L27" s="51"/>
      <c r="M27" s="1">
        <v>480.76923076923049</v>
      </c>
      <c r="N27" s="1">
        <v>2.1757131728998105</v>
      </c>
      <c r="O27" s="1">
        <v>48.57</v>
      </c>
      <c r="P27" s="1">
        <v>2.83</v>
      </c>
      <c r="Q27" s="1">
        <v>3.1579999999999997E-2</v>
      </c>
      <c r="R27" s="1">
        <v>4.8801399999999999</v>
      </c>
      <c r="S27" s="1">
        <v>2.6769999999999999E-2</v>
      </c>
      <c r="T27" s="1">
        <v>2.8272599999999999</v>
      </c>
      <c r="U27" s="1">
        <v>2.6280399999999999</v>
      </c>
      <c r="V27" s="23">
        <f t="shared" si="0"/>
        <v>13196.148995192301</v>
      </c>
      <c r="W27" s="2">
        <f t="shared" si="1"/>
        <v>1333.1488699287002</v>
      </c>
      <c r="X27" s="2">
        <f t="shared" si="2"/>
        <v>0.86680752135780004</v>
      </c>
      <c r="Y27" s="2">
        <f t="shared" si="3"/>
        <v>133.95003347938743</v>
      </c>
      <c r="Z27" s="2">
        <f t="shared" si="4"/>
        <v>0.73478268989070006</v>
      </c>
      <c r="AA27" s="2">
        <f t="shared" si="5"/>
        <v>77.602603952946609</v>
      </c>
      <c r="AB27" s="24">
        <f t="shared" si="6"/>
        <v>72.134415403076403</v>
      </c>
    </row>
    <row r="28" spans="1:28" x14ac:dyDescent="0.25">
      <c r="A28" s="1">
        <v>148.08333333333334</v>
      </c>
      <c r="B28" s="1">
        <v>30.024999999999999</v>
      </c>
      <c r="C28" s="1">
        <v>6.5125999999999999</v>
      </c>
      <c r="D28" s="1">
        <v>49.174100000000003</v>
      </c>
      <c r="E28" s="1">
        <v>1.0370000000000008</v>
      </c>
      <c r="F28" s="1">
        <v>12.095000000000001</v>
      </c>
      <c r="G28" s="1">
        <v>1.8320000000000001</v>
      </c>
      <c r="H28" s="1">
        <v>0</v>
      </c>
      <c r="I28" s="1">
        <f t="shared" si="7"/>
        <v>41.714285715673419</v>
      </c>
      <c r="J28" s="1">
        <v>27.510470000000005</v>
      </c>
      <c r="K28" s="51">
        <f>IF((K27*J27-(V28-V27)*readme!$B$18/readme!$B$20+(E28-E27)*1000)/J28&gt;0,(K27*J27-(V28-V27)*readme!$B$18/readme!$B$20+(E28-E27)*1000)/J28,0)</f>
        <v>0</v>
      </c>
      <c r="L28" s="51"/>
      <c r="M28" s="1">
        <v>479.61538461538481</v>
      </c>
      <c r="N28" s="1">
        <v>0.54392829322030367</v>
      </c>
      <c r="O28" s="1">
        <v>53.52</v>
      </c>
      <c r="P28" s="1">
        <v>4.9580000000000002</v>
      </c>
      <c r="Q28" s="1"/>
      <c r="R28" s="1"/>
      <c r="S28" s="1"/>
      <c r="T28" s="1"/>
      <c r="U28" s="1"/>
      <c r="V28" s="23">
        <f t="shared" si="0"/>
        <v>13194.444650000009</v>
      </c>
      <c r="W28" s="2">
        <f t="shared" si="1"/>
        <v>1472.3603544000005</v>
      </c>
      <c r="X28" s="2">
        <f t="shared" si="2"/>
        <v>0</v>
      </c>
      <c r="Y28" s="2">
        <f t="shared" si="3"/>
        <v>0</v>
      </c>
      <c r="Z28" s="2">
        <f t="shared" si="4"/>
        <v>0</v>
      </c>
      <c r="AA28" s="2">
        <f t="shared" si="5"/>
        <v>0</v>
      </c>
      <c r="AB28" s="24">
        <f t="shared" si="6"/>
        <v>0</v>
      </c>
    </row>
    <row r="29" spans="1:28" x14ac:dyDescent="0.25">
      <c r="A29" s="1">
        <v>149.83333333327514</v>
      </c>
      <c r="B29" s="1">
        <v>30.024999999999999</v>
      </c>
      <c r="C29" s="1">
        <v>6.5094000000000003</v>
      </c>
      <c r="D29" s="1">
        <v>51.417400000000001</v>
      </c>
      <c r="E29" s="1">
        <v>1.0370000000000008</v>
      </c>
      <c r="F29" s="1">
        <v>12.168000000000001</v>
      </c>
      <c r="G29" s="1">
        <v>1.8322997999999997</v>
      </c>
      <c r="H29" s="1">
        <v>0</v>
      </c>
      <c r="I29" s="1">
        <f t="shared" si="7"/>
        <v>10.49999999969392</v>
      </c>
      <c r="J29" s="1">
        <v>27.568409820000007</v>
      </c>
      <c r="K29" s="51">
        <f>IF((K28*J28-(V29-V28)*readme!$B$18/readme!$B$20+(E29-E28)*1000)/J29&gt;0,(K28*J28-(V29-V28)*readme!$B$18/readme!$B$20+(E29-E28)*1000)/J29,0)</f>
        <v>0</v>
      </c>
      <c r="L29" s="51"/>
      <c r="M29" s="1">
        <v>478.8461538461537</v>
      </c>
      <c r="N29" s="1">
        <v>3.8074980525455264</v>
      </c>
      <c r="O29" s="1">
        <v>48.82</v>
      </c>
      <c r="P29" s="1">
        <v>0.95499999999999996</v>
      </c>
      <c r="Q29" s="1">
        <v>2.9829999999999999E-2</v>
      </c>
      <c r="R29" s="1">
        <v>4.5701599999999996</v>
      </c>
      <c r="S29" s="1">
        <v>1.8279999999999998E-2</v>
      </c>
      <c r="T29" s="1">
        <v>2.6124999999999998</v>
      </c>
      <c r="U29" s="1">
        <v>2.54013</v>
      </c>
      <c r="V29" s="23">
        <f t="shared" si="0"/>
        <v>13201.027009961537</v>
      </c>
      <c r="W29" s="2">
        <f t="shared" si="1"/>
        <v>1345.8897674124003</v>
      </c>
      <c r="X29" s="2">
        <f t="shared" si="2"/>
        <v>0.82236566493060015</v>
      </c>
      <c r="Y29" s="2">
        <f t="shared" si="3"/>
        <v>125.99204382297121</v>
      </c>
      <c r="Z29" s="2">
        <f t="shared" si="4"/>
        <v>0.50395053150960001</v>
      </c>
      <c r="AA29" s="2">
        <f t="shared" si="5"/>
        <v>72.022470654750009</v>
      </c>
      <c r="AB29" s="24">
        <f t="shared" si="6"/>
        <v>70.027344836076622</v>
      </c>
    </row>
    <row r="30" spans="1:28" x14ac:dyDescent="0.25">
      <c r="A30" s="1">
        <v>151.83333333333334</v>
      </c>
      <c r="B30" s="1">
        <v>30.024999999999999</v>
      </c>
      <c r="C30" s="1">
        <v>6.5063000000000004</v>
      </c>
      <c r="D30" s="1">
        <v>52.744500000000002</v>
      </c>
      <c r="E30" s="1">
        <v>1.0370000000000008</v>
      </c>
      <c r="F30" s="1">
        <v>12.189</v>
      </c>
      <c r="G30" s="1">
        <v>1.8326000999999996</v>
      </c>
      <c r="H30" s="1">
        <v>0</v>
      </c>
      <c r="I30" s="1">
        <f t="shared" si="7"/>
        <v>0</v>
      </c>
      <c r="J30" s="1">
        <v>27.585270090000002</v>
      </c>
      <c r="K30" s="51">
        <f>IF((K29*J29-(V30-V29)*readme!$B$18/readme!$B$20+(E30-E29)*1000)/J30&gt;0,(K29*J29-(V30-V29)*readme!$B$18/readme!$B$20+(E30-E29)*1000)/J30,0)</f>
        <v>0.19062293819227641</v>
      </c>
      <c r="L30" s="51"/>
      <c r="M30" s="1">
        <v>478.07692307692309</v>
      </c>
      <c r="N30" s="1">
        <v>0.54392829322034386</v>
      </c>
      <c r="O30" s="1">
        <v>51.61</v>
      </c>
      <c r="P30" s="1">
        <v>3.7759999999999998</v>
      </c>
      <c r="Q30" s="1">
        <v>2.8219999999999999E-2</v>
      </c>
      <c r="R30" s="1">
        <v>4.7326999999999995</v>
      </c>
      <c r="S30" s="1">
        <v>2.3730000000000001E-2</v>
      </c>
      <c r="T30" s="1">
        <v>2.6237599999999999</v>
      </c>
      <c r="U30" s="1">
        <v>2.5378499999999997</v>
      </c>
      <c r="V30" s="23">
        <f t="shared" si="0"/>
        <v>13187.881046873079</v>
      </c>
      <c r="W30" s="2">
        <f t="shared" si="1"/>
        <v>1423.6757893449001</v>
      </c>
      <c r="X30" s="2">
        <f t="shared" si="2"/>
        <v>0.77845632193979997</v>
      </c>
      <c r="Y30" s="2">
        <f t="shared" si="3"/>
        <v>130.55280775494299</v>
      </c>
      <c r="Z30" s="2">
        <f t="shared" si="4"/>
        <v>0.65459845923570004</v>
      </c>
      <c r="AA30" s="2">
        <f t="shared" si="5"/>
        <v>72.377128251338405</v>
      </c>
      <c r="AB30" s="24">
        <f t="shared" si="6"/>
        <v>70.007277697906503</v>
      </c>
    </row>
    <row r="31" spans="1:28" ht="15.75" thickBot="1" x14ac:dyDescent="0.3">
      <c r="A31" s="1">
        <v>152.83333333327514</v>
      </c>
      <c r="B31" s="1">
        <v>30.024999999999999</v>
      </c>
      <c r="C31" s="1">
        <v>6.5063000000000004</v>
      </c>
      <c r="D31" s="1">
        <v>52.744500000000002</v>
      </c>
      <c r="E31" s="1">
        <v>1.0370000000000008</v>
      </c>
      <c r="F31" s="1">
        <v>12.189</v>
      </c>
      <c r="G31" s="1">
        <v>1.8326000999999996</v>
      </c>
      <c r="H31" s="1">
        <v>0</v>
      </c>
      <c r="I31" s="1">
        <f t="shared" si="7"/>
        <v>79.753544165788284</v>
      </c>
      <c r="J31" s="1">
        <v>27.585270090000002</v>
      </c>
      <c r="K31" s="51">
        <f>IF((K30*J30-(V31-V30)*readme!$B$18/readme!$B$20+(E31-E30)*1000)/J31&gt;0,(K30*J30-(V31-V30)*readme!$B$18/readme!$B$20+(E31-E30)*1000)/J31,0)</f>
        <v>1.2675460151153011</v>
      </c>
      <c r="L31" s="51"/>
      <c r="M31" s="1">
        <v>475.38461538461559</v>
      </c>
      <c r="N31" s="1">
        <v>3.2635697593296507</v>
      </c>
      <c r="O31" s="1">
        <v>52.451000000000001</v>
      </c>
      <c r="P31" s="1">
        <v>8.65</v>
      </c>
      <c r="Q31" s="1">
        <v>3.322E-2</v>
      </c>
      <c r="R31" s="1">
        <v>4.8559600000000005</v>
      </c>
      <c r="S31" s="1">
        <v>3.2829999999999998E-2</v>
      </c>
      <c r="T31" s="1">
        <v>2.8053699999999999</v>
      </c>
      <c r="U31" s="1">
        <v>2.6252199999999997</v>
      </c>
      <c r="V31" s="25">
        <f t="shared" si="0"/>
        <v>13113.61301201539</v>
      </c>
      <c r="W31" s="26">
        <f t="shared" si="1"/>
        <v>1446.8750014905902</v>
      </c>
      <c r="X31" s="26">
        <f t="shared" si="2"/>
        <v>0.91638267238980009</v>
      </c>
      <c r="Y31" s="26">
        <f t="shared" si="3"/>
        <v>133.95296814623643</v>
      </c>
      <c r="Z31" s="26">
        <f t="shared" si="4"/>
        <v>0.90562441705469998</v>
      </c>
      <c r="AA31" s="26">
        <f t="shared" si="5"/>
        <v>77.386889152383304</v>
      </c>
      <c r="AB31" s="27">
        <f t="shared" si="6"/>
        <v>72.41740274566979</v>
      </c>
    </row>
    <row r="32" spans="1:28" x14ac:dyDescent="0.25">
      <c r="V32" s="2"/>
      <c r="W32" s="2"/>
      <c r="X32" s="2"/>
      <c r="Y32" s="2"/>
      <c r="Z32" s="2"/>
      <c r="AA32" s="2"/>
      <c r="AB32" s="2"/>
    </row>
    <row r="33" spans="1:28" x14ac:dyDescent="0.25">
      <c r="V33" s="2"/>
      <c r="W33" s="2"/>
      <c r="X33" s="2"/>
      <c r="Y33" s="2"/>
      <c r="Z33" s="2"/>
      <c r="AA33" s="2"/>
      <c r="AB33" s="2"/>
    </row>
    <row r="34" spans="1:28" x14ac:dyDescent="0.25">
      <c r="A34" t="s">
        <v>37</v>
      </c>
      <c r="B34">
        <f>40-M5*0.2/0.5</f>
        <v>31.99999999999995</v>
      </c>
      <c r="C34" t="s">
        <v>39</v>
      </c>
      <c r="V34" s="2"/>
      <c r="W34" s="2"/>
      <c r="X34" s="2"/>
      <c r="Y34" s="2"/>
      <c r="Z34" s="2"/>
      <c r="AA34" s="2"/>
      <c r="AB34" s="2"/>
    </row>
    <row r="35" spans="1:28" x14ac:dyDescent="0.25">
      <c r="A35" t="s">
        <v>38</v>
      </c>
      <c r="B35">
        <v>0</v>
      </c>
      <c r="C35" t="s">
        <v>39</v>
      </c>
      <c r="V35" s="2"/>
      <c r="W35" s="2"/>
      <c r="X35" s="2"/>
      <c r="Y35" s="2"/>
      <c r="Z35" s="2"/>
      <c r="AA35" s="2"/>
      <c r="AB35" s="2"/>
    </row>
    <row r="36" spans="1:28" x14ac:dyDescent="0.25">
      <c r="V36" s="2"/>
      <c r="W36" s="2"/>
      <c r="X36" s="2"/>
      <c r="Y36" s="2"/>
      <c r="Z36" s="2"/>
      <c r="AA36" s="2"/>
      <c r="AB36" s="2"/>
    </row>
    <row r="37" spans="1:28" x14ac:dyDescent="0.25">
      <c r="V37" s="2"/>
      <c r="W37" s="2"/>
      <c r="X37" s="2"/>
      <c r="Y37" s="2"/>
      <c r="Z37" s="2"/>
      <c r="AA37" s="2"/>
      <c r="AB37" s="2"/>
    </row>
    <row r="38" spans="1:28" x14ac:dyDescent="0.25">
      <c r="V38" s="2"/>
      <c r="W38" s="2"/>
      <c r="X38" s="2"/>
      <c r="Y38" s="2"/>
      <c r="Z38" s="2"/>
      <c r="AA38" s="2"/>
      <c r="AB38" s="2"/>
    </row>
    <row r="39" spans="1:28" x14ac:dyDescent="0.25">
      <c r="V39" s="2"/>
      <c r="W39" s="2"/>
      <c r="X39" s="2"/>
      <c r="Y39" s="2"/>
      <c r="Z39" s="2"/>
      <c r="AA39" s="2"/>
      <c r="AB39" s="2"/>
    </row>
    <row r="40" spans="1:28" x14ac:dyDescent="0.25">
      <c r="V40" s="2"/>
      <c r="W40" s="2"/>
      <c r="X40" s="2"/>
      <c r="Y40" s="2"/>
      <c r="Z40" s="2"/>
      <c r="AA40" s="2"/>
      <c r="AB40" s="2"/>
    </row>
    <row r="41" spans="1:28" x14ac:dyDescent="0.25">
      <c r="V41" s="2"/>
      <c r="W41" s="2"/>
      <c r="X41" s="2"/>
      <c r="Y41" s="2"/>
      <c r="Z41" s="2"/>
      <c r="AA41" s="2"/>
      <c r="AB41" s="2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C51D-E6F1-44B0-A409-070C3EBC456C}">
  <dimension ref="A1:N35"/>
  <sheetViews>
    <sheetView workbookViewId="0">
      <selection activeCell="G24" sqref="G24"/>
    </sheetView>
  </sheetViews>
  <sheetFormatPr defaultRowHeight="15" x14ac:dyDescent="0.25"/>
  <cols>
    <col min="6" max="6" width="11.28515625" bestFit="1" customWidth="1"/>
  </cols>
  <sheetData>
    <row r="1" spans="1:14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9</v>
      </c>
      <c r="F1" s="3" t="s">
        <v>58</v>
      </c>
      <c r="G1" s="4" t="s">
        <v>55</v>
      </c>
      <c r="H1" s="4" t="s">
        <v>29</v>
      </c>
      <c r="I1" s="4" t="s">
        <v>30</v>
      </c>
      <c r="J1" s="4" t="s">
        <v>31</v>
      </c>
      <c r="K1" s="4" t="s">
        <v>27</v>
      </c>
      <c r="L1" s="5" t="s">
        <v>32</v>
      </c>
      <c r="M1" s="15" t="s">
        <v>56</v>
      </c>
      <c r="N1" s="15" t="s">
        <v>57</v>
      </c>
    </row>
    <row r="2" spans="1:14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20</v>
      </c>
      <c r="F2" s="14" t="s">
        <v>26</v>
      </c>
      <c r="G2" s="15" t="s">
        <v>28</v>
      </c>
      <c r="H2" s="15" t="s">
        <v>26</v>
      </c>
      <c r="I2" s="15" t="s">
        <v>26</v>
      </c>
      <c r="J2" s="15" t="s">
        <v>26</v>
      </c>
      <c r="K2" s="15" t="s">
        <v>26</v>
      </c>
      <c r="L2" s="16" t="s">
        <v>26</v>
      </c>
      <c r="M2" s="15" t="s">
        <v>19</v>
      </c>
      <c r="N2" s="15" t="s">
        <v>19</v>
      </c>
    </row>
    <row r="3" spans="1:14" x14ac:dyDescent="0.25">
      <c r="A3" s="51">
        <v>0</v>
      </c>
      <c r="B3" s="51">
        <v>29.977699999999999</v>
      </c>
      <c r="C3" s="51">
        <v>4.9965000000000002</v>
      </c>
      <c r="D3" s="51">
        <v>99.633499999999998</v>
      </c>
      <c r="E3" s="51">
        <v>15</v>
      </c>
      <c r="F3" s="51"/>
      <c r="G3" s="51"/>
      <c r="H3" s="51"/>
      <c r="I3" s="51"/>
      <c r="J3" s="51"/>
      <c r="K3" s="51"/>
      <c r="L3" s="51"/>
      <c r="M3" s="51"/>
      <c r="N3" s="51"/>
    </row>
    <row r="4" spans="1:14" x14ac:dyDescent="0.25">
      <c r="A4" s="52">
        <v>5.8333333332751263</v>
      </c>
      <c r="B4" s="52">
        <v>30.024999999999999</v>
      </c>
      <c r="C4" s="52">
        <v>4.9965000000000002</v>
      </c>
      <c r="D4" s="52">
        <v>99.759900000000002</v>
      </c>
      <c r="E4" s="52">
        <v>15</v>
      </c>
      <c r="F4" s="51"/>
      <c r="G4" s="51"/>
      <c r="H4" s="51"/>
      <c r="I4" s="51"/>
      <c r="J4" s="51"/>
      <c r="K4" s="51"/>
      <c r="L4" s="51"/>
      <c r="M4" s="51"/>
      <c r="N4" s="51"/>
    </row>
    <row r="5" spans="1:14" x14ac:dyDescent="0.25">
      <c r="A5" s="35">
        <v>22.833333333333332</v>
      </c>
      <c r="B5" s="35">
        <v>30.024999999999999</v>
      </c>
      <c r="C5" s="35">
        <v>4.9682000000000004</v>
      </c>
      <c r="D5" s="35">
        <v>82.824299999999994</v>
      </c>
      <c r="E5" s="35">
        <v>15.017099999999999</v>
      </c>
      <c r="F5" s="86"/>
      <c r="G5" s="86"/>
      <c r="H5" s="86"/>
      <c r="I5" s="86"/>
      <c r="J5" s="86"/>
      <c r="K5" s="86"/>
      <c r="L5" s="86"/>
    </row>
    <row r="6" spans="1:14" x14ac:dyDescent="0.25">
      <c r="A6" s="1">
        <v>25.833333333333332</v>
      </c>
      <c r="B6" s="1">
        <v>30.024999999999999</v>
      </c>
      <c r="C6" s="1">
        <v>4.9808000000000003</v>
      </c>
      <c r="D6" s="1">
        <v>54.545499999999997</v>
      </c>
      <c r="E6" s="1">
        <v>15.0405</v>
      </c>
      <c r="F6" s="86"/>
      <c r="G6" s="86"/>
      <c r="H6" s="86"/>
      <c r="I6" s="86"/>
      <c r="J6" s="86"/>
      <c r="K6" s="86"/>
      <c r="L6" s="86"/>
    </row>
    <row r="7" spans="1:14" x14ac:dyDescent="0.25">
      <c r="A7" s="78">
        <v>29.833333333275124</v>
      </c>
      <c r="B7" s="78">
        <v>30.024999999999999</v>
      </c>
      <c r="C7" s="78">
        <v>5.0312000000000001</v>
      </c>
      <c r="D7" s="78">
        <v>47.657499999999999</v>
      </c>
      <c r="E7" s="78">
        <v>15.066960359999999</v>
      </c>
      <c r="F7" s="86"/>
      <c r="G7" s="86"/>
      <c r="H7" s="86"/>
      <c r="I7" s="86"/>
      <c r="J7" s="86"/>
      <c r="K7" s="86"/>
      <c r="L7" s="86"/>
    </row>
    <row r="8" spans="1:14" x14ac:dyDescent="0.25">
      <c r="A8" s="1">
        <v>47.333333333391536</v>
      </c>
      <c r="B8" s="1">
        <v>26.194700000000001</v>
      </c>
      <c r="C8" s="1">
        <v>5.4031000000000002</v>
      </c>
      <c r="D8" s="1">
        <v>46.046100000000003</v>
      </c>
      <c r="E8" s="1">
        <v>16.73128036</v>
      </c>
      <c r="F8" s="86">
        <f>'F018'!V8-'F018'!V$8</f>
        <v>0</v>
      </c>
      <c r="G8" s="86">
        <f>'F018'!W8-'F018'!W$8</f>
        <v>0</v>
      </c>
      <c r="H8" s="86">
        <f>'F018'!X8-'F018'!X$8</f>
        <v>0</v>
      </c>
      <c r="I8" s="86">
        <f>'F018'!Y8-'F018'!Y$8</f>
        <v>0</v>
      </c>
      <c r="J8" s="86">
        <f>'F018'!Z8-'F018'!Z$8</f>
        <v>0</v>
      </c>
      <c r="K8" s="86">
        <f>'F018'!AA8-'F018'!AA$8</f>
        <v>0</v>
      </c>
      <c r="L8" s="86">
        <f>'F018'!AB8-'F018'!AB$8</f>
        <v>0</v>
      </c>
      <c r="M8">
        <v>0</v>
      </c>
      <c r="N8">
        <v>0</v>
      </c>
    </row>
    <row r="9" spans="1:14" x14ac:dyDescent="0.25">
      <c r="A9" s="1">
        <v>49.833333333333329</v>
      </c>
      <c r="B9" s="1">
        <v>26.147400000000001</v>
      </c>
      <c r="C9" s="1">
        <v>5.3967999999999998</v>
      </c>
      <c r="D9" s="1">
        <v>55.651400000000002</v>
      </c>
      <c r="E9" s="1">
        <v>16.787099999999995</v>
      </c>
      <c r="F9" s="86">
        <f>'F018'!V9-'F018'!V$8</f>
        <v>-121.09647807692545</v>
      </c>
      <c r="G9" s="86">
        <f>'F018'!W9-'F018'!W$8</f>
        <v>20.290209260399983</v>
      </c>
      <c r="H9" s="86">
        <f>'F018'!X9-'F018'!X$8</f>
        <v>-0.34103417630520116</v>
      </c>
      <c r="I9" s="86">
        <f>'F018'!Y9-'F018'!Y$8</f>
        <v>-5.2337438769320102</v>
      </c>
      <c r="J9" s="86">
        <f>'F018'!Z9-'F018'!Z$8</f>
        <v>-3.4616135537412092</v>
      </c>
      <c r="K9" s="86">
        <f>'F018'!AA9-'F018'!AA$8</f>
        <v>-20.96689017270765</v>
      </c>
      <c r="L9" s="86">
        <f>'F018'!AB9-'F018'!AB$8</f>
        <v>-15.441539380754008</v>
      </c>
      <c r="M9">
        <f>-('F018'!G9-'F018'!$G$8)</f>
        <v>-7.5996000000004837E-3</v>
      </c>
      <c r="N9">
        <f>-('F018'!F9-'F018'!$F$8)</f>
        <v>-6.1999999999997613E-2</v>
      </c>
    </row>
    <row r="10" spans="1:14" x14ac:dyDescent="0.25">
      <c r="A10" s="1">
        <v>52.833333333333329</v>
      </c>
      <c r="B10" s="1">
        <v>26.100100000000001</v>
      </c>
      <c r="C10" s="1">
        <v>5.3967999999999998</v>
      </c>
      <c r="D10" s="1">
        <v>46.140799999999999</v>
      </c>
      <c r="E10" s="1">
        <v>16.863749820000002</v>
      </c>
      <c r="F10" s="86">
        <f>'F018'!V10-'F018'!V$8</f>
        <v>-231.53725273845885</v>
      </c>
      <c r="G10" s="86">
        <f>'F018'!W10-'F018'!W$8</f>
        <v>75.220794491400028</v>
      </c>
      <c r="H10" s="86">
        <f>'F018'!X10-'F018'!X$8</f>
        <v>-0.2115306440279987</v>
      </c>
      <c r="I10" s="86">
        <f>'F018'!Y10-'F018'!Y$8</f>
        <v>-0.96713598519374955</v>
      </c>
      <c r="J10" s="86">
        <f>'F018'!Z10-'F018'!Z$8</f>
        <v>-5.0988093300456008</v>
      </c>
      <c r="K10" s="86">
        <f>'F018'!AA10-'F018'!AA$8</f>
        <v>-18.10533131400399</v>
      </c>
      <c r="L10" s="86">
        <f>'F018'!AB10-'F018'!AB$8</f>
        <v>-13.482954276969778</v>
      </c>
      <c r="M10">
        <f>-('F018'!G10-'F018'!$G$8)</f>
        <v>-2.2899400000000236E-2</v>
      </c>
      <c r="N10">
        <f>-('F018'!F10-'F018'!$F$8)</f>
        <v>-0.14000000000000057</v>
      </c>
    </row>
    <row r="11" spans="1:14" x14ac:dyDescent="0.25">
      <c r="A11" s="1">
        <v>55.833333333333329</v>
      </c>
      <c r="B11" s="1">
        <v>29.930499999999999</v>
      </c>
      <c r="C11" s="1">
        <v>6.3864999999999998</v>
      </c>
      <c r="D11" s="1">
        <v>85.162400000000005</v>
      </c>
      <c r="E11" s="1">
        <v>17.11135054</v>
      </c>
      <c r="F11" s="86">
        <f>'F018'!V11-'F018'!V$8</f>
        <v>-190.90463548461867</v>
      </c>
      <c r="G11" s="86">
        <f>'F018'!W11-'F018'!W$8</f>
        <v>84.666487310400015</v>
      </c>
      <c r="H11" s="86">
        <f>'F018'!X11-'F018'!X$8</f>
        <v>-3.2399794496499998</v>
      </c>
      <c r="I11" s="86">
        <f>'F018'!Y11-'F018'!Y$8</f>
        <v>0.50587580092044959</v>
      </c>
      <c r="J11" s="86">
        <f>'F018'!Z11-'F018'!Z$8</f>
        <v>-21.250321550277601</v>
      </c>
      <c r="K11" s="86">
        <f>'F018'!AA11-'F018'!AA$8</f>
        <v>-46.799690859687217</v>
      </c>
      <c r="L11" s="86">
        <f>'F018'!AB11-'F018'!AB$8</f>
        <v>-13.930138488188589</v>
      </c>
      <c r="M11">
        <f>-('F018'!G11-'F018'!$G$8)</f>
        <v>-0.20620020000000017</v>
      </c>
      <c r="N11">
        <f>-('F018'!F11-'F018'!$F$8)</f>
        <v>-0.24299999999999855</v>
      </c>
    </row>
    <row r="12" spans="1:14" x14ac:dyDescent="0.25">
      <c r="A12" s="1">
        <v>58.833333333333329</v>
      </c>
      <c r="B12" s="1">
        <v>30.024999999999999</v>
      </c>
      <c r="C12" s="1">
        <v>6.3517999999999999</v>
      </c>
      <c r="D12" s="1">
        <v>50.343200000000003</v>
      </c>
      <c r="E12" s="1">
        <v>17.389760540000005</v>
      </c>
      <c r="F12" s="86">
        <f>'F018'!V12-'F018'!V$8</f>
        <v>-16.322759084615427</v>
      </c>
      <c r="G12" s="86">
        <f>'F018'!W12-'F018'!W$8</f>
        <v>93.362671315600039</v>
      </c>
      <c r="H12" s="86">
        <f>'F018'!X12-'F018'!X$8</f>
        <v>-3.3165507642145995</v>
      </c>
      <c r="I12" s="86">
        <f>'F018'!Y12-'F018'!Y$8</f>
        <v>0.46504038679665882</v>
      </c>
      <c r="J12" s="86">
        <f>'F018'!Z12-'F018'!Z$8</f>
        <v>-21.319919488518401</v>
      </c>
      <c r="K12" s="86">
        <f>'F018'!AA12-'F018'!AA$8</f>
        <v>-53.155094407905196</v>
      </c>
      <c r="L12" s="86">
        <f>'F018'!AB12-'F018'!AB$8</f>
        <v>-18.180664940346574</v>
      </c>
      <c r="M12">
        <f>-('F018'!G12-'F018'!$G$8)</f>
        <v>-0.24870020000000026</v>
      </c>
      <c r="N12">
        <f>-('F018'!F12-'F018'!$F$8)</f>
        <v>-0.5470000000000006</v>
      </c>
    </row>
    <row r="13" spans="1:14" x14ac:dyDescent="0.25">
      <c r="A13" s="1">
        <v>71.333333333391536</v>
      </c>
      <c r="B13" s="1">
        <v>30.024999999999999</v>
      </c>
      <c r="C13" s="1">
        <v>6.3487</v>
      </c>
      <c r="D13" s="1">
        <v>37.925800000000002</v>
      </c>
      <c r="E13" s="1">
        <v>18.804530360000001</v>
      </c>
      <c r="F13" s="86">
        <f>'F018'!V13-'F018'!V$8</f>
        <v>1579.7292776307695</v>
      </c>
      <c r="G13" s="86">
        <f>'F018'!W13-'F018'!W$8</f>
        <v>91.912022156000006</v>
      </c>
      <c r="H13" s="86">
        <f>'F018'!X13-'F018'!X$8</f>
        <v>-3.5569864658375994</v>
      </c>
      <c r="I13" s="86">
        <f>'F018'!Y13-'F018'!Y$8</f>
        <v>-8.4246485992075861</v>
      </c>
      <c r="J13" s="86">
        <f>'F018'!Z13-'F018'!Z$8</f>
        <v>-21.282252999858404</v>
      </c>
      <c r="K13" s="86">
        <f>'F018'!AA13-'F018'!AA$8</f>
        <v>-59.767025971598002</v>
      </c>
      <c r="L13" s="86">
        <f>'F018'!AB13-'F018'!AB$8</f>
        <v>-20.206307779139593</v>
      </c>
      <c r="M13">
        <f>-('F018'!G13-'F018'!$G$8)</f>
        <v>-0.46450000000000002</v>
      </c>
      <c r="N13">
        <f>-('F018'!F13-'F018'!$F$8)</f>
        <v>-2.0919999999999992</v>
      </c>
    </row>
    <row r="14" spans="1:14" x14ac:dyDescent="0.25">
      <c r="A14" s="1">
        <v>74.083333333275121</v>
      </c>
      <c r="B14" s="1">
        <v>30.024999999999999</v>
      </c>
      <c r="C14" s="1">
        <v>6.3517999999999999</v>
      </c>
      <c r="D14" s="1">
        <v>20.421399999999998</v>
      </c>
      <c r="E14" s="1">
        <v>19.136520000000001</v>
      </c>
      <c r="F14" s="86">
        <f>'F018'!V14-'F018'!V$8</f>
        <v>2243.6812142307663</v>
      </c>
      <c r="G14" s="86">
        <f>'F018'!W14-'F018'!W$8</f>
        <v>104.63938826040001</v>
      </c>
      <c r="H14" s="86">
        <f>'F018'!X14-'F018'!X$8</f>
        <v>-3.5173907003051994</v>
      </c>
      <c r="I14" s="86">
        <f>'F018'!Y14-'F018'!Y$8</f>
        <v>-9.8802267045319638</v>
      </c>
      <c r="J14" s="86">
        <f>'F018'!Z14-'F018'!Z$8</f>
        <v>-21.132776235541201</v>
      </c>
      <c r="K14" s="86">
        <f>'F018'!AA14-'F018'!AA$8</f>
        <v>-54.830080719307603</v>
      </c>
      <c r="L14" s="86">
        <f>'F018'!AB14-'F018'!AB$8</f>
        <v>-16.845174920953994</v>
      </c>
      <c r="M14">
        <f>-('F018'!G14-'F018'!$G$8)</f>
        <v>-0.50859960000000048</v>
      </c>
      <c r="N14">
        <f>-('F018'!F14-'F018'!$F$8)</f>
        <v>-2.4619999999999989</v>
      </c>
    </row>
    <row r="15" spans="1:14" x14ac:dyDescent="0.25">
      <c r="A15" s="1">
        <v>76.833333333333329</v>
      </c>
      <c r="B15" s="1">
        <v>30.024999999999999</v>
      </c>
      <c r="C15" s="1">
        <v>6.3487</v>
      </c>
      <c r="D15" s="1">
        <v>17.7041</v>
      </c>
      <c r="E15" s="1">
        <v>19.471640180000005</v>
      </c>
      <c r="F15" s="86">
        <f>'F018'!V15-'F018'!V$8</f>
        <v>2074.4543812538477</v>
      </c>
      <c r="G15" s="86">
        <f>'F018'!W15-'F018'!W$8</f>
        <v>119.50370296880007</v>
      </c>
      <c r="H15" s="86">
        <f>'F018'!X15-'F018'!X$8</f>
        <v>-3.6214640186943994</v>
      </c>
      <c r="I15" s="86">
        <f>'F018'!Y15-'F018'!Y$8</f>
        <v>-16.065411057716943</v>
      </c>
      <c r="J15" s="86">
        <f>'F018'!Z15-'F018'!Z$8</f>
        <v>-21.494882413486401</v>
      </c>
      <c r="K15" s="86">
        <f>'F018'!AA15-'F018'!AA$8</f>
        <v>-64.612444271784994</v>
      </c>
      <c r="L15" s="86">
        <f>'F018'!AB15-'F018'!AB$8</f>
        <v>-23.109262852459381</v>
      </c>
      <c r="M15">
        <f>-('F018'!G15-'F018'!$G$8)</f>
        <v>-0.55529980000000068</v>
      </c>
      <c r="N15">
        <f>-('F018'!F15-'F018'!$F$8)</f>
        <v>-2.8329999999999984</v>
      </c>
    </row>
    <row r="16" spans="1:14" x14ac:dyDescent="0.25">
      <c r="A16" s="1">
        <v>79.833333333333329</v>
      </c>
      <c r="B16" s="1">
        <v>30.024999999999999</v>
      </c>
      <c r="C16" s="1">
        <v>6.3391999999999999</v>
      </c>
      <c r="D16" s="1">
        <v>18.778400000000001</v>
      </c>
      <c r="E16" s="1">
        <v>19.868670000000002</v>
      </c>
      <c r="F16" s="86">
        <f>'F018'!V16-'F018'!V$8</f>
        <v>2488.0679757692351</v>
      </c>
      <c r="G16" s="86">
        <f>'F018'!W16-'F018'!W$8</f>
        <v>119.2544522604</v>
      </c>
      <c r="H16" s="86">
        <f>'F018'!X16-'F018'!X$8</f>
        <v>-3.5620466168051994</v>
      </c>
      <c r="I16" s="86">
        <f>'F018'!Y16-'F018'!Y$8</f>
        <v>-13.325150960731975</v>
      </c>
      <c r="J16" s="86">
        <f>'F018'!Z16-'F018'!Z$8</f>
        <v>-21.087437073241201</v>
      </c>
      <c r="K16" s="86">
        <f>'F018'!AA16-'F018'!AA$8</f>
        <v>-57.457892209807611</v>
      </c>
      <c r="L16" s="86">
        <f>'F018'!AB16-'F018'!AB$8</f>
        <v>-18.201040599853997</v>
      </c>
      <c r="M16">
        <f>-('F018'!G16-'F018'!$G$8)</f>
        <v>-0.61109960000000041</v>
      </c>
      <c r="N16">
        <f>-('F018'!F16-'F018'!$F$8)</f>
        <v>-3.2719999999999989</v>
      </c>
    </row>
    <row r="17" spans="1:14" x14ac:dyDescent="0.25">
      <c r="A17" s="1">
        <v>82.833333333333329</v>
      </c>
      <c r="B17" s="1">
        <v>30.024999999999999</v>
      </c>
      <c r="C17" s="1">
        <v>6.3517999999999999</v>
      </c>
      <c r="D17" s="1">
        <v>19.852599999999999</v>
      </c>
      <c r="E17" s="1">
        <v>20.299950000000003</v>
      </c>
      <c r="F17" s="86">
        <f>'F018'!V17-'F018'!V$8</f>
        <v>2933.0535219230833</v>
      </c>
      <c r="G17" s="86">
        <f>'F018'!W17-'F018'!W$8</f>
        <v>142.07590076040003</v>
      </c>
      <c r="H17" s="86">
        <f>'F018'!X17-'F018'!X$8</f>
        <v>-3.6370018073051993</v>
      </c>
      <c r="I17" s="86">
        <f>'F018'!Y17-'F018'!Y$8</f>
        <v>-23.792561340931968</v>
      </c>
      <c r="J17" s="86">
        <f>'F018'!Z17-'F018'!Z$8</f>
        <v>-21.313052835241201</v>
      </c>
      <c r="K17" s="86">
        <f>'F018'!AA17-'F018'!AA$8</f>
        <v>-71.527119337207608</v>
      </c>
      <c r="L17" s="86">
        <f>'F018'!AB17-'F018'!AB$8</f>
        <v>-23.686140415753982</v>
      </c>
      <c r="M17">
        <f>-('F018'!G17-'F018'!$G$8)</f>
        <v>-0.67159960000000041</v>
      </c>
      <c r="N17">
        <f>-('F018'!F17-'F018'!$F$8)</f>
        <v>-3.7489999999999988</v>
      </c>
    </row>
    <row r="18" spans="1:14" x14ac:dyDescent="0.25">
      <c r="A18" s="1">
        <v>95.500000000077605</v>
      </c>
      <c r="B18" s="1">
        <v>30.024999999999999</v>
      </c>
      <c r="C18" s="1">
        <v>6.3487</v>
      </c>
      <c r="D18" s="1">
        <v>15.808299999999999</v>
      </c>
      <c r="E18" s="1">
        <v>22.804240000000004</v>
      </c>
      <c r="F18" s="86">
        <f>'F018'!V18-'F018'!V$8</f>
        <v>6198.8777834615357</v>
      </c>
      <c r="G18" s="86">
        <f>'F018'!W18-'F018'!W$8</f>
        <v>239.78806146040006</v>
      </c>
      <c r="H18" s="86">
        <f>'F018'!X18-'F018'!X$8</f>
        <v>-3.6204527043051993</v>
      </c>
      <c r="I18" s="86">
        <f>'F018'!Y18-'F018'!Y$8</f>
        <v>-29.490845010131949</v>
      </c>
      <c r="J18" s="86">
        <f>'F018'!Z18-'F018'!Z$8</f>
        <v>-21.199390266741201</v>
      </c>
      <c r="K18" s="86">
        <f>'F018'!AA18-'F018'!AA$8</f>
        <v>-77.219590791707603</v>
      </c>
      <c r="L18" s="86">
        <f>'F018'!AB18-'F018'!AB$8</f>
        <v>-23.039501619753977</v>
      </c>
      <c r="M18">
        <f>-('F018'!G18-'F018'!$G$8)</f>
        <v>-1.0305996000000004</v>
      </c>
      <c r="N18">
        <f>-('F018'!F18-'F018'!$F$8)</f>
        <v>-6.509999999999998</v>
      </c>
    </row>
    <row r="19" spans="1:14" x14ac:dyDescent="0.25">
      <c r="A19" s="1">
        <v>98.000000000019412</v>
      </c>
      <c r="B19" s="1">
        <v>30.072299999999998</v>
      </c>
      <c r="C19" s="1">
        <v>6.3423999999999996</v>
      </c>
      <c r="D19" s="1">
        <v>14.5128</v>
      </c>
      <c r="E19" s="1">
        <v>23.455730000000003</v>
      </c>
      <c r="F19" s="86">
        <f>'F018'!V19-'F018'!V$8</f>
        <v>6572.2380988461573</v>
      </c>
      <c r="G19" s="86">
        <f>'F018'!W19-'F018'!W$8</f>
        <v>232.17074306040001</v>
      </c>
      <c r="H19" s="86">
        <f>'F018'!X19-'F018'!X$8</f>
        <v>-3.6173728704051995</v>
      </c>
      <c r="I19" s="86">
        <f>'F018'!Y19-'F018'!Y$8</f>
        <v>-42.829495427631969</v>
      </c>
      <c r="J19" s="86">
        <f>'F018'!Z19-'F018'!Z$8</f>
        <v>-21.036934813041203</v>
      </c>
      <c r="K19" s="86">
        <f>'F018'!AA19-'F018'!AA$8</f>
        <v>-79.986062154507607</v>
      </c>
      <c r="L19" s="86">
        <f>'F018'!AB19-'F018'!AB$8</f>
        <v>-25.163210313453988</v>
      </c>
      <c r="M19">
        <f>-('F018'!G19-'F018'!$G$8)</f>
        <v>-1.1215996000000004</v>
      </c>
      <c r="N19">
        <f>-('F018'!F19-'F018'!$F$8)</f>
        <v>-7.2309999999999999</v>
      </c>
    </row>
    <row r="20" spans="1:14" x14ac:dyDescent="0.25">
      <c r="A20" s="1">
        <v>100.83333333333334</v>
      </c>
      <c r="B20" s="1">
        <v>30.024999999999999</v>
      </c>
      <c r="C20" s="1">
        <v>6.3423999999999996</v>
      </c>
      <c r="D20" s="1">
        <v>21.685199999999998</v>
      </c>
      <c r="E20" s="1">
        <v>24.171720180000001</v>
      </c>
      <c r="F20" s="86">
        <f>'F018'!V20-'F018'!V$8</f>
        <v>6682.325342492315</v>
      </c>
      <c r="G20" s="86">
        <f>'F018'!W20-'F018'!W$8</f>
        <v>241.3159391826</v>
      </c>
      <c r="H20" s="86">
        <f>'F018'!X20-'F018'!X$8</f>
        <v>-3.6746542984925994</v>
      </c>
      <c r="I20" s="86">
        <f>'F018'!Y20-'F018'!Y$8</f>
        <v>-43.073827940978575</v>
      </c>
      <c r="J20" s="86">
        <f>'F018'!Z20-'F018'!Z$8</f>
        <v>-21.232283161686002</v>
      </c>
      <c r="K20" s="86">
        <f>'F018'!AA20-'F018'!AA$8</f>
        <v>-88.264882609204008</v>
      </c>
      <c r="L20" s="86">
        <f>'F018'!AB20-'F018'!AB$8</f>
        <v>-27.596069438545996</v>
      </c>
      <c r="M20">
        <f>-('F018'!G20-'F018'!$G$8)</f>
        <v>-1.2222998000000003</v>
      </c>
      <c r="N20">
        <f>-('F018'!F20-'F018'!$F$8)</f>
        <v>-8.020999999999999</v>
      </c>
    </row>
    <row r="21" spans="1:14" x14ac:dyDescent="0.25">
      <c r="A21" s="1">
        <v>103.83333333333334</v>
      </c>
      <c r="B21" s="1">
        <v>30.072299999999998</v>
      </c>
      <c r="C21" s="1">
        <v>6.3487</v>
      </c>
      <c r="D21" s="1">
        <v>19.252300000000002</v>
      </c>
      <c r="E21" s="1">
        <v>24.849569910000007</v>
      </c>
      <c r="F21" s="86">
        <f>'F018'!V21-'F018'!V$8</f>
        <v>7144.4495341615439</v>
      </c>
      <c r="G21" s="86">
        <f>'F018'!W21-'F018'!W$8</f>
        <v>314.91065206170009</v>
      </c>
      <c r="H21" s="86">
        <f>'F018'!X21-'F018'!X$8</f>
        <v>-3.6788724313223993</v>
      </c>
      <c r="I21" s="86">
        <f>'F018'!Y21-'F018'!Y$8</f>
        <v>-45.88731374211163</v>
      </c>
      <c r="J21" s="86">
        <f>'F018'!Z21-'F018'!Z$8</f>
        <v>-21.335785225335901</v>
      </c>
      <c r="K21" s="86">
        <f>'F018'!AA21-'F018'!AA$8</f>
        <v>-92.022651484300894</v>
      </c>
      <c r="L21" s="86">
        <f>'F018'!AB21-'F018'!AB$8</f>
        <v>-26.312675001697372</v>
      </c>
      <c r="M21">
        <f>-('F018'!G21-'F018'!$G$8)</f>
        <v>-1.3079995000000004</v>
      </c>
      <c r="N21">
        <f>-('F018'!F21-'F018'!$F$8)</f>
        <v>-8.7829999999999995</v>
      </c>
    </row>
    <row r="22" spans="1:14" x14ac:dyDescent="0.25">
      <c r="A22" s="1">
        <v>106.83333333333334</v>
      </c>
      <c r="B22" s="1">
        <v>30.072299999999998</v>
      </c>
      <c r="C22" s="1">
        <v>6.3455000000000004</v>
      </c>
      <c r="D22" s="1">
        <v>19.5367</v>
      </c>
      <c r="E22" s="1">
        <v>25.407819910000004</v>
      </c>
      <c r="F22" s="86">
        <f>'F018'!V22-'F018'!V$8</f>
        <v>7773.8778636153856</v>
      </c>
      <c r="G22" s="86">
        <f>'F018'!W22-'F018'!W$8</f>
        <v>382.42049815110005</v>
      </c>
      <c r="H22" s="86">
        <f>'F018'!X22-'F018'!X$8</f>
        <v>-3.6542539407520995</v>
      </c>
      <c r="I22" s="86">
        <f>'F018'!Y22-'F018'!Y$8</f>
        <v>-47.512686042905656</v>
      </c>
      <c r="J22" s="86">
        <f>'F018'!Z22-'F018'!Z$8</f>
        <v>-21.360082091112602</v>
      </c>
      <c r="K22" s="86">
        <f>'F018'!AA22-'F018'!AA$8</f>
        <v>-93.454898449015403</v>
      </c>
      <c r="L22" s="86">
        <f>'F018'!AB22-'F018'!AB$8</f>
        <v>-26.557601051357992</v>
      </c>
      <c r="M22">
        <f>-('F018'!G22-'F018'!$G$8)</f>
        <v>-1.3664995000000004</v>
      </c>
      <c r="N22">
        <f>-('F018'!F22-'F018'!$F$8)</f>
        <v>-9.423</v>
      </c>
    </row>
    <row r="23" spans="1:14" x14ac:dyDescent="0.25">
      <c r="A23" s="1">
        <v>121.83333333333334</v>
      </c>
      <c r="B23" s="1">
        <v>30.024999999999999</v>
      </c>
      <c r="C23" s="1">
        <v>6.4715999999999996</v>
      </c>
      <c r="D23" s="1">
        <v>51.733400000000003</v>
      </c>
      <c r="E23" s="1">
        <v>26.582900090000003</v>
      </c>
      <c r="F23" s="86">
        <f>'F018'!V23-'F018'!V$8</f>
        <v>8692.1474506730865</v>
      </c>
      <c r="G23" s="86">
        <f>'F018'!W23-'F018'!W$8</f>
        <v>701.71587678399999</v>
      </c>
      <c r="H23" s="86">
        <f>'F018'!X23-'F018'!X$8</f>
        <v>-3.6672782238193995</v>
      </c>
      <c r="I23" s="86">
        <f>'F018'!Y23-'F018'!Y$8</f>
        <v>-21.04020229408556</v>
      </c>
      <c r="J23" s="86">
        <f>'F018'!Z23-'F018'!Z$8</f>
        <v>-21.516075647767401</v>
      </c>
      <c r="K23" s="86">
        <f>'F018'!AA23-'F018'!AA$8</f>
        <v>-89.229349656676817</v>
      </c>
      <c r="L23" s="86">
        <f>'F018'!AB23-'F018'!AB$8</f>
        <v>-18.763821215885088</v>
      </c>
      <c r="M23">
        <f>-('F018'!G23-'F018'!$G$8)</f>
        <v>-1.4321997000000002</v>
      </c>
      <c r="N23">
        <f>-('F018'!F23-'F018'!$F$8)</f>
        <v>-10.834</v>
      </c>
    </row>
    <row r="24" spans="1:14" x14ac:dyDescent="0.25">
      <c r="A24" s="1">
        <v>123.83333333339155</v>
      </c>
      <c r="B24" s="1">
        <v>30.024999999999999</v>
      </c>
      <c r="C24" s="1">
        <v>6.4999000000000002</v>
      </c>
      <c r="D24" s="1">
        <v>51.923000000000002</v>
      </c>
      <c r="E24" s="1">
        <v>26.662079820000002</v>
      </c>
      <c r="F24" s="86">
        <f>'F018'!V24-'F018'!V$8</f>
        <v>8710.4666799461593</v>
      </c>
      <c r="G24" s="86">
        <f>'F018'!W24-'F018'!W$8</f>
        <v>678.6071005842</v>
      </c>
      <c r="H24" s="86">
        <f>'F018'!X24-'F018'!X$8</f>
        <v>-3.6099007744493994</v>
      </c>
      <c r="I24" s="86">
        <f>'F018'!Y24-'F018'!Y$8</f>
        <v>-35.435895217476173</v>
      </c>
      <c r="J24" s="86">
        <f>'F018'!Z24-'F018'!Z$8</f>
        <v>-21.452829656310001</v>
      </c>
      <c r="K24" s="86">
        <f>'F018'!AA24-'F018'!AA$8</f>
        <v>-97.560844359769604</v>
      </c>
      <c r="L24" s="86">
        <f>'F018'!AB24-'F018'!AB$8</f>
        <v>-25.536631127782385</v>
      </c>
      <c r="M24">
        <f>-('F018'!G24-'F018'!$G$8)</f>
        <v>-1.4323994000000002</v>
      </c>
      <c r="N24">
        <f>-('F018'!F24-'F018'!$F$8)</f>
        <v>-10.933999999999999</v>
      </c>
    </row>
    <row r="25" spans="1:14" x14ac:dyDescent="0.25">
      <c r="A25" s="1">
        <v>125.83333333327514</v>
      </c>
      <c r="B25" s="1">
        <v>30.024999999999999</v>
      </c>
      <c r="C25" s="1">
        <v>6.5125999999999999</v>
      </c>
      <c r="D25" s="1">
        <v>51.196300000000001</v>
      </c>
      <c r="E25" s="1">
        <v>26.740000000000002</v>
      </c>
      <c r="F25" s="86">
        <f>'F018'!V25-'F018'!V$8</f>
        <v>8676.6252911538431</v>
      </c>
      <c r="G25" s="86">
        <f>'F018'!W25-'F018'!W$8</f>
        <v>858.53895826040002</v>
      </c>
      <c r="H25" s="86">
        <f>'F018'!X25-'F018'!X$8</f>
        <v>-3.5153343243051993</v>
      </c>
      <c r="I25" s="86">
        <f>'F018'!Y25-'F018'!Y$8</f>
        <v>-12.918071542931955</v>
      </c>
      <c r="J25" s="86">
        <f>'F018'!Z25-'F018'!Z$8</f>
        <v>-21.444584426741201</v>
      </c>
      <c r="K25" s="86">
        <f>'F018'!AA25-'F018'!AA$8</f>
        <v>-82.331519299707608</v>
      </c>
      <c r="L25" s="86">
        <f>'F018'!AB25-'F018'!AB$8</f>
        <v>-12.762004791753995</v>
      </c>
      <c r="M25">
        <f>-('F018'!G25-'F018'!$G$8)</f>
        <v>-1.4325996000000005</v>
      </c>
      <c r="N25">
        <f>-('F018'!F25-'F018'!$F$8)</f>
        <v>-11.033999999999999</v>
      </c>
    </row>
    <row r="26" spans="1:14" x14ac:dyDescent="0.25">
      <c r="A26" s="1">
        <v>128.83333333327514</v>
      </c>
      <c r="B26" s="1">
        <v>30.024999999999999</v>
      </c>
      <c r="C26" s="1">
        <v>6.5189000000000004</v>
      </c>
      <c r="D26" s="1">
        <v>51.733400000000003</v>
      </c>
      <c r="E26" s="1">
        <v>26.860119910000002</v>
      </c>
      <c r="F26" s="86">
        <f>'F018'!V26-'F018'!V$8</f>
        <v>8745.4452626807724</v>
      </c>
      <c r="G26" s="86">
        <f>'F018'!W26-'F018'!W$8</f>
        <v>991.52037959179995</v>
      </c>
      <c r="H26" s="86">
        <f>'F018'!X26-'F018'!X$8</f>
        <v>-3.6542493884089993</v>
      </c>
      <c r="I26" s="86">
        <f>'F018'!Y26-'F018'!Y$8</f>
        <v>-28.255988617602839</v>
      </c>
      <c r="J26" s="86">
        <f>'F018'!Z26-'F018'!Z$8</f>
        <v>-21.356213029040603</v>
      </c>
      <c r="K26" s="86">
        <f>'F018'!AA26-'F018'!AA$8</f>
        <v>-96.618486664134707</v>
      </c>
      <c r="L26" s="86">
        <f>'F018'!AB26-'F018'!AB$8</f>
        <v>-25.300673285165587</v>
      </c>
      <c r="M26">
        <f>-('F018'!G26-'F018'!$G$8)</f>
        <v>-1.4329995000000004</v>
      </c>
      <c r="N26">
        <f>-('F018'!F26-'F018'!$F$8)</f>
        <v>-11.183999999999999</v>
      </c>
    </row>
    <row r="27" spans="1:14" x14ac:dyDescent="0.25">
      <c r="A27" s="1">
        <v>145.83333333333334</v>
      </c>
      <c r="B27" s="1">
        <v>29.977699999999999</v>
      </c>
      <c r="C27" s="1">
        <v>6.5315000000000003</v>
      </c>
      <c r="D27" s="1">
        <v>51.575400000000002</v>
      </c>
      <c r="E27" s="1">
        <v>27.447989910000004</v>
      </c>
      <c r="F27" s="86">
        <f>'F018'!V27-'F018'!V$8</f>
        <v>8852.4512094230704</v>
      </c>
      <c r="G27" s="86">
        <f>'F018'!W27-'F018'!W$8</f>
        <v>1289.4802281891002</v>
      </c>
      <c r="H27" s="86">
        <f>'F018'!X27-'F018'!X$8</f>
        <v>-3.5346904029473993</v>
      </c>
      <c r="I27" s="86">
        <f>'F018'!Y27-'F018'!Y$8</f>
        <v>-24.389784463544544</v>
      </c>
      <c r="J27" s="86">
        <f>'F018'!Z27-'F018'!Z$8</f>
        <v>-21.068919936850502</v>
      </c>
      <c r="K27" s="86">
        <f>'F018'!AA27-'F018'!AA$8</f>
        <v>-98.768682146761009</v>
      </c>
      <c r="L27" s="86">
        <f>'F018'!AB27-'F018'!AB$8</f>
        <v>-25.45328698867759</v>
      </c>
      <c r="M27">
        <f>-('F018'!G27-'F018'!$G$8)</f>
        <v>-1.4339995000000003</v>
      </c>
      <c r="N27">
        <f>-('F018'!F27-'F018'!$F$8)</f>
        <v>-11.927</v>
      </c>
    </row>
    <row r="28" spans="1:14" x14ac:dyDescent="0.25">
      <c r="A28" s="1">
        <v>148.08333333333334</v>
      </c>
      <c r="B28" s="1">
        <v>30.024999999999999</v>
      </c>
      <c r="C28" s="1">
        <v>6.5125999999999999</v>
      </c>
      <c r="D28" s="1">
        <v>49.174100000000003</v>
      </c>
      <c r="E28" s="1">
        <v>27.510470000000005</v>
      </c>
      <c r="F28" s="86">
        <f>'F018'!V28-'F018'!V$8</f>
        <v>8850.7468642307776</v>
      </c>
      <c r="G28" s="86">
        <f>'F018'!W28-'F018'!W$8</f>
        <v>1428.6917126604005</v>
      </c>
      <c r="H28" s="86">
        <f>'F018'!X28-'F018'!X$8</f>
        <v>-4.4014979243051995</v>
      </c>
      <c r="I28" s="86">
        <f>'F018'!Y28-'F018'!Y$8</f>
        <v>-158.33981794293197</v>
      </c>
      <c r="J28" s="86">
        <f>'F018'!Z28-'F018'!Z$8</f>
        <v>-21.803702626741202</v>
      </c>
      <c r="K28" s="86">
        <f>'F018'!AA28-'F018'!AA$8</f>
        <v>-176.37128609970762</v>
      </c>
      <c r="L28" s="86">
        <f>'F018'!AB28-'F018'!AB$8</f>
        <v>-97.587702391753993</v>
      </c>
      <c r="M28">
        <f>-('F018'!G28-'F018'!$G$8)</f>
        <v>-1.4345996000000005</v>
      </c>
      <c r="N28">
        <f>-('F018'!F28-'F018'!$F$8)</f>
        <v>-12.007</v>
      </c>
    </row>
    <row r="29" spans="1:14" x14ac:dyDescent="0.25">
      <c r="A29" s="1">
        <v>149.83333333327514</v>
      </c>
      <c r="B29" s="1">
        <v>30.024999999999999</v>
      </c>
      <c r="C29" s="1">
        <v>6.5094000000000003</v>
      </c>
      <c r="D29" s="1">
        <v>51.417400000000001</v>
      </c>
      <c r="E29" s="1">
        <v>27.568409820000007</v>
      </c>
      <c r="F29" s="86">
        <f>'F018'!V29-'F018'!V$8</f>
        <v>8857.3292241923064</v>
      </c>
      <c r="G29" s="86">
        <f>'F018'!W29-'F018'!W$8</f>
        <v>1302.2211256728003</v>
      </c>
      <c r="H29" s="86">
        <f>'F018'!X29-'F018'!X$8</f>
        <v>-3.5791322593745996</v>
      </c>
      <c r="I29" s="86">
        <f>'F018'!Y29-'F018'!Y$8</f>
        <v>-32.347774119960761</v>
      </c>
      <c r="J29" s="86">
        <f>'F018'!Z29-'F018'!Z$8</f>
        <v>-21.299752095231604</v>
      </c>
      <c r="K29" s="86">
        <f>'F018'!AA29-'F018'!AA$8</f>
        <v>-104.34881544495761</v>
      </c>
      <c r="L29" s="86">
        <f>'F018'!AB29-'F018'!AB$8</f>
        <v>-27.560357555677371</v>
      </c>
      <c r="M29">
        <f>-('F018'!G29-'F018'!$G$8)</f>
        <v>-1.4348994000000002</v>
      </c>
      <c r="N29">
        <f>-('F018'!F29-'F018'!$F$8)</f>
        <v>-12.08</v>
      </c>
    </row>
    <row r="30" spans="1:14" x14ac:dyDescent="0.25">
      <c r="A30" s="1">
        <v>151.83333333333334</v>
      </c>
      <c r="B30" s="1">
        <v>30.024999999999999</v>
      </c>
      <c r="C30" s="1">
        <v>6.5063000000000004</v>
      </c>
      <c r="D30" s="1">
        <v>52.744500000000002</v>
      </c>
      <c r="E30" s="1">
        <v>27.585270090000002</v>
      </c>
      <c r="F30" s="86">
        <f>'F018'!V30-'F018'!V$8</f>
        <v>8844.1832611038481</v>
      </c>
      <c r="G30" s="86">
        <f>'F018'!W30-'F018'!W$8</f>
        <v>1380.0071476053001</v>
      </c>
      <c r="H30" s="86">
        <f>'F018'!X30-'F018'!X$8</f>
        <v>-3.6230416023653995</v>
      </c>
      <c r="I30" s="86">
        <f>'F018'!Y30-'F018'!Y$8</f>
        <v>-27.787010187988983</v>
      </c>
      <c r="J30" s="86">
        <f>'F018'!Z30-'F018'!Z$8</f>
        <v>-21.149104167505502</v>
      </c>
      <c r="K30" s="86">
        <f>'F018'!AA30-'F018'!AA$8</f>
        <v>-103.99415784836921</v>
      </c>
      <c r="L30" s="86">
        <f>'F018'!AB30-'F018'!AB$8</f>
        <v>-27.58042469384749</v>
      </c>
      <c r="M30">
        <f>-('F018'!G30-'F018'!$G$8)</f>
        <v>-1.4351997000000001</v>
      </c>
      <c r="N30">
        <f>-('F018'!F30-'F018'!$F$8)</f>
        <v>-12.100999999999999</v>
      </c>
    </row>
    <row r="31" spans="1:14" x14ac:dyDescent="0.25">
      <c r="A31" s="1">
        <v>152.83333333327514</v>
      </c>
      <c r="B31" s="1">
        <v>30.024999999999999</v>
      </c>
      <c r="C31" s="1">
        <v>6.5063000000000004</v>
      </c>
      <c r="D31" s="1">
        <v>52.744500000000002</v>
      </c>
      <c r="E31" s="1">
        <v>27.585270090000002</v>
      </c>
      <c r="F31" s="86">
        <f>'F018'!V31-'F018'!V$8</f>
        <v>8769.9152262461594</v>
      </c>
      <c r="G31" s="86">
        <f>'F018'!W31-'F018'!W$8</f>
        <v>1403.2063597509903</v>
      </c>
      <c r="H31" s="86">
        <f>'F018'!X31-'F018'!X$8</f>
        <v>-3.4851152519153992</v>
      </c>
      <c r="I31" s="86">
        <f>'F018'!Y31-'F018'!Y$8</f>
        <v>-24.386849796695543</v>
      </c>
      <c r="J31" s="86">
        <f>'F018'!Z31-'F018'!Z$8</f>
        <v>-20.898078209686503</v>
      </c>
      <c r="K31" s="86">
        <f>'F018'!AA31-'F018'!AA$8</f>
        <v>-98.984396947324313</v>
      </c>
      <c r="L31" s="86">
        <f>'F018'!AB31-'F018'!AB$8</f>
        <v>-25.170299646084203</v>
      </c>
      <c r="M31">
        <f>-('F018'!G31-'F018'!$G$8)</f>
        <v>-1.4351997000000001</v>
      </c>
      <c r="N31">
        <f>-('F018'!F31-'F018'!$F$8)</f>
        <v>-12.100999999999999</v>
      </c>
    </row>
    <row r="34" spans="1:3" x14ac:dyDescent="0.25">
      <c r="A34" t="s">
        <v>37</v>
      </c>
      <c r="B34">
        <f>40-M5*0.2/0.5</f>
        <v>40</v>
      </c>
      <c r="C34" t="s">
        <v>39</v>
      </c>
    </row>
    <row r="35" spans="1:3" x14ac:dyDescent="0.25">
      <c r="A35" t="s">
        <v>38</v>
      </c>
      <c r="B35">
        <v>0</v>
      </c>
      <c r="C35" t="s">
        <v>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1"/>
  <sheetViews>
    <sheetView topLeftCell="A9" workbookViewId="0">
      <selection activeCell="Q36" sqref="Q36"/>
    </sheetView>
  </sheetViews>
  <sheetFormatPr defaultRowHeight="15" x14ac:dyDescent="0.25"/>
  <sheetData>
    <row r="1" spans="1:28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40</v>
      </c>
      <c r="L1" s="62" t="s">
        <v>54</v>
      </c>
      <c r="M1" s="62" t="s">
        <v>10</v>
      </c>
      <c r="N1" s="62" t="s">
        <v>11</v>
      </c>
      <c r="O1" s="62" t="s">
        <v>12</v>
      </c>
      <c r="P1" s="62" t="s">
        <v>11</v>
      </c>
      <c r="Q1" s="62" t="s">
        <v>13</v>
      </c>
      <c r="R1" s="62" t="s">
        <v>14</v>
      </c>
      <c r="S1" s="62" t="s">
        <v>15</v>
      </c>
      <c r="T1" s="62" t="s">
        <v>16</v>
      </c>
      <c r="U1" s="63" t="s">
        <v>17</v>
      </c>
      <c r="V1" s="3" t="s">
        <v>25</v>
      </c>
      <c r="W1" s="4" t="s">
        <v>27</v>
      </c>
      <c r="X1" s="4" t="s">
        <v>29</v>
      </c>
      <c r="Y1" s="4" t="s">
        <v>30</v>
      </c>
      <c r="Z1" s="4" t="s">
        <v>31</v>
      </c>
      <c r="AA1" s="4" t="s">
        <v>27</v>
      </c>
      <c r="AB1" s="5" t="s">
        <v>32</v>
      </c>
    </row>
    <row r="2" spans="1:28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19</v>
      </c>
      <c r="F2" s="65" t="s">
        <v>19</v>
      </c>
      <c r="G2" s="65" t="s">
        <v>19</v>
      </c>
      <c r="H2" s="65" t="s">
        <v>36</v>
      </c>
      <c r="I2" s="65" t="s">
        <v>36</v>
      </c>
      <c r="J2" s="65" t="s">
        <v>20</v>
      </c>
      <c r="K2" s="65" t="s">
        <v>21</v>
      </c>
      <c r="L2" s="65" t="s">
        <v>21</v>
      </c>
      <c r="M2" s="65" t="s">
        <v>21</v>
      </c>
      <c r="N2" s="65" t="s">
        <v>22</v>
      </c>
      <c r="O2" s="65" t="s">
        <v>23</v>
      </c>
      <c r="P2" s="65" t="s">
        <v>24</v>
      </c>
      <c r="Q2" s="65" t="s">
        <v>21</v>
      </c>
      <c r="R2" s="65" t="s">
        <v>21</v>
      </c>
      <c r="S2" s="65" t="s">
        <v>21</v>
      </c>
      <c r="T2" s="65" t="s">
        <v>21</v>
      </c>
      <c r="U2" s="66" t="s">
        <v>21</v>
      </c>
      <c r="V2" s="14" t="s">
        <v>26</v>
      </c>
      <c r="W2" s="15" t="s">
        <v>28</v>
      </c>
      <c r="X2" s="15" t="s">
        <v>26</v>
      </c>
      <c r="Y2" s="15" t="s">
        <v>26</v>
      </c>
      <c r="Z2" s="15" t="s">
        <v>26</v>
      </c>
      <c r="AA2" s="15" t="s">
        <v>26</v>
      </c>
      <c r="AB2" s="16" t="s">
        <v>26</v>
      </c>
    </row>
    <row r="3" spans="1:28" x14ac:dyDescent="0.25">
      <c r="A3" s="51">
        <v>0</v>
      </c>
      <c r="B3" s="51">
        <v>29.930499999999999</v>
      </c>
      <c r="C3" s="51">
        <v>4.9965000000000002</v>
      </c>
      <c r="D3" s="51">
        <v>99.222800000000007</v>
      </c>
      <c r="E3" s="51">
        <v>0</v>
      </c>
      <c r="F3" s="51">
        <v>0</v>
      </c>
      <c r="G3" s="51">
        <v>0</v>
      </c>
      <c r="H3" s="51">
        <v>0</v>
      </c>
      <c r="I3" s="51">
        <v>0</v>
      </c>
      <c r="J3" s="51">
        <v>15</v>
      </c>
      <c r="K3" s="51">
        <v>40</v>
      </c>
      <c r="L3" s="51">
        <v>0</v>
      </c>
      <c r="M3" s="51"/>
      <c r="N3" s="51"/>
      <c r="O3" s="51"/>
      <c r="P3" s="51"/>
      <c r="Q3" s="51">
        <v>0.24</v>
      </c>
      <c r="R3" s="51">
        <v>11.46</v>
      </c>
      <c r="S3" s="51">
        <v>1.66</v>
      </c>
      <c r="T3" s="51">
        <v>11.65</v>
      </c>
      <c r="U3" s="51">
        <v>5.9</v>
      </c>
      <c r="V3" s="36">
        <f>M3*J3</f>
        <v>0</v>
      </c>
      <c r="W3" s="37">
        <f>O3*J3</f>
        <v>0</v>
      </c>
      <c r="X3" s="37">
        <f>Q3*J3</f>
        <v>3.5999999999999996</v>
      </c>
      <c r="Y3" s="37">
        <f>R3*J3</f>
        <v>171.9</v>
      </c>
      <c r="Z3" s="37">
        <f>S3*J3</f>
        <v>24.9</v>
      </c>
      <c r="AA3" s="37">
        <f>T3*J3</f>
        <v>174.75</v>
      </c>
      <c r="AB3" s="38">
        <f>U3*J3</f>
        <v>88.5</v>
      </c>
    </row>
    <row r="4" spans="1:28" x14ac:dyDescent="0.25">
      <c r="A4" s="51">
        <v>3.9999999999417923</v>
      </c>
      <c r="B4" s="51">
        <v>29.977699999999999</v>
      </c>
      <c r="C4" s="51">
        <v>4.9965000000000002</v>
      </c>
      <c r="D4" s="51">
        <v>98.211699999999993</v>
      </c>
      <c r="E4" s="51">
        <v>0</v>
      </c>
      <c r="F4" s="51">
        <v>0</v>
      </c>
      <c r="G4" s="51">
        <v>0</v>
      </c>
      <c r="H4" s="51">
        <v>0</v>
      </c>
      <c r="I4" s="51">
        <v>0</v>
      </c>
      <c r="J4" s="51">
        <v>15</v>
      </c>
      <c r="K4" s="51">
        <f>IF((K3*J3-(V4-V3)*readme!$B$18/readme!$B$20+(E4-E3)*1000)/J4&gt;0,(K3*J3-(V4-V3)*readme!$B$18/readme!$B$20+(E4-E3)*1000)/J4,0)</f>
        <v>40</v>
      </c>
      <c r="L4" s="51">
        <v>0</v>
      </c>
      <c r="M4" s="51"/>
      <c r="N4" s="51"/>
      <c r="O4" s="51"/>
      <c r="P4" s="51"/>
      <c r="Q4" s="51"/>
      <c r="R4" s="51"/>
      <c r="S4" s="51"/>
      <c r="T4" s="51"/>
      <c r="U4" s="77"/>
      <c r="V4" s="23">
        <f t="shared" ref="V4:V32" si="0">M4*J4</f>
        <v>0</v>
      </c>
      <c r="W4" s="2">
        <f t="shared" ref="W4:W32" si="1">O4*J4</f>
        <v>0</v>
      </c>
      <c r="X4" s="2">
        <f t="shared" ref="X4:X32" si="2">Q4*J4</f>
        <v>0</v>
      </c>
      <c r="Y4" s="2">
        <f t="shared" ref="Y4:Y32" si="3">R4*J4</f>
        <v>0</v>
      </c>
      <c r="Z4" s="2">
        <f t="shared" ref="Z4:Z32" si="4">S4*J4</f>
        <v>0</v>
      </c>
      <c r="AA4" s="2">
        <f t="shared" ref="AA4:AA32" si="5">T4*J4</f>
        <v>0</v>
      </c>
      <c r="AB4" s="24">
        <f t="shared" ref="AB4:AB32" si="6">U4*J4</f>
        <v>0</v>
      </c>
    </row>
    <row r="5" spans="1:28" x14ac:dyDescent="0.25">
      <c r="A5" s="52">
        <v>21</v>
      </c>
      <c r="B5" s="52">
        <v>29.977699999999999</v>
      </c>
      <c r="C5" s="52">
        <v>4.9713000000000003</v>
      </c>
      <c r="D5" s="52">
        <v>82.729500000000002</v>
      </c>
      <c r="E5" s="52">
        <v>0</v>
      </c>
      <c r="F5" s="52">
        <v>0</v>
      </c>
      <c r="G5" s="52">
        <v>1.4899400000000241E-2</v>
      </c>
      <c r="H5" s="52">
        <v>0</v>
      </c>
      <c r="I5" s="52">
        <v>0</v>
      </c>
      <c r="J5" s="52">
        <v>15.01340946</v>
      </c>
      <c r="K5" s="52">
        <f>IF((K4*J4-(V5-V4)*readme!$B$18/readme!$B$20+(E5-E4)*1000)/J5&gt;0,(K4*J4-(V5-V4)*readme!$B$18/readme!$B$20+(E5-E4)*1000)/J5,0)</f>
        <v>34.118119532159746</v>
      </c>
      <c r="L5" s="52">
        <v>0</v>
      </c>
      <c r="M5" s="52">
        <v>14.615384615384713</v>
      </c>
      <c r="N5" s="52">
        <v>3.85616753570382E-13</v>
      </c>
      <c r="O5" s="52"/>
      <c r="P5" s="52"/>
      <c r="Q5" s="52"/>
      <c r="R5" s="52"/>
      <c r="S5" s="52"/>
      <c r="T5" s="52"/>
      <c r="U5" s="71"/>
      <c r="V5" s="23">
        <f t="shared" si="0"/>
        <v>219.4267536461553</v>
      </c>
      <c r="W5" s="2">
        <f t="shared" si="1"/>
        <v>0</v>
      </c>
      <c r="X5" s="2">
        <f t="shared" si="2"/>
        <v>0</v>
      </c>
      <c r="Y5" s="2">
        <f t="shared" si="3"/>
        <v>0</v>
      </c>
      <c r="Z5" s="2">
        <f t="shared" si="4"/>
        <v>0</v>
      </c>
      <c r="AA5" s="2">
        <f t="shared" si="5"/>
        <v>0</v>
      </c>
      <c r="AB5" s="24">
        <f t="shared" si="6"/>
        <v>0</v>
      </c>
    </row>
    <row r="6" spans="1:28" x14ac:dyDescent="0.25">
      <c r="A6" s="35">
        <v>24</v>
      </c>
      <c r="B6" s="35">
        <v>29.977699999999999</v>
      </c>
      <c r="C6" s="35">
        <v>4.9619</v>
      </c>
      <c r="D6" s="35">
        <v>68.700699999999998</v>
      </c>
      <c r="E6" s="35">
        <v>0</v>
      </c>
      <c r="F6" s="35">
        <v>0</v>
      </c>
      <c r="G6" s="35">
        <v>2.7799800000000686E-2</v>
      </c>
      <c r="H6" s="35">
        <v>0</v>
      </c>
      <c r="I6" s="35">
        <v>0</v>
      </c>
      <c r="J6" s="35">
        <v>15.025019820000001</v>
      </c>
      <c r="K6" s="73">
        <f>IF((K5*J5-(V6-V5)*readme!$B$18/readme!$B$20+(E6-E5)*1000)/J6&gt;0,(K5*J5-(V6-V5)*readme!$B$18/readme!$B$20+(E6-E5)*1000)/J6,0)</f>
        <v>31.933391582041914</v>
      </c>
      <c r="L6" s="73">
        <v>0</v>
      </c>
      <c r="M6" s="35">
        <v>19.999999999999847</v>
      </c>
      <c r="N6" s="35">
        <v>1.0878565864406564</v>
      </c>
      <c r="O6" s="13">
        <v>0</v>
      </c>
      <c r="P6" s="13">
        <v>0.1</v>
      </c>
      <c r="Q6" s="13">
        <v>0.24</v>
      </c>
      <c r="R6" s="13">
        <v>11.46</v>
      </c>
      <c r="S6" s="13">
        <v>1.66</v>
      </c>
      <c r="T6" s="13">
        <v>11.65</v>
      </c>
      <c r="U6" s="13">
        <v>5.9</v>
      </c>
      <c r="V6" s="39">
        <f t="shared" si="0"/>
        <v>300.50039639999773</v>
      </c>
      <c r="W6" s="40">
        <f t="shared" si="1"/>
        <v>0</v>
      </c>
      <c r="X6" s="40">
        <f>Q6*J6</f>
        <v>3.6060047568</v>
      </c>
      <c r="Y6" s="40">
        <f t="shared" si="3"/>
        <v>172.18672713720002</v>
      </c>
      <c r="Z6" s="40">
        <f t="shared" si="4"/>
        <v>24.941532901199999</v>
      </c>
      <c r="AA6" s="40">
        <f t="shared" si="5"/>
        <v>175.04148090300001</v>
      </c>
      <c r="AB6" s="41">
        <f t="shared" si="6"/>
        <v>88.647616938000013</v>
      </c>
    </row>
    <row r="7" spans="1:28" x14ac:dyDescent="0.25">
      <c r="A7" s="1">
        <v>28.416666666744277</v>
      </c>
      <c r="B7" s="1">
        <v>30.024999999999999</v>
      </c>
      <c r="C7" s="78">
        <v>4.9901999999999997</v>
      </c>
      <c r="D7" s="78">
        <v>49.963999999999999</v>
      </c>
      <c r="E7" s="78">
        <v>0</v>
      </c>
      <c r="F7" s="78">
        <v>0</v>
      </c>
      <c r="G7" s="78">
        <v>6.3299800000000683E-2</v>
      </c>
      <c r="H7" s="78">
        <f>(E8-E7)/(A8-A7)*1000</f>
        <v>58.862559242160827</v>
      </c>
      <c r="I7" s="78">
        <f>(F8-F7)/(A8-A7)*1000</f>
        <v>7.9620853081184046</v>
      </c>
      <c r="J7" s="78">
        <v>15.056969820000001</v>
      </c>
      <c r="K7" s="80">
        <f>IF((K6*J6-(V7-V6)*readme!$B$18/readme!$B$20+(E7-E6)*1000)/J7&gt;0,(K6*J6-(V7-V6)*readme!$B$18/readme!$B$20+(E7-E6)*1000)/J7,0)</f>
        <v>25.23327067002532</v>
      </c>
      <c r="L7" s="80"/>
      <c r="M7" s="78">
        <v>36.538461538461377</v>
      </c>
      <c r="N7" s="78">
        <v>0.54392829322035441</v>
      </c>
      <c r="O7" s="84">
        <v>0</v>
      </c>
      <c r="P7" s="84">
        <v>0.1</v>
      </c>
      <c r="Q7" s="78"/>
      <c r="R7" s="78"/>
      <c r="S7" s="78"/>
      <c r="T7" s="78"/>
      <c r="U7" s="81"/>
      <c r="V7" s="23">
        <f t="shared" si="0"/>
        <v>550.15851265384379</v>
      </c>
      <c r="W7" s="2">
        <f t="shared" si="1"/>
        <v>0</v>
      </c>
      <c r="X7" s="2">
        <f t="shared" si="2"/>
        <v>0</v>
      </c>
      <c r="Y7" s="2">
        <f t="shared" si="3"/>
        <v>0</v>
      </c>
      <c r="Z7" s="2">
        <f t="shared" si="4"/>
        <v>0</v>
      </c>
      <c r="AA7" s="2">
        <f t="shared" si="5"/>
        <v>0</v>
      </c>
      <c r="AB7" s="24">
        <f t="shared" si="6"/>
        <v>0</v>
      </c>
    </row>
    <row r="8" spans="1:28" x14ac:dyDescent="0.25">
      <c r="A8" s="1">
        <v>45.999999999941792</v>
      </c>
      <c r="B8" s="1">
        <v>30.024999999999999</v>
      </c>
      <c r="C8" s="1">
        <v>6.9507000000000003</v>
      </c>
      <c r="D8" s="1">
        <v>51.164700000000003</v>
      </c>
      <c r="E8" s="1">
        <v>1.0349999999999999</v>
      </c>
      <c r="F8" s="1">
        <v>0.14000000000000057</v>
      </c>
      <c r="G8" s="1">
        <v>0.64849999999999997</v>
      </c>
      <c r="H8" s="1">
        <v>0</v>
      </c>
      <c r="I8" s="1">
        <f>(F9-F8)/(A9-A8)*1000</f>
        <v>41.999999998777454</v>
      </c>
      <c r="J8" s="1">
        <v>16.998349999999999</v>
      </c>
      <c r="K8" s="51">
        <f>IF((K7*J7-(V8-V7)*readme!$B$18/readme!$B$20+(E8-E7)*1000)/J8&gt;0,(K7*J7-(V8-V7)*readme!$B$18/readme!$B$20+(E8-E7)*1000)/J8,0)</f>
        <v>0</v>
      </c>
      <c r="L8" s="51"/>
      <c r="M8" s="1">
        <v>244.23076923076931</v>
      </c>
      <c r="N8" s="1">
        <v>22.30106002203766</v>
      </c>
      <c r="O8" s="1">
        <v>1.113</v>
      </c>
      <c r="P8" s="1">
        <v>8.5000000000000006E-2</v>
      </c>
      <c r="Q8" s="1">
        <v>4.8729999999999996E-2</v>
      </c>
      <c r="R8" s="1">
        <v>9.2157900000000001</v>
      </c>
      <c r="S8" s="1">
        <v>1.129E-2</v>
      </c>
      <c r="T8" s="1">
        <v>8.0314200000000007</v>
      </c>
      <c r="U8" s="1">
        <v>5.3347600000000002</v>
      </c>
      <c r="V8" s="23">
        <f t="shared" si="0"/>
        <v>4151.5200961538476</v>
      </c>
      <c r="W8" s="2">
        <f t="shared" si="1"/>
        <v>18.919163549999997</v>
      </c>
      <c r="X8" s="2">
        <f t="shared" si="2"/>
        <v>0.82832959549999985</v>
      </c>
      <c r="Y8" s="2">
        <f t="shared" si="3"/>
        <v>156.65322394649999</v>
      </c>
      <c r="Z8" s="2">
        <f t="shared" si="4"/>
        <v>0.19191137149999998</v>
      </c>
      <c r="AA8" s="2">
        <f t="shared" si="5"/>
        <v>136.520888157</v>
      </c>
      <c r="AB8" s="24">
        <f t="shared" si="6"/>
        <v>90.682117645999995</v>
      </c>
    </row>
    <row r="9" spans="1:28" x14ac:dyDescent="0.25">
      <c r="A9" s="1">
        <v>48</v>
      </c>
      <c r="B9" s="1">
        <v>30.024999999999999</v>
      </c>
      <c r="C9" s="1">
        <v>6.9097</v>
      </c>
      <c r="D9" s="1">
        <v>51.543799999999997</v>
      </c>
      <c r="E9" s="1">
        <v>1.0349999999999999</v>
      </c>
      <c r="F9" s="1">
        <v>0.2240000000000002</v>
      </c>
      <c r="G9" s="1">
        <v>0.64400000000000002</v>
      </c>
      <c r="H9" s="1">
        <v>0</v>
      </c>
      <c r="I9" s="1">
        <f>(F10-F9)/(A10-A9)*1000</f>
        <v>40.999999999999183</v>
      </c>
      <c r="J9" s="1">
        <v>17.060659999999999</v>
      </c>
      <c r="K9" s="51">
        <f>IF((K8*J8-(V9-V8)*readme!$B$18/readme!$B$20+(E9-E8)*1000)/J9&gt;0,(K8*J8-(V9-V8)*readme!$B$18/readme!$B$20+(E9-E8)*1000)/J9,0)</f>
        <v>2.4124328673731932</v>
      </c>
      <c r="L9" s="51"/>
      <c r="M9" s="1">
        <v>237.30769230769209</v>
      </c>
      <c r="N9" s="1">
        <v>2.7196414661026918</v>
      </c>
      <c r="O9" s="1">
        <v>1.0860000000000001</v>
      </c>
      <c r="P9" s="1">
        <v>0.5</v>
      </c>
      <c r="Q9" s="1">
        <v>4.3650000000000001E-2</v>
      </c>
      <c r="R9" s="1">
        <v>9.2689400000000006</v>
      </c>
      <c r="S9" s="1">
        <v>1.1949999999999999E-2</v>
      </c>
      <c r="T9" s="1">
        <v>8.2480900000000013</v>
      </c>
      <c r="U9" s="1">
        <v>5.5376300000000001</v>
      </c>
      <c r="V9" s="23">
        <f t="shared" si="0"/>
        <v>4048.6258538461498</v>
      </c>
      <c r="W9" s="2">
        <f t="shared" si="1"/>
        <v>18.527876759999998</v>
      </c>
      <c r="X9" s="2">
        <f t="shared" si="2"/>
        <v>0.74469780899999993</v>
      </c>
      <c r="Y9" s="2">
        <f t="shared" si="3"/>
        <v>158.13423390040001</v>
      </c>
      <c r="Z9" s="2">
        <f t="shared" si="4"/>
        <v>0.20387488699999998</v>
      </c>
      <c r="AA9" s="2">
        <f t="shared" si="5"/>
        <v>140.71785913940002</v>
      </c>
      <c r="AB9" s="24">
        <f t="shared" si="6"/>
        <v>94.475622635799994</v>
      </c>
    </row>
    <row r="10" spans="1:28" x14ac:dyDescent="0.25">
      <c r="A10" s="1">
        <v>51</v>
      </c>
      <c r="B10" s="1">
        <v>29.977699999999999</v>
      </c>
      <c r="C10" s="1">
        <v>6.8813000000000004</v>
      </c>
      <c r="D10" s="1">
        <v>49.363700000000001</v>
      </c>
      <c r="E10" s="1">
        <v>1.0349999999999999</v>
      </c>
      <c r="F10" s="1">
        <v>0.34699999999999775</v>
      </c>
      <c r="G10" s="1">
        <v>0.64700000000000002</v>
      </c>
      <c r="H10" s="1">
        <v>0</v>
      </c>
      <c r="I10" s="1">
        <f t="shared" ref="I10:I32" si="7">(F11-F10)/(A11-A10)*1000</f>
        <v>43.333333333334188</v>
      </c>
      <c r="J10" s="1">
        <v>17.160529999999998</v>
      </c>
      <c r="K10" s="51">
        <f>IF((K9*J9-(V10-V9)*readme!$B$18/readme!$B$20+(E10-E9)*1000)/J10&gt;0,(K9*J9-(V10-V9)*readme!$B$18/readme!$B$20+(E10-E9)*1000)/J10,0)</f>
        <v>9.6921183490432679</v>
      </c>
      <c r="L10" s="51"/>
      <c r="M10" s="1">
        <v>217.69230769230785</v>
      </c>
      <c r="N10" s="1">
        <v>1.0878565864432168</v>
      </c>
      <c r="O10" s="1">
        <v>2.1560000000000001</v>
      </c>
      <c r="P10" s="1">
        <v>0.222</v>
      </c>
      <c r="Q10" s="1">
        <v>3.7990000000000003E-2</v>
      </c>
      <c r="R10" s="1">
        <v>9.2050799999999988</v>
      </c>
      <c r="S10" s="1">
        <v>9.7999999999999997E-3</v>
      </c>
      <c r="T10" s="1">
        <v>7.9552899999999998</v>
      </c>
      <c r="U10" s="1">
        <v>5.4495399999999998</v>
      </c>
      <c r="V10" s="23">
        <f t="shared" si="0"/>
        <v>3735.715376923079</v>
      </c>
      <c r="W10" s="2">
        <f t="shared" si="1"/>
        <v>36.998102679999995</v>
      </c>
      <c r="X10" s="2">
        <f t="shared" si="2"/>
        <v>0.65192853470000001</v>
      </c>
      <c r="Y10" s="2">
        <f t="shared" si="3"/>
        <v>157.96405149239996</v>
      </c>
      <c r="Z10" s="2">
        <f t="shared" si="4"/>
        <v>0.16817319399999997</v>
      </c>
      <c r="AA10" s="2">
        <f t="shared" si="5"/>
        <v>136.51699270369997</v>
      </c>
      <c r="AB10" s="24">
        <f t="shared" si="6"/>
        <v>93.516994656199984</v>
      </c>
    </row>
    <row r="11" spans="1:28" x14ac:dyDescent="0.25">
      <c r="A11" s="1">
        <v>54</v>
      </c>
      <c r="B11" s="1">
        <v>29.977699999999999</v>
      </c>
      <c r="C11" s="1">
        <v>6.8655999999999997</v>
      </c>
      <c r="D11" s="1">
        <v>49.679600000000001</v>
      </c>
      <c r="E11" s="1">
        <v>1.0349999999999999</v>
      </c>
      <c r="F11" s="1">
        <v>0.47700000000000031</v>
      </c>
      <c r="G11" s="1">
        <v>0.65789940000000025</v>
      </c>
      <c r="H11" s="1">
        <v>0</v>
      </c>
      <c r="I11" s="1">
        <f t="shared" si="7"/>
        <v>45.666666666666821</v>
      </c>
      <c r="J11" s="1">
        <v>17.27303946</v>
      </c>
      <c r="K11" s="51">
        <f>IF((K10*J10-(V11-V10)*readme!$B$18/readme!$B$20+(E11-E10)*1000)/J11&gt;0,(K10*J10-(V11-V10)*readme!$B$18/readme!$B$20+(E11-E10)*1000)/J11,0)</f>
        <v>8.7541123886341481</v>
      </c>
      <c r="L11" s="51"/>
      <c r="M11" s="1">
        <v>218.46153846153874</v>
      </c>
      <c r="N11" s="1">
        <v>16.317848796612136</v>
      </c>
      <c r="O11" s="1">
        <v>2.8849999999999998</v>
      </c>
      <c r="P11" s="1">
        <v>0.24399999999999999</v>
      </c>
      <c r="Q11" s="1">
        <v>4.0379999999999999E-2</v>
      </c>
      <c r="R11" s="1">
        <v>9.3121299999999998</v>
      </c>
      <c r="S11" s="1">
        <v>8.6199999999999992E-3</v>
      </c>
      <c r="T11" s="1">
        <v>7.9706299999999999</v>
      </c>
      <c r="U11" s="1">
        <v>5.4540300000000004</v>
      </c>
      <c r="V11" s="23">
        <f t="shared" si="0"/>
        <v>3773.4947743384664</v>
      </c>
      <c r="W11" s="2">
        <f t="shared" si="1"/>
        <v>49.832718842099993</v>
      </c>
      <c r="X11" s="2">
        <f t="shared" si="2"/>
        <v>0.69748533339480001</v>
      </c>
      <c r="Y11" s="2">
        <f t="shared" si="3"/>
        <v>160.84878894664979</v>
      </c>
      <c r="Z11" s="2">
        <f t="shared" si="4"/>
        <v>0.14889360014519998</v>
      </c>
      <c r="AA11" s="2">
        <f t="shared" si="5"/>
        <v>137.6770065110598</v>
      </c>
      <c r="AB11" s="24">
        <f t="shared" si="6"/>
        <v>94.20767540602381</v>
      </c>
    </row>
    <row r="12" spans="1:28" x14ac:dyDescent="0.25">
      <c r="A12" s="1">
        <v>57</v>
      </c>
      <c r="B12" s="1">
        <v>29.977699999999999</v>
      </c>
      <c r="C12" s="1">
        <v>6.8655999999999997</v>
      </c>
      <c r="D12" s="1">
        <v>49.837600000000002</v>
      </c>
      <c r="E12" s="1">
        <v>1.0349999999999999</v>
      </c>
      <c r="F12" s="1">
        <v>0.61400000000000077</v>
      </c>
      <c r="G12" s="1">
        <v>0.67149999999999999</v>
      </c>
      <c r="H12" s="1">
        <v>0</v>
      </c>
      <c r="I12" s="1">
        <f t="shared" si="7"/>
        <v>51.839999999758582</v>
      </c>
      <c r="J12" s="1">
        <v>17.393509999999999</v>
      </c>
      <c r="K12" s="51">
        <f>IF((K11*J11-(V12-V11)*readme!$B$18/readme!$B$20+(E12-E11)*1000)/J12&gt;0,(K11*J11-(V12-V11)*readme!$B$18/readme!$B$20+(E12-E11)*1000)/J12,0)</f>
        <v>7.0113154053083715</v>
      </c>
      <c r="L12" s="51"/>
      <c r="M12" s="1">
        <v>221.15384615384616</v>
      </c>
      <c r="N12" s="1">
        <v>9.246780984747673</v>
      </c>
      <c r="O12" s="1">
        <v>3.9889999999999999</v>
      </c>
      <c r="P12" s="1">
        <v>0.39500000000000002</v>
      </c>
      <c r="Q12" s="1">
        <v>4.0149999999999998E-2</v>
      </c>
      <c r="R12" s="1">
        <v>9.384640000000001</v>
      </c>
      <c r="S12" s="1">
        <v>8.5000000000000006E-3</v>
      </c>
      <c r="T12" s="1">
        <v>7.9376000000000007</v>
      </c>
      <c r="U12" s="1">
        <v>5.3925600000000005</v>
      </c>
      <c r="V12" s="23">
        <f t="shared" si="0"/>
        <v>3846.6416346153846</v>
      </c>
      <c r="W12" s="2">
        <f t="shared" si="1"/>
        <v>69.382711389999997</v>
      </c>
      <c r="X12" s="2">
        <f t="shared" si="2"/>
        <v>0.69834942649999998</v>
      </c>
      <c r="Y12" s="2">
        <f t="shared" si="3"/>
        <v>163.2318296864</v>
      </c>
      <c r="Z12" s="2">
        <f t="shared" si="4"/>
        <v>0.14784483500000001</v>
      </c>
      <c r="AA12" s="2">
        <f t="shared" si="5"/>
        <v>138.062724976</v>
      </c>
      <c r="AB12" s="24">
        <f t="shared" si="6"/>
        <v>93.795546285599997</v>
      </c>
    </row>
    <row r="13" spans="1:28" x14ac:dyDescent="0.25">
      <c r="A13" s="1">
        <v>69.500000000058208</v>
      </c>
      <c r="B13" s="1">
        <v>29.977699999999999</v>
      </c>
      <c r="C13" s="1">
        <v>6.8624000000000001</v>
      </c>
      <c r="D13" s="1">
        <v>48.542200000000001</v>
      </c>
      <c r="E13" s="1">
        <v>1.0349999999999999</v>
      </c>
      <c r="F13" s="1">
        <v>1.2620000000000005</v>
      </c>
      <c r="G13" s="1">
        <v>0.73899999999999999</v>
      </c>
      <c r="H13" s="1">
        <v>0</v>
      </c>
      <c r="I13" s="1">
        <f t="shared" si="7"/>
        <v>58.588235294518988</v>
      </c>
      <c r="J13" s="1">
        <v>17.966179999999998</v>
      </c>
      <c r="K13" s="51">
        <f>IF((K12*J12-(V13-V12)*readme!$B$18/readme!$B$20+(E13-E12)*1000)/J13&gt;0,(K12*J12-(V13-V12)*readme!$B$18/readme!$B$20+(E13-E12)*1000)/J13,0)</f>
        <v>0</v>
      </c>
      <c r="L13" s="51"/>
      <c r="M13" s="1">
        <v>246.92307692307674</v>
      </c>
      <c r="N13" s="1">
        <v>10.878565864407422</v>
      </c>
      <c r="O13" s="1">
        <v>5.0570000000000004</v>
      </c>
      <c r="P13" s="1">
        <v>0.41099999999999998</v>
      </c>
      <c r="Q13" s="1">
        <v>3.7590000000000005E-2</v>
      </c>
      <c r="R13" s="1">
        <v>8.9492599999999989</v>
      </c>
      <c r="S13" s="1">
        <v>7.4800000000000005E-3</v>
      </c>
      <c r="T13" s="1">
        <v>7.32376</v>
      </c>
      <c r="U13" s="1">
        <v>4.9765899999999998</v>
      </c>
      <c r="V13" s="23">
        <f t="shared" si="0"/>
        <v>4436.2644461538421</v>
      </c>
      <c r="W13" s="2">
        <f t="shared" si="1"/>
        <v>90.854972259999997</v>
      </c>
      <c r="X13" s="2">
        <f t="shared" si="2"/>
        <v>0.67534870619999998</v>
      </c>
      <c r="Y13" s="2">
        <f t="shared" si="3"/>
        <v>160.78401602679995</v>
      </c>
      <c r="Z13" s="2">
        <f t="shared" si="4"/>
        <v>0.1343870264</v>
      </c>
      <c r="AA13" s="2">
        <f t="shared" si="5"/>
        <v>131.57999043679999</v>
      </c>
      <c r="AB13" s="24">
        <f t="shared" si="6"/>
        <v>89.410311726199993</v>
      </c>
    </row>
    <row r="14" spans="1:28" x14ac:dyDescent="0.25">
      <c r="A14" s="1">
        <v>72.333333333372138</v>
      </c>
      <c r="B14" s="1">
        <v>29.977699999999999</v>
      </c>
      <c r="C14" s="1">
        <v>6.8624000000000001</v>
      </c>
      <c r="D14" s="1">
        <v>49.837600000000002</v>
      </c>
      <c r="E14" s="1">
        <v>1.0349999999999999</v>
      </c>
      <c r="F14" s="1">
        <v>1.4280000000000008</v>
      </c>
      <c r="G14" s="1">
        <v>0.75279980000000069</v>
      </c>
      <c r="H14" s="1">
        <v>0</v>
      </c>
      <c r="I14" s="1">
        <f t="shared" si="7"/>
        <v>61.87500000090008</v>
      </c>
      <c r="J14" s="1">
        <v>18.109739819999998</v>
      </c>
      <c r="K14" s="51">
        <f>IF((K13*J13-(V14-V13)*readme!$B$18/readme!$B$20+(E14-E13)*1000)/J14&gt;0,(K13*J13-(V14-V13)*readme!$B$18/readme!$B$20+(E14-E13)*1000)/J14,0)</f>
        <v>0</v>
      </c>
      <c r="L14" s="51"/>
      <c r="M14" s="1">
        <v>247.69230769230762</v>
      </c>
      <c r="N14" s="1">
        <v>4.3514263457628353</v>
      </c>
      <c r="O14" s="1">
        <v>3.827</v>
      </c>
      <c r="P14" s="1">
        <v>0.372</v>
      </c>
      <c r="Q14" s="1">
        <v>3.2890000000000003E-2</v>
      </c>
      <c r="R14" s="1">
        <v>8.8236799999999995</v>
      </c>
      <c r="S14" s="1">
        <v>7.3600000000000002E-3</v>
      </c>
      <c r="T14" s="1">
        <v>7.2264900000000001</v>
      </c>
      <c r="U14" s="1">
        <v>4.8517400000000004</v>
      </c>
      <c r="V14" s="23">
        <f t="shared" si="0"/>
        <v>4485.6432477230755</v>
      </c>
      <c r="W14" s="2">
        <f t="shared" si="1"/>
        <v>69.305974291139989</v>
      </c>
      <c r="X14" s="2">
        <f t="shared" si="2"/>
        <v>0.59562934267979994</v>
      </c>
      <c r="Y14" s="2">
        <f t="shared" si="3"/>
        <v>159.79454905493756</v>
      </c>
      <c r="Z14" s="2">
        <f t="shared" si="4"/>
        <v>0.1332876850752</v>
      </c>
      <c r="AA14" s="2">
        <f t="shared" si="5"/>
        <v>130.86985371183178</v>
      </c>
      <c r="AB14" s="24">
        <f t="shared" si="6"/>
        <v>87.863749074286801</v>
      </c>
    </row>
    <row r="15" spans="1:28" x14ac:dyDescent="0.25">
      <c r="A15" s="1">
        <v>75</v>
      </c>
      <c r="B15" s="1">
        <v>29.977699999999999</v>
      </c>
      <c r="C15" s="1">
        <v>6.8655999999999997</v>
      </c>
      <c r="D15" s="1">
        <v>49.679600000000001</v>
      </c>
      <c r="E15" s="1">
        <v>1.0349999999999999</v>
      </c>
      <c r="F15" s="1">
        <v>1.593</v>
      </c>
      <c r="G15" s="1">
        <v>0.76839940000000029</v>
      </c>
      <c r="H15" s="1">
        <v>0</v>
      </c>
      <c r="I15" s="1">
        <f t="shared" si="7"/>
        <v>63.999999999999986</v>
      </c>
      <c r="J15" s="1">
        <v>18.254129459999998</v>
      </c>
      <c r="K15" s="51">
        <f>IF((K14*J14-(V15-V14)*readme!$B$18/readme!$B$20+(E15-E14)*1000)/J15&gt;0,(K14*J14-(V15-V14)*readme!$B$18/readme!$B$20+(E15-E14)*1000)/J15,0)</f>
        <v>1.0624582288563515</v>
      </c>
      <c r="L15" s="51"/>
      <c r="M15" s="1">
        <v>243.07692307692281</v>
      </c>
      <c r="N15" s="1">
        <v>7.614996105087231</v>
      </c>
      <c r="O15" s="1">
        <v>3.254</v>
      </c>
      <c r="P15" s="1">
        <v>0.441</v>
      </c>
      <c r="Q15" s="1">
        <v>3.7810000000000003E-2</v>
      </c>
      <c r="R15" s="1">
        <v>8.873050000000001</v>
      </c>
      <c r="S15" s="1">
        <v>8.1100000000000009E-3</v>
      </c>
      <c r="T15" s="1">
        <v>7.4967799999999993</v>
      </c>
      <c r="U15" s="1">
        <v>4.97898</v>
      </c>
      <c r="V15" s="23">
        <f t="shared" si="0"/>
        <v>4437.1576225846102</v>
      </c>
      <c r="W15" s="2">
        <f t="shared" si="1"/>
        <v>59.398937262839993</v>
      </c>
      <c r="X15" s="2">
        <f t="shared" si="2"/>
        <v>0.69018863488259996</v>
      </c>
      <c r="Y15" s="2">
        <f t="shared" si="3"/>
        <v>161.969803405053</v>
      </c>
      <c r="Z15" s="2">
        <f t="shared" si="4"/>
        <v>0.1480409899206</v>
      </c>
      <c r="AA15" s="2">
        <f t="shared" si="5"/>
        <v>136.84719265313876</v>
      </c>
      <c r="AB15" s="24">
        <f t="shared" si="6"/>
        <v>90.886945498750791</v>
      </c>
    </row>
    <row r="16" spans="1:28" x14ac:dyDescent="0.25">
      <c r="A16" s="1">
        <v>78</v>
      </c>
      <c r="B16" s="1">
        <v>30.024999999999999</v>
      </c>
      <c r="C16" s="1">
        <v>6.8655999999999997</v>
      </c>
      <c r="D16" s="1">
        <v>44.845399999999998</v>
      </c>
      <c r="E16" s="1">
        <v>1.0349999999999999</v>
      </c>
      <c r="F16" s="1">
        <v>1.7849999999999999</v>
      </c>
      <c r="G16" s="1">
        <v>0.79009960000000046</v>
      </c>
      <c r="H16" s="1">
        <v>0</v>
      </c>
      <c r="I16" s="1">
        <f t="shared" si="7"/>
        <v>67.333333333332803</v>
      </c>
      <c r="J16" s="1">
        <v>18.425339640000001</v>
      </c>
      <c r="K16" s="51">
        <f>IF((K15*J15-(V16-V15)*readme!$B$18/readme!$B$20+(E16-E15)*1000)/J16&gt;0,(K15*J15-(V16-V15)*readme!$B$18/readme!$B$20+(E16-E15)*1000)/J16,0)</f>
        <v>0</v>
      </c>
      <c r="L16" s="51"/>
      <c r="M16" s="1">
        <v>249.23076923076937</v>
      </c>
      <c r="N16" s="1">
        <v>6.5271395186459245</v>
      </c>
      <c r="O16" s="1">
        <v>3.2080000000000002</v>
      </c>
      <c r="P16" s="1">
        <v>0.311</v>
      </c>
      <c r="Q16" s="1">
        <v>4.1110000000000001E-2</v>
      </c>
      <c r="R16" s="1">
        <v>8.8229199999999999</v>
      </c>
      <c r="S16" s="1">
        <v>1.1429999999999999E-2</v>
      </c>
      <c r="T16" s="1">
        <v>7.2711299999999994</v>
      </c>
      <c r="U16" s="1">
        <v>4.9352099999999997</v>
      </c>
      <c r="V16" s="23">
        <f t="shared" si="0"/>
        <v>4592.1615718153871</v>
      </c>
      <c r="W16" s="2">
        <f t="shared" si="1"/>
        <v>59.108489565120003</v>
      </c>
      <c r="X16" s="2">
        <f t="shared" si="2"/>
        <v>0.75746571260040008</v>
      </c>
      <c r="Y16" s="2">
        <f t="shared" si="3"/>
        <v>162.5652976165488</v>
      </c>
      <c r="Z16" s="2">
        <f t="shared" si="4"/>
        <v>0.2106016320852</v>
      </c>
      <c r="AA16" s="2">
        <f t="shared" si="5"/>
        <v>133.9730398165932</v>
      </c>
      <c r="AB16" s="24">
        <f t="shared" si="6"/>
        <v>90.932920444724402</v>
      </c>
    </row>
    <row r="17" spans="1:28" x14ac:dyDescent="0.25">
      <c r="A17" s="1">
        <v>81</v>
      </c>
      <c r="B17" s="1">
        <v>29.977699999999999</v>
      </c>
      <c r="C17" s="1">
        <v>6.8624000000000001</v>
      </c>
      <c r="D17" s="1">
        <v>47.625900000000001</v>
      </c>
      <c r="E17" s="1">
        <v>1.0349999999999999</v>
      </c>
      <c r="F17" s="1">
        <v>1.9869999999999983</v>
      </c>
      <c r="G17" s="1">
        <v>0.81259960000000042</v>
      </c>
      <c r="H17" s="1">
        <v>0</v>
      </c>
      <c r="I17" s="1">
        <f t="shared" si="7"/>
        <v>76.479999999643965</v>
      </c>
      <c r="J17" s="1">
        <v>18.60516964</v>
      </c>
      <c r="K17" s="51">
        <f>IF((K16*J16-(V17-V16)*readme!$B$18/readme!$B$20+(E17-E16)*1000)/J17&gt;0,(K16*J16-(V17-V16)*readme!$B$18/readme!$B$20+(E17-E16)*1000)/J17,0)</f>
        <v>0</v>
      </c>
      <c r="L17" s="51"/>
      <c r="M17" s="1">
        <v>255</v>
      </c>
      <c r="N17" s="1">
        <v>2.7196414661000161</v>
      </c>
      <c r="O17" s="1">
        <v>3.4289999999999998</v>
      </c>
      <c r="P17" s="1">
        <v>0.46400000000000002</v>
      </c>
      <c r="Q17" s="1">
        <v>3.2369999999999996E-2</v>
      </c>
      <c r="R17" s="1">
        <v>8.3213100000000004</v>
      </c>
      <c r="S17" s="1">
        <v>9.7999999999999997E-3</v>
      </c>
      <c r="T17" s="1">
        <v>6.9198800000000009</v>
      </c>
      <c r="U17" s="1">
        <v>4.63462</v>
      </c>
      <c r="V17" s="23">
        <f t="shared" si="0"/>
        <v>4744.3182581999999</v>
      </c>
      <c r="W17" s="2">
        <f t="shared" si="1"/>
        <v>63.797126695559996</v>
      </c>
      <c r="X17" s="2">
        <f t="shared" si="2"/>
        <v>0.60224934124679996</v>
      </c>
      <c r="Y17" s="2">
        <f t="shared" si="3"/>
        <v>154.81938417702841</v>
      </c>
      <c r="Z17" s="2">
        <f t="shared" si="4"/>
        <v>0.182330662472</v>
      </c>
      <c r="AA17" s="2">
        <f t="shared" si="5"/>
        <v>128.74554128844321</v>
      </c>
      <c r="AB17" s="24">
        <f t="shared" si="6"/>
        <v>86.227891316936791</v>
      </c>
    </row>
    <row r="18" spans="1:28" x14ac:dyDescent="0.25">
      <c r="A18" s="1">
        <v>93.500000000058208</v>
      </c>
      <c r="B18" s="1">
        <v>29.977699999999999</v>
      </c>
      <c r="C18" s="1">
        <v>6.8593000000000002</v>
      </c>
      <c r="D18" s="1">
        <v>39.158000000000001</v>
      </c>
      <c r="E18" s="1">
        <v>1.0340000000000007</v>
      </c>
      <c r="F18" s="1">
        <v>2.9429999999999996</v>
      </c>
      <c r="G18" s="1">
        <v>0.91029980000000066</v>
      </c>
      <c r="H18" s="1">
        <v>0</v>
      </c>
      <c r="I18" s="1">
        <f t="shared" si="7"/>
        <v>86.000000002002281</v>
      </c>
      <c r="J18" s="1">
        <v>19.447079819999999</v>
      </c>
      <c r="K18" s="51">
        <f>IF((K17*J17-(V18-V17)*readme!$B$18/readme!$B$20+(E18-E17)*1000)/J18&gt;0,(K17*J17-(V18-V17)*readme!$B$18/readme!$B$20+(E18-E17)*1000)/J18,0)</f>
        <v>0</v>
      </c>
      <c r="L18" s="51"/>
      <c r="M18" s="1">
        <v>296.53846153846155</v>
      </c>
      <c r="N18" s="1">
        <v>4.8953546389870448</v>
      </c>
      <c r="O18" s="1">
        <v>3.6440000000000001</v>
      </c>
      <c r="P18" s="1">
        <v>0.68799999999999994</v>
      </c>
      <c r="Q18" s="1">
        <v>3.2259999999999997E-2</v>
      </c>
      <c r="R18" s="1">
        <v>8.23583</v>
      </c>
      <c r="S18" s="1">
        <v>1.0190000000000001E-2</v>
      </c>
      <c r="T18" s="1">
        <v>6.6603499999999993</v>
      </c>
      <c r="U18" s="1">
        <v>4.6493899999999995</v>
      </c>
      <c r="V18" s="23">
        <f t="shared" si="0"/>
        <v>5766.8071312384618</v>
      </c>
      <c r="W18" s="2">
        <f t="shared" si="1"/>
        <v>70.865158864080001</v>
      </c>
      <c r="X18" s="2">
        <f t="shared" si="2"/>
        <v>0.62736279499319991</v>
      </c>
      <c r="Y18" s="2">
        <f t="shared" si="3"/>
        <v>160.1628433939506</v>
      </c>
      <c r="Z18" s="2">
        <f t="shared" si="4"/>
        <v>0.19816574336580001</v>
      </c>
      <c r="AA18" s="2">
        <f t="shared" si="5"/>
        <v>129.52435807913699</v>
      </c>
      <c r="AB18" s="24">
        <f t="shared" si="6"/>
        <v>90.417058444309788</v>
      </c>
    </row>
    <row r="19" spans="1:28" x14ac:dyDescent="0.25">
      <c r="A19" s="1">
        <v>96</v>
      </c>
      <c r="B19" s="1">
        <v>30.024999999999999</v>
      </c>
      <c r="C19" s="1">
        <v>6.8624000000000001</v>
      </c>
      <c r="D19" s="1">
        <v>37.0411</v>
      </c>
      <c r="E19" s="1">
        <v>1.0340000000000007</v>
      </c>
      <c r="F19" s="1">
        <v>3.1579999999999995</v>
      </c>
      <c r="G19" s="1">
        <v>0.92629980000000067</v>
      </c>
      <c r="H19" s="1">
        <v>0</v>
      </c>
      <c r="I19" s="1">
        <f t="shared" si="7"/>
        <v>89.999999999999858</v>
      </c>
      <c r="J19" s="1">
        <v>19.631329820000001</v>
      </c>
      <c r="K19" s="51">
        <f>IF((K18*J18-(V19-V18)*readme!$B$18/readme!$B$20+(E19-E18)*1000)/J19&gt;0,(K18*J18-(V19-V18)*readme!$B$18/readme!$B$20+(E19-E18)*1000)/J19,0)</f>
        <v>0</v>
      </c>
      <c r="L19" s="51"/>
      <c r="M19" s="1">
        <v>305.76923076923083</v>
      </c>
      <c r="N19" s="1">
        <v>8.1589243983071835</v>
      </c>
      <c r="O19" s="1">
        <v>3.0230000000000001</v>
      </c>
      <c r="P19" s="1">
        <v>0.28199999999999997</v>
      </c>
      <c r="Q19" s="1">
        <v>3.3000000000000002E-2</v>
      </c>
      <c r="R19" s="1">
        <v>7.6511799999999992</v>
      </c>
      <c r="S19" s="1">
        <v>8.9499999999999996E-3</v>
      </c>
      <c r="T19" s="1">
        <v>6.3563000000000001</v>
      </c>
      <c r="U19" s="1">
        <v>4.60114</v>
      </c>
      <c r="V19" s="23">
        <f t="shared" si="0"/>
        <v>6002.6566180384634</v>
      </c>
      <c r="W19" s="2">
        <f t="shared" si="1"/>
        <v>59.345510045860003</v>
      </c>
      <c r="X19" s="2">
        <f t="shared" si="2"/>
        <v>0.64783388406000009</v>
      </c>
      <c r="Y19" s="2">
        <f t="shared" si="3"/>
        <v>150.20283809218759</v>
      </c>
      <c r="Z19" s="2">
        <f t="shared" si="4"/>
        <v>0.17570040188899999</v>
      </c>
      <c r="AA19" s="2">
        <f t="shared" si="5"/>
        <v>124.78262173486601</v>
      </c>
      <c r="AB19" s="24">
        <f t="shared" si="6"/>
        <v>90.326496887994807</v>
      </c>
    </row>
    <row r="20" spans="1:28" x14ac:dyDescent="0.25">
      <c r="A20" s="1">
        <v>99</v>
      </c>
      <c r="B20" s="1">
        <v>29.977699999999999</v>
      </c>
      <c r="C20" s="1">
        <v>6.8655999999999997</v>
      </c>
      <c r="D20" s="1">
        <v>35.935200000000002</v>
      </c>
      <c r="E20" s="1">
        <v>1.0349999999999999</v>
      </c>
      <c r="F20" s="1">
        <v>3.427999999999999</v>
      </c>
      <c r="G20" s="1">
        <v>0.96159960000000044</v>
      </c>
      <c r="H20" s="1">
        <v>0</v>
      </c>
      <c r="I20" s="1">
        <f t="shared" si="7"/>
        <v>95.000000000000043</v>
      </c>
      <c r="J20" s="1">
        <v>19.877659640000001</v>
      </c>
      <c r="K20" s="51">
        <f>IF((K19*J19-(V20-V19)*readme!$B$18/readme!$B$20+(E20-E19)*1000)/J20&gt;0,(K19*J19-(V20-V19)*readme!$B$18/readme!$B$20+(E20-E19)*1000)/J20,0)</f>
        <v>6.688480896652834</v>
      </c>
      <c r="L20" s="51"/>
      <c r="M20" s="1">
        <v>285.38461538461547</v>
      </c>
      <c r="N20" s="10">
        <f>N19</f>
        <v>8.1589243983071835</v>
      </c>
      <c r="O20" s="1">
        <v>3.3210000000000002</v>
      </c>
      <c r="P20" s="1">
        <v>0.41799999999999998</v>
      </c>
      <c r="Q20" s="1">
        <v>2.0989999999999998E-2</v>
      </c>
      <c r="R20" s="1">
        <v>7.6089500000000001</v>
      </c>
      <c r="S20" s="1">
        <v>9.2499999999999995E-3</v>
      </c>
      <c r="T20" s="1">
        <v>5.8575299999999997</v>
      </c>
      <c r="U20" s="1">
        <v>4.2255799999999999</v>
      </c>
      <c r="V20" s="23">
        <f t="shared" si="0"/>
        <v>5672.7782511076939</v>
      </c>
      <c r="W20" s="2">
        <f t="shared" si="1"/>
        <v>66.013707664440005</v>
      </c>
      <c r="X20" s="2">
        <f t="shared" si="2"/>
        <v>0.4172320758436</v>
      </c>
      <c r="Y20" s="2">
        <f t="shared" si="3"/>
        <v>151.24811831777802</v>
      </c>
      <c r="Z20" s="2">
        <f t="shared" si="4"/>
        <v>0.18386835167000001</v>
      </c>
      <c r="AA20" s="2">
        <f t="shared" si="5"/>
        <v>116.4339876710892</v>
      </c>
      <c r="AB20" s="24">
        <f t="shared" si="6"/>
        <v>83.994641021591207</v>
      </c>
    </row>
    <row r="21" spans="1:28" x14ac:dyDescent="0.25">
      <c r="A21" s="1">
        <v>102</v>
      </c>
      <c r="B21" s="1">
        <v>29.977699999999999</v>
      </c>
      <c r="C21" s="1">
        <v>6.8624000000000001</v>
      </c>
      <c r="D21" s="1">
        <v>34.228999999999999</v>
      </c>
      <c r="E21" s="1">
        <v>1.0349999999999999</v>
      </c>
      <c r="F21" s="1">
        <v>3.7129999999999992</v>
      </c>
      <c r="G21" s="1">
        <v>0.99059960000000047</v>
      </c>
      <c r="H21" s="1">
        <v>0</v>
      </c>
      <c r="I21" s="1">
        <f t="shared" si="7"/>
        <v>99.000000000000199</v>
      </c>
      <c r="J21" s="1">
        <v>20.12890964</v>
      </c>
      <c r="K21" s="51">
        <f>IF((K20*J20-(V21-V20)*readme!$B$18/readme!$B$20+(E21-E20)*1000)/J21&gt;0,(K20*J20-(V21-V20)*readme!$B$18/readme!$B$20+(E21-E20)*1000)/J21,0)</f>
        <v>2.4108904986868365</v>
      </c>
      <c r="L21" s="51"/>
      <c r="M21" s="1">
        <v>292.30769230769209</v>
      </c>
      <c r="N21" s="1">
        <v>7.614996105087231</v>
      </c>
      <c r="O21" s="1">
        <v>3.0110000000000001</v>
      </c>
      <c r="P21" s="1">
        <v>0.109</v>
      </c>
      <c r="Q21" s="1">
        <v>2.1909999999999999E-2</v>
      </c>
      <c r="R21" s="1">
        <v>7.4527799999999997</v>
      </c>
      <c r="S21" s="1">
        <v>9.6699999999999998E-3</v>
      </c>
      <c r="T21" s="1">
        <v>4.8696800000000007</v>
      </c>
      <c r="U21" s="1">
        <v>4.18032</v>
      </c>
      <c r="V21" s="23">
        <f t="shared" si="0"/>
        <v>5883.8351255384569</v>
      </c>
      <c r="W21" s="2">
        <f t="shared" si="1"/>
        <v>60.60814692604</v>
      </c>
      <c r="X21" s="2">
        <f t="shared" si="2"/>
        <v>0.44102441021239996</v>
      </c>
      <c r="Y21" s="2">
        <f t="shared" si="3"/>
        <v>150.01633518679918</v>
      </c>
      <c r="Z21" s="2">
        <f t="shared" si="4"/>
        <v>0.1946465562188</v>
      </c>
      <c r="AA21" s="2">
        <f t="shared" si="5"/>
        <v>98.021348695715218</v>
      </c>
      <c r="AB21" s="24">
        <f t="shared" si="6"/>
        <v>84.145283546284801</v>
      </c>
    </row>
    <row r="22" spans="1:28" x14ac:dyDescent="0.25">
      <c r="A22" s="1">
        <v>105</v>
      </c>
      <c r="B22" s="1">
        <v>29.977699999999999</v>
      </c>
      <c r="C22" s="1">
        <v>6.8624000000000001</v>
      </c>
      <c r="D22" s="1">
        <v>34.039400000000001</v>
      </c>
      <c r="E22" s="1">
        <v>1.0349999999999999</v>
      </c>
      <c r="F22" s="1">
        <v>4.01</v>
      </c>
      <c r="G22" s="1">
        <v>1.0167002000000003</v>
      </c>
      <c r="H22" s="1">
        <v>0</v>
      </c>
      <c r="I22" s="1">
        <f t="shared" si="7"/>
        <v>112.16666666666667</v>
      </c>
      <c r="J22" s="1">
        <v>20.387030179999996</v>
      </c>
      <c r="K22" s="51">
        <f>IF((K21*J21-(V22-V21)*readme!$B$18/readme!$B$20+(E22-E21)*1000)/J22&gt;0,(K21*J21-(V22-V21)*readme!$B$18/readme!$B$20+(E22-E21)*1000)/J22,0)</f>
        <v>0</v>
      </c>
      <c r="L22" s="51"/>
      <c r="M22" s="1">
        <v>304.23076923076906</v>
      </c>
      <c r="N22" s="1">
        <v>0.54392829321994196</v>
      </c>
      <c r="O22" s="1">
        <v>3.1150000000000002</v>
      </c>
      <c r="P22" s="1">
        <v>0.35</v>
      </c>
      <c r="Q22" s="1">
        <v>3.0780000000000002E-2</v>
      </c>
      <c r="R22" s="1">
        <v>7.1537099999999993</v>
      </c>
      <c r="S22" s="1">
        <v>7.3200000000000001E-3</v>
      </c>
      <c r="T22" s="1">
        <v>5.8666299999999998</v>
      </c>
      <c r="U22" s="1">
        <v>4.0837699999999995</v>
      </c>
      <c r="V22" s="23">
        <f t="shared" si="0"/>
        <v>6202.3618739923031</v>
      </c>
      <c r="W22" s="2">
        <f t="shared" si="1"/>
        <v>63.505599010699996</v>
      </c>
      <c r="X22" s="2">
        <f t="shared" si="2"/>
        <v>0.62751278894039997</v>
      </c>
      <c r="Y22" s="2">
        <f t="shared" si="3"/>
        <v>145.84290166896776</v>
      </c>
      <c r="Z22" s="2">
        <f t="shared" si="4"/>
        <v>0.14923306091759997</v>
      </c>
      <c r="AA22" s="2">
        <f t="shared" si="5"/>
        <v>119.60316286489338</v>
      </c>
      <c r="AB22" s="24">
        <f t="shared" si="6"/>
        <v>83.255942238178577</v>
      </c>
    </row>
    <row r="23" spans="1:28" x14ac:dyDescent="0.25">
      <c r="A23" s="1">
        <v>117</v>
      </c>
      <c r="B23" s="1">
        <v>29.977699999999999</v>
      </c>
      <c r="C23" s="1">
        <v>6.8655999999999997</v>
      </c>
      <c r="D23" s="1">
        <v>34.860900000000001</v>
      </c>
      <c r="E23" s="1">
        <v>1.0340000000000007</v>
      </c>
      <c r="F23" s="1">
        <v>5.3559999999999999</v>
      </c>
      <c r="G23" s="1">
        <v>1.1701997000000002</v>
      </c>
      <c r="H23" s="1">
        <v>0</v>
      </c>
      <c r="I23" s="1">
        <f t="shared" si="7"/>
        <v>127.00000000000009</v>
      </c>
      <c r="J23" s="1">
        <v>21.58725973</v>
      </c>
      <c r="K23" s="51">
        <f>IF((K22*J22-(V23-V22)*readme!$B$18/readme!$B$20+(E23-E22)*1000)/J23&gt;0,(K22*J22-(V23-V22)*readme!$B$18/readme!$B$20+(E23-E22)*1000)/J23,0)</f>
        <v>0</v>
      </c>
      <c r="L23" s="51"/>
      <c r="M23" s="1">
        <v>340.38461538461547</v>
      </c>
      <c r="N23" s="1">
        <v>0.54392829322034386</v>
      </c>
      <c r="O23" s="1">
        <v>3.7290000000000001</v>
      </c>
      <c r="P23" s="1">
        <v>0.42799999999999999</v>
      </c>
      <c r="Q23" s="1">
        <v>3.2799999999999996E-2</v>
      </c>
      <c r="R23" s="1">
        <v>7.3701899999999991</v>
      </c>
      <c r="S23" s="1">
        <v>1.2989999999999998E-2</v>
      </c>
      <c r="T23" s="1">
        <v>5.5483799999999999</v>
      </c>
      <c r="U23" s="1">
        <v>4.1195199999999996</v>
      </c>
      <c r="V23" s="23">
        <f t="shared" si="0"/>
        <v>7347.9711004038481</v>
      </c>
      <c r="W23" s="2">
        <f t="shared" si="1"/>
        <v>80.498891533169996</v>
      </c>
      <c r="X23" s="2">
        <f t="shared" si="2"/>
        <v>0.70806211914399986</v>
      </c>
      <c r="Y23" s="2">
        <f t="shared" si="3"/>
        <v>159.10220578944867</v>
      </c>
      <c r="Z23" s="2">
        <f t="shared" si="4"/>
        <v>0.28041850389269996</v>
      </c>
      <c r="AA23" s="2">
        <f t="shared" si="5"/>
        <v>119.7743201407374</v>
      </c>
      <c r="AB23" s="24">
        <f t="shared" si="6"/>
        <v>88.929148202929596</v>
      </c>
    </row>
    <row r="24" spans="1:28" x14ac:dyDescent="0.25">
      <c r="A24" s="1">
        <v>120</v>
      </c>
      <c r="B24" s="1">
        <v>29.977699999999999</v>
      </c>
      <c r="C24" s="1">
        <v>6.8624000000000001</v>
      </c>
      <c r="D24" s="1">
        <v>35.935200000000002</v>
      </c>
      <c r="E24" s="1">
        <v>1.0340000000000007</v>
      </c>
      <c r="F24" s="1">
        <v>5.7370000000000001</v>
      </c>
      <c r="G24" s="1">
        <v>1.2141997000000002</v>
      </c>
      <c r="H24" s="1">
        <v>0</v>
      </c>
      <c r="I24" s="1">
        <f t="shared" si="7"/>
        <v>132.99999999999972</v>
      </c>
      <c r="J24" s="1">
        <v>21.927849730000002</v>
      </c>
      <c r="K24" s="51">
        <f>IF((K23*J23-(V24-V23)*readme!$B$18/readme!$B$20+(E24-E23)*1000)/J24&gt;0,(K23*J23-(V24-V23)*readme!$B$18/readme!$B$20+(E24-E23)*1000)/J24,0)</f>
        <v>0</v>
      </c>
      <c r="L24" s="51"/>
      <c r="M24" s="1">
        <v>344.61538461538464</v>
      </c>
      <c r="N24" s="10">
        <f>N25</f>
        <v>1.0878565864699703</v>
      </c>
      <c r="O24" s="1">
        <v>4.1719999999999997</v>
      </c>
      <c r="P24" s="1">
        <v>5.1999999999999998E-2</v>
      </c>
      <c r="Q24" s="1">
        <v>2.9589999999999998E-2</v>
      </c>
      <c r="R24" s="1">
        <v>6.7549700000000001</v>
      </c>
      <c r="S24" s="1">
        <v>1.128E-2</v>
      </c>
      <c r="T24" s="1">
        <v>5.2583399999999996</v>
      </c>
      <c r="U24" s="1">
        <v>3.9419899999999997</v>
      </c>
      <c r="V24" s="23">
        <f t="shared" si="0"/>
        <v>7556.6743684923085</v>
      </c>
      <c r="W24" s="2">
        <f t="shared" si="1"/>
        <v>91.482989073560006</v>
      </c>
      <c r="X24" s="2">
        <f t="shared" si="2"/>
        <v>0.64884507351069998</v>
      </c>
      <c r="Y24" s="2">
        <f t="shared" si="3"/>
        <v>148.1219670906581</v>
      </c>
      <c r="Z24" s="2">
        <f t="shared" si="4"/>
        <v>0.24734614495440002</v>
      </c>
      <c r="AA24" s="2">
        <f t="shared" si="5"/>
        <v>115.3040893492482</v>
      </c>
      <c r="AB24" s="24">
        <f t="shared" si="6"/>
        <v>86.439364357162702</v>
      </c>
    </row>
    <row r="25" spans="1:28" x14ac:dyDescent="0.25">
      <c r="A25" s="1">
        <v>123</v>
      </c>
      <c r="B25" s="1">
        <v>29.977699999999999</v>
      </c>
      <c r="C25" s="1">
        <v>6.8593000000000002</v>
      </c>
      <c r="D25" s="1">
        <v>35.5244</v>
      </c>
      <c r="E25" s="1">
        <v>1.0340000000000007</v>
      </c>
      <c r="F25" s="1">
        <v>6.1359999999999992</v>
      </c>
      <c r="G25" s="1">
        <v>1.2595996000000005</v>
      </c>
      <c r="H25" s="1">
        <v>0</v>
      </c>
      <c r="I25" s="1">
        <f t="shared" si="7"/>
        <v>139.99999999999997</v>
      </c>
      <c r="J25" s="1">
        <v>22.283919640000001</v>
      </c>
      <c r="K25" s="51">
        <f>IF((K24*J24-(V25-V24)*readme!$B$18/readme!$B$20+(E25-E24)*1000)/J25&gt;0,(K24*J24-(V25-V24)*readme!$B$18/readme!$B$20+(E25-E24)*1000)/J25,0)</f>
        <v>0</v>
      </c>
      <c r="L25" s="51"/>
      <c r="M25" s="1">
        <v>352.30769230769215</v>
      </c>
      <c r="N25" s="1">
        <v>1.0878565864699703</v>
      </c>
      <c r="O25" s="1">
        <v>3.9780000000000002</v>
      </c>
      <c r="P25" s="1">
        <v>0.441</v>
      </c>
      <c r="Q25" s="1">
        <v>2.9229999999999999E-2</v>
      </c>
      <c r="R25" s="1">
        <v>6.6784999999999997</v>
      </c>
      <c r="S25" s="1">
        <v>1.2230000000000001E-2</v>
      </c>
      <c r="T25" s="1">
        <v>4.9862500000000001</v>
      </c>
      <c r="U25" s="1">
        <v>3.6994799999999999</v>
      </c>
      <c r="V25" s="23">
        <f t="shared" si="0"/>
        <v>7850.7963039384585</v>
      </c>
      <c r="W25" s="2">
        <f t="shared" si="1"/>
        <v>88.645432327920005</v>
      </c>
      <c r="X25" s="2">
        <f t="shared" si="2"/>
        <v>0.65135897107719998</v>
      </c>
      <c r="Y25" s="2">
        <f t="shared" si="3"/>
        <v>148.82315731573999</v>
      </c>
      <c r="Z25" s="2">
        <f t="shared" si="4"/>
        <v>0.27253233719720005</v>
      </c>
      <c r="AA25" s="2">
        <f t="shared" si="5"/>
        <v>111.11319430495</v>
      </c>
      <c r="AB25" s="24">
        <f t="shared" si="6"/>
        <v>82.438915029787196</v>
      </c>
    </row>
    <row r="26" spans="1:28" x14ac:dyDescent="0.25">
      <c r="A26" s="1">
        <v>126</v>
      </c>
      <c r="B26" s="1">
        <v>29.977699999999999</v>
      </c>
      <c r="C26" s="1">
        <v>6.8686999999999996</v>
      </c>
      <c r="D26" s="1">
        <v>35.713999999999999</v>
      </c>
      <c r="E26" s="1">
        <v>1.0340000000000007</v>
      </c>
      <c r="F26" s="1">
        <v>6.5559999999999992</v>
      </c>
      <c r="G26" s="1">
        <v>1.3041997000000001</v>
      </c>
      <c r="H26" s="1">
        <v>0</v>
      </c>
      <c r="I26" s="1">
        <f t="shared" si="7"/>
        <v>146.33333333333366</v>
      </c>
      <c r="J26" s="1">
        <v>22.65585973</v>
      </c>
      <c r="K26" s="51">
        <f>IF((K25*J25-(V26-V25)*readme!$B$18/readme!$B$20+(E26-E25)*1000)/J26&gt;0,(K25*J25-(V26-V25)*readme!$B$18/readme!$B$20+(E26-E25)*1000)/J26,0)</f>
        <v>0</v>
      </c>
      <c r="L26" s="51"/>
      <c r="M26" s="1">
        <v>350.38461538461564</v>
      </c>
      <c r="N26" s="1">
        <v>3.8074980525417046</v>
      </c>
      <c r="O26" s="1">
        <v>4.6449999999999996</v>
      </c>
      <c r="P26" s="1">
        <v>0.48299999999999998</v>
      </c>
      <c r="Q26" s="1">
        <v>3.279E-2</v>
      </c>
      <c r="R26" s="1">
        <v>6.65916</v>
      </c>
      <c r="S26" s="1">
        <v>1.095E-2</v>
      </c>
      <c r="T26" s="1">
        <v>5.2198399999999996</v>
      </c>
      <c r="U26" s="1">
        <v>3.9345399999999997</v>
      </c>
      <c r="V26" s="23">
        <f t="shared" si="0"/>
        <v>7938.2646977038521</v>
      </c>
      <c r="W26" s="2">
        <f t="shared" si="1"/>
        <v>105.23646844584999</v>
      </c>
      <c r="X26" s="2">
        <f t="shared" si="2"/>
        <v>0.74288564054670003</v>
      </c>
      <c r="Y26" s="2">
        <f t="shared" si="3"/>
        <v>150.8689948796268</v>
      </c>
      <c r="Z26" s="2">
        <f t="shared" si="4"/>
        <v>0.24808166404349999</v>
      </c>
      <c r="AA26" s="2">
        <f t="shared" si="5"/>
        <v>118.25996285304319</v>
      </c>
      <c r="AB26" s="24">
        <f t="shared" si="6"/>
        <v>89.140386342074194</v>
      </c>
    </row>
    <row r="27" spans="1:28" x14ac:dyDescent="0.25">
      <c r="A27" s="1">
        <v>129</v>
      </c>
      <c r="B27" s="1">
        <v>29.977699999999999</v>
      </c>
      <c r="C27" s="1">
        <v>6.8686999999999996</v>
      </c>
      <c r="D27" s="1">
        <v>35.903599999999997</v>
      </c>
      <c r="E27" s="1">
        <v>1.0340000000000007</v>
      </c>
      <c r="F27" s="1">
        <v>6.9950000000000001</v>
      </c>
      <c r="G27" s="1">
        <v>1.3524995000000004</v>
      </c>
      <c r="H27" s="1">
        <v>0</v>
      </c>
      <c r="I27" s="1">
        <f t="shared" si="7"/>
        <v>164.74999999999994</v>
      </c>
      <c r="J27" s="1">
        <v>23.046139550000003</v>
      </c>
      <c r="K27" s="51">
        <f>IF((K26*J26-(V27-V26)*readme!$B$18/readme!$B$20+(E27-E26)*1000)/J27&gt;0,(K26*J26-(V27-V26)*readme!$B$18/readme!$B$20+(E27-E26)*1000)/J27,0)</f>
        <v>0</v>
      </c>
      <c r="L27" s="51"/>
      <c r="M27" s="1">
        <v>365</v>
      </c>
      <c r="N27" s="1">
        <v>2.7196414661107178</v>
      </c>
      <c r="O27" s="1">
        <v>5.2190000000000003</v>
      </c>
      <c r="P27" s="1">
        <v>7.2999999999999995E-2</v>
      </c>
      <c r="Q27" s="1">
        <v>2.7730000000000001E-2</v>
      </c>
      <c r="R27" s="1">
        <v>6.46</v>
      </c>
      <c r="S27" s="1">
        <v>1.0589999999999999E-2</v>
      </c>
      <c r="T27" s="1">
        <v>4.6579199999999998</v>
      </c>
      <c r="U27" s="1">
        <v>3.6613700000000002</v>
      </c>
      <c r="V27" s="23">
        <f t="shared" si="0"/>
        <v>8411.8409357500004</v>
      </c>
      <c r="W27" s="2">
        <f t="shared" si="1"/>
        <v>120.27780231145002</v>
      </c>
      <c r="X27" s="2">
        <f t="shared" si="2"/>
        <v>0.63906944972150015</v>
      </c>
      <c r="Y27" s="2">
        <f t="shared" si="3"/>
        <v>148.87806149300002</v>
      </c>
      <c r="Z27" s="2">
        <f t="shared" si="4"/>
        <v>0.2440586178345</v>
      </c>
      <c r="AA27" s="2">
        <f t="shared" si="5"/>
        <v>107.34707433273601</v>
      </c>
      <c r="AB27" s="24">
        <f t="shared" si="6"/>
        <v>84.380443964183513</v>
      </c>
    </row>
    <row r="28" spans="1:28" x14ac:dyDescent="0.25">
      <c r="A28" s="1">
        <v>141</v>
      </c>
      <c r="B28" s="1">
        <v>29.977699999999999</v>
      </c>
      <c r="C28" s="1">
        <v>6.8719000000000001</v>
      </c>
      <c r="D28" s="1">
        <v>40.611499999999999</v>
      </c>
      <c r="E28" s="1">
        <v>1.0340000000000007</v>
      </c>
      <c r="F28" s="1">
        <v>8.9719999999999995</v>
      </c>
      <c r="G28" s="1">
        <v>1.5717998000000002</v>
      </c>
      <c r="H28" s="1">
        <v>0</v>
      </c>
      <c r="I28" s="1">
        <f t="shared" si="7"/>
        <v>181.99999999470259</v>
      </c>
      <c r="J28" s="1">
        <v>24.80533982</v>
      </c>
      <c r="K28" s="51">
        <f>IF((K27*J27-(V28-V27)*readme!$B$18/readme!$B$20+(E28-E27)*1000)/J28&gt;0,(K27*J27-(V28-V27)*readme!$B$18/readme!$B$20+(E28-E27)*1000)/J28,0)</f>
        <v>0</v>
      </c>
      <c r="L28" s="51"/>
      <c r="M28" s="1">
        <v>407.69230769230751</v>
      </c>
      <c r="N28" s="1">
        <v>3.2635697593207329</v>
      </c>
      <c r="O28" s="1">
        <v>7.3289999999999997</v>
      </c>
      <c r="P28" s="1">
        <v>0.81</v>
      </c>
      <c r="Q28" s="1">
        <v>2.666E-2</v>
      </c>
      <c r="R28" s="1">
        <v>5.35989</v>
      </c>
      <c r="S28" s="1">
        <v>8.4599999999999988E-3</v>
      </c>
      <c r="T28" s="1">
        <v>3.4373399999999998</v>
      </c>
      <c r="U28" s="1">
        <v>3.01335</v>
      </c>
      <c r="V28" s="23">
        <f t="shared" si="0"/>
        <v>10112.946234307688</v>
      </c>
      <c r="W28" s="2">
        <f t="shared" si="1"/>
        <v>181.79833554077999</v>
      </c>
      <c r="X28" s="2">
        <f t="shared" si="2"/>
        <v>0.66131035960119999</v>
      </c>
      <c r="Y28" s="2">
        <f t="shared" si="3"/>
        <v>132.95389284781982</v>
      </c>
      <c r="Z28" s="2">
        <f t="shared" si="4"/>
        <v>0.20985317487719998</v>
      </c>
      <c r="AA28" s="2">
        <f t="shared" si="5"/>
        <v>85.264386776878794</v>
      </c>
      <c r="AB28" s="24">
        <f t="shared" si="6"/>
        <v>74.747170746597007</v>
      </c>
    </row>
    <row r="29" spans="1:28" x14ac:dyDescent="0.25">
      <c r="A29" s="1">
        <v>143.00000000005821</v>
      </c>
      <c r="B29" s="1">
        <v>29.977699999999999</v>
      </c>
      <c r="C29" s="1">
        <v>6.8593000000000002</v>
      </c>
      <c r="D29" s="1">
        <v>39.3476</v>
      </c>
      <c r="E29" s="1">
        <v>1.0340000000000007</v>
      </c>
      <c r="F29" s="1">
        <v>9.3359999999999985</v>
      </c>
      <c r="G29" s="1">
        <v>1.6093994000000003</v>
      </c>
      <c r="H29" s="1">
        <v>0</v>
      </c>
      <c r="I29" s="1">
        <f t="shared" si="7"/>
        <v>187.50000001091394</v>
      </c>
      <c r="J29" s="1">
        <v>25.12673946</v>
      </c>
      <c r="K29" s="51">
        <f>IF((K28*J28-(V29-V28)*readme!$B$18/readme!$B$20+(E29-E28)*1000)/J29&gt;0,(K28*J28-(V29-V28)*readme!$B$18/readme!$B$20+(E29-E28)*1000)/J29,0)</f>
        <v>0</v>
      </c>
      <c r="L29" s="51"/>
      <c r="M29" s="1">
        <v>410</v>
      </c>
      <c r="N29" s="1">
        <v>3.2635697593296507</v>
      </c>
      <c r="O29" s="1">
        <v>7.5789999999999997</v>
      </c>
      <c r="P29" s="1">
        <v>0.17199999999999999</v>
      </c>
      <c r="Q29" s="1">
        <v>2.971E-2</v>
      </c>
      <c r="R29" s="1">
        <v>5.5954500000000005</v>
      </c>
      <c r="S29" s="1">
        <v>6.5299999999999993E-3</v>
      </c>
      <c r="T29" s="1">
        <v>3.8737699999999995</v>
      </c>
      <c r="U29" s="1">
        <v>3.4327899999999998</v>
      </c>
      <c r="V29" s="23">
        <f t="shared" si="0"/>
        <v>10301.963178599999</v>
      </c>
      <c r="W29" s="2">
        <f t="shared" si="1"/>
        <v>190.43555836733998</v>
      </c>
      <c r="X29" s="2">
        <f t="shared" si="2"/>
        <v>0.74651542935659998</v>
      </c>
      <c r="Y29" s="2">
        <f t="shared" si="3"/>
        <v>140.59541431145701</v>
      </c>
      <c r="Z29" s="2">
        <f t="shared" si="4"/>
        <v>0.16407760867379997</v>
      </c>
      <c r="AA29" s="2">
        <f t="shared" si="5"/>
        <v>97.335209517964188</v>
      </c>
      <c r="AB29" s="24">
        <f t="shared" si="6"/>
        <v>86.254819950893392</v>
      </c>
    </row>
    <row r="30" spans="1:28" x14ac:dyDescent="0.25">
      <c r="A30" s="1">
        <v>144.99999999994179</v>
      </c>
      <c r="B30" s="1">
        <v>29.977699999999999</v>
      </c>
      <c r="C30" s="1">
        <v>6.8655999999999997</v>
      </c>
      <c r="D30" s="1">
        <v>35.366500000000002</v>
      </c>
      <c r="E30" s="1">
        <v>1.0340000000000007</v>
      </c>
      <c r="F30" s="1">
        <v>9.7109999999999985</v>
      </c>
      <c r="G30" s="1">
        <v>1.6465996000000005</v>
      </c>
      <c r="H30" s="1">
        <v>0</v>
      </c>
      <c r="I30" s="1">
        <f t="shared" si="7"/>
        <v>193.99999999435468</v>
      </c>
      <c r="J30" s="1">
        <v>25.456469639999998</v>
      </c>
      <c r="K30" s="51">
        <f>IF((K29*J29-(V30-V29)*readme!$B$18/readme!$B$20+(E30-E29)*1000)/J30&gt;0,(K29*J29-(V30-V29)*readme!$B$18/readme!$B$20+(E30-E29)*1000)/J30,0)</f>
        <v>0</v>
      </c>
      <c r="L30" s="51"/>
      <c r="M30" s="1">
        <v>412.69230769230785</v>
      </c>
      <c r="N30" s="1">
        <v>2.7196414661000161</v>
      </c>
      <c r="O30" s="1">
        <v>7.5469999999999997</v>
      </c>
      <c r="P30" s="1">
        <v>0.54100000000000004</v>
      </c>
      <c r="Q30" s="1">
        <v>3.2070000000000001E-2</v>
      </c>
      <c r="R30" s="1">
        <v>5.5975999999999999</v>
      </c>
      <c r="S30" s="1">
        <v>6.8400000000000006E-3</v>
      </c>
      <c r="T30" s="1">
        <v>3.7475299999999998</v>
      </c>
      <c r="U30" s="1">
        <v>3.2351000000000001</v>
      </c>
      <c r="V30" s="23">
        <f t="shared" si="0"/>
        <v>10505.689201430772</v>
      </c>
      <c r="W30" s="2">
        <f t="shared" si="1"/>
        <v>192.11997637307996</v>
      </c>
      <c r="X30" s="2">
        <f t="shared" si="2"/>
        <v>0.81638898135479998</v>
      </c>
      <c r="Y30" s="2">
        <f t="shared" si="3"/>
        <v>142.49513445686398</v>
      </c>
      <c r="Z30" s="2">
        <f t="shared" si="4"/>
        <v>0.17412225233760001</v>
      </c>
      <c r="AA30" s="2">
        <f t="shared" si="5"/>
        <v>95.398883669989189</v>
      </c>
      <c r="AB30" s="24">
        <f t="shared" si="6"/>
        <v>82.354224932363991</v>
      </c>
    </row>
    <row r="31" spans="1:28" x14ac:dyDescent="0.25">
      <c r="A31" s="1">
        <v>147</v>
      </c>
      <c r="B31" s="1">
        <v>29.977699999999999</v>
      </c>
      <c r="C31" s="1">
        <v>6.9097</v>
      </c>
      <c r="D31" s="1">
        <v>36.946300000000001</v>
      </c>
      <c r="E31" s="1">
        <v>1.0349999999999999</v>
      </c>
      <c r="F31" s="1">
        <v>10.099</v>
      </c>
      <c r="G31" s="1">
        <v>1.6911997000000001</v>
      </c>
      <c r="H31" s="1">
        <v>0</v>
      </c>
      <c r="I31" s="1">
        <f t="shared" si="7"/>
        <v>194.49999999433899</v>
      </c>
      <c r="J31" s="1">
        <v>25.80438973</v>
      </c>
      <c r="K31" s="51">
        <f>IF((K30*J30-(V31-V30)*readme!$B$18/readme!$B$20+(E31-E30)*1000)/J31&gt;0,(K30*J30-(V31-V30)*readme!$B$18/readme!$B$20+(E31-E30)*1000)/J31,0)</f>
        <v>0</v>
      </c>
      <c r="L31" s="51"/>
      <c r="M31" s="1">
        <v>419.61538461538453</v>
      </c>
      <c r="N31" s="1">
        <v>2.7196414660893149</v>
      </c>
      <c r="O31" s="1">
        <v>8.0120000000000005</v>
      </c>
      <c r="P31" s="1">
        <v>0.20599999999999999</v>
      </c>
      <c r="Q31" s="1">
        <v>2.828E-2</v>
      </c>
      <c r="R31" s="1">
        <v>5.5693800000000007</v>
      </c>
      <c r="S31" s="1">
        <v>5.7200000000000003E-3</v>
      </c>
      <c r="T31" s="1">
        <v>3.7721800000000001</v>
      </c>
      <c r="U31" s="1">
        <v>3.25488</v>
      </c>
      <c r="V31" s="23">
        <f t="shared" si="0"/>
        <v>10827.918921319229</v>
      </c>
      <c r="W31" s="2">
        <f t="shared" si="1"/>
        <v>206.74477051676001</v>
      </c>
      <c r="X31" s="2">
        <f t="shared" si="2"/>
        <v>0.72974814156440004</v>
      </c>
      <c r="Y31" s="2">
        <f t="shared" si="3"/>
        <v>143.71445207446743</v>
      </c>
      <c r="Z31" s="2">
        <f t="shared" si="4"/>
        <v>0.14760110925560002</v>
      </c>
      <c r="AA31" s="2">
        <f t="shared" si="5"/>
        <v>97.338802851711407</v>
      </c>
      <c r="AB31" s="24">
        <f t="shared" si="6"/>
        <v>83.990192044382397</v>
      </c>
    </row>
    <row r="32" spans="1:28" ht="15.75" thickBot="1" x14ac:dyDescent="0.3">
      <c r="A32" s="1">
        <v>149.00000000005821</v>
      </c>
      <c r="B32" s="1">
        <v>30.024999999999999</v>
      </c>
      <c r="C32" s="1">
        <v>6.9034000000000004</v>
      </c>
      <c r="D32" s="1">
        <v>16.8826</v>
      </c>
      <c r="E32" s="1">
        <v>1.0340000000000007</v>
      </c>
      <c r="F32" s="1">
        <v>10.488</v>
      </c>
      <c r="G32" s="1">
        <v>1.7478994000000003</v>
      </c>
      <c r="H32" s="1">
        <v>0</v>
      </c>
      <c r="I32" s="1">
        <f t="shared" si="7"/>
        <v>70.389261744938935</v>
      </c>
      <c r="J32" s="1">
        <v>26.161469460000003</v>
      </c>
      <c r="K32" s="51">
        <f>IF((K31*J31-(V32-V31)*readme!$B$18/readme!$B$20+(E32-E31)*1000)/J32&gt;0,(K31*J31-(V32-V31)*readme!$B$18/readme!$B$20+(E32-E31)*1000)/J32,0)</f>
        <v>0</v>
      </c>
      <c r="L32" s="51"/>
      <c r="M32" s="1">
        <v>428.07692307692321</v>
      </c>
      <c r="N32" s="1">
        <v>3.8074980525378823</v>
      </c>
      <c r="O32" s="1">
        <v>8.3889999999999993</v>
      </c>
      <c r="P32" s="1">
        <v>0.48699999999999999</v>
      </c>
      <c r="Q32" s="1">
        <v>3.2409999999999994E-2</v>
      </c>
      <c r="R32" s="1">
        <v>5.6618499999999994</v>
      </c>
      <c r="S32" s="1">
        <v>1.038E-2</v>
      </c>
      <c r="T32" s="1">
        <v>3.7680599999999997</v>
      </c>
      <c r="U32" s="1">
        <v>3.3548800000000001</v>
      </c>
      <c r="V32" s="25">
        <f t="shared" si="0"/>
        <v>11199.121349607696</v>
      </c>
      <c r="W32" s="26">
        <f t="shared" si="1"/>
        <v>219.46856729994002</v>
      </c>
      <c r="X32" s="26">
        <f t="shared" si="2"/>
        <v>0.8478932251986</v>
      </c>
      <c r="Y32" s="26">
        <f t="shared" si="3"/>
        <v>148.122315862101</v>
      </c>
      <c r="Z32" s="26">
        <f t="shared" si="4"/>
        <v>0.27155605299480001</v>
      </c>
      <c r="AA32" s="26">
        <f t="shared" si="5"/>
        <v>98.577986613447607</v>
      </c>
      <c r="AB32" s="27">
        <f t="shared" si="6"/>
        <v>87.768590661964808</v>
      </c>
    </row>
    <row r="33" spans="1:28" x14ac:dyDescent="0.25">
      <c r="V33" s="2"/>
      <c r="W33" s="2"/>
      <c r="X33" s="2"/>
      <c r="Y33" s="2"/>
      <c r="Z33" s="2"/>
      <c r="AA33" s="2"/>
      <c r="AB33" s="2"/>
    </row>
    <row r="34" spans="1:28" x14ac:dyDescent="0.25">
      <c r="X34" s="2"/>
      <c r="Y34" s="2"/>
      <c r="Z34" s="2"/>
      <c r="AA34" s="2"/>
      <c r="AB34" s="2"/>
    </row>
    <row r="35" spans="1:28" x14ac:dyDescent="0.25">
      <c r="A35" t="s">
        <v>37</v>
      </c>
      <c r="B35">
        <f>40-M6*0.2/0.5</f>
        <v>32.000000000000057</v>
      </c>
      <c r="C35" t="s">
        <v>39</v>
      </c>
      <c r="X35" s="2"/>
      <c r="Y35" s="2"/>
      <c r="Z35" s="2"/>
      <c r="AA35" s="2"/>
      <c r="AB35" s="2"/>
    </row>
    <row r="36" spans="1:28" x14ac:dyDescent="0.25">
      <c r="A36" t="s">
        <v>38</v>
      </c>
      <c r="B36">
        <v>0</v>
      </c>
      <c r="C36" t="s">
        <v>39</v>
      </c>
      <c r="X36" s="2"/>
      <c r="Y36" s="2"/>
      <c r="Z36" s="2"/>
      <c r="AA36" s="2"/>
      <c r="AB36" s="2"/>
    </row>
    <row r="37" spans="1:28" x14ac:dyDescent="0.25">
      <c r="X37" s="2"/>
      <c r="Y37" s="2"/>
      <c r="Z37" s="2"/>
      <c r="AA37" s="2"/>
      <c r="AB37" s="2"/>
    </row>
    <row r="38" spans="1:28" x14ac:dyDescent="0.25">
      <c r="X38" s="2"/>
      <c r="Y38" s="2"/>
      <c r="Z38" s="2"/>
      <c r="AA38" s="2"/>
      <c r="AB38" s="2"/>
    </row>
    <row r="39" spans="1:28" x14ac:dyDescent="0.25">
      <c r="X39" s="2"/>
      <c r="Y39" s="2"/>
      <c r="Z39" s="2"/>
      <c r="AA39" s="2"/>
      <c r="AB39" s="2"/>
    </row>
    <row r="40" spans="1:28" x14ac:dyDescent="0.25">
      <c r="X40" s="2"/>
      <c r="Y40" s="2"/>
      <c r="Z40" s="2"/>
      <c r="AA40" s="2"/>
      <c r="AB40" s="2"/>
    </row>
    <row r="41" spans="1:28" x14ac:dyDescent="0.25">
      <c r="X41" s="2"/>
      <c r="Y41" s="2"/>
      <c r="Z41" s="2"/>
      <c r="AA41" s="2"/>
      <c r="AB41" s="2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7A39-F0FF-434C-A4E8-E4D40B7E8064}">
  <dimension ref="A1:N32"/>
  <sheetViews>
    <sheetView workbookViewId="0">
      <selection activeCell="R19" sqref="R19"/>
    </sheetView>
  </sheetViews>
  <sheetFormatPr defaultRowHeight="15" x14ac:dyDescent="0.25"/>
  <cols>
    <col min="6" max="6" width="11.28515625" bestFit="1" customWidth="1"/>
  </cols>
  <sheetData>
    <row r="1" spans="1:14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9</v>
      </c>
      <c r="F1" s="3" t="s">
        <v>58</v>
      </c>
      <c r="G1" s="4" t="s">
        <v>55</v>
      </c>
      <c r="H1" s="4" t="s">
        <v>29</v>
      </c>
      <c r="I1" s="4" t="s">
        <v>30</v>
      </c>
      <c r="J1" s="4" t="s">
        <v>31</v>
      </c>
      <c r="K1" s="4" t="s">
        <v>27</v>
      </c>
      <c r="L1" s="5" t="s">
        <v>32</v>
      </c>
      <c r="M1" s="15" t="s">
        <v>56</v>
      </c>
      <c r="N1" s="15" t="s">
        <v>57</v>
      </c>
    </row>
    <row r="2" spans="1:14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20</v>
      </c>
      <c r="F2" s="14" t="s">
        <v>26</v>
      </c>
      <c r="G2" s="15" t="s">
        <v>28</v>
      </c>
      <c r="H2" s="15" t="s">
        <v>26</v>
      </c>
      <c r="I2" s="15" t="s">
        <v>26</v>
      </c>
      <c r="J2" s="15" t="s">
        <v>26</v>
      </c>
      <c r="K2" s="15" t="s">
        <v>26</v>
      </c>
      <c r="L2" s="16" t="s">
        <v>26</v>
      </c>
      <c r="M2" s="15" t="s">
        <v>19</v>
      </c>
      <c r="N2" s="15" t="s">
        <v>19</v>
      </c>
    </row>
    <row r="3" spans="1:14" x14ac:dyDescent="0.25">
      <c r="A3" s="51">
        <v>0</v>
      </c>
      <c r="B3" s="51">
        <v>29.930499999999999</v>
      </c>
      <c r="C3" s="51">
        <v>4.9965000000000002</v>
      </c>
      <c r="D3" s="51">
        <v>99.222800000000007</v>
      </c>
      <c r="E3" s="51">
        <v>15</v>
      </c>
      <c r="F3" s="51"/>
      <c r="G3" s="51"/>
      <c r="H3" s="51"/>
      <c r="I3" s="51"/>
      <c r="J3" s="51"/>
      <c r="K3" s="51"/>
      <c r="L3" s="51"/>
      <c r="M3" s="51"/>
      <c r="N3" s="51"/>
    </row>
    <row r="4" spans="1:14" x14ac:dyDescent="0.25">
      <c r="A4" s="51">
        <v>3.9999999999417923</v>
      </c>
      <c r="B4" s="51">
        <v>29.977699999999999</v>
      </c>
      <c r="C4" s="51">
        <v>4.9965000000000002</v>
      </c>
      <c r="D4" s="51">
        <v>98.211699999999993</v>
      </c>
      <c r="E4" s="51">
        <v>15</v>
      </c>
      <c r="F4" s="51"/>
      <c r="G4" s="51"/>
      <c r="H4" s="51"/>
      <c r="I4" s="51"/>
      <c r="J4" s="51"/>
      <c r="K4" s="51"/>
      <c r="L4" s="51"/>
      <c r="M4" s="51"/>
      <c r="N4" s="51"/>
    </row>
    <row r="5" spans="1:14" x14ac:dyDescent="0.25">
      <c r="A5" s="52">
        <v>21</v>
      </c>
      <c r="B5" s="52">
        <v>29.977699999999999</v>
      </c>
      <c r="C5" s="52">
        <v>4.9713000000000003</v>
      </c>
      <c r="D5" s="52">
        <v>82.729500000000002</v>
      </c>
      <c r="E5" s="52">
        <v>15.01340946</v>
      </c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5">
      <c r="A6" s="35">
        <v>24</v>
      </c>
      <c r="B6" s="35">
        <v>29.977699999999999</v>
      </c>
      <c r="C6" s="35">
        <v>4.9619</v>
      </c>
      <c r="D6" s="35">
        <v>68.700699999999998</v>
      </c>
      <c r="E6" s="35">
        <v>15.025019820000001</v>
      </c>
      <c r="F6" s="86"/>
      <c r="G6" s="86"/>
      <c r="H6" s="86"/>
      <c r="I6" s="86"/>
      <c r="J6" s="86"/>
      <c r="K6" s="86"/>
      <c r="L6" s="86"/>
    </row>
    <row r="7" spans="1:14" x14ac:dyDescent="0.25">
      <c r="A7" s="1">
        <v>28.416666666744277</v>
      </c>
      <c r="B7" s="1">
        <v>30.024999999999999</v>
      </c>
      <c r="C7" s="78">
        <v>4.9901999999999997</v>
      </c>
      <c r="D7" s="78">
        <v>49.963999999999999</v>
      </c>
      <c r="E7" s="78">
        <v>15.056969820000001</v>
      </c>
      <c r="F7" s="86"/>
      <c r="G7" s="86"/>
      <c r="H7" s="86"/>
      <c r="I7" s="86"/>
      <c r="J7" s="86"/>
      <c r="K7" s="86"/>
      <c r="L7" s="86"/>
    </row>
    <row r="8" spans="1:14" x14ac:dyDescent="0.25">
      <c r="A8" s="1">
        <v>45.999999999941792</v>
      </c>
      <c r="B8" s="1">
        <v>30.024999999999999</v>
      </c>
      <c r="C8" s="1">
        <v>6.9507000000000003</v>
      </c>
      <c r="D8" s="1">
        <v>51.164700000000003</v>
      </c>
      <c r="E8" s="1">
        <v>16.998349999999999</v>
      </c>
      <c r="F8" s="86">
        <f>'F072'!V8-'F072'!V$8</f>
        <v>0</v>
      </c>
      <c r="G8" s="86">
        <f>'F072'!W8-'F072'!W$8</f>
        <v>0</v>
      </c>
      <c r="H8" s="86">
        <f>'F072'!X8-'F072'!X$8</f>
        <v>0</v>
      </c>
      <c r="I8" s="86">
        <f>'F072'!Y8-'F072'!Y$8</f>
        <v>0</v>
      </c>
      <c r="J8" s="86">
        <f>'F072'!Z8-'F072'!Z$8</f>
        <v>0</v>
      </c>
      <c r="K8" s="86">
        <f>'F072'!AA8-'F072'!AA$8</f>
        <v>0</v>
      </c>
      <c r="L8" s="86">
        <f>'F072'!AB8-'F072'!AB$8</f>
        <v>0</v>
      </c>
      <c r="M8">
        <v>0</v>
      </c>
      <c r="N8">
        <v>0</v>
      </c>
    </row>
    <row r="9" spans="1:14" x14ac:dyDescent="0.25">
      <c r="A9" s="1">
        <v>48</v>
      </c>
      <c r="B9" s="1">
        <v>30.024999999999999</v>
      </c>
      <c r="C9" s="1">
        <v>6.9097</v>
      </c>
      <c r="D9" s="1">
        <v>51.543799999999997</v>
      </c>
      <c r="E9" s="1">
        <v>17.060659999999999</v>
      </c>
      <c r="F9" s="86">
        <f>'F072'!V9-'F072'!V$8</f>
        <v>-102.89424230769782</v>
      </c>
      <c r="G9" s="86">
        <f>'F072'!W9-'F072'!W$8</f>
        <v>-0.39128678999999877</v>
      </c>
      <c r="H9" s="86">
        <f>'F072'!X9-'F072'!X$8</f>
        <v>-8.3631786499999916E-2</v>
      </c>
      <c r="I9" s="86">
        <f>'F072'!Y9-'F072'!Y$8</f>
        <v>1.4810099539000134</v>
      </c>
      <c r="J9" s="86">
        <f>'F072'!Z9-'F072'!Z$8</f>
        <v>1.1963515499999994E-2</v>
      </c>
      <c r="K9" s="86">
        <f>'F072'!AA9-'F072'!AA$8</f>
        <v>4.1969709824000176</v>
      </c>
      <c r="L9" s="86">
        <f>'F072'!AB9-'F072'!AB$8</f>
        <v>3.7935049897999988</v>
      </c>
      <c r="M9">
        <f>-('F072'!G9-'F072'!$G$8)</f>
        <v>4.4999999999999485E-3</v>
      </c>
      <c r="N9">
        <f>-('F072'!F9-'F072'!$F$8)</f>
        <v>-8.3999999999999631E-2</v>
      </c>
    </row>
    <row r="10" spans="1:14" x14ac:dyDescent="0.25">
      <c r="A10" s="1">
        <v>51</v>
      </c>
      <c r="B10" s="1">
        <v>29.977699999999999</v>
      </c>
      <c r="C10" s="1">
        <v>6.8813000000000004</v>
      </c>
      <c r="D10" s="1">
        <v>49.363700000000001</v>
      </c>
      <c r="E10" s="1">
        <v>17.160529999999998</v>
      </c>
      <c r="F10" s="86">
        <f>'F072'!V10-'F072'!V$8</f>
        <v>-415.80471923076857</v>
      </c>
      <c r="G10" s="86">
        <f>'F072'!W10-'F072'!W$8</f>
        <v>18.078939129999998</v>
      </c>
      <c r="H10" s="86">
        <f>'F072'!X10-'F072'!X$8</f>
        <v>-0.17640106079999984</v>
      </c>
      <c r="I10" s="86">
        <f>'F072'!Y10-'F072'!Y$8</f>
        <v>1.3108275458999685</v>
      </c>
      <c r="J10" s="86">
        <f>'F072'!Z10-'F072'!Z$8</f>
        <v>-2.3738177500000013E-2</v>
      </c>
      <c r="K10" s="86">
        <f>'F072'!AA10-'F072'!AA$8</f>
        <v>-3.8954533000321589E-3</v>
      </c>
      <c r="L10" s="86">
        <f>'F072'!AB10-'F072'!AB$8</f>
        <v>2.8348770101999889</v>
      </c>
      <c r="M10">
        <f>-('F072'!G10-'F072'!$G$8)</f>
        <v>1.4999999999999458E-3</v>
      </c>
      <c r="N10">
        <f>-('F072'!F10-'F072'!$F$8)</f>
        <v>-0.20699999999999719</v>
      </c>
    </row>
    <row r="11" spans="1:14" x14ac:dyDescent="0.25">
      <c r="A11" s="1">
        <v>54</v>
      </c>
      <c r="B11" s="1">
        <v>29.977699999999999</v>
      </c>
      <c r="C11" s="1">
        <v>6.8655999999999997</v>
      </c>
      <c r="D11" s="1">
        <v>49.679600000000001</v>
      </c>
      <c r="E11" s="1">
        <v>17.27303946</v>
      </c>
      <c r="F11" s="86">
        <f>'F072'!V11-'F072'!V$8</f>
        <v>-378.02532181538118</v>
      </c>
      <c r="G11" s="86">
        <f>'F072'!W11-'F072'!W$8</f>
        <v>30.913555292099996</v>
      </c>
      <c r="H11" s="86">
        <f>'F072'!X11-'F072'!X$8</f>
        <v>-0.13084426210519984</v>
      </c>
      <c r="I11" s="86">
        <f>'F072'!Y11-'F072'!Y$8</f>
        <v>4.1955650001497986</v>
      </c>
      <c r="J11" s="86">
        <f>'F072'!Z11-'F072'!Z$8</f>
        <v>-4.3017771354800005E-2</v>
      </c>
      <c r="K11" s="86">
        <f>'F072'!AA11-'F072'!AA$8</f>
        <v>1.1561183540597995</v>
      </c>
      <c r="L11" s="86">
        <f>'F072'!AB11-'F072'!AB$8</f>
        <v>3.5255577600238155</v>
      </c>
      <c r="M11">
        <f>-('F072'!G11-'F072'!$G$8)</f>
        <v>-9.3994000000002798E-3</v>
      </c>
      <c r="N11">
        <f>-('F072'!F11-'F072'!$F$8)</f>
        <v>-0.33699999999999974</v>
      </c>
    </row>
    <row r="12" spans="1:14" x14ac:dyDescent="0.25">
      <c r="A12" s="1">
        <v>57</v>
      </c>
      <c r="B12" s="1">
        <v>29.977699999999999</v>
      </c>
      <c r="C12" s="1">
        <v>6.8655999999999997</v>
      </c>
      <c r="D12" s="1">
        <v>49.837600000000002</v>
      </c>
      <c r="E12" s="1">
        <v>17.393509999999999</v>
      </c>
      <c r="F12" s="86">
        <f>'F072'!V12-'F072'!V$8</f>
        <v>-304.87846153846294</v>
      </c>
      <c r="G12" s="86">
        <f>'F072'!W12-'F072'!W$8</f>
        <v>50.463547840000004</v>
      </c>
      <c r="H12" s="86">
        <f>'F072'!X12-'F072'!X$8</f>
        <v>-0.12998016899999987</v>
      </c>
      <c r="I12" s="86">
        <f>'F072'!Y12-'F072'!Y$8</f>
        <v>6.5786057399000128</v>
      </c>
      <c r="J12" s="86">
        <f>'F072'!Z12-'F072'!Z$8</f>
        <v>-4.4066536499999975E-2</v>
      </c>
      <c r="K12" s="86">
        <f>'F072'!AA12-'F072'!AA$8</f>
        <v>1.5418368189999967</v>
      </c>
      <c r="L12" s="86">
        <f>'F072'!AB12-'F072'!AB$8</f>
        <v>3.1134286396000022</v>
      </c>
      <c r="M12">
        <f>-('F072'!G12-'F072'!$G$8)</f>
        <v>-2.300000000000002E-2</v>
      </c>
      <c r="N12">
        <f>-('F072'!F12-'F072'!$F$8)</f>
        <v>-0.4740000000000002</v>
      </c>
    </row>
    <row r="13" spans="1:14" x14ac:dyDescent="0.25">
      <c r="A13" s="1">
        <v>69.500000000058208</v>
      </c>
      <c r="B13" s="1">
        <v>29.977699999999999</v>
      </c>
      <c r="C13" s="1">
        <v>6.8624000000000001</v>
      </c>
      <c r="D13" s="1">
        <v>48.542200000000001</v>
      </c>
      <c r="E13" s="1">
        <v>17.966179999999998</v>
      </c>
      <c r="F13" s="86">
        <f>'F072'!V13-'F072'!V$8</f>
        <v>284.74434999999448</v>
      </c>
      <c r="G13" s="86">
        <f>'F072'!W13-'F072'!W$8</f>
        <v>71.935808710000003</v>
      </c>
      <c r="H13" s="86">
        <f>'F072'!X13-'F072'!X$8</f>
        <v>-0.15298088929999987</v>
      </c>
      <c r="I13" s="86">
        <f>'F072'!Y13-'F072'!Y$8</f>
        <v>4.1307920802999547</v>
      </c>
      <c r="J13" s="86">
        <f>'F072'!Z13-'F072'!Z$8</f>
        <v>-5.7524345099999985E-2</v>
      </c>
      <c r="K13" s="86">
        <f>'F072'!AA13-'F072'!AA$8</f>
        <v>-4.9408977202000131</v>
      </c>
      <c r="L13" s="86">
        <f>'F072'!AB13-'F072'!AB$8</f>
        <v>-1.271805919800002</v>
      </c>
      <c r="M13">
        <f>-('F072'!G13-'F072'!$G$8)</f>
        <v>-9.0500000000000025E-2</v>
      </c>
      <c r="N13">
        <f>-('F072'!F13-'F072'!$F$8)</f>
        <v>-1.1219999999999999</v>
      </c>
    </row>
    <row r="14" spans="1:14" x14ac:dyDescent="0.25">
      <c r="A14" s="1">
        <v>72.333333333372138</v>
      </c>
      <c r="B14" s="1">
        <v>29.977699999999999</v>
      </c>
      <c r="C14" s="1">
        <v>6.8624000000000001</v>
      </c>
      <c r="D14" s="1">
        <v>49.837600000000002</v>
      </c>
      <c r="E14" s="1">
        <v>18.109739819999998</v>
      </c>
      <c r="F14" s="86">
        <f>'F072'!V14-'F072'!V$8</f>
        <v>334.12315156922796</v>
      </c>
      <c r="G14" s="86">
        <f>'F072'!W14-'F072'!W$8</f>
        <v>50.386810741139996</v>
      </c>
      <c r="H14" s="86">
        <f>'F072'!X14-'F072'!X$8</f>
        <v>-0.2327002528201999</v>
      </c>
      <c r="I14" s="86">
        <f>'F072'!Y14-'F072'!Y$8</f>
        <v>3.1413251084375702</v>
      </c>
      <c r="J14" s="86">
        <f>'F072'!Z14-'F072'!Z$8</f>
        <v>-5.8623686424799981E-2</v>
      </c>
      <c r="K14" s="86">
        <f>'F072'!AA14-'F072'!AA$8</f>
        <v>-5.6510344451682215</v>
      </c>
      <c r="L14" s="86">
        <f>'F072'!AB14-'F072'!AB$8</f>
        <v>-2.8183685717131937</v>
      </c>
      <c r="M14">
        <f>-('F072'!G14-'F072'!$G$8)</f>
        <v>-0.10429980000000072</v>
      </c>
      <c r="N14">
        <f>-('F072'!F14-'F072'!$F$8)</f>
        <v>-1.2880000000000003</v>
      </c>
    </row>
    <row r="15" spans="1:14" x14ac:dyDescent="0.25">
      <c r="A15" s="1">
        <v>75</v>
      </c>
      <c r="B15" s="1">
        <v>29.977699999999999</v>
      </c>
      <c r="C15" s="1">
        <v>6.8655999999999997</v>
      </c>
      <c r="D15" s="1">
        <v>49.679600000000001</v>
      </c>
      <c r="E15" s="1">
        <v>18.254129459999998</v>
      </c>
      <c r="F15" s="86">
        <f>'F072'!V15-'F072'!V$8</f>
        <v>285.63752643076259</v>
      </c>
      <c r="G15" s="86">
        <f>'F072'!W15-'F072'!W$8</f>
        <v>40.47977371284</v>
      </c>
      <c r="H15" s="86">
        <f>'F072'!X15-'F072'!X$8</f>
        <v>-0.13814096061739989</v>
      </c>
      <c r="I15" s="86">
        <f>'F072'!Y15-'F072'!Y$8</f>
        <v>5.316579458553008</v>
      </c>
      <c r="J15" s="86">
        <f>'F072'!Z15-'F072'!Z$8</f>
        <v>-4.3870381579399986E-2</v>
      </c>
      <c r="K15" s="86">
        <f>'F072'!AA15-'F072'!AA$8</f>
        <v>0.32630449613876067</v>
      </c>
      <c r="L15" s="86">
        <f>'F072'!AB15-'F072'!AB$8</f>
        <v>0.20482785275079607</v>
      </c>
      <c r="M15">
        <f>-('F072'!G15-'F072'!$G$8)</f>
        <v>-0.11989940000000032</v>
      </c>
      <c r="N15">
        <f>-('F072'!F15-'F072'!$F$8)</f>
        <v>-1.4529999999999994</v>
      </c>
    </row>
    <row r="16" spans="1:14" x14ac:dyDescent="0.25">
      <c r="A16" s="1">
        <v>78</v>
      </c>
      <c r="B16" s="1">
        <v>30.024999999999999</v>
      </c>
      <c r="C16" s="1">
        <v>6.8655999999999997</v>
      </c>
      <c r="D16" s="1">
        <v>44.845399999999998</v>
      </c>
      <c r="E16" s="1">
        <v>18.425339640000001</v>
      </c>
      <c r="F16" s="86">
        <f>'F072'!V16-'F072'!V$8</f>
        <v>440.64147566153952</v>
      </c>
      <c r="G16" s="86">
        <f>'F072'!W16-'F072'!W$8</f>
        <v>40.189326015120002</v>
      </c>
      <c r="H16" s="86">
        <f>'F072'!X16-'F072'!X$8</f>
        <v>-7.0863882899599773E-2</v>
      </c>
      <c r="I16" s="86">
        <f>'F072'!Y16-'F072'!Y$8</f>
        <v>5.9120736700488123</v>
      </c>
      <c r="J16" s="86">
        <f>'F072'!Z16-'F072'!Z$8</f>
        <v>1.8690260585200014E-2</v>
      </c>
      <c r="K16" s="86">
        <f>'F072'!AA16-'F072'!AA$8</f>
        <v>-2.5478483404068015</v>
      </c>
      <c r="L16" s="86">
        <f>'F072'!AB16-'F072'!AB$8</f>
        <v>0.25080279872440769</v>
      </c>
      <c r="M16">
        <f>-('F072'!G16-'F072'!$G$8)</f>
        <v>-0.14159960000000049</v>
      </c>
      <c r="N16">
        <f>-('F072'!F16-'F072'!$F$8)</f>
        <v>-1.6449999999999994</v>
      </c>
    </row>
    <row r="17" spans="1:14" x14ac:dyDescent="0.25">
      <c r="A17" s="1">
        <v>81</v>
      </c>
      <c r="B17" s="1">
        <v>29.977699999999999</v>
      </c>
      <c r="C17" s="1">
        <v>6.8624000000000001</v>
      </c>
      <c r="D17" s="1">
        <v>47.625900000000001</v>
      </c>
      <c r="E17" s="1">
        <v>18.60516964</v>
      </c>
      <c r="F17" s="86">
        <f>'F072'!V17-'F072'!V$8</f>
        <v>592.79816204615236</v>
      </c>
      <c r="G17" s="86">
        <f>'F072'!W17-'F072'!W$8</f>
        <v>44.877963145560003</v>
      </c>
      <c r="H17" s="86">
        <f>'F072'!X17-'F072'!X$8</f>
        <v>-0.22608025425319989</v>
      </c>
      <c r="I17" s="86">
        <f>'F072'!Y17-'F072'!Y$8</f>
        <v>-1.8338397694715809</v>
      </c>
      <c r="J17" s="86">
        <f>'F072'!Z17-'F072'!Z$8</f>
        <v>-9.580709027999984E-3</v>
      </c>
      <c r="K17" s="86">
        <f>'F072'!AA17-'F072'!AA$8</f>
        <v>-7.7753468685567952</v>
      </c>
      <c r="L17" s="86">
        <f>'F072'!AB17-'F072'!AB$8</f>
        <v>-4.4542263290632036</v>
      </c>
      <c r="M17">
        <f>-('F072'!G17-'F072'!$G$8)</f>
        <v>-0.16409960000000046</v>
      </c>
      <c r="N17">
        <f>-('F072'!F17-'F072'!$F$8)</f>
        <v>-1.8469999999999978</v>
      </c>
    </row>
    <row r="18" spans="1:14" x14ac:dyDescent="0.25">
      <c r="A18" s="1">
        <v>93.500000000058208</v>
      </c>
      <c r="B18" s="1">
        <v>29.977699999999999</v>
      </c>
      <c r="C18" s="1">
        <v>6.8593000000000002</v>
      </c>
      <c r="D18" s="1">
        <v>39.158000000000001</v>
      </c>
      <c r="E18" s="1">
        <v>19.447079819999999</v>
      </c>
      <c r="F18" s="86">
        <f>'F072'!V18-'F072'!V$8</f>
        <v>1615.2870350846142</v>
      </c>
      <c r="G18" s="86">
        <f>'F072'!W18-'F072'!W$8</f>
        <v>51.945995314080008</v>
      </c>
      <c r="H18" s="86">
        <f>'F072'!X18-'F072'!X$8</f>
        <v>-0.20096680050679994</v>
      </c>
      <c r="I18" s="86">
        <f>'F072'!Y18-'F072'!Y$8</f>
        <v>3.5096194474506035</v>
      </c>
      <c r="J18" s="86">
        <f>'F072'!Z18-'F072'!Z$8</f>
        <v>6.2543718658000236E-3</v>
      </c>
      <c r="K18" s="86">
        <f>'F072'!AA18-'F072'!AA$8</f>
        <v>-6.9965300778630137</v>
      </c>
      <c r="L18" s="86">
        <f>'F072'!AB18-'F072'!AB$8</f>
        <v>-0.26505920169020669</v>
      </c>
      <c r="M18">
        <f>-('F072'!G18-'F072'!$G$8)</f>
        <v>-0.26179980000000069</v>
      </c>
      <c r="N18">
        <f>-('F072'!F18-'F072'!$F$8)</f>
        <v>-2.802999999999999</v>
      </c>
    </row>
    <row r="19" spans="1:14" x14ac:dyDescent="0.25">
      <c r="A19" s="1">
        <v>96</v>
      </c>
      <c r="B19" s="1">
        <v>30.024999999999999</v>
      </c>
      <c r="C19" s="1">
        <v>6.8624000000000001</v>
      </c>
      <c r="D19" s="1">
        <v>37.0411</v>
      </c>
      <c r="E19" s="1">
        <v>19.631329820000001</v>
      </c>
      <c r="F19" s="86">
        <f>'F072'!V19-'F072'!V$8</f>
        <v>1851.1365218846158</v>
      </c>
      <c r="G19" s="86">
        <f>'F072'!W19-'F072'!W$8</f>
        <v>40.426346495860003</v>
      </c>
      <c r="H19" s="86">
        <f>'F072'!X19-'F072'!X$8</f>
        <v>-0.18049571143999976</v>
      </c>
      <c r="I19" s="86">
        <f>'F072'!Y19-'F072'!Y$8</f>
        <v>-6.4503858543124011</v>
      </c>
      <c r="J19" s="86">
        <f>'F072'!Z19-'F072'!Z$8</f>
        <v>-1.6210969610999992E-2</v>
      </c>
      <c r="K19" s="86">
        <f>'F072'!AA19-'F072'!AA$8</f>
        <v>-11.738266422133989</v>
      </c>
      <c r="L19" s="86">
        <f>'F072'!AB19-'F072'!AB$8</f>
        <v>-0.35562075800518755</v>
      </c>
      <c r="M19">
        <f>-('F072'!G19-'F072'!$G$8)</f>
        <v>-0.27779980000000071</v>
      </c>
      <c r="N19">
        <f>-('F072'!F19-'F072'!$F$8)</f>
        <v>-3.0179999999999989</v>
      </c>
    </row>
    <row r="20" spans="1:14" x14ac:dyDescent="0.25">
      <c r="A20" s="1">
        <v>99</v>
      </c>
      <c r="B20" s="1">
        <v>29.977699999999999</v>
      </c>
      <c r="C20" s="1">
        <v>6.8655999999999997</v>
      </c>
      <c r="D20" s="1">
        <v>35.935200000000002</v>
      </c>
      <c r="E20" s="1">
        <v>19.877659640000001</v>
      </c>
      <c r="F20" s="86">
        <f>'F072'!V20-'F072'!V$8</f>
        <v>1521.2581549538463</v>
      </c>
      <c r="G20" s="86">
        <f>'F072'!W20-'F072'!W$8</f>
        <v>47.094544114440012</v>
      </c>
      <c r="H20" s="86">
        <f>'F072'!X20-'F072'!X$8</f>
        <v>-0.41109751965639985</v>
      </c>
      <c r="I20" s="86">
        <f>'F072'!Y20-'F072'!Y$8</f>
        <v>-5.4051056287219694</v>
      </c>
      <c r="J20" s="86">
        <f>'F072'!Z20-'F072'!Z$8</f>
        <v>-8.04301982999997E-3</v>
      </c>
      <c r="K20" s="86">
        <f>'F072'!AA20-'F072'!AA$8</f>
        <v>-20.086900485910803</v>
      </c>
      <c r="L20" s="86">
        <f>'F072'!AB20-'F072'!AB$8</f>
        <v>-6.687476624408788</v>
      </c>
      <c r="M20">
        <f>-('F072'!G20-'F072'!$G$8)</f>
        <v>-0.31309960000000048</v>
      </c>
      <c r="N20">
        <f>-('F072'!F20-'F072'!$F$8)</f>
        <v>-3.2879999999999985</v>
      </c>
    </row>
    <row r="21" spans="1:14" x14ac:dyDescent="0.25">
      <c r="A21" s="1">
        <v>102</v>
      </c>
      <c r="B21" s="1">
        <v>29.977699999999999</v>
      </c>
      <c r="C21" s="1">
        <v>6.8624000000000001</v>
      </c>
      <c r="D21" s="1">
        <v>34.228999999999999</v>
      </c>
      <c r="E21" s="1">
        <v>20.12890964</v>
      </c>
      <c r="F21" s="86">
        <f>'F072'!V21-'F072'!V$8</f>
        <v>1732.3150293846093</v>
      </c>
      <c r="G21" s="86">
        <f>'F072'!W21-'F072'!W$8</f>
        <v>41.688983376039999</v>
      </c>
      <c r="H21" s="86">
        <f>'F072'!X21-'F072'!X$8</f>
        <v>-0.38730518528759988</v>
      </c>
      <c r="I21" s="86">
        <f>'F072'!Y21-'F072'!Y$8</f>
        <v>-6.6368887597008097</v>
      </c>
      <c r="J21" s="86">
        <f>'F072'!Z21-'F072'!Z$8</f>
        <v>2.7351847188000211E-3</v>
      </c>
      <c r="K21" s="86">
        <f>'F072'!AA21-'F072'!AA$8</f>
        <v>-38.499539461284783</v>
      </c>
      <c r="L21" s="86">
        <f>'F072'!AB21-'F072'!AB$8</f>
        <v>-6.5368340997151932</v>
      </c>
      <c r="M21">
        <f>-('F072'!G21-'F072'!$G$8)</f>
        <v>-0.3420996000000005</v>
      </c>
      <c r="N21">
        <f>-('F072'!F21-'F072'!$F$8)</f>
        <v>-3.5729999999999986</v>
      </c>
    </row>
    <row r="22" spans="1:14" x14ac:dyDescent="0.25">
      <c r="A22" s="1">
        <v>105</v>
      </c>
      <c r="B22" s="1">
        <v>29.977699999999999</v>
      </c>
      <c r="C22" s="1">
        <v>6.8624000000000001</v>
      </c>
      <c r="D22" s="1">
        <v>34.039400000000001</v>
      </c>
      <c r="E22" s="1">
        <v>20.387030179999996</v>
      </c>
      <c r="F22" s="86">
        <f>'F072'!V22-'F072'!V$8</f>
        <v>2050.8417778384555</v>
      </c>
      <c r="G22" s="86">
        <f>'F072'!W22-'F072'!W$8</f>
        <v>44.586435460700002</v>
      </c>
      <c r="H22" s="86">
        <f>'F072'!X22-'F072'!X$8</f>
        <v>-0.20081680655959988</v>
      </c>
      <c r="I22" s="86">
        <f>'F072'!Y22-'F072'!Y$8</f>
        <v>-10.810322277532237</v>
      </c>
      <c r="J22" s="86">
        <f>'F072'!Z22-'F072'!Z$8</f>
        <v>-4.2678310582400014E-2</v>
      </c>
      <c r="K22" s="86">
        <f>'F072'!AA22-'F072'!AA$8</f>
        <v>-16.917725292106624</v>
      </c>
      <c r="L22" s="86">
        <f>'F072'!AB22-'F072'!AB$8</f>
        <v>-7.4261754078214182</v>
      </c>
      <c r="M22">
        <f>-('F072'!G22-'F072'!$G$8)</f>
        <v>-0.36820020000000031</v>
      </c>
      <c r="N22">
        <f>-('F072'!F22-'F072'!$F$8)</f>
        <v>-3.8699999999999992</v>
      </c>
    </row>
    <row r="23" spans="1:14" x14ac:dyDescent="0.25">
      <c r="A23" s="1">
        <v>117</v>
      </c>
      <c r="B23" s="1">
        <v>29.977699999999999</v>
      </c>
      <c r="C23" s="1">
        <v>6.8655999999999997</v>
      </c>
      <c r="D23" s="1">
        <v>34.860900000000001</v>
      </c>
      <c r="E23" s="1">
        <v>21.58725973</v>
      </c>
      <c r="F23" s="86">
        <f>'F072'!V23-'F072'!V$8</f>
        <v>3196.4510042500006</v>
      </c>
      <c r="G23" s="86">
        <f>'F072'!W23-'F072'!W$8</f>
        <v>61.579727983170002</v>
      </c>
      <c r="H23" s="86">
        <f>'F072'!X23-'F072'!X$8</f>
        <v>-0.12026747635599999</v>
      </c>
      <c r="I23" s="86">
        <f>'F072'!Y23-'F072'!Y$8</f>
        <v>2.4489818429486832</v>
      </c>
      <c r="J23" s="86">
        <f>'F072'!Z23-'F072'!Z$8</f>
        <v>8.8507132392699972E-2</v>
      </c>
      <c r="K23" s="86">
        <f>'F072'!AA23-'F072'!AA$8</f>
        <v>-16.7465680162626</v>
      </c>
      <c r="L23" s="86">
        <f>'F072'!AB23-'F072'!AB$8</f>
        <v>-1.7529694430703984</v>
      </c>
      <c r="M23">
        <f>-('F072'!G23-'F072'!$G$8)</f>
        <v>-0.52169970000000021</v>
      </c>
      <c r="N23">
        <f>-('F072'!F23-'F072'!$F$8)</f>
        <v>-5.2159999999999993</v>
      </c>
    </row>
    <row r="24" spans="1:14" x14ac:dyDescent="0.25">
      <c r="A24" s="1">
        <v>120</v>
      </c>
      <c r="B24" s="1">
        <v>29.977699999999999</v>
      </c>
      <c r="C24" s="1">
        <v>6.8624000000000001</v>
      </c>
      <c r="D24" s="1">
        <v>35.935200000000002</v>
      </c>
      <c r="E24" s="1">
        <v>21.927849730000002</v>
      </c>
      <c r="F24" s="86">
        <f>'F072'!V24-'F072'!V$8</f>
        <v>3405.1542723384609</v>
      </c>
      <c r="G24" s="86">
        <f>'F072'!W24-'F072'!W$8</f>
        <v>72.563825523560013</v>
      </c>
      <c r="H24" s="86">
        <f>'F072'!X24-'F072'!X$8</f>
        <v>-0.17948452198929987</v>
      </c>
      <c r="I24" s="86">
        <f>'F072'!Y24-'F072'!Y$8</f>
        <v>-8.5312568558418889</v>
      </c>
      <c r="J24" s="86">
        <f>'F072'!Z24-'F072'!Z$8</f>
        <v>5.5434773454400038E-2</v>
      </c>
      <c r="K24" s="86">
        <f>'F072'!AA24-'F072'!AA$8</f>
        <v>-21.2167988077518</v>
      </c>
      <c r="L24" s="86">
        <f>'F072'!AB24-'F072'!AB$8</f>
        <v>-4.2427532888372923</v>
      </c>
      <c r="M24">
        <f>-('F072'!G24-'F072'!$G$8)</f>
        <v>-0.56569970000000025</v>
      </c>
      <c r="N24">
        <f>-('F072'!F24-'F072'!$F$8)</f>
        <v>-5.5969999999999995</v>
      </c>
    </row>
    <row r="25" spans="1:14" x14ac:dyDescent="0.25">
      <c r="A25" s="1">
        <v>123</v>
      </c>
      <c r="B25" s="1">
        <v>29.977699999999999</v>
      </c>
      <c r="C25" s="1">
        <v>6.8593000000000002</v>
      </c>
      <c r="D25" s="1">
        <v>35.5244</v>
      </c>
      <c r="E25" s="1">
        <v>22.283919640000001</v>
      </c>
      <c r="F25" s="86">
        <f>'F072'!V25-'F072'!V$8</f>
        <v>3699.276207784611</v>
      </c>
      <c r="G25" s="86">
        <f>'F072'!W25-'F072'!W$8</f>
        <v>69.726268777920012</v>
      </c>
      <c r="H25" s="86">
        <f>'F072'!X25-'F072'!X$8</f>
        <v>-0.17697062442279987</v>
      </c>
      <c r="I25" s="86">
        <f>'F072'!Y25-'F072'!Y$8</f>
        <v>-7.8300666307600011</v>
      </c>
      <c r="J25" s="86">
        <f>'F072'!Z25-'F072'!Z$8</f>
        <v>8.0620965697200064E-2</v>
      </c>
      <c r="K25" s="86">
        <f>'F072'!AA25-'F072'!AA$8</f>
        <v>-25.407693852050002</v>
      </c>
      <c r="L25" s="86">
        <f>'F072'!AB25-'F072'!AB$8</f>
        <v>-8.2432026162127983</v>
      </c>
      <c r="M25">
        <f>-('F072'!G25-'F072'!$G$8)</f>
        <v>-0.61109960000000052</v>
      </c>
      <c r="N25">
        <f>-('F072'!F25-'F072'!$F$8)</f>
        <v>-5.9959999999999987</v>
      </c>
    </row>
    <row r="26" spans="1:14" x14ac:dyDescent="0.25">
      <c r="A26" s="1">
        <v>126</v>
      </c>
      <c r="B26" s="1">
        <v>29.977699999999999</v>
      </c>
      <c r="C26" s="1">
        <v>6.8686999999999996</v>
      </c>
      <c r="D26" s="1">
        <v>35.713999999999999</v>
      </c>
      <c r="E26" s="1">
        <v>22.65585973</v>
      </c>
      <c r="F26" s="86">
        <f>'F072'!V26-'F072'!V$8</f>
        <v>3786.7446015500045</v>
      </c>
      <c r="G26" s="86">
        <f>'F072'!W26-'F072'!W$8</f>
        <v>86.31730489585</v>
      </c>
      <c r="H26" s="86">
        <f>'F072'!X26-'F072'!X$8</f>
        <v>-8.5443954953299817E-2</v>
      </c>
      <c r="I26" s="86">
        <f>'F072'!Y26-'F072'!Y$8</f>
        <v>-5.7842290668731948</v>
      </c>
      <c r="J26" s="86">
        <f>'F072'!Z26-'F072'!Z$8</f>
        <v>5.6170292543500006E-2</v>
      </c>
      <c r="K26" s="86">
        <f>'F072'!AA26-'F072'!AA$8</f>
        <v>-18.26092530395681</v>
      </c>
      <c r="L26" s="86">
        <f>'F072'!AB26-'F072'!AB$8</f>
        <v>-1.5417313039258005</v>
      </c>
      <c r="M26">
        <f>-('F072'!G26-'F072'!$G$8)</f>
        <v>-0.65569970000000011</v>
      </c>
      <c r="N26">
        <f>-('F072'!F26-'F072'!$F$8)</f>
        <v>-6.4159999999999986</v>
      </c>
    </row>
    <row r="27" spans="1:14" x14ac:dyDescent="0.25">
      <c r="A27" s="1">
        <v>129</v>
      </c>
      <c r="B27" s="1">
        <v>29.977699999999999</v>
      </c>
      <c r="C27" s="1">
        <v>6.8686999999999996</v>
      </c>
      <c r="D27" s="1">
        <v>35.903599999999997</v>
      </c>
      <c r="E27" s="1">
        <v>23.046139550000003</v>
      </c>
      <c r="F27" s="86">
        <f>'F072'!V27-'F072'!V$8</f>
        <v>4260.3208395961528</v>
      </c>
      <c r="G27" s="86">
        <f>'F072'!W27-'F072'!W$8</f>
        <v>101.35863876145002</v>
      </c>
      <c r="H27" s="86">
        <f>'F072'!X27-'F072'!X$8</f>
        <v>-0.1892601457784997</v>
      </c>
      <c r="I27" s="86">
        <f>'F072'!Y27-'F072'!Y$8</f>
        <v>-7.7751624534999735</v>
      </c>
      <c r="J27" s="86">
        <f>'F072'!Z27-'F072'!Z$8</f>
        <v>5.2147246334500019E-2</v>
      </c>
      <c r="K27" s="86">
        <f>'F072'!AA27-'F072'!AA$8</f>
        <v>-29.173813824263988</v>
      </c>
      <c r="L27" s="86">
        <f>'F072'!AB27-'F072'!AB$8</f>
        <v>-6.3016736818164816</v>
      </c>
      <c r="M27">
        <f>-('F072'!G27-'F072'!$G$8)</f>
        <v>-0.70399950000000044</v>
      </c>
      <c r="N27">
        <f>-('F072'!F27-'F072'!$F$8)</f>
        <v>-6.8549999999999995</v>
      </c>
    </row>
    <row r="28" spans="1:14" x14ac:dyDescent="0.25">
      <c r="A28" s="1">
        <v>141</v>
      </c>
      <c r="B28" s="1">
        <v>29.977699999999999</v>
      </c>
      <c r="C28" s="1">
        <v>6.8719000000000001</v>
      </c>
      <c r="D28" s="1">
        <v>40.611499999999999</v>
      </c>
      <c r="E28" s="1">
        <v>24.80533982</v>
      </c>
      <c r="F28" s="86">
        <f>'F072'!V28-'F072'!V$8</f>
        <v>5961.4261381538408</v>
      </c>
      <c r="G28" s="86">
        <f>'F072'!W28-'F072'!W$8</f>
        <v>162.87917199077998</v>
      </c>
      <c r="H28" s="86">
        <f>'F072'!X28-'F072'!X$8</f>
        <v>-0.16701923589879986</v>
      </c>
      <c r="I28" s="86">
        <f>'F072'!Y28-'F072'!Y$8</f>
        <v>-23.699331098680176</v>
      </c>
      <c r="J28" s="86">
        <f>'F072'!Z28-'F072'!Z$8</f>
        <v>1.79418033772E-2</v>
      </c>
      <c r="K28" s="86">
        <f>'F072'!AA28-'F072'!AA$8</f>
        <v>-51.256501380121207</v>
      </c>
      <c r="L28" s="86">
        <f>'F072'!AB28-'F072'!AB$8</f>
        <v>-15.934946899402988</v>
      </c>
      <c r="M28">
        <f>-('F072'!G28-'F072'!$G$8)</f>
        <v>-0.92329980000000023</v>
      </c>
      <c r="N28">
        <f>-('F072'!F28-'F072'!$F$8)</f>
        <v>-8.831999999999999</v>
      </c>
    </row>
    <row r="29" spans="1:14" x14ac:dyDescent="0.25">
      <c r="A29" s="1">
        <v>143.00000000005821</v>
      </c>
      <c r="B29" s="1">
        <v>29.977699999999999</v>
      </c>
      <c r="C29" s="1">
        <v>6.8593000000000002</v>
      </c>
      <c r="D29" s="1">
        <v>39.3476</v>
      </c>
      <c r="E29" s="1">
        <v>25.12673946</v>
      </c>
      <c r="F29" s="86">
        <f>'F072'!V29-'F072'!V$8</f>
        <v>6150.4430824461515</v>
      </c>
      <c r="G29" s="86">
        <f>'F072'!W29-'F072'!W$8</f>
        <v>171.51639481733997</v>
      </c>
      <c r="H29" s="86">
        <f>'F072'!X29-'F072'!X$8</f>
        <v>-8.1814166143399869E-2</v>
      </c>
      <c r="I29" s="86">
        <f>'F072'!Y29-'F072'!Y$8</f>
        <v>-16.057809635042986</v>
      </c>
      <c r="J29" s="86">
        <f>'F072'!Z29-'F072'!Z$8</f>
        <v>-2.7833762826200009E-2</v>
      </c>
      <c r="K29" s="86">
        <f>'F072'!AA29-'F072'!AA$8</f>
        <v>-39.185678639035814</v>
      </c>
      <c r="L29" s="86">
        <f>'F072'!AB29-'F072'!AB$8</f>
        <v>-4.4272976951066028</v>
      </c>
      <c r="M29">
        <f>-('F072'!G29-'F072'!$G$8)</f>
        <v>-0.96089940000000029</v>
      </c>
      <c r="N29">
        <f>-('F072'!F29-'F072'!$F$8)</f>
        <v>-9.195999999999998</v>
      </c>
    </row>
    <row r="30" spans="1:14" x14ac:dyDescent="0.25">
      <c r="A30" s="1">
        <v>144.99999999994179</v>
      </c>
      <c r="B30" s="1">
        <v>29.977699999999999</v>
      </c>
      <c r="C30" s="1">
        <v>6.8655999999999997</v>
      </c>
      <c r="D30" s="1">
        <v>35.366500000000002</v>
      </c>
      <c r="E30" s="1">
        <v>25.456469639999998</v>
      </c>
      <c r="F30" s="86">
        <f>'F072'!V30-'F072'!V$8</f>
        <v>6354.1691052769247</v>
      </c>
      <c r="G30" s="86">
        <f>'F072'!W30-'F072'!W$8</f>
        <v>173.20081282307996</v>
      </c>
      <c r="H30" s="86">
        <f>'F072'!X30-'F072'!X$8</f>
        <v>-1.1940614145199868E-2</v>
      </c>
      <c r="I30" s="86">
        <f>'F072'!Y30-'F072'!Y$8</f>
        <v>-14.158089489636012</v>
      </c>
      <c r="J30" s="86">
        <f>'F072'!Z30-'F072'!Z$8</f>
        <v>-1.7789119162399974E-2</v>
      </c>
      <c r="K30" s="86">
        <f>'F072'!AA30-'F072'!AA$8</f>
        <v>-41.122004487010813</v>
      </c>
      <c r="L30" s="86">
        <f>'F072'!AB30-'F072'!AB$8</f>
        <v>-8.3278927136360039</v>
      </c>
      <c r="M30">
        <f>-('F072'!G30-'F072'!$G$8)</f>
        <v>-0.99809960000000053</v>
      </c>
      <c r="N30">
        <f>-('F072'!F30-'F072'!$F$8)</f>
        <v>-9.570999999999998</v>
      </c>
    </row>
    <row r="31" spans="1:14" x14ac:dyDescent="0.25">
      <c r="A31" s="1">
        <v>147</v>
      </c>
      <c r="B31" s="1">
        <v>29.977699999999999</v>
      </c>
      <c r="C31" s="1">
        <v>6.9097</v>
      </c>
      <c r="D31" s="1">
        <v>36.946300000000001</v>
      </c>
      <c r="E31" s="1">
        <v>25.80438973</v>
      </c>
      <c r="F31" s="86">
        <f>'F072'!V31-'F072'!V$8</f>
        <v>6676.3988251653818</v>
      </c>
      <c r="G31" s="86">
        <f>'F072'!W31-'F072'!W$8</f>
        <v>187.82560696676001</v>
      </c>
      <c r="H31" s="86">
        <f>'F072'!X31-'F072'!X$8</f>
        <v>-9.8581453935599805E-2</v>
      </c>
      <c r="I31" s="86">
        <f>'F072'!Y31-'F072'!Y$8</f>
        <v>-12.938771872032561</v>
      </c>
      <c r="J31" s="86">
        <f>'F072'!Z31-'F072'!Z$8</f>
        <v>-4.4310262244399962E-2</v>
      </c>
      <c r="K31" s="86">
        <f>'F072'!AA31-'F072'!AA$8</f>
        <v>-39.182085305288595</v>
      </c>
      <c r="L31" s="86">
        <f>'F072'!AB31-'F072'!AB$8</f>
        <v>-6.6919256016175979</v>
      </c>
      <c r="M31">
        <f>-('F072'!G31-'F072'!$G$8)</f>
        <v>-1.0426997</v>
      </c>
      <c r="N31">
        <f>-('F072'!F31-'F072'!$F$8)</f>
        <v>-9.9589999999999996</v>
      </c>
    </row>
    <row r="32" spans="1:14" x14ac:dyDescent="0.25">
      <c r="A32" s="1">
        <v>149.00000000005821</v>
      </c>
      <c r="B32" s="1">
        <v>30.024999999999999</v>
      </c>
      <c r="C32" s="1">
        <v>6.9034000000000004</v>
      </c>
      <c r="D32" s="1">
        <v>16.8826</v>
      </c>
      <c r="E32" s="1">
        <v>26.161469460000003</v>
      </c>
      <c r="F32" s="86">
        <f>'F072'!V32-'F072'!V$8</f>
        <v>7047.6012534538486</v>
      </c>
      <c r="G32" s="86">
        <f>'F072'!W32-'F072'!W$8</f>
        <v>200.54940374994001</v>
      </c>
      <c r="H32" s="86">
        <f>'F072'!X32-'F072'!X$8</f>
        <v>1.9563629698600149E-2</v>
      </c>
      <c r="I32" s="86">
        <f>'F072'!Y32-'F072'!Y$8</f>
        <v>-8.5309080843989875</v>
      </c>
      <c r="J32" s="86">
        <f>'F072'!Z32-'F072'!Z$8</f>
        <v>7.9644681494800029E-2</v>
      </c>
      <c r="K32" s="86">
        <f>'F072'!AA32-'F072'!AA$8</f>
        <v>-37.942901543552395</v>
      </c>
      <c r="L32" s="86">
        <f>'F072'!AB32-'F072'!AB$8</f>
        <v>-2.9135269840351867</v>
      </c>
      <c r="M32">
        <f>-('F072'!G32-'F072'!$G$8)</f>
        <v>-1.0993994000000002</v>
      </c>
      <c r="N32">
        <f>-('F072'!F32-'F072'!$F$8)</f>
        <v>-10.347999999999999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E04E-B445-4776-A8F4-0FB66691E5C9}">
  <dimension ref="A1:P211"/>
  <sheetViews>
    <sheetView topLeftCell="A184" workbookViewId="0">
      <selection activeCell="M211" sqref="M211"/>
    </sheetView>
  </sheetViews>
  <sheetFormatPr defaultRowHeight="15" x14ac:dyDescent="0.25"/>
  <sheetData>
    <row r="1" spans="1:16" x14ac:dyDescent="0.25">
      <c r="A1" s="61" t="s">
        <v>0</v>
      </c>
      <c r="B1" s="62" t="s">
        <v>1</v>
      </c>
      <c r="C1" s="62" t="s">
        <v>2</v>
      </c>
      <c r="D1" s="62" t="s">
        <v>3</v>
      </c>
      <c r="E1" s="62" t="s">
        <v>9</v>
      </c>
      <c r="F1" s="3" t="s">
        <v>58</v>
      </c>
      <c r="G1" s="4" t="s">
        <v>55</v>
      </c>
      <c r="H1" s="4" t="s">
        <v>29</v>
      </c>
      <c r="I1" s="4" t="s">
        <v>30</v>
      </c>
      <c r="J1" s="4" t="s">
        <v>31</v>
      </c>
      <c r="K1" s="4" t="s">
        <v>27</v>
      </c>
      <c r="L1" s="5" t="s">
        <v>32</v>
      </c>
      <c r="M1" s="15" t="s">
        <v>56</v>
      </c>
      <c r="N1" s="15" t="s">
        <v>57</v>
      </c>
      <c r="P1" s="15" t="s">
        <v>59</v>
      </c>
    </row>
    <row r="2" spans="1:16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65" t="s">
        <v>20</v>
      </c>
      <c r="F2" s="14" t="s">
        <v>26</v>
      </c>
      <c r="G2" s="15" t="s">
        <v>28</v>
      </c>
      <c r="H2" s="15" t="s">
        <v>26</v>
      </c>
      <c r="I2" s="15" t="s">
        <v>26</v>
      </c>
      <c r="J2" s="15" t="s">
        <v>26</v>
      </c>
      <c r="K2" s="15" t="s">
        <v>26</v>
      </c>
      <c r="L2" s="16" t="s">
        <v>26</v>
      </c>
      <c r="M2" s="15" t="s">
        <v>19</v>
      </c>
      <c r="N2" s="15" t="s">
        <v>19</v>
      </c>
    </row>
    <row r="3" spans="1:16" x14ac:dyDescent="0.25">
      <c r="A3" s="1">
        <v>46.833333333372138</v>
      </c>
      <c r="B3" s="1">
        <v>29.919899999999998</v>
      </c>
      <c r="C3" s="1">
        <v>4.9851000000000001</v>
      </c>
      <c r="D3" s="1">
        <v>4.9851000000000001</v>
      </c>
      <c r="E3" s="1">
        <v>17.588350000000002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P3" t="s">
        <v>60</v>
      </c>
    </row>
    <row r="4" spans="1:16" x14ac:dyDescent="0.25">
      <c r="A4" s="1">
        <v>51.833333333255702</v>
      </c>
      <c r="B4" s="1">
        <v>29.919899999999998</v>
      </c>
      <c r="C4" s="1">
        <v>4.9851000000000001</v>
      </c>
      <c r="D4" s="1">
        <v>4.9851000000000001</v>
      </c>
      <c r="E4" s="1">
        <v>18.201740000000001</v>
      </c>
      <c r="F4" s="86">
        <v>607.43693076922682</v>
      </c>
      <c r="G4" s="86">
        <v>0</v>
      </c>
      <c r="H4" s="86">
        <v>-0.36721645470000031</v>
      </c>
      <c r="I4" s="86">
        <v>-15.105276235200023</v>
      </c>
      <c r="J4" s="86">
        <v>-3.0951798282000027</v>
      </c>
      <c r="K4" s="86">
        <v>-29.630367320000005</v>
      </c>
      <c r="L4" s="86">
        <v>-12.771692436900011</v>
      </c>
      <c r="M4" s="86">
        <v>-0.11730000000000018</v>
      </c>
      <c r="N4" s="86">
        <v>-0.6460000000000008</v>
      </c>
      <c r="P4" t="s">
        <v>60</v>
      </c>
    </row>
    <row r="5" spans="1:16" x14ac:dyDescent="0.25">
      <c r="A5" s="1">
        <v>55.5</v>
      </c>
      <c r="B5" s="1">
        <v>29.919899999999998</v>
      </c>
      <c r="C5" s="1">
        <v>4.9882</v>
      </c>
      <c r="D5" s="1">
        <v>4.9882</v>
      </c>
      <c r="E5" s="1">
        <v>18.632920000000002</v>
      </c>
      <c r="F5" s="86">
        <v>653.54118461538201</v>
      </c>
      <c r="G5" s="86">
        <v>0</v>
      </c>
      <c r="H5" s="86">
        <v>1.5459369300000247E-2</v>
      </c>
      <c r="I5" s="86">
        <v>-1.1229421171999832</v>
      </c>
      <c r="J5" s="86">
        <v>0.10460773200000162</v>
      </c>
      <c r="K5" s="86">
        <v>-6.0879485015999819</v>
      </c>
      <c r="L5" s="86">
        <v>-1.6718760333000091</v>
      </c>
      <c r="M5" s="86">
        <v>-0.18400000000000016</v>
      </c>
      <c r="N5" s="86">
        <v>-1.1189999999999998</v>
      </c>
      <c r="P5" t="s">
        <v>60</v>
      </c>
    </row>
    <row r="6" spans="1:16" x14ac:dyDescent="0.25">
      <c r="A6" s="1">
        <v>58.5</v>
      </c>
      <c r="B6" s="1">
        <v>29.919899999999998</v>
      </c>
      <c r="C6" s="1">
        <v>4.9820000000000002</v>
      </c>
      <c r="D6" s="1">
        <v>4.9820000000000002</v>
      </c>
      <c r="E6" s="1">
        <v>18.983650000000001</v>
      </c>
      <c r="F6" s="86">
        <v>1165.0417499999976</v>
      </c>
      <c r="G6" s="86">
        <v>0</v>
      </c>
      <c r="H6" s="86">
        <v>-6.8869374500000635E-2</v>
      </c>
      <c r="I6" s="86">
        <v>-6.9266660160000129</v>
      </c>
      <c r="J6" s="86">
        <v>-0.71764799650000555</v>
      </c>
      <c r="K6" s="86">
        <v>-17.69346800850002</v>
      </c>
      <c r="L6" s="86">
        <v>-7.003427402000014</v>
      </c>
      <c r="M6" s="86">
        <v>-0.2325999999999997</v>
      </c>
      <c r="N6" s="86">
        <v>-1.5059999999999985</v>
      </c>
      <c r="P6" t="s">
        <v>60</v>
      </c>
    </row>
    <row r="7" spans="1:16" x14ac:dyDescent="0.25">
      <c r="A7" s="1">
        <v>60.999999999941792</v>
      </c>
      <c r="B7" s="1">
        <v>29.919899999999998</v>
      </c>
      <c r="C7" s="1">
        <v>4.9757999999999996</v>
      </c>
      <c r="D7" s="1">
        <v>4.9757999999999996</v>
      </c>
      <c r="E7" s="1">
        <v>19.278799999999997</v>
      </c>
      <c r="F7" s="86">
        <v>1655.3959999999961</v>
      </c>
      <c r="G7" s="86">
        <v>4.8196999999999992</v>
      </c>
      <c r="H7" s="86">
        <v>-0.11518277350000128</v>
      </c>
      <c r="I7" s="86">
        <v>-9.4379109660000324</v>
      </c>
      <c r="J7" s="86">
        <v>-0.41338866600000657</v>
      </c>
      <c r="K7" s="86">
        <v>-17.267982352000047</v>
      </c>
      <c r="L7" s="86">
        <v>-7.1099507465000187</v>
      </c>
      <c r="M7" s="86">
        <v>-0.27789999999999981</v>
      </c>
      <c r="N7" s="86">
        <v>-1.8279999999999976</v>
      </c>
      <c r="P7" t="s">
        <v>60</v>
      </c>
    </row>
    <row r="8" spans="1:16" x14ac:dyDescent="0.25">
      <c r="A8" s="1">
        <v>71.166666666744277</v>
      </c>
      <c r="B8" s="1">
        <v>29.919899999999998</v>
      </c>
      <c r="C8" s="1">
        <v>4.9882</v>
      </c>
      <c r="D8" s="1">
        <v>4.9882</v>
      </c>
      <c r="E8" s="1">
        <v>20.466390000000001</v>
      </c>
      <c r="F8" s="86">
        <v>3344.4690269230687</v>
      </c>
      <c r="G8" s="86">
        <v>12.484497900000001</v>
      </c>
      <c r="H8" s="86">
        <v>-0.51505605740000071</v>
      </c>
      <c r="I8" s="86">
        <v>-29.926929729000022</v>
      </c>
      <c r="J8" s="86">
        <v>-3.0922801949000025</v>
      </c>
      <c r="K8" s="86">
        <v>-37.590910959200016</v>
      </c>
      <c r="L8" s="86">
        <v>-15.722339851100003</v>
      </c>
      <c r="M8" s="86">
        <v>-0.4471999999999996</v>
      </c>
      <c r="N8" s="86">
        <v>-3.1399999999999988</v>
      </c>
      <c r="P8" t="s">
        <v>60</v>
      </c>
    </row>
    <row r="9" spans="1:16" x14ac:dyDescent="0.25">
      <c r="A9" s="1">
        <v>73.666666666686069</v>
      </c>
      <c r="B9" s="1">
        <v>29.919899999999998</v>
      </c>
      <c r="C9" s="1">
        <v>4.9820000000000002</v>
      </c>
      <c r="D9" s="1">
        <v>4.9820000000000002</v>
      </c>
      <c r="E9" s="1">
        <v>20.753350000000001</v>
      </c>
      <c r="F9" s="86">
        <v>2599.4730769230764</v>
      </c>
      <c r="G9" s="86">
        <v>48.770372500000008</v>
      </c>
      <c r="H9" s="86">
        <v>-2.9262445000000525E-2</v>
      </c>
      <c r="I9" s="86">
        <v>-26.120302026499999</v>
      </c>
      <c r="J9" s="86">
        <v>-0.13741896149999988</v>
      </c>
      <c r="K9" s="86">
        <v>-22.279592816500013</v>
      </c>
      <c r="L9" s="86">
        <v>-4.9021461140000184</v>
      </c>
      <c r="M9" s="86">
        <v>-0.48339999999999961</v>
      </c>
      <c r="N9" s="86">
        <v>-3.4619999999999997</v>
      </c>
      <c r="P9" t="s">
        <v>60</v>
      </c>
    </row>
    <row r="10" spans="1:16" x14ac:dyDescent="0.25">
      <c r="A10" s="1">
        <v>76.5</v>
      </c>
      <c r="B10" s="1">
        <v>29.919899999999998</v>
      </c>
      <c r="C10" s="1">
        <v>4.9851000000000001</v>
      </c>
      <c r="D10" s="1">
        <v>4.9851000000000001</v>
      </c>
      <c r="E10" s="1">
        <v>21.078669999999999</v>
      </c>
      <c r="F10" s="86">
        <v>3376.1735692307666</v>
      </c>
      <c r="G10" s="86">
        <v>45.108353800000003</v>
      </c>
      <c r="H10" s="86">
        <v>-0.21143177670000091</v>
      </c>
      <c r="I10" s="86">
        <v>-22.563696392000026</v>
      </c>
      <c r="J10" s="86">
        <v>-2.424459038800002</v>
      </c>
      <c r="K10" s="86">
        <v>-31.563993447700028</v>
      </c>
      <c r="L10" s="86">
        <v>-8.8743911322000315</v>
      </c>
      <c r="M10" s="86">
        <v>-0.52639999999999976</v>
      </c>
      <c r="N10" s="86">
        <v>-3.8279999999999976</v>
      </c>
      <c r="P10" t="s">
        <v>60</v>
      </c>
    </row>
    <row r="11" spans="1:16" x14ac:dyDescent="0.25">
      <c r="A11" s="1">
        <v>79.5</v>
      </c>
      <c r="B11" s="1">
        <v>29.919899999999998</v>
      </c>
      <c r="C11" s="1">
        <v>4.9851000000000001</v>
      </c>
      <c r="D11" s="1">
        <v>4.9851000000000001</v>
      </c>
      <c r="E11" s="1">
        <v>21.424090000000003</v>
      </c>
      <c r="F11" s="86">
        <v>3835.9655307692319</v>
      </c>
      <c r="G11" s="86">
        <v>60.630174700000012</v>
      </c>
      <c r="H11" s="86">
        <v>-0.48037411949999953</v>
      </c>
      <c r="I11" s="86">
        <v>-30.949620614799997</v>
      </c>
      <c r="J11" s="86">
        <v>-4.1808848854000029</v>
      </c>
      <c r="K11" s="86">
        <v>-43.906771287599994</v>
      </c>
      <c r="L11" s="86">
        <v>-15.611291893699999</v>
      </c>
      <c r="M11" s="86">
        <v>-0.5719000000000003</v>
      </c>
      <c r="N11" s="86">
        <v>-4.2149999999999999</v>
      </c>
      <c r="P11" t="s">
        <v>60</v>
      </c>
    </row>
    <row r="12" spans="1:16" x14ac:dyDescent="0.25">
      <c r="A12" s="1">
        <v>82.5</v>
      </c>
      <c r="B12" s="1">
        <v>29.919899999999998</v>
      </c>
      <c r="C12" s="1">
        <v>4.9851000000000001</v>
      </c>
      <c r="D12" s="1">
        <v>4.9851000000000001</v>
      </c>
      <c r="E12" s="1">
        <v>21.76924</v>
      </c>
      <c r="F12" s="86">
        <v>4054.5483076923119</v>
      </c>
      <c r="G12" s="86">
        <v>65.960797200000002</v>
      </c>
      <c r="H12" s="86">
        <v>-0.42093456030000098</v>
      </c>
      <c r="I12" s="86">
        <v>-30.007220014000012</v>
      </c>
      <c r="J12" s="86">
        <v>-4.1036788748000017</v>
      </c>
      <c r="K12" s="86">
        <v>-44.809417589600017</v>
      </c>
      <c r="L12" s="86">
        <v>-15.527001622900016</v>
      </c>
      <c r="M12" s="86">
        <v>-0.61709999999999976</v>
      </c>
      <c r="N12" s="86">
        <v>-4.6019999999999985</v>
      </c>
      <c r="P12" t="s">
        <v>60</v>
      </c>
    </row>
    <row r="13" spans="1:16" x14ac:dyDescent="0.25">
      <c r="A13" s="1">
        <v>84.999999999941792</v>
      </c>
      <c r="B13" s="1">
        <v>29.919899999999998</v>
      </c>
      <c r="C13" s="1">
        <v>4.9882</v>
      </c>
      <c r="D13" s="1">
        <v>4.9882</v>
      </c>
      <c r="E13" s="1">
        <v>22.059889999999999</v>
      </c>
      <c r="F13" s="86">
        <v>4310.3736346153873</v>
      </c>
      <c r="G13" s="86">
        <v>56.252719499999998</v>
      </c>
      <c r="H13" s="86">
        <v>-0.46308840570000021</v>
      </c>
      <c r="I13" s="86">
        <v>-35.951801997200036</v>
      </c>
      <c r="J13" s="86">
        <v>-4.5325869388000051</v>
      </c>
      <c r="K13" s="86">
        <v>-44.100678909200013</v>
      </c>
      <c r="L13" s="86">
        <v>-13.903311116300017</v>
      </c>
      <c r="M13" s="86">
        <v>-0.65599999999999969</v>
      </c>
      <c r="N13" s="86">
        <v>-4.9239999999999995</v>
      </c>
      <c r="P13" t="s">
        <v>60</v>
      </c>
    </row>
    <row r="14" spans="1:16" x14ac:dyDescent="0.25">
      <c r="A14" s="1">
        <v>95.333333333255723</v>
      </c>
      <c r="B14" s="1">
        <v>29.919899999999998</v>
      </c>
      <c r="C14" s="1">
        <v>4.9820000000000002</v>
      </c>
      <c r="D14" s="1">
        <v>4.9820000000000002</v>
      </c>
      <c r="E14" s="1">
        <v>23.249469999999999</v>
      </c>
      <c r="F14" s="86">
        <v>5961.1599615384639</v>
      </c>
      <c r="G14" s="86">
        <v>107.4125514</v>
      </c>
      <c r="H14" s="86">
        <v>-0.79989550360000061</v>
      </c>
      <c r="I14" s="86">
        <v>-41.555260845100022</v>
      </c>
      <c r="J14" s="86">
        <v>-7.8010633785000039</v>
      </c>
      <c r="K14" s="86">
        <v>-61.595706421200035</v>
      </c>
      <c r="L14" s="86">
        <v>-21.883921886100026</v>
      </c>
      <c r="M14" s="86">
        <v>-0.80259999999999998</v>
      </c>
      <c r="N14" s="86">
        <v>-6.2579999999999973</v>
      </c>
      <c r="P14" t="s">
        <v>60</v>
      </c>
    </row>
    <row r="15" spans="1:16" x14ac:dyDescent="0.25">
      <c r="A15" s="1">
        <v>97.666666666686069</v>
      </c>
      <c r="B15" s="1">
        <v>29.872699999999998</v>
      </c>
      <c r="C15" s="1">
        <v>4.9912999999999998</v>
      </c>
      <c r="D15" s="1">
        <v>4.9912999999999998</v>
      </c>
      <c r="E15" s="1">
        <v>23.512460000000001</v>
      </c>
      <c r="F15" s="86">
        <v>5006.4529999999977</v>
      </c>
      <c r="G15" s="86">
        <v>120.14867060000002</v>
      </c>
      <c r="H15" s="86">
        <v>-0.56061497710000063</v>
      </c>
      <c r="I15" s="86">
        <v>-35.956695686600014</v>
      </c>
      <c r="J15" s="86">
        <v>-7.4225472734000046</v>
      </c>
      <c r="K15" s="86">
        <v>-56.61834092600003</v>
      </c>
      <c r="L15" s="86">
        <v>-19.242104842700016</v>
      </c>
      <c r="M15" s="86">
        <v>-0.8333999999999997</v>
      </c>
      <c r="N15" s="86">
        <v>-6.5589999999999993</v>
      </c>
      <c r="P15" t="s">
        <v>60</v>
      </c>
    </row>
    <row r="16" spans="1:16" x14ac:dyDescent="0.25">
      <c r="A16" s="1">
        <v>100.5</v>
      </c>
      <c r="B16" s="1">
        <v>29.872699999999998</v>
      </c>
      <c r="C16" s="1">
        <v>5.0068999999999999</v>
      </c>
      <c r="D16" s="1">
        <v>5.0068999999999999</v>
      </c>
      <c r="E16" s="1">
        <v>23.828530000000001</v>
      </c>
      <c r="F16" s="86">
        <v>5322.8160653846207</v>
      </c>
      <c r="G16" s="86">
        <v>141.54146820000003</v>
      </c>
      <c r="H16" s="86">
        <v>-0.68179292039999995</v>
      </c>
      <c r="I16" s="86">
        <v>-40.740485873000011</v>
      </c>
      <c r="J16" s="86">
        <v>-7.8676000133000024</v>
      </c>
      <c r="K16" s="86">
        <v>-57.332603964900002</v>
      </c>
      <c r="L16" s="86">
        <v>-15.995669569500009</v>
      </c>
      <c r="M16" s="86">
        <v>-0.86139999999999972</v>
      </c>
      <c r="N16" s="86">
        <v>-6.9239999999999995</v>
      </c>
      <c r="P16" t="s">
        <v>60</v>
      </c>
    </row>
    <row r="17" spans="1:16" s="96" customFormat="1" x14ac:dyDescent="0.25">
      <c r="A17" s="97">
        <v>76.666666666666671</v>
      </c>
      <c r="B17" s="97">
        <v>29.919899999999998</v>
      </c>
      <c r="C17" s="97">
        <v>4.9882</v>
      </c>
      <c r="D17" s="97">
        <v>47.081800000000001</v>
      </c>
      <c r="E17" s="97">
        <v>20.79823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0</v>
      </c>
      <c r="M17" s="95">
        <v>0</v>
      </c>
      <c r="N17" s="95">
        <v>0</v>
      </c>
      <c r="P17" s="96" t="s">
        <v>61</v>
      </c>
    </row>
    <row r="18" spans="1:16" x14ac:dyDescent="0.25">
      <c r="A18" s="1">
        <v>77.833333333294533</v>
      </c>
      <c r="B18" s="1">
        <v>19.960699999999999</v>
      </c>
      <c r="C18" s="1">
        <v>5.1254</v>
      </c>
      <c r="D18" s="1">
        <v>44.464199999999998</v>
      </c>
      <c r="E18" s="1">
        <v>20.880809999999997</v>
      </c>
      <c r="F18" s="86">
        <v>125.28055769230559</v>
      </c>
      <c r="G18" s="86">
        <v>8.2170120999999945</v>
      </c>
      <c r="H18" s="86">
        <v>0.27128185770000002</v>
      </c>
      <c r="I18" s="86">
        <v>11.539212863099976</v>
      </c>
      <c r="J18" s="86">
        <v>1.332554129699993</v>
      </c>
      <c r="K18" s="86">
        <v>20.532713421699981</v>
      </c>
      <c r="L18" s="86">
        <v>14.755021474899962</v>
      </c>
      <c r="M18" s="86">
        <v>-3.0999999999998806E-3</v>
      </c>
      <c r="N18" s="86">
        <v>-0.10100000000000087</v>
      </c>
      <c r="P18" t="s">
        <v>61</v>
      </c>
    </row>
    <row r="19" spans="1:16" x14ac:dyDescent="0.25">
      <c r="A19" s="1">
        <v>79.666666666666671</v>
      </c>
      <c r="B19" s="1">
        <v>19.960699999999999</v>
      </c>
      <c r="C19" s="1">
        <v>4.9976000000000003</v>
      </c>
      <c r="D19" s="1">
        <v>43.903300000000002</v>
      </c>
      <c r="E19" s="1">
        <v>21.020859999999999</v>
      </c>
      <c r="F19" s="86">
        <v>51.074434615387872</v>
      </c>
      <c r="G19" s="86">
        <v>14.071908299999997</v>
      </c>
      <c r="H19" s="86">
        <v>-0.57287403989999941</v>
      </c>
      <c r="I19" s="86">
        <v>-18.330792372700017</v>
      </c>
      <c r="J19" s="86">
        <v>-4.4891281527000011</v>
      </c>
      <c r="K19" s="86">
        <v>-11.692694384300012</v>
      </c>
      <c r="L19" s="86">
        <v>-4.320992265000001</v>
      </c>
      <c r="M19" s="86">
        <v>-2.0900000000000141E-2</v>
      </c>
      <c r="N19" s="86">
        <v>-0.2580000000000009</v>
      </c>
      <c r="P19" t="s">
        <v>61</v>
      </c>
    </row>
    <row r="20" spans="1:16" x14ac:dyDescent="0.25">
      <c r="A20" s="1">
        <v>82.666666666666671</v>
      </c>
      <c r="B20" s="1">
        <v>19.960699999999999</v>
      </c>
      <c r="C20" s="1">
        <v>5.0007000000000001</v>
      </c>
      <c r="D20" s="1">
        <v>39.0107</v>
      </c>
      <c r="E20" s="1">
        <v>21.260949999999998</v>
      </c>
      <c r="F20" s="86">
        <v>362.34669615384882</v>
      </c>
      <c r="G20" s="86">
        <v>10.829686299999992</v>
      </c>
      <c r="H20" s="86">
        <v>8.4702238900000282E-2</v>
      </c>
      <c r="I20" s="86">
        <v>15.493761088000014</v>
      </c>
      <c r="J20" s="86">
        <v>1.2812814827999972</v>
      </c>
      <c r="K20" s="86">
        <v>10.533620866799993</v>
      </c>
      <c r="L20" s="86">
        <v>10.849407938300004</v>
      </c>
      <c r="M20" s="86">
        <v>-6.1199999999999477E-2</v>
      </c>
      <c r="N20" s="86">
        <v>-0.51600000000000001</v>
      </c>
      <c r="P20" t="s">
        <v>61</v>
      </c>
    </row>
    <row r="21" spans="1:16" x14ac:dyDescent="0.25">
      <c r="A21" s="1">
        <v>84.666666666724879</v>
      </c>
      <c r="B21" s="1">
        <v>19.960699999999999</v>
      </c>
      <c r="C21" s="1">
        <v>4.9945000000000004</v>
      </c>
      <c r="D21" s="1">
        <v>38.418599999999998</v>
      </c>
      <c r="E21" s="1">
        <v>21.42446</v>
      </c>
      <c r="F21" s="86">
        <v>527.3228038461566</v>
      </c>
      <c r="G21" s="86">
        <v>46.834178299999991</v>
      </c>
      <c r="H21" s="86">
        <v>-0.14340757629999956</v>
      </c>
      <c r="I21" s="86">
        <v>1.1142193379000105</v>
      </c>
      <c r="J21" s="86">
        <v>0.71841931630000033</v>
      </c>
      <c r="K21" s="86">
        <v>8.7838367301000062</v>
      </c>
      <c r="L21" s="86">
        <v>11.298907664799998</v>
      </c>
      <c r="M21" s="86">
        <v>-9.1899999999999871E-2</v>
      </c>
      <c r="N21" s="86">
        <v>-0.68800000000000061</v>
      </c>
      <c r="P21" t="s">
        <v>61</v>
      </c>
    </row>
    <row r="22" spans="1:16" x14ac:dyDescent="0.25">
      <c r="A22" s="1">
        <v>94.916666666608464</v>
      </c>
      <c r="B22" s="1">
        <v>19.913499999999999</v>
      </c>
      <c r="C22" s="1">
        <v>4.9882</v>
      </c>
      <c r="D22" s="1">
        <v>34.523299999999999</v>
      </c>
      <c r="E22" s="1">
        <v>22.235019999999999</v>
      </c>
      <c r="F22" s="86">
        <v>2010.9961423076984</v>
      </c>
      <c r="G22" s="86">
        <v>69.762604699999997</v>
      </c>
      <c r="H22" s="86"/>
      <c r="I22" s="86"/>
      <c r="J22" s="86"/>
      <c r="K22" s="86"/>
      <c r="L22" s="86"/>
      <c r="M22" s="86">
        <v>-0.21919999999999984</v>
      </c>
      <c r="N22" s="86">
        <v>-1.5690000000000008</v>
      </c>
      <c r="P22" t="s">
        <v>61</v>
      </c>
    </row>
    <row r="23" spans="1:16" x14ac:dyDescent="0.25">
      <c r="A23" s="1">
        <v>95.666666666608464</v>
      </c>
      <c r="B23" s="1">
        <v>19.960699999999999</v>
      </c>
      <c r="C23" s="1">
        <v>4.9757999999999996</v>
      </c>
      <c r="D23" s="1">
        <v>33.588500000000003</v>
      </c>
      <c r="E23" s="1">
        <v>22.294740000000001</v>
      </c>
      <c r="F23" s="86">
        <v>1938.4856346153865</v>
      </c>
      <c r="G23" s="86">
        <v>62.419481500000003</v>
      </c>
      <c r="H23" s="86"/>
      <c r="I23" s="86"/>
      <c r="J23" s="86"/>
      <c r="K23" s="86"/>
      <c r="L23" s="86"/>
      <c r="M23" s="86">
        <v>-0.22849999999999948</v>
      </c>
      <c r="N23" s="86">
        <v>-1.6340000000000003</v>
      </c>
      <c r="P23" t="s">
        <v>61</v>
      </c>
    </row>
    <row r="24" spans="1:16" x14ac:dyDescent="0.25">
      <c r="A24" s="1">
        <v>97.083333333352741</v>
      </c>
      <c r="B24" s="1">
        <v>19.913499999999999</v>
      </c>
      <c r="C24" s="1">
        <v>4.9820000000000002</v>
      </c>
      <c r="D24" s="1">
        <v>38.5745</v>
      </c>
      <c r="E24" s="1">
        <v>22.403270000000003</v>
      </c>
      <c r="F24" s="86">
        <v>1898.4267346153902</v>
      </c>
      <c r="G24" s="86">
        <v>74.015080400000002</v>
      </c>
      <c r="H24" s="86"/>
      <c r="I24" s="86"/>
      <c r="J24" s="86"/>
      <c r="K24" s="86"/>
      <c r="L24" s="86"/>
      <c r="M24" s="86">
        <v>-0.24339999999999939</v>
      </c>
      <c r="N24" s="86">
        <v>-1.7560000000000002</v>
      </c>
      <c r="P24" t="s">
        <v>61</v>
      </c>
    </row>
    <row r="25" spans="1:16" x14ac:dyDescent="0.25">
      <c r="A25" s="1">
        <v>97.666666666666671</v>
      </c>
      <c r="B25" s="1">
        <v>19.913499999999999</v>
      </c>
      <c r="C25" s="1">
        <v>5.0038</v>
      </c>
      <c r="D25" s="1">
        <v>4.2645</v>
      </c>
      <c r="E25" s="1">
        <v>22.490610000000004</v>
      </c>
      <c r="F25" s="86">
        <v>1647.9887576923102</v>
      </c>
      <c r="G25" s="86">
        <v>91.243752100000009</v>
      </c>
      <c r="H25" s="86"/>
      <c r="I25" s="86"/>
      <c r="J25" s="86"/>
      <c r="K25" s="86"/>
      <c r="L25" s="86"/>
      <c r="M25" s="86">
        <v>-0.27109999999999967</v>
      </c>
      <c r="N25" s="86">
        <v>-1.8350000000000009</v>
      </c>
      <c r="P25" t="s">
        <v>61</v>
      </c>
    </row>
    <row r="26" spans="1:16" x14ac:dyDescent="0.25">
      <c r="A26" s="1">
        <v>100.66666666666667</v>
      </c>
      <c r="B26" s="1">
        <v>19.960699999999999</v>
      </c>
      <c r="C26" s="1">
        <v>5.01</v>
      </c>
      <c r="D26" s="1">
        <v>2.8622000000000001</v>
      </c>
      <c r="E26" s="1">
        <v>22.801410000000001</v>
      </c>
      <c r="F26" s="86">
        <v>2220.2735576923114</v>
      </c>
      <c r="G26" s="86">
        <v>75.887412699999999</v>
      </c>
      <c r="H26" s="86">
        <v>-0.81460230899999875</v>
      </c>
      <c r="I26" s="86">
        <v>-44.691290389199992</v>
      </c>
      <c r="J26" s="86">
        <v>-4.4202761975999998</v>
      </c>
      <c r="K26" s="86">
        <v>-38.229503174899975</v>
      </c>
      <c r="L26" s="86">
        <v>-13.518871971799982</v>
      </c>
      <c r="M26" s="86">
        <v>-0.30569999999999986</v>
      </c>
      <c r="N26" s="86">
        <v>-2.1890000000000001</v>
      </c>
      <c r="P26" t="s">
        <v>61</v>
      </c>
    </row>
    <row r="27" spans="1:16" x14ac:dyDescent="0.25">
      <c r="A27" s="1">
        <v>102.16666666666667</v>
      </c>
      <c r="B27" s="1">
        <v>20.007899999999999</v>
      </c>
      <c r="C27" s="1">
        <v>5.0068999999999999</v>
      </c>
      <c r="D27" s="1">
        <v>16.417899999999999</v>
      </c>
      <c r="E27" s="1">
        <v>23.053260000000002</v>
      </c>
      <c r="F27" s="86">
        <v>2258.8882884615414</v>
      </c>
      <c r="G27" s="86">
        <v>111.2794291</v>
      </c>
      <c r="H27" s="86">
        <v>-1.1535818108999987</v>
      </c>
      <c r="I27" s="86">
        <v>-53.943981683099992</v>
      </c>
      <c r="J27" s="86">
        <v>-6.0287971233000022</v>
      </c>
      <c r="K27" s="86">
        <v>-49.343262034099979</v>
      </c>
      <c r="L27" s="86">
        <v>-21.972032740999992</v>
      </c>
      <c r="M27" s="86">
        <v>-0.33800000000000008</v>
      </c>
      <c r="N27" s="86">
        <v>-2.4710000000000001</v>
      </c>
      <c r="P27" t="s">
        <v>61</v>
      </c>
    </row>
    <row r="28" spans="1:16" x14ac:dyDescent="0.25">
      <c r="A28" s="1">
        <v>104.16666666672488</v>
      </c>
      <c r="B28" s="1">
        <v>19.535900000000002</v>
      </c>
      <c r="C28" s="1">
        <v>5.0038</v>
      </c>
      <c r="D28" s="1">
        <v>9.4062999999999999</v>
      </c>
      <c r="E28" s="1">
        <v>23.44669</v>
      </c>
      <c r="F28" s="86">
        <v>2834.9627884615347</v>
      </c>
      <c r="G28" s="86">
        <v>114.90124140000002</v>
      </c>
      <c r="H28" s="86">
        <v>-1.0773389242999993</v>
      </c>
      <c r="I28" s="86">
        <v>-53.289658716099979</v>
      </c>
      <c r="J28" s="86">
        <v>-6.2008372438000023</v>
      </c>
      <c r="K28" s="86">
        <v>-54.787513600199986</v>
      </c>
      <c r="L28" s="86">
        <v>-18.944447640899995</v>
      </c>
      <c r="M28" s="86">
        <v>-0.3976999999999995</v>
      </c>
      <c r="N28" s="86">
        <v>-2.9009999999999998</v>
      </c>
      <c r="P28" t="s">
        <v>61</v>
      </c>
    </row>
    <row r="29" spans="1:16" x14ac:dyDescent="0.25">
      <c r="A29" s="1">
        <v>106.66666666666667</v>
      </c>
      <c r="B29" s="1">
        <v>19.866299999999999</v>
      </c>
      <c r="C29" s="1">
        <v>4.9695</v>
      </c>
      <c r="D29" s="1">
        <v>12.0863</v>
      </c>
      <c r="E29" s="1">
        <v>23.955750000000002</v>
      </c>
      <c r="F29" s="86">
        <v>3273.5604846153892</v>
      </c>
      <c r="G29" s="86">
        <v>116.60000530000001</v>
      </c>
      <c r="H29" s="86"/>
      <c r="I29" s="86"/>
      <c r="J29" s="86"/>
      <c r="K29" s="86"/>
      <c r="L29" s="86"/>
      <c r="M29" s="86">
        <v>-0.49019999999999975</v>
      </c>
      <c r="N29" s="86">
        <v>-3.4399999999999995</v>
      </c>
      <c r="P29" t="s">
        <v>61</v>
      </c>
    </row>
    <row r="30" spans="1:16" x14ac:dyDescent="0.25">
      <c r="A30" s="1">
        <v>108.66666666672488</v>
      </c>
      <c r="B30" s="1">
        <v>19.677499999999998</v>
      </c>
      <c r="C30" s="1">
        <v>5.0163000000000002</v>
      </c>
      <c r="D30" s="1">
        <v>18.007200000000001</v>
      </c>
      <c r="E30" s="1">
        <v>24.364190000000001</v>
      </c>
      <c r="F30" s="86">
        <v>3703.520857692316</v>
      </c>
      <c r="G30" s="86">
        <v>119.63453260000001</v>
      </c>
      <c r="H30" s="86">
        <v>-0.28165252679999941</v>
      </c>
      <c r="I30" s="86">
        <v>-40.075245727900011</v>
      </c>
      <c r="J30" s="86">
        <v>-2.6180624477999963</v>
      </c>
      <c r="K30" s="86">
        <v>-33.910462530000018</v>
      </c>
      <c r="L30" s="86">
        <v>-1.777171819800003</v>
      </c>
      <c r="M30" s="86">
        <v>-0.56569999999999965</v>
      </c>
      <c r="N30" s="86">
        <v>-3.8710000000000004</v>
      </c>
      <c r="P30" t="s">
        <v>61</v>
      </c>
    </row>
    <row r="31" spans="1:16" x14ac:dyDescent="0.25">
      <c r="A31" s="1">
        <v>119.49999999992239</v>
      </c>
      <c r="B31" s="1">
        <v>19.866299999999999</v>
      </c>
      <c r="C31" s="1">
        <v>5.0132000000000003</v>
      </c>
      <c r="D31" s="1">
        <v>34.9908</v>
      </c>
      <c r="E31" s="1">
        <v>26.570309999999999</v>
      </c>
      <c r="F31" s="86">
        <v>5882.7458346153853</v>
      </c>
      <c r="G31" s="86">
        <v>252.5067373</v>
      </c>
      <c r="H31" s="86">
        <v>-1.1324322098999993</v>
      </c>
      <c r="I31" s="86">
        <v>-74.385715221599995</v>
      </c>
      <c r="J31" s="86">
        <v>-9.6043011990000018</v>
      </c>
      <c r="K31" s="86">
        <v>-69.482977447400003</v>
      </c>
      <c r="L31" s="86">
        <v>-19.350406265300009</v>
      </c>
      <c r="M31" s="86">
        <v>-0.97259999999999991</v>
      </c>
      <c r="N31" s="86">
        <v>-6.1999999999999993</v>
      </c>
      <c r="P31" t="s">
        <v>61</v>
      </c>
    </row>
    <row r="32" spans="1:16" x14ac:dyDescent="0.25">
      <c r="A32" s="1">
        <v>121.16666666660846</v>
      </c>
      <c r="B32" s="1">
        <v>29.967099999999999</v>
      </c>
      <c r="C32" s="1">
        <v>4.9945000000000004</v>
      </c>
      <c r="D32" s="1">
        <v>36.767000000000003</v>
      </c>
      <c r="E32" s="1">
        <v>26.906770000000002</v>
      </c>
      <c r="F32" s="86">
        <v>6385.5083961538548</v>
      </c>
      <c r="G32" s="86">
        <v>293.60810730000003</v>
      </c>
      <c r="H32" s="86">
        <v>-1.3706970606999986</v>
      </c>
      <c r="I32" s="86">
        <v>-83.732217855499982</v>
      </c>
      <c r="J32" s="86">
        <v>-10.8168230531</v>
      </c>
      <c r="K32" s="86">
        <v>-78.223420601399965</v>
      </c>
      <c r="L32" s="86">
        <v>-20.159134904599995</v>
      </c>
      <c r="M32" s="86">
        <v>-1.0335999999999999</v>
      </c>
      <c r="N32" s="86">
        <v>-6.5579999999999998</v>
      </c>
      <c r="P32" t="s">
        <v>61</v>
      </c>
    </row>
    <row r="33" spans="1:16" x14ac:dyDescent="0.25">
      <c r="A33" s="1">
        <v>122.16666666672488</v>
      </c>
      <c r="B33" s="1">
        <v>29.872699999999998</v>
      </c>
      <c r="C33" s="1">
        <v>4.9882</v>
      </c>
      <c r="D33" s="1">
        <v>39.665100000000002</v>
      </c>
      <c r="E33" s="1">
        <v>27.088520000000003</v>
      </c>
      <c r="F33" s="86">
        <v>6585.250580769236</v>
      </c>
      <c r="G33" s="86">
        <v>324.70112370000004</v>
      </c>
      <c r="H33" s="86">
        <v>-1.1248143906999983</v>
      </c>
      <c r="I33" s="86">
        <v>-89.385136811099969</v>
      </c>
      <c r="J33" s="86">
        <v>-10.6332878863</v>
      </c>
      <c r="K33" s="86">
        <v>-76.831902477499995</v>
      </c>
      <c r="L33" s="86">
        <v>-15.382314667799989</v>
      </c>
      <c r="M33" s="86">
        <v>-1.0462999999999996</v>
      </c>
      <c r="N33" s="86">
        <v>-6.7720000000000002</v>
      </c>
      <c r="P33" t="s">
        <v>61</v>
      </c>
    </row>
    <row r="34" spans="1:16" x14ac:dyDescent="0.25">
      <c r="A34" s="1">
        <v>123.66666666672488</v>
      </c>
      <c r="B34" s="1">
        <v>29.872699999999998</v>
      </c>
      <c r="C34" s="1">
        <v>4.9945000000000004</v>
      </c>
      <c r="D34" s="1">
        <v>48.421799999999998</v>
      </c>
      <c r="E34" s="1">
        <v>27.363040000000005</v>
      </c>
      <c r="F34" s="86">
        <v>6683.121642307704</v>
      </c>
      <c r="G34" s="86">
        <v>352.80602810000011</v>
      </c>
      <c r="H34" s="86">
        <v>-1.9708610146999983</v>
      </c>
      <c r="I34" s="86">
        <v>-107.42975584029998</v>
      </c>
      <c r="J34" s="86">
        <v>-14.8583695219</v>
      </c>
      <c r="K34" s="86">
        <v>-102.85259105669996</v>
      </c>
      <c r="L34" s="86">
        <v>-38.971524174199985</v>
      </c>
      <c r="M34" s="86">
        <v>-1.0691999999999999</v>
      </c>
      <c r="N34" s="86">
        <v>-7.0950000000000006</v>
      </c>
      <c r="P34" t="s">
        <v>61</v>
      </c>
    </row>
    <row r="35" spans="1:16" x14ac:dyDescent="0.25">
      <c r="A35" s="1">
        <v>125.66666666660846</v>
      </c>
      <c r="B35" s="1">
        <v>29.872699999999998</v>
      </c>
      <c r="C35" s="1">
        <v>4.9882</v>
      </c>
      <c r="D35" s="1">
        <v>48.546500000000002</v>
      </c>
      <c r="E35" s="1">
        <v>27.740000000000002</v>
      </c>
      <c r="F35" s="86">
        <v>6860.6763499999961</v>
      </c>
      <c r="G35" s="86">
        <v>392.31897530000003</v>
      </c>
      <c r="H35" s="86">
        <v>-1.9190735810999993</v>
      </c>
      <c r="I35" s="86">
        <v>-103.55328549149998</v>
      </c>
      <c r="J35" s="86">
        <v>-14.601147278700001</v>
      </c>
      <c r="K35" s="86">
        <v>-100.35621297669999</v>
      </c>
      <c r="L35" s="86">
        <v>-32.777165150199991</v>
      </c>
      <c r="M35" s="86">
        <v>-1.1091999999999995</v>
      </c>
      <c r="N35" s="86">
        <v>-7.5250000000000004</v>
      </c>
      <c r="P35" t="s">
        <v>61</v>
      </c>
    </row>
    <row r="36" spans="1:16" s="93" customFormat="1" x14ac:dyDescent="0.25">
      <c r="A36" s="91">
        <v>127.16666666660846</v>
      </c>
      <c r="B36" s="91">
        <v>29.919899999999998</v>
      </c>
      <c r="C36" s="91">
        <v>4.9912999999999998</v>
      </c>
      <c r="D36" s="91">
        <v>47.206499999999998</v>
      </c>
      <c r="E36" s="91">
        <v>28.019760000000002</v>
      </c>
      <c r="F36" s="92">
        <v>7088.3513346153886</v>
      </c>
      <c r="G36" s="92">
        <v>417.47704090000008</v>
      </c>
      <c r="H36" s="92">
        <v>-1.9356843362999996</v>
      </c>
      <c r="I36" s="92">
        <v>-115.4214786579</v>
      </c>
      <c r="J36" s="92">
        <v>-16.731001812300001</v>
      </c>
      <c r="K36" s="92">
        <v>-113.8814113151</v>
      </c>
      <c r="L36" s="92">
        <v>-41.459129830999998</v>
      </c>
      <c r="M36" s="92">
        <v>-1.1387999999999998</v>
      </c>
      <c r="N36" s="92">
        <v>-7.8469999999999995</v>
      </c>
      <c r="P36" s="93" t="s">
        <v>61</v>
      </c>
    </row>
    <row r="37" spans="1:16" x14ac:dyDescent="0.25">
      <c r="A37" s="1">
        <v>47.333333333391536</v>
      </c>
      <c r="B37" s="1">
        <v>29.919899999999998</v>
      </c>
      <c r="C37" s="1">
        <v>4.9882</v>
      </c>
      <c r="D37" s="1">
        <v>15.9193</v>
      </c>
      <c r="E37" s="1">
        <v>18.270390000000003</v>
      </c>
      <c r="F37" s="86">
        <v>0</v>
      </c>
      <c r="G37" s="86">
        <v>0</v>
      </c>
      <c r="H37" s="86">
        <v>0</v>
      </c>
      <c r="I37" s="86">
        <v>0</v>
      </c>
      <c r="J37" s="86">
        <v>0</v>
      </c>
      <c r="K37" s="86">
        <v>0</v>
      </c>
      <c r="L37" s="86">
        <v>0</v>
      </c>
      <c r="M37" s="86">
        <v>0</v>
      </c>
      <c r="N37" s="86">
        <v>0</v>
      </c>
      <c r="P37" t="s">
        <v>62</v>
      </c>
    </row>
    <row r="38" spans="1:16" x14ac:dyDescent="0.25">
      <c r="A38" s="1">
        <v>49.833333333333329</v>
      </c>
      <c r="B38" s="1">
        <v>29.872699999999998</v>
      </c>
      <c r="C38" s="1">
        <v>4.9820000000000002</v>
      </c>
      <c r="D38" s="1">
        <v>21.590900000000001</v>
      </c>
      <c r="E38" s="1">
        <v>18.5639</v>
      </c>
      <c r="F38" s="86">
        <v>265.19737692307626</v>
      </c>
      <c r="G38" s="86">
        <v>0</v>
      </c>
      <c r="H38" s="86"/>
      <c r="I38" s="86"/>
      <c r="J38" s="86"/>
      <c r="K38" s="86"/>
      <c r="L38" s="86"/>
      <c r="M38" s="86">
        <v>-4.2599999999999305E-2</v>
      </c>
      <c r="N38" s="86">
        <v>-0.3230000000000004</v>
      </c>
      <c r="P38" t="s">
        <v>62</v>
      </c>
    </row>
    <row r="39" spans="1:16" x14ac:dyDescent="0.25">
      <c r="A39" s="1">
        <v>52.833333333333329</v>
      </c>
      <c r="B39" s="1">
        <v>29.872699999999998</v>
      </c>
      <c r="C39" s="1">
        <v>4.9882</v>
      </c>
      <c r="D39" s="1">
        <v>29.942399999999999</v>
      </c>
      <c r="E39" s="1">
        <v>18.912219999999998</v>
      </c>
      <c r="F39" s="86">
        <v>611.47469230769002</v>
      </c>
      <c r="G39" s="86">
        <v>0</v>
      </c>
      <c r="H39" s="86"/>
      <c r="I39" s="86"/>
      <c r="J39" s="86"/>
      <c r="K39" s="86"/>
      <c r="L39" s="86"/>
      <c r="M39" s="86">
        <v>-9.079999999999977E-2</v>
      </c>
      <c r="N39" s="86">
        <v>-0.70899999999999963</v>
      </c>
      <c r="P39" t="s">
        <v>62</v>
      </c>
    </row>
    <row r="40" spans="1:16" x14ac:dyDescent="0.25">
      <c r="A40" s="1">
        <v>55.833333333333329</v>
      </c>
      <c r="B40" s="1">
        <v>29.872699999999998</v>
      </c>
      <c r="C40" s="1">
        <v>4.9882</v>
      </c>
      <c r="D40" s="1">
        <v>27.6676</v>
      </c>
      <c r="E40" s="1">
        <v>19.26689</v>
      </c>
      <c r="F40" s="86">
        <v>1005.7436307692315</v>
      </c>
      <c r="G40" s="86">
        <v>0</v>
      </c>
      <c r="H40" s="86"/>
      <c r="I40" s="86"/>
      <c r="J40" s="86"/>
      <c r="K40" s="86"/>
      <c r="L40" s="86"/>
      <c r="M40" s="86">
        <v>-0.14290000000000003</v>
      </c>
      <c r="N40" s="86">
        <v>-1.0970000000000009</v>
      </c>
      <c r="P40" t="s">
        <v>62</v>
      </c>
    </row>
    <row r="41" spans="1:16" x14ac:dyDescent="0.25">
      <c r="A41" s="1">
        <v>58.833333333333329</v>
      </c>
      <c r="B41" s="1">
        <v>29.967099999999999</v>
      </c>
      <c r="C41" s="1">
        <v>4.9851000000000001</v>
      </c>
      <c r="D41" s="1">
        <v>25.4239</v>
      </c>
      <c r="E41" s="1">
        <v>19.617009999999997</v>
      </c>
      <c r="F41" s="86">
        <v>1446.5263653846132</v>
      </c>
      <c r="G41" s="86">
        <v>0</v>
      </c>
      <c r="H41" s="86"/>
      <c r="I41" s="86"/>
      <c r="J41" s="86"/>
      <c r="K41" s="86"/>
      <c r="L41" s="86"/>
      <c r="M41" s="86">
        <v>-0.19309999999999938</v>
      </c>
      <c r="N41" s="86">
        <v>-1.4829999999999988</v>
      </c>
      <c r="P41" t="s">
        <v>62</v>
      </c>
    </row>
    <row r="42" spans="1:16" x14ac:dyDescent="0.25">
      <c r="A42" s="1">
        <v>60.833333333391536</v>
      </c>
      <c r="B42" s="1">
        <v>29.872699999999998</v>
      </c>
      <c r="C42" s="1">
        <v>4.9882</v>
      </c>
      <c r="D42" s="1">
        <v>25.829000000000001</v>
      </c>
      <c r="E42" s="1">
        <v>19.842790000000001</v>
      </c>
      <c r="F42" s="86">
        <v>1670.2938538461522</v>
      </c>
      <c r="G42" s="86">
        <v>19.822947210000002</v>
      </c>
      <c r="H42" s="86"/>
      <c r="I42" s="86"/>
      <c r="J42" s="86"/>
      <c r="K42" s="86"/>
      <c r="L42" s="86"/>
      <c r="M42" s="86">
        <v>-0.22449999999999992</v>
      </c>
      <c r="N42" s="86">
        <v>-1.7409999999999997</v>
      </c>
      <c r="P42" t="s">
        <v>62</v>
      </c>
    </row>
    <row r="43" spans="1:16" x14ac:dyDescent="0.25">
      <c r="A43" s="1">
        <v>70.833333333333329</v>
      </c>
      <c r="B43" s="1">
        <v>29.919899999999998</v>
      </c>
      <c r="C43" s="1">
        <v>4.9820000000000002</v>
      </c>
      <c r="D43" s="1">
        <v>24.707100000000001</v>
      </c>
      <c r="E43" s="1">
        <v>20.992749999999997</v>
      </c>
      <c r="F43" s="86">
        <v>2846.8993192307744</v>
      </c>
      <c r="G43" s="86">
        <v>22.420256999999999</v>
      </c>
      <c r="H43" s="86"/>
      <c r="I43" s="86"/>
      <c r="J43" s="86"/>
      <c r="K43" s="86"/>
      <c r="L43" s="86"/>
      <c r="M43" s="86">
        <v>-0.36709999999999976</v>
      </c>
      <c r="N43" s="86">
        <v>-3.0309999999999988</v>
      </c>
      <c r="P43" t="s">
        <v>62</v>
      </c>
    </row>
    <row r="44" spans="1:16" x14ac:dyDescent="0.25">
      <c r="A44" s="1">
        <v>72.333333333333329</v>
      </c>
      <c r="B44" s="1">
        <v>29.919899999999998</v>
      </c>
      <c r="C44" s="1">
        <v>4.9820000000000002</v>
      </c>
      <c r="D44" s="1">
        <v>26.2653</v>
      </c>
      <c r="E44" s="1">
        <v>21.162479999999999</v>
      </c>
      <c r="F44" s="86">
        <v>2840.2962461538491</v>
      </c>
      <c r="G44" s="86">
        <v>23.998252319999995</v>
      </c>
      <c r="H44" s="86"/>
      <c r="I44" s="86"/>
      <c r="J44" s="86"/>
      <c r="K44" s="86"/>
      <c r="L44" s="86"/>
      <c r="M44" s="86">
        <v>-0.38539999999999974</v>
      </c>
      <c r="N44" s="86">
        <v>-3.2249999999999996</v>
      </c>
      <c r="P44" t="s">
        <v>62</v>
      </c>
    </row>
    <row r="45" spans="1:16" x14ac:dyDescent="0.25">
      <c r="A45" s="1">
        <v>74.500000000077605</v>
      </c>
      <c r="B45" s="1">
        <v>16.656600000000001</v>
      </c>
      <c r="C45" s="1">
        <v>4.9912999999999998</v>
      </c>
      <c r="D45" s="1">
        <v>26.3276</v>
      </c>
      <c r="E45" s="1">
        <v>21.392430000000001</v>
      </c>
      <c r="F45" s="86">
        <v>2987.3948653846119</v>
      </c>
      <c r="G45" s="86">
        <v>22.61179851</v>
      </c>
      <c r="H45" s="86"/>
      <c r="I45" s="86"/>
      <c r="J45" s="86"/>
      <c r="K45" s="86"/>
      <c r="L45" s="86"/>
      <c r="M45" s="86">
        <v>-0.39459999999999962</v>
      </c>
      <c r="N45" s="86">
        <v>-3.5039999999999996</v>
      </c>
      <c r="P45" t="s">
        <v>62</v>
      </c>
    </row>
    <row r="46" spans="1:16" x14ac:dyDescent="0.25">
      <c r="A46" s="1">
        <v>76.833333333333329</v>
      </c>
      <c r="B46" s="1">
        <v>17.223099999999999</v>
      </c>
      <c r="C46" s="1">
        <v>4.9789000000000003</v>
      </c>
      <c r="D46" s="1">
        <v>23.429500000000001</v>
      </c>
      <c r="E46" s="1">
        <v>21.662959999999998</v>
      </c>
      <c r="F46" s="86">
        <v>3135.0813538461543</v>
      </c>
      <c r="G46" s="86">
        <v>33.945858319999999</v>
      </c>
      <c r="H46" s="86"/>
      <c r="I46" s="86"/>
      <c r="J46" s="86"/>
      <c r="K46" s="86"/>
      <c r="L46" s="86"/>
      <c r="M46" s="86">
        <v>-0.42870000000000008</v>
      </c>
      <c r="N46" s="86">
        <v>-3.8059999999999992</v>
      </c>
      <c r="P46" t="s">
        <v>62</v>
      </c>
    </row>
    <row r="47" spans="1:16" x14ac:dyDescent="0.25">
      <c r="A47" s="1">
        <v>79.833333333333329</v>
      </c>
      <c r="B47" s="1">
        <v>17.459099999999999</v>
      </c>
      <c r="C47" s="1">
        <v>4.9789000000000003</v>
      </c>
      <c r="D47" s="1">
        <v>24.115100000000002</v>
      </c>
      <c r="E47" s="1">
        <v>22.017669999999999</v>
      </c>
      <c r="F47" s="86">
        <v>3452.6175500000018</v>
      </c>
      <c r="G47" s="86">
        <v>40.358389109999997</v>
      </c>
      <c r="H47" s="86"/>
      <c r="I47" s="86"/>
      <c r="J47" s="86"/>
      <c r="K47" s="86"/>
      <c r="L47" s="86"/>
      <c r="M47" s="86">
        <v>-0.48399999999999999</v>
      </c>
      <c r="N47" s="86">
        <v>-4.1920000000000011</v>
      </c>
      <c r="P47" t="s">
        <v>62</v>
      </c>
    </row>
    <row r="48" spans="1:16" x14ac:dyDescent="0.25">
      <c r="A48" s="1">
        <v>82.833333333333329</v>
      </c>
      <c r="B48" s="1">
        <v>17.175799999999999</v>
      </c>
      <c r="C48" s="1">
        <v>4.9820000000000002</v>
      </c>
      <c r="D48" s="1">
        <v>27.1067</v>
      </c>
      <c r="E48" s="1">
        <v>22.378479999999996</v>
      </c>
      <c r="F48" s="86">
        <v>3675.0993846153879</v>
      </c>
      <c r="G48" s="86">
        <v>40.616941199999992</v>
      </c>
      <c r="H48" s="86">
        <v>0.43537078400000073</v>
      </c>
      <c r="I48" s="86">
        <v>-24.326060744000017</v>
      </c>
      <c r="J48" s="86">
        <v>-5.0306905783999945</v>
      </c>
      <c r="K48" s="86">
        <v>-18.531859352000026</v>
      </c>
      <c r="L48" s="86">
        <v>10.84638575839999</v>
      </c>
      <c r="M48" s="86">
        <v>-0.54519999999999946</v>
      </c>
      <c r="N48" s="86">
        <v>-4.5789999999999988</v>
      </c>
      <c r="P48" t="s">
        <v>62</v>
      </c>
    </row>
    <row r="49" spans="1:16" x14ac:dyDescent="0.25">
      <c r="A49" s="1">
        <v>84.833333333391536</v>
      </c>
      <c r="B49" s="1">
        <v>17.6479</v>
      </c>
      <c r="C49" s="1">
        <v>4.9851000000000001</v>
      </c>
      <c r="D49" s="1">
        <v>28.571300000000001</v>
      </c>
      <c r="E49" s="1">
        <v>22.618390000000002</v>
      </c>
      <c r="F49" s="86">
        <v>3850.6496346153863</v>
      </c>
      <c r="G49" s="86">
        <v>56.16146237000001</v>
      </c>
      <c r="H49" s="86">
        <v>1.5748068700001117E-2</v>
      </c>
      <c r="I49" s="86">
        <v>-34.249026962999977</v>
      </c>
      <c r="J49" s="86">
        <v>-7.1260014187999907</v>
      </c>
      <c r="K49" s="86">
        <v>-28.688673921099991</v>
      </c>
      <c r="L49" s="86">
        <v>4.1975282449000133</v>
      </c>
      <c r="M49" s="86">
        <v>-0.58530000000000015</v>
      </c>
      <c r="N49" s="86">
        <v>-4.8370000000000006</v>
      </c>
      <c r="P49" t="s">
        <v>62</v>
      </c>
    </row>
    <row r="50" spans="1:16" x14ac:dyDescent="0.25">
      <c r="A50" s="1">
        <v>95.500000000077605</v>
      </c>
      <c r="B50" s="1">
        <v>18.450299999999999</v>
      </c>
      <c r="C50" s="1">
        <v>4.9882</v>
      </c>
      <c r="D50" s="1">
        <v>35.458199999999998</v>
      </c>
      <c r="E50" s="1">
        <v>23.897740000000002</v>
      </c>
      <c r="F50" s="86">
        <v>5210.1278615384608</v>
      </c>
      <c r="G50" s="86">
        <v>118.46109718000001</v>
      </c>
      <c r="H50" s="86">
        <v>0.22827455360000037</v>
      </c>
      <c r="I50" s="86">
        <v>-29.706690896199945</v>
      </c>
      <c r="J50" s="86">
        <v>-7.0181536509999916</v>
      </c>
      <c r="K50" s="86">
        <v>-28.370836448799963</v>
      </c>
      <c r="L50" s="86">
        <v>10.503935457200001</v>
      </c>
      <c r="M50" s="86">
        <v>-0.81210000000000004</v>
      </c>
      <c r="N50" s="86">
        <v>-6.2140000000000004</v>
      </c>
      <c r="P50" t="s">
        <v>62</v>
      </c>
    </row>
    <row r="51" spans="1:16" x14ac:dyDescent="0.25">
      <c r="A51" s="1">
        <v>96.83333333339155</v>
      </c>
      <c r="B51" s="1">
        <v>17.317499999999999</v>
      </c>
      <c r="C51" s="1">
        <v>4.9725999999999999</v>
      </c>
      <c r="D51" s="1">
        <v>29.288</v>
      </c>
      <c r="E51" s="1">
        <v>24.051280000000002</v>
      </c>
      <c r="F51" s="86">
        <v>5481.7868307692306</v>
      </c>
      <c r="G51" s="86">
        <v>125.4274252</v>
      </c>
      <c r="H51" s="86">
        <v>0.45280535600000071</v>
      </c>
      <c r="I51" s="86">
        <v>-31.586770097599953</v>
      </c>
      <c r="J51" s="86">
        <v>-6.9501723935999919</v>
      </c>
      <c r="K51" s="86">
        <v>-27.147328107199968</v>
      </c>
      <c r="L51" s="86">
        <v>14.967784460800004</v>
      </c>
      <c r="M51" s="86">
        <v>-0.83679999999999932</v>
      </c>
      <c r="N51" s="86">
        <v>-6.3849999999999998</v>
      </c>
      <c r="P51" t="s">
        <v>62</v>
      </c>
    </row>
    <row r="52" spans="1:16" x14ac:dyDescent="0.25">
      <c r="A52" s="1">
        <v>98.33333333339155</v>
      </c>
      <c r="B52" s="1">
        <v>20.527100000000001</v>
      </c>
      <c r="C52" s="1">
        <v>4.9789000000000003</v>
      </c>
      <c r="D52" s="1">
        <v>35.427</v>
      </c>
      <c r="E52" s="1">
        <v>24.330169999999999</v>
      </c>
      <c r="F52" s="86">
        <v>5495.6378307692312</v>
      </c>
      <c r="G52" s="86">
        <v>152.35552453999998</v>
      </c>
      <c r="H52" s="86">
        <v>-2.1958324999999501E-2</v>
      </c>
      <c r="I52" s="86">
        <v>-44.055613368399975</v>
      </c>
      <c r="J52" s="86">
        <v>-8.6158174038999924</v>
      </c>
      <c r="K52" s="86">
        <v>-38.088282100899988</v>
      </c>
      <c r="L52" s="86">
        <v>7.7431137015999951</v>
      </c>
      <c r="M52" s="86">
        <v>-0.88929999999999954</v>
      </c>
      <c r="N52" s="86">
        <v>-6.6829999999999998</v>
      </c>
      <c r="P52" t="s">
        <v>62</v>
      </c>
    </row>
    <row r="53" spans="1:16" x14ac:dyDescent="0.25">
      <c r="A53" s="1">
        <v>100.83333333333334</v>
      </c>
      <c r="B53" s="1">
        <v>20.810300000000002</v>
      </c>
      <c r="C53" s="1">
        <v>5.0038</v>
      </c>
      <c r="D53" s="1">
        <v>30.0671</v>
      </c>
      <c r="E53" s="1">
        <v>24.840179999999997</v>
      </c>
      <c r="F53" s="86">
        <v>5934.1515230769282</v>
      </c>
      <c r="G53" s="86">
        <v>151.82318015999999</v>
      </c>
      <c r="H53" s="86">
        <v>0.11710741259999979</v>
      </c>
      <c r="I53" s="86">
        <v>-39.632711660399991</v>
      </c>
      <c r="J53" s="86">
        <v>-8.6798045289999948</v>
      </c>
      <c r="K53" s="86">
        <v>-36.349663457199995</v>
      </c>
      <c r="L53" s="86">
        <v>9.6483157131999917</v>
      </c>
      <c r="M53" s="86">
        <v>-0.97599999999999998</v>
      </c>
      <c r="N53" s="86">
        <v>-7.2329999999999988</v>
      </c>
      <c r="P53" t="s">
        <v>62</v>
      </c>
    </row>
    <row r="54" spans="1:16" x14ac:dyDescent="0.25">
      <c r="A54" s="1">
        <v>103.83333333333334</v>
      </c>
      <c r="B54" s="1">
        <v>20.3855</v>
      </c>
      <c r="C54" s="1">
        <v>4.9976000000000003</v>
      </c>
      <c r="D54" s="1">
        <v>29.0076</v>
      </c>
      <c r="E54" s="1">
        <v>25.466889999999999</v>
      </c>
      <c r="F54" s="86">
        <v>6366.952065384613</v>
      </c>
      <c r="G54" s="86">
        <v>200.34802363</v>
      </c>
      <c r="H54" s="86">
        <v>3.7982930300000994E-2</v>
      </c>
      <c r="I54" s="86">
        <v>-48.448342187199984</v>
      </c>
      <c r="J54" s="86">
        <v>-9.8774575457999916</v>
      </c>
      <c r="K54" s="86">
        <v>-46.224607518799985</v>
      </c>
      <c r="L54" s="86">
        <v>4.1702279746000102</v>
      </c>
      <c r="M54" s="86">
        <v>-1.0919999999999996</v>
      </c>
      <c r="N54" s="86">
        <v>-7.9420000000000002</v>
      </c>
      <c r="P54" t="s">
        <v>62</v>
      </c>
    </row>
    <row r="55" spans="1:16" x14ac:dyDescent="0.25">
      <c r="A55" s="1">
        <v>106.83333333333334</v>
      </c>
      <c r="B55" s="1">
        <v>21.140699999999999</v>
      </c>
      <c r="C55" s="1">
        <v>4.9757999999999996</v>
      </c>
      <c r="D55" s="1">
        <v>29.724299999999999</v>
      </c>
      <c r="E55" s="1">
        <v>26.120800000000003</v>
      </c>
      <c r="F55" s="86">
        <v>6920.1697230769305</v>
      </c>
      <c r="G55" s="86">
        <v>230.15036880000002</v>
      </c>
      <c r="H55" s="86">
        <v>3.2409576000001383E-2</v>
      </c>
      <c r="I55" s="86">
        <v>-58.039799423999952</v>
      </c>
      <c r="J55" s="86">
        <v>-11.028870311999992</v>
      </c>
      <c r="K55" s="86">
        <v>-53.50866300399997</v>
      </c>
      <c r="L55" s="86">
        <v>2.3172924800000061</v>
      </c>
      <c r="M55" s="86">
        <v>-1.2100999999999997</v>
      </c>
      <c r="N55" s="86">
        <v>-8.6320000000000014</v>
      </c>
      <c r="P55" t="s">
        <v>62</v>
      </c>
    </row>
    <row r="56" spans="1:16" x14ac:dyDescent="0.25">
      <c r="A56" s="1">
        <v>108.83333333339155</v>
      </c>
      <c r="B56" s="1">
        <v>20.715900000000001</v>
      </c>
      <c r="C56" s="1">
        <v>4.9976000000000003</v>
      </c>
      <c r="D56" s="1">
        <v>30.191700000000001</v>
      </c>
      <c r="E56" s="1">
        <v>26.558360000000004</v>
      </c>
      <c r="F56" s="86">
        <v>7330.7911692307725</v>
      </c>
      <c r="G56" s="86">
        <v>241.33581732000002</v>
      </c>
      <c r="H56" s="86">
        <v>-7.2553680799998688E-2</v>
      </c>
      <c r="I56" s="86">
        <v>-62.093744251599958</v>
      </c>
      <c r="J56" s="86">
        <v>-11.39735255159999</v>
      </c>
      <c r="K56" s="86">
        <v>-55.034493776799962</v>
      </c>
      <c r="L56" s="86">
        <v>4.164885889200022</v>
      </c>
      <c r="M56" s="86">
        <v>-1.2910999999999997</v>
      </c>
      <c r="N56" s="86">
        <v>-9.0920000000000005</v>
      </c>
      <c r="P56" t="s">
        <v>62</v>
      </c>
    </row>
    <row r="57" spans="1:16" x14ac:dyDescent="0.25">
      <c r="A57" s="1">
        <v>119.33333333339155</v>
      </c>
      <c r="B57" s="1">
        <v>22.320699999999999</v>
      </c>
      <c r="C57" s="1">
        <v>4.9789000000000003</v>
      </c>
      <c r="D57" s="1">
        <v>32.061500000000002</v>
      </c>
      <c r="E57" s="1">
        <v>28.787690000000001</v>
      </c>
      <c r="F57" s="86">
        <v>9240.6410230769216</v>
      </c>
      <c r="G57" s="86">
        <v>469.12419624</v>
      </c>
      <c r="H57" s="86">
        <v>-0.35851306069999911</v>
      </c>
      <c r="I57" s="86">
        <v>-78.444479055499968</v>
      </c>
      <c r="J57" s="86">
        <v>-14.312487485399993</v>
      </c>
      <c r="K57" s="86">
        <v>-72.429975143699963</v>
      </c>
      <c r="L57" s="86">
        <v>1.118618841100016</v>
      </c>
      <c r="M57" s="86">
        <v>-1.6482999999999999</v>
      </c>
      <c r="N57" s="86">
        <v>-11.507000000000001</v>
      </c>
      <c r="P57" t="s">
        <v>62</v>
      </c>
    </row>
    <row r="58" spans="1:16" x14ac:dyDescent="0.25">
      <c r="A58" s="1">
        <v>120.66666666670548</v>
      </c>
      <c r="B58" s="1">
        <v>21.3767</v>
      </c>
      <c r="C58" s="1">
        <v>4.9851000000000001</v>
      </c>
      <c r="D58" s="1">
        <v>29.693100000000001</v>
      </c>
      <c r="E58" s="1">
        <v>29.068649999999998</v>
      </c>
      <c r="F58" s="86">
        <v>9674.1848769230819</v>
      </c>
      <c r="G58" s="86">
        <v>505.96892189999994</v>
      </c>
      <c r="H58" s="86">
        <v>-0.25061314649999966</v>
      </c>
      <c r="I58" s="86">
        <v>-83.611480012499982</v>
      </c>
      <c r="J58" s="86">
        <v>-14.513948270499995</v>
      </c>
      <c r="K58" s="86">
        <v>-75.758992446999997</v>
      </c>
      <c r="L58" s="86">
        <v>3.345777449499991</v>
      </c>
      <c r="M58" s="86">
        <v>-1.6937999999999995</v>
      </c>
      <c r="N58" s="86">
        <v>-11.813999999999998</v>
      </c>
      <c r="P58" t="s">
        <v>62</v>
      </c>
    </row>
    <row r="59" spans="1:16" x14ac:dyDescent="0.25">
      <c r="A59" s="1">
        <v>123.33333333333334</v>
      </c>
      <c r="B59" s="1">
        <v>21.990300000000001</v>
      </c>
      <c r="C59" s="1">
        <v>6.9801000000000002</v>
      </c>
      <c r="D59" s="1">
        <v>26.171800000000001</v>
      </c>
      <c r="E59" s="1">
        <v>29.760010000000001</v>
      </c>
      <c r="F59" s="86">
        <v>10078.413076923076</v>
      </c>
      <c r="G59" s="86">
        <v>458.00655390000003</v>
      </c>
      <c r="H59" s="86">
        <v>-0.94922070569999883</v>
      </c>
      <c r="I59" s="86">
        <v>-45.649449606099978</v>
      </c>
      <c r="J59" s="86">
        <v>-21.004628066299993</v>
      </c>
      <c r="K59" s="86">
        <v>-87.276252533099978</v>
      </c>
      <c r="L59" s="86">
        <v>2.0985651311000026</v>
      </c>
      <c r="M59" s="86">
        <v>-1.9238999999999997</v>
      </c>
      <c r="N59" s="86">
        <v>-12.427000000000001</v>
      </c>
      <c r="P59" t="s">
        <v>62</v>
      </c>
    </row>
    <row r="60" spans="1:16" x14ac:dyDescent="0.25">
      <c r="A60" s="1">
        <v>124.83333333333334</v>
      </c>
      <c r="B60" s="1">
        <v>22.037500000000001</v>
      </c>
      <c r="C60" s="1">
        <v>6.9832000000000001</v>
      </c>
      <c r="D60" s="1">
        <v>21.372699999999998</v>
      </c>
      <c r="E60" s="1">
        <v>30.058210000000003</v>
      </c>
      <c r="F60" s="86">
        <v>10776.837026923073</v>
      </c>
      <c r="G60" s="86">
        <v>458.23741145000002</v>
      </c>
      <c r="H60" s="86">
        <v>-1.3463734406999994</v>
      </c>
      <c r="I60" s="86">
        <v>-34.476622223599975</v>
      </c>
      <c r="J60" s="86">
        <v>-19.859015586399991</v>
      </c>
      <c r="K60" s="86">
        <v>-93.376488593899978</v>
      </c>
      <c r="L60" s="86">
        <v>0.7441164096000108</v>
      </c>
      <c r="M60" s="86">
        <v>-1.9523999999999999</v>
      </c>
      <c r="N60" s="86">
        <v>-12.772</v>
      </c>
      <c r="P60" t="s">
        <v>62</v>
      </c>
    </row>
    <row r="61" spans="1:16" x14ac:dyDescent="0.25">
      <c r="A61" s="1">
        <v>126.83333333339155</v>
      </c>
      <c r="B61" s="1">
        <v>22.509499999999999</v>
      </c>
      <c r="C61" s="1">
        <v>6.9832000000000001</v>
      </c>
      <c r="D61" s="1">
        <v>16.012799999999999</v>
      </c>
      <c r="E61" s="1">
        <v>30.456440000000001</v>
      </c>
      <c r="F61" s="86">
        <v>11143.397600000004</v>
      </c>
      <c r="G61" s="86">
        <v>493.45524088000008</v>
      </c>
      <c r="H61" s="86">
        <v>-1.5709906131999993</v>
      </c>
      <c r="I61" s="86">
        <v>-36.084390337999963</v>
      </c>
      <c r="J61" s="86">
        <v>-21.748992732799994</v>
      </c>
      <c r="K61" s="86">
        <v>-100.23610917359997</v>
      </c>
      <c r="L61" s="86">
        <v>-3.9883456464000062</v>
      </c>
      <c r="M61" s="86">
        <v>-1.9924999999999997</v>
      </c>
      <c r="N61" s="86">
        <v>-13.232000000000001</v>
      </c>
      <c r="P61" t="s">
        <v>62</v>
      </c>
    </row>
    <row r="62" spans="1:16" x14ac:dyDescent="0.25">
      <c r="A62" s="1">
        <v>144.33333333333334</v>
      </c>
      <c r="B62" s="1">
        <v>23.406300000000002</v>
      </c>
      <c r="C62" s="1">
        <v>6.9739000000000004</v>
      </c>
      <c r="D62" s="1">
        <v>15.9193</v>
      </c>
      <c r="E62" s="1">
        <v>30.68695</v>
      </c>
      <c r="F62" s="86">
        <v>12342.625511538459</v>
      </c>
      <c r="G62" s="86">
        <v>491.85043459999997</v>
      </c>
      <c r="H62" s="86">
        <v>-1.9750439649999993</v>
      </c>
      <c r="I62" s="86">
        <v>-61.33077194599997</v>
      </c>
      <c r="J62" s="86">
        <v>-23.322148950999992</v>
      </c>
      <c r="K62" s="86">
        <v>-127.34019112049998</v>
      </c>
      <c r="L62" s="86">
        <v>-13.875427436999999</v>
      </c>
      <c r="M62" s="86">
        <v>-2.0138999999999996</v>
      </c>
      <c r="N62" s="86">
        <v>-13.500999999999999</v>
      </c>
      <c r="P62" t="s">
        <v>62</v>
      </c>
    </row>
    <row r="63" spans="1:16" x14ac:dyDescent="0.25">
      <c r="A63" s="1">
        <v>144.83333333339155</v>
      </c>
      <c r="B63" s="1">
        <v>23.453499999999998</v>
      </c>
      <c r="C63" s="1">
        <v>6.9739000000000004</v>
      </c>
      <c r="D63" s="1">
        <v>15.9193</v>
      </c>
      <c r="E63" s="1">
        <v>30.68695</v>
      </c>
      <c r="F63" s="86">
        <v>12661.29768461538</v>
      </c>
      <c r="G63" s="86">
        <v>464.35492740000001</v>
      </c>
      <c r="H63" s="86">
        <v>-1.9897737009999994</v>
      </c>
      <c r="I63" s="86">
        <v>-68.86196321499996</v>
      </c>
      <c r="J63" s="86">
        <v>-24.818751502499993</v>
      </c>
      <c r="K63" s="86">
        <v>-141.69339824399998</v>
      </c>
      <c r="L63" s="86">
        <v>-11.458216385499995</v>
      </c>
      <c r="M63" s="86">
        <v>-2.0138999999999996</v>
      </c>
      <c r="N63" s="86">
        <v>-13.500999999999999</v>
      </c>
      <c r="P63" t="s">
        <v>62</v>
      </c>
    </row>
    <row r="64" spans="1:16" x14ac:dyDescent="0.25">
      <c r="A64" s="1">
        <v>145.33333333327514</v>
      </c>
      <c r="B64" s="1">
        <v>23.028700000000001</v>
      </c>
      <c r="C64" s="1">
        <v>6.9739000000000004</v>
      </c>
      <c r="D64" s="1">
        <v>15.9193</v>
      </c>
      <c r="E64" s="1">
        <v>30.68695</v>
      </c>
      <c r="F64" s="86">
        <v>12637.692338461537</v>
      </c>
      <c r="G64" s="86">
        <v>494.42813839999997</v>
      </c>
      <c r="H64" s="86">
        <v>-1.8774594639999995</v>
      </c>
      <c r="I64" s="86">
        <v>-71.948456645999968</v>
      </c>
      <c r="J64" s="86">
        <v>-24.855882711999993</v>
      </c>
      <c r="K64" s="86">
        <v>-143.95594706749998</v>
      </c>
      <c r="L64" s="86">
        <v>-15.650360625000005</v>
      </c>
      <c r="M64" s="86">
        <v>-2.0138999999999996</v>
      </c>
      <c r="N64" s="86">
        <v>-13.500999999999999</v>
      </c>
      <c r="P64" t="s">
        <v>62</v>
      </c>
    </row>
    <row r="65" spans="1:16" s="96" customFormat="1" x14ac:dyDescent="0.25">
      <c r="A65" s="94">
        <v>50.333333333275121</v>
      </c>
      <c r="B65" s="94">
        <v>29.930499999999999</v>
      </c>
      <c r="C65" s="94">
        <v>4.9713000000000003</v>
      </c>
      <c r="D65" s="94">
        <v>14.354900000000001</v>
      </c>
      <c r="E65" s="94">
        <v>18.532470000000004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P65" s="96" t="s">
        <v>63</v>
      </c>
    </row>
    <row r="66" spans="1:16" x14ac:dyDescent="0.25">
      <c r="A66" s="1">
        <v>66.000000000019398</v>
      </c>
      <c r="B66" s="1">
        <v>30.024999999999999</v>
      </c>
      <c r="C66" s="1">
        <v>4.9619</v>
      </c>
      <c r="D66" s="1">
        <v>41.9069</v>
      </c>
      <c r="E66" s="1">
        <v>20.348380000000002</v>
      </c>
      <c r="F66" s="86">
        <v>2529.4678653846086</v>
      </c>
      <c r="G66" s="86">
        <v>0</v>
      </c>
      <c r="H66" s="86">
        <v>-0.21133151660000049</v>
      </c>
      <c r="I66" s="86">
        <v>-28.422823929199993</v>
      </c>
      <c r="J66" s="86">
        <v>-2.9454774432000015</v>
      </c>
      <c r="K66" s="86">
        <v>-21.364700615700031</v>
      </c>
      <c r="L66" s="86">
        <v>-6.3021838237000054</v>
      </c>
      <c r="M66" s="86">
        <v>-0.25229999999999997</v>
      </c>
      <c r="N66" s="86">
        <v>-2.0080000000000005</v>
      </c>
      <c r="P66" t="s">
        <v>63</v>
      </c>
    </row>
    <row r="67" spans="1:16" x14ac:dyDescent="0.25">
      <c r="A67" s="1">
        <v>68.833333333333329</v>
      </c>
      <c r="B67" s="1">
        <v>30.024999999999999</v>
      </c>
      <c r="C67" s="1">
        <v>4.9713000000000003</v>
      </c>
      <c r="D67" s="1">
        <v>42.949599999999997</v>
      </c>
      <c r="E67" s="1">
        <v>20.673810000000003</v>
      </c>
      <c r="F67" s="86">
        <v>2872.0173346153842</v>
      </c>
      <c r="G67" s="86">
        <v>0</v>
      </c>
      <c r="H67" s="86">
        <v>-0.4590127029000004</v>
      </c>
      <c r="I67" s="86">
        <v>-32.17640957910001</v>
      </c>
      <c r="J67" s="86">
        <v>-4.1801142462000023</v>
      </c>
      <c r="K67" s="86">
        <v>-29.97211244760004</v>
      </c>
      <c r="L67" s="86">
        <v>-7.4188710780000093</v>
      </c>
      <c r="M67" s="86">
        <v>-0.29349999999999987</v>
      </c>
      <c r="N67" s="86">
        <v>-2.3730000000000024</v>
      </c>
      <c r="P67" t="s">
        <v>63</v>
      </c>
    </row>
    <row r="68" spans="1:16" x14ac:dyDescent="0.25">
      <c r="A68" s="1">
        <v>71.000000000077605</v>
      </c>
      <c r="B68" s="1">
        <v>30.024999999999999</v>
      </c>
      <c r="C68" s="1">
        <v>4.9713000000000003</v>
      </c>
      <c r="D68" s="1">
        <v>39.189599999999999</v>
      </c>
      <c r="E68" s="1">
        <v>20.923700000000004</v>
      </c>
      <c r="F68" s="86">
        <v>2918.4978499999979</v>
      </c>
      <c r="G68" s="86">
        <v>7.5116083000000007</v>
      </c>
      <c r="H68" s="86">
        <v>-0.34795950860000024</v>
      </c>
      <c r="I68" s="86">
        <v>-28.396828547799998</v>
      </c>
      <c r="J68" s="86">
        <v>-4.6907161723999984</v>
      </c>
      <c r="K68" s="86">
        <v>-38.325034997700016</v>
      </c>
      <c r="L68" s="86">
        <v>-11.202271951900002</v>
      </c>
      <c r="M68" s="86">
        <v>-0.32449999999999957</v>
      </c>
      <c r="N68" s="86">
        <v>-2.6540000000000012</v>
      </c>
      <c r="P68" t="s">
        <v>63</v>
      </c>
    </row>
    <row r="69" spans="1:16" x14ac:dyDescent="0.25">
      <c r="A69" s="1">
        <v>72.833333333275121</v>
      </c>
      <c r="B69" s="1">
        <v>19.9054</v>
      </c>
      <c r="C69" s="1">
        <v>4.9744999999999999</v>
      </c>
      <c r="D69" s="1">
        <v>43.234000000000002</v>
      </c>
      <c r="E69" s="1">
        <v>21.123190000000001</v>
      </c>
      <c r="F69" s="86">
        <v>3221.1707423076905</v>
      </c>
      <c r="G69" s="86">
        <v>10.878442850000001</v>
      </c>
      <c r="H69" s="86"/>
      <c r="I69" s="86"/>
      <c r="J69" s="86"/>
      <c r="K69" s="86"/>
      <c r="L69" s="86"/>
      <c r="M69" s="86">
        <v>-0.33899999999999952</v>
      </c>
      <c r="N69" s="86">
        <v>-2.89</v>
      </c>
      <c r="P69" t="s">
        <v>63</v>
      </c>
    </row>
    <row r="70" spans="1:16" x14ac:dyDescent="0.25">
      <c r="A70" s="1">
        <v>74.333333333275121</v>
      </c>
      <c r="B70" s="1">
        <v>20.0946</v>
      </c>
      <c r="C70" s="1">
        <v>4.9744999999999999</v>
      </c>
      <c r="D70" s="1">
        <v>42.601999999999997</v>
      </c>
      <c r="E70" s="1">
        <v>21.302210000000002</v>
      </c>
      <c r="F70" s="86">
        <v>3200.4506846153845</v>
      </c>
      <c r="G70" s="86">
        <v>7.4770757100000003</v>
      </c>
      <c r="H70" s="86">
        <v>-0.48818717270000089</v>
      </c>
      <c r="I70" s="86">
        <v>-38.935107124500007</v>
      </c>
      <c r="J70" s="86">
        <v>-6.1079465878000008</v>
      </c>
      <c r="K70" s="86">
        <v>-46.966325144800038</v>
      </c>
      <c r="L70" s="86">
        <v>-13.526584790499996</v>
      </c>
      <c r="M70" s="86">
        <v>-0.36850000000000005</v>
      </c>
      <c r="N70" s="86">
        <v>-3.0829999999999997</v>
      </c>
      <c r="P70" t="s">
        <v>63</v>
      </c>
    </row>
    <row r="71" spans="1:16" x14ac:dyDescent="0.25">
      <c r="A71" s="1">
        <v>90.333333333391536</v>
      </c>
      <c r="B71" s="1">
        <v>20</v>
      </c>
      <c r="C71" s="1">
        <v>4.9682000000000004</v>
      </c>
      <c r="D71" s="1">
        <v>48.731699999999996</v>
      </c>
      <c r="E71" s="1">
        <v>23.219329999999999</v>
      </c>
      <c r="F71" s="86">
        <v>5301.9607346153844</v>
      </c>
      <c r="G71" s="86">
        <v>59.325388150000002</v>
      </c>
      <c r="H71" s="86">
        <v>-0.52432269420000077</v>
      </c>
      <c r="I71" s="86">
        <v>-39.470188944600025</v>
      </c>
      <c r="J71" s="86">
        <v>-7.244420240300002</v>
      </c>
      <c r="K71" s="86">
        <v>-48.900658633300054</v>
      </c>
      <c r="L71" s="86">
        <v>-12.85846598240002</v>
      </c>
      <c r="M71" s="86">
        <v>-0.68689999999999962</v>
      </c>
      <c r="N71" s="86">
        <v>-5.1470000000000002</v>
      </c>
      <c r="P71" t="s">
        <v>63</v>
      </c>
    </row>
    <row r="72" spans="1:16" x14ac:dyDescent="0.25">
      <c r="A72" s="1">
        <v>93.083333333275121</v>
      </c>
      <c r="B72" s="1">
        <v>20.0473</v>
      </c>
      <c r="C72" s="1">
        <v>4.9713000000000003</v>
      </c>
      <c r="D72" s="1">
        <v>50.185200000000002</v>
      </c>
      <c r="E72" s="1">
        <v>23.548650000000002</v>
      </c>
      <c r="F72" s="86">
        <v>5538.1932346153862</v>
      </c>
      <c r="G72" s="86">
        <v>71.894028450000008</v>
      </c>
      <c r="H72" s="86">
        <v>-0.41973992010000005</v>
      </c>
      <c r="I72" s="86">
        <v>-40.726961895300008</v>
      </c>
      <c r="J72" s="86">
        <v>-7.9888657794000011</v>
      </c>
      <c r="K72" s="86">
        <v>-54.241187473200029</v>
      </c>
      <c r="L72" s="86">
        <v>-13.068203714400013</v>
      </c>
      <c r="M72" s="86">
        <v>-0.74120000000000008</v>
      </c>
      <c r="N72" s="86">
        <v>-5.5020000000000007</v>
      </c>
      <c r="P72" t="s">
        <v>63</v>
      </c>
    </row>
    <row r="73" spans="1:16" x14ac:dyDescent="0.25">
      <c r="A73" s="1">
        <v>95.833333333333329</v>
      </c>
      <c r="B73" s="1">
        <v>20.0946</v>
      </c>
      <c r="C73" s="1">
        <v>4.9649999999999999</v>
      </c>
      <c r="D73" s="1">
        <v>49.963999999999999</v>
      </c>
      <c r="E73" s="1">
        <v>23.860890000000001</v>
      </c>
      <c r="F73" s="86">
        <v>5374.6505538461497</v>
      </c>
      <c r="G73" s="86">
        <v>117.20469168000001</v>
      </c>
      <c r="H73" s="86"/>
      <c r="I73" s="86"/>
      <c r="J73" s="86"/>
      <c r="K73" s="86"/>
      <c r="L73" s="86"/>
      <c r="M73" s="86">
        <v>-0.79319999999999968</v>
      </c>
      <c r="N73" s="86">
        <v>-5.838000000000001</v>
      </c>
      <c r="P73" t="s">
        <v>63</v>
      </c>
    </row>
    <row r="74" spans="1:16" x14ac:dyDescent="0.25">
      <c r="A74" s="1">
        <v>98.833333333333329</v>
      </c>
      <c r="B74" s="1">
        <v>19.8108</v>
      </c>
      <c r="C74" s="1">
        <v>4.9682000000000004</v>
      </c>
      <c r="D74" s="1">
        <v>48.352600000000002</v>
      </c>
      <c r="E74" s="1">
        <v>24.429360000000003</v>
      </c>
      <c r="F74" s="86">
        <v>5771.3949576923151</v>
      </c>
      <c r="G74" s="86">
        <v>109.85883192000001</v>
      </c>
      <c r="H74" s="86">
        <v>-0.64128224520000066</v>
      </c>
      <c r="I74" s="86">
        <v>-41.278925175000012</v>
      </c>
      <c r="J74" s="86">
        <v>-8.6242317918000015</v>
      </c>
      <c r="K74" s="86">
        <v>-56.192780199300046</v>
      </c>
      <c r="L74" s="86">
        <v>-14.489116833300002</v>
      </c>
      <c r="M74" s="86">
        <v>-0.86920000000000019</v>
      </c>
      <c r="N74" s="86">
        <v>-6.4710000000000019</v>
      </c>
      <c r="P74" t="s">
        <v>63</v>
      </c>
    </row>
    <row r="75" spans="1:16" x14ac:dyDescent="0.25">
      <c r="A75" s="1">
        <v>100.33333333333333</v>
      </c>
      <c r="B75" s="1">
        <v>19.9527</v>
      </c>
      <c r="C75" s="1">
        <v>4.9713000000000003</v>
      </c>
      <c r="D75" s="1">
        <v>48.352600000000002</v>
      </c>
      <c r="E75" s="1">
        <v>24.74727</v>
      </c>
      <c r="F75" s="86">
        <v>6091.9985192307649</v>
      </c>
      <c r="G75" s="86">
        <v>139.20339375</v>
      </c>
      <c r="H75" s="86">
        <v>-0.55771191480000093</v>
      </c>
      <c r="I75" s="86">
        <v>-42.615123594900027</v>
      </c>
      <c r="J75" s="86">
        <v>-8.6434743027000032</v>
      </c>
      <c r="K75" s="86">
        <v>-56.312867413200038</v>
      </c>
      <c r="L75" s="86">
        <v>-13.68524651700001</v>
      </c>
      <c r="M75" s="86">
        <v>-0.91959999999999997</v>
      </c>
      <c r="N75" s="86">
        <v>-6.8160000000000007</v>
      </c>
      <c r="P75" t="s">
        <v>63</v>
      </c>
    </row>
    <row r="76" spans="1:16" x14ac:dyDescent="0.25">
      <c r="A76" s="1">
        <v>101.83333333333333</v>
      </c>
      <c r="B76" s="1">
        <v>20</v>
      </c>
      <c r="C76" s="1">
        <v>4.9839000000000002</v>
      </c>
      <c r="D76" s="1">
        <v>46.709600000000002</v>
      </c>
      <c r="E76" s="1">
        <v>25.065360000000005</v>
      </c>
      <c r="F76" s="86">
        <v>6359.4870807692387</v>
      </c>
      <c r="G76" s="86">
        <v>182.37555936000004</v>
      </c>
      <c r="H76" s="86">
        <v>-0.98411927160000046</v>
      </c>
      <c r="I76" s="86">
        <v>-59.532364358999999</v>
      </c>
      <c r="J76" s="86">
        <v>-10.772037137400002</v>
      </c>
      <c r="K76" s="86">
        <v>-76.835613608100019</v>
      </c>
      <c r="L76" s="86">
        <v>-22.8030311805</v>
      </c>
      <c r="M76" s="86">
        <v>-0.97020000000000017</v>
      </c>
      <c r="N76" s="86">
        <v>-7.1610000000000014</v>
      </c>
      <c r="P76" t="s">
        <v>63</v>
      </c>
    </row>
    <row r="77" spans="1:16" x14ac:dyDescent="0.25">
      <c r="A77" s="1">
        <v>104.00000000007761</v>
      </c>
      <c r="B77" s="1">
        <v>20.1892</v>
      </c>
      <c r="C77" s="1">
        <v>4.9744999999999999</v>
      </c>
      <c r="D77" s="1">
        <v>48.921300000000002</v>
      </c>
      <c r="E77" s="1">
        <v>25.532400000000003</v>
      </c>
      <c r="F77" s="86">
        <v>6766.9563115384663</v>
      </c>
      <c r="G77" s="86">
        <v>199.56123840000001</v>
      </c>
      <c r="H77" s="86">
        <v>-0.88385193960000041</v>
      </c>
      <c r="I77" s="86">
        <v>-53.334869035800011</v>
      </c>
      <c r="J77" s="86">
        <v>-9.4321257174000035</v>
      </c>
      <c r="K77" s="86">
        <v>-65.202351665700021</v>
      </c>
      <c r="L77" s="86">
        <v>-15.554497518900007</v>
      </c>
      <c r="M77" s="86">
        <v>-1.0519999999999996</v>
      </c>
      <c r="N77" s="86">
        <v>-7.6590000000000007</v>
      </c>
      <c r="P77" t="s">
        <v>63</v>
      </c>
    </row>
    <row r="78" spans="1:16" x14ac:dyDescent="0.25">
      <c r="A78" s="1">
        <v>114.0000000000194</v>
      </c>
      <c r="B78" s="1">
        <v>20.851199999999999</v>
      </c>
      <c r="C78" s="1">
        <v>4.9682000000000004</v>
      </c>
      <c r="D78" s="1">
        <v>49.963999999999999</v>
      </c>
      <c r="E78" s="1">
        <v>27.679880000000004</v>
      </c>
      <c r="F78" s="86">
        <v>8701.4747423076897</v>
      </c>
      <c r="G78" s="86">
        <v>363.49218416000002</v>
      </c>
      <c r="H78" s="86">
        <v>-0.92030511520000058</v>
      </c>
      <c r="I78" s="86">
        <v>-64.409151081800005</v>
      </c>
      <c r="J78" s="86">
        <v>-11.715860905000001</v>
      </c>
      <c r="K78" s="86">
        <v>-78.375712588100029</v>
      </c>
      <c r="L78" s="86">
        <v>-20.010022990099998</v>
      </c>
      <c r="M78" s="86">
        <v>-1.4192</v>
      </c>
      <c r="N78" s="86">
        <v>-9.9590000000000014</v>
      </c>
      <c r="P78" t="s">
        <v>63</v>
      </c>
    </row>
    <row r="79" spans="1:16" x14ac:dyDescent="0.25">
      <c r="A79" s="1">
        <v>116.83333333333333</v>
      </c>
      <c r="B79" s="1">
        <v>20.756599999999999</v>
      </c>
      <c r="C79" s="1">
        <v>4.9682000000000004</v>
      </c>
      <c r="D79" s="1">
        <v>49.426900000000003</v>
      </c>
      <c r="E79" s="1">
        <v>28.279380000000003</v>
      </c>
      <c r="F79" s="86">
        <v>8595.0981807692315</v>
      </c>
      <c r="G79" s="86">
        <v>445.85270508000008</v>
      </c>
      <c r="H79" s="86">
        <v>-1.013664651600001</v>
      </c>
      <c r="I79" s="86">
        <v>-76.36026548640001</v>
      </c>
      <c r="J79" s="86">
        <v>-13.024147059000002</v>
      </c>
      <c r="K79" s="86">
        <v>-86.943937575900023</v>
      </c>
      <c r="L79" s="86">
        <v>-21.814995116100008</v>
      </c>
      <c r="M79" s="86">
        <v>-1.5129999999999999</v>
      </c>
      <c r="N79" s="86">
        <v>-10.611000000000001</v>
      </c>
      <c r="P79" t="s">
        <v>63</v>
      </c>
    </row>
    <row r="80" spans="1:16" x14ac:dyDescent="0.25">
      <c r="A80" s="1">
        <v>119.83333333333333</v>
      </c>
      <c r="B80" s="1">
        <v>21.513200000000001</v>
      </c>
      <c r="C80" s="1">
        <v>4.9587000000000003</v>
      </c>
      <c r="D80" s="1">
        <v>41.780500000000004</v>
      </c>
      <c r="E80" s="1">
        <v>28.910700000000002</v>
      </c>
      <c r="F80" s="86">
        <v>9654.0149653846202</v>
      </c>
      <c r="G80" s="86">
        <v>487.20311640000006</v>
      </c>
      <c r="H80" s="86"/>
      <c r="I80" s="86"/>
      <c r="J80" s="86"/>
      <c r="K80" s="86"/>
      <c r="L80" s="86"/>
      <c r="M80" s="86">
        <v>-1.6088</v>
      </c>
      <c r="N80" s="86">
        <v>-11.301000000000002</v>
      </c>
      <c r="P80" t="s">
        <v>63</v>
      </c>
    </row>
    <row r="81" spans="1:16" x14ac:dyDescent="0.25">
      <c r="A81" s="1">
        <v>123.0000000000194</v>
      </c>
      <c r="B81" s="1">
        <v>21.087599999999998</v>
      </c>
      <c r="C81" s="1">
        <v>4.9744999999999999</v>
      </c>
      <c r="D81" s="1">
        <v>51.638599999999997</v>
      </c>
      <c r="E81" s="1">
        <v>29.570930000000001</v>
      </c>
      <c r="F81" s="86">
        <v>9931.0718115384643</v>
      </c>
      <c r="G81" s="86">
        <v>562.14337930000011</v>
      </c>
      <c r="H81" s="86"/>
      <c r="I81" s="86"/>
      <c r="J81" s="86"/>
      <c r="K81" s="86"/>
      <c r="L81" s="86"/>
      <c r="M81" s="86">
        <v>-1.706</v>
      </c>
      <c r="N81" s="86">
        <v>-12.026000000000002</v>
      </c>
      <c r="P81" t="s">
        <v>63</v>
      </c>
    </row>
    <row r="82" spans="1:16" x14ac:dyDescent="0.25">
      <c r="A82" s="1">
        <v>125.83333333333333</v>
      </c>
      <c r="B82" s="1">
        <v>22.4117</v>
      </c>
      <c r="C82" s="1">
        <v>6.9726999999999997</v>
      </c>
      <c r="D82" s="1">
        <v>39.031599999999997</v>
      </c>
      <c r="E82" s="1">
        <v>30.257390000000004</v>
      </c>
      <c r="F82" s="86">
        <v>10975.189503846163</v>
      </c>
      <c r="G82" s="86">
        <v>564.63315479000016</v>
      </c>
      <c r="H82" s="86">
        <v>-1.6127267865000006</v>
      </c>
      <c r="I82" s="86">
        <v>-55.248437891899997</v>
      </c>
      <c r="J82" s="86">
        <v>-15.129154055700003</v>
      </c>
      <c r="K82" s="86">
        <v>-97.339820947200025</v>
      </c>
      <c r="L82" s="86">
        <v>-19.201809181499996</v>
      </c>
      <c r="M82" s="86">
        <v>-1.8973</v>
      </c>
      <c r="N82" s="86">
        <v>-12.677000000000001</v>
      </c>
      <c r="P82" t="s">
        <v>63</v>
      </c>
    </row>
    <row r="83" spans="1:16" x14ac:dyDescent="0.25">
      <c r="A83" s="1">
        <v>127.83333333339154</v>
      </c>
      <c r="B83" s="1">
        <v>22.1752</v>
      </c>
      <c r="C83" s="1">
        <v>6.9664000000000001</v>
      </c>
      <c r="D83" s="1">
        <v>31.7013</v>
      </c>
      <c r="E83" s="1">
        <v>30.656250000000004</v>
      </c>
      <c r="F83" s="86">
        <v>11409.384484615388</v>
      </c>
      <c r="G83" s="86">
        <v>550.61690625000006</v>
      </c>
      <c r="H83" s="86">
        <v>-2.1325477746000008</v>
      </c>
      <c r="I83" s="86">
        <v>-57.671115837300007</v>
      </c>
      <c r="J83" s="86">
        <v>-17.4500043504</v>
      </c>
      <c r="K83" s="86">
        <v>-111.19978025820004</v>
      </c>
      <c r="L83" s="86">
        <v>-26.379133467900004</v>
      </c>
      <c r="M83" s="86">
        <v>-1.9367000000000001</v>
      </c>
      <c r="N83" s="86">
        <v>-13.137</v>
      </c>
      <c r="P83" t="s">
        <v>63</v>
      </c>
    </row>
    <row r="84" spans="1:16" x14ac:dyDescent="0.25">
      <c r="A84" s="1">
        <v>138.33333333339152</v>
      </c>
      <c r="B84" s="1">
        <v>22.648099999999999</v>
      </c>
      <c r="C84" s="1">
        <v>6.9664000000000001</v>
      </c>
      <c r="D84" s="1">
        <v>17.767299999999999</v>
      </c>
      <c r="E84" s="1">
        <v>32.752200000000002</v>
      </c>
      <c r="F84" s="86">
        <v>14418.655465384614</v>
      </c>
      <c r="G84" s="86">
        <v>541.49212260000013</v>
      </c>
      <c r="H84" s="86">
        <v>-2.2562201676000004</v>
      </c>
      <c r="I84" s="86">
        <v>-46.78669740780002</v>
      </c>
      <c r="J84" s="86">
        <v>-19.938685589400002</v>
      </c>
      <c r="K84" s="86">
        <v>-114.83769352770004</v>
      </c>
      <c r="L84" s="86">
        <v>-20.205924432900005</v>
      </c>
      <c r="M84" s="86">
        <v>-2.1456999999999997</v>
      </c>
      <c r="N84" s="86">
        <v>-15.552000000000001</v>
      </c>
      <c r="P84" t="s">
        <v>63</v>
      </c>
    </row>
    <row r="85" spans="1:16" x14ac:dyDescent="0.25">
      <c r="A85" s="1">
        <v>140.83333333333331</v>
      </c>
      <c r="B85" s="1">
        <v>22.648099999999999</v>
      </c>
      <c r="C85" s="1">
        <v>6.9664000000000001</v>
      </c>
      <c r="D85" s="1">
        <v>13.8177</v>
      </c>
      <c r="E85" s="1">
        <v>33.256309999999999</v>
      </c>
      <c r="F85" s="86">
        <v>14448.441150000006</v>
      </c>
      <c r="G85" s="86">
        <v>520.59427673999994</v>
      </c>
      <c r="H85" s="86">
        <v>-2.294847066900001</v>
      </c>
      <c r="I85" s="86">
        <v>-60.459804478000024</v>
      </c>
      <c r="J85" s="86">
        <v>-21.226033976700002</v>
      </c>
      <c r="K85" s="86">
        <v>-124.22638933420004</v>
      </c>
      <c r="L85" s="86">
        <v>-22.151358262100018</v>
      </c>
      <c r="M85" s="86">
        <v>-2.2010999999999998</v>
      </c>
      <c r="N85" s="86">
        <v>-16.126999999999999</v>
      </c>
      <c r="P85" t="s">
        <v>63</v>
      </c>
    </row>
    <row r="86" spans="1:16" x14ac:dyDescent="0.25">
      <c r="A86" s="1">
        <v>143.83333333333331</v>
      </c>
      <c r="B86" s="1">
        <v>23.783000000000001</v>
      </c>
      <c r="C86" s="1">
        <v>6.9664000000000001</v>
      </c>
      <c r="D86" s="1">
        <v>6.6136999999999997</v>
      </c>
      <c r="E86" s="1">
        <v>33.862160000000003</v>
      </c>
      <c r="F86" s="86">
        <v>14515.638373076916</v>
      </c>
      <c r="G86" s="86">
        <v>573.69271472000003</v>
      </c>
      <c r="H86" s="86">
        <v>-2.277033620400001</v>
      </c>
      <c r="I86" s="86">
        <v>-62.171178319000006</v>
      </c>
      <c r="J86" s="86">
        <v>-21.622095350200002</v>
      </c>
      <c r="K86" s="86">
        <v>-132.71645678730005</v>
      </c>
      <c r="L86" s="86">
        <v>-24.39080981490001</v>
      </c>
      <c r="M86" s="86">
        <v>-2.2685999999999997</v>
      </c>
      <c r="N86" s="86">
        <v>-16.817</v>
      </c>
      <c r="P86" t="s">
        <v>63</v>
      </c>
    </row>
    <row r="87" spans="1:16" x14ac:dyDescent="0.25">
      <c r="A87" s="1">
        <v>144.83333333327511</v>
      </c>
      <c r="B87" s="1">
        <v>24.066800000000001</v>
      </c>
      <c r="C87" s="1">
        <v>6.9633000000000003</v>
      </c>
      <c r="D87" s="1">
        <v>1.4951000000000001</v>
      </c>
      <c r="E87" s="1">
        <v>34.067709999999998</v>
      </c>
      <c r="F87" s="86">
        <v>14489.776061538461</v>
      </c>
      <c r="G87" s="86">
        <v>506.58684769999996</v>
      </c>
      <c r="H87" s="86">
        <v>-2.2366034258000012</v>
      </c>
      <c r="I87" s="86">
        <v>-63.216667613300018</v>
      </c>
      <c r="J87" s="86">
        <v>-21.853872317700002</v>
      </c>
      <c r="K87" s="86">
        <v>-133.88254690720004</v>
      </c>
      <c r="L87" s="86">
        <v>-24.000661636400011</v>
      </c>
      <c r="M87" s="86">
        <v>-2.2950999999999997</v>
      </c>
      <c r="N87" s="86">
        <v>-17.046999999999997</v>
      </c>
      <c r="P87" t="s">
        <v>63</v>
      </c>
    </row>
    <row r="88" spans="1:16" x14ac:dyDescent="0.25">
      <c r="A88" s="1">
        <v>145.83333333339152</v>
      </c>
      <c r="B88" s="1">
        <v>23.783000000000001</v>
      </c>
      <c r="C88" s="1">
        <v>6.9695999999999998</v>
      </c>
      <c r="D88" s="1">
        <v>0.73680000000000001</v>
      </c>
      <c r="E88" s="1">
        <v>34.269210000000001</v>
      </c>
      <c r="F88" s="86">
        <v>14670.765888461548</v>
      </c>
      <c r="G88" s="86">
        <v>491.28339456000003</v>
      </c>
      <c r="H88" s="86">
        <v>-2.2542499317000004</v>
      </c>
      <c r="I88" s="86">
        <v>-66.401637941700017</v>
      </c>
      <c r="J88" s="86">
        <v>-21.879741612300002</v>
      </c>
      <c r="K88" s="86">
        <v>-137.92687971930005</v>
      </c>
      <c r="L88" s="86">
        <v>-25.959828633000015</v>
      </c>
      <c r="M88" s="86">
        <v>-2.3170999999999999</v>
      </c>
      <c r="N88" s="86">
        <v>-17.277000000000001</v>
      </c>
      <c r="P88" t="s">
        <v>63</v>
      </c>
    </row>
    <row r="89" spans="1:16" s="96" customFormat="1" x14ac:dyDescent="0.25">
      <c r="A89" s="94">
        <v>53.416666666666671</v>
      </c>
      <c r="B89" s="94">
        <v>30.072299999999998</v>
      </c>
      <c r="C89" s="94">
        <v>4.9870999999999999</v>
      </c>
      <c r="D89" s="94">
        <v>43.865900000000003</v>
      </c>
      <c r="E89" s="94">
        <v>18.727899999999998</v>
      </c>
      <c r="F89" s="95">
        <v>0</v>
      </c>
      <c r="G89" s="95">
        <v>0</v>
      </c>
      <c r="H89" s="95">
        <v>0</v>
      </c>
      <c r="I89" s="95">
        <v>0</v>
      </c>
      <c r="J89" s="95">
        <v>0</v>
      </c>
      <c r="K89" s="95">
        <v>0</v>
      </c>
      <c r="L89" s="95">
        <v>0</v>
      </c>
      <c r="M89" s="95">
        <v>0</v>
      </c>
      <c r="N89" s="95">
        <v>0</v>
      </c>
      <c r="P89" s="96" t="s">
        <v>64</v>
      </c>
    </row>
    <row r="90" spans="1:16" x14ac:dyDescent="0.25">
      <c r="A90" s="1">
        <v>69.916666666666671</v>
      </c>
      <c r="B90" s="1">
        <v>30.072299999999998</v>
      </c>
      <c r="C90" s="1">
        <v>4.9587000000000003</v>
      </c>
      <c r="D90" s="1">
        <v>43.423499999999997</v>
      </c>
      <c r="E90" s="1">
        <v>20.639940000000003</v>
      </c>
      <c r="F90" s="86">
        <v>1997.5340846153867</v>
      </c>
      <c r="G90" s="86">
        <v>0</v>
      </c>
      <c r="H90" s="86">
        <v>5.8789048000000843E-2</v>
      </c>
      <c r="I90" s="86">
        <v>-8.7901424287999532</v>
      </c>
      <c r="J90" s="86">
        <v>-1.1802708637999935</v>
      </c>
      <c r="K90" s="86">
        <v>-2.5982247931999893</v>
      </c>
      <c r="L90" s="86">
        <v>4.3498699172000386</v>
      </c>
      <c r="M90" s="86">
        <v>-0.96</v>
      </c>
      <c r="N90" s="86">
        <v>-3.9960000000000022</v>
      </c>
      <c r="P90" t="s">
        <v>64</v>
      </c>
    </row>
    <row r="91" spans="1:16" x14ac:dyDescent="0.25">
      <c r="A91" s="1">
        <v>72.916666666666671</v>
      </c>
      <c r="B91" s="1">
        <v>30.072299999999998</v>
      </c>
      <c r="C91" s="1">
        <v>4.9808000000000003</v>
      </c>
      <c r="D91" s="1">
        <v>47.183500000000002</v>
      </c>
      <c r="E91" s="1">
        <v>20.98376</v>
      </c>
      <c r="F91" s="86">
        <v>2286.2932615384634</v>
      </c>
      <c r="G91" s="86">
        <v>4.6164272000000004</v>
      </c>
      <c r="H91" s="86">
        <v>6.5319383799999908E-2</v>
      </c>
      <c r="I91" s="86">
        <v>-12.571686049999954</v>
      </c>
      <c r="J91" s="86">
        <v>-1.4557849863999905</v>
      </c>
      <c r="K91" s="86">
        <v>-15.349396964399972</v>
      </c>
      <c r="L91" s="86">
        <v>-1.270606756399971</v>
      </c>
      <c r="M91" s="86">
        <v>-1.0031999999999996</v>
      </c>
      <c r="N91" s="86">
        <v>-4.3820000000000014</v>
      </c>
      <c r="P91" t="s">
        <v>64</v>
      </c>
    </row>
    <row r="92" spans="1:16" x14ac:dyDescent="0.25">
      <c r="A92" s="1">
        <v>75.916666666666671</v>
      </c>
      <c r="B92" s="1">
        <v>30.024999999999999</v>
      </c>
      <c r="C92" s="1">
        <v>4.9839000000000002</v>
      </c>
      <c r="D92" s="1">
        <v>43.9923</v>
      </c>
      <c r="E92" s="1">
        <v>21.326460000000001</v>
      </c>
      <c r="F92" s="86">
        <v>2448.6701615384691</v>
      </c>
      <c r="G92" s="86">
        <v>5.1183503999999997</v>
      </c>
      <c r="H92" s="86">
        <v>-0.32053367239999986</v>
      </c>
      <c r="I92" s="86">
        <v>-21.113548428199962</v>
      </c>
      <c r="J92" s="86">
        <v>-4.3494992245999953</v>
      </c>
      <c r="K92" s="86">
        <v>-31.040620912399987</v>
      </c>
      <c r="L92" s="86">
        <v>-11.269855840599973</v>
      </c>
      <c r="M92" s="86">
        <v>-1.0434000000000001</v>
      </c>
      <c r="N92" s="86">
        <v>-4.7699999999999996</v>
      </c>
      <c r="P92" t="s">
        <v>64</v>
      </c>
    </row>
    <row r="93" spans="1:16" x14ac:dyDescent="0.25">
      <c r="A93" s="1">
        <v>77.416666666666671</v>
      </c>
      <c r="B93" s="1">
        <v>30.024999999999999</v>
      </c>
      <c r="C93" s="1">
        <v>5.2832999999999997</v>
      </c>
      <c r="D93" s="1">
        <v>45.066600000000001</v>
      </c>
      <c r="E93" s="1">
        <v>21.488109999999999</v>
      </c>
      <c r="F93" s="86">
        <v>2162.919365384615</v>
      </c>
      <c r="G93" s="86">
        <v>4.2976219999999996</v>
      </c>
      <c r="H93" s="86"/>
      <c r="I93" s="86"/>
      <c r="J93" s="86"/>
      <c r="K93" s="86"/>
      <c r="L93" s="86"/>
      <c r="M93" s="86">
        <v>-1.0535999999999994</v>
      </c>
      <c r="N93" s="86">
        <v>-4.963000000000001</v>
      </c>
      <c r="P93" t="s">
        <v>64</v>
      </c>
    </row>
    <row r="94" spans="1:16" x14ac:dyDescent="0.25">
      <c r="A94" s="1">
        <v>93.916666666666671</v>
      </c>
      <c r="B94" s="1">
        <v>30.024999999999999</v>
      </c>
      <c r="C94" s="1">
        <v>4.9713000000000003</v>
      </c>
      <c r="D94" s="1">
        <v>48.447400000000002</v>
      </c>
      <c r="E94" s="1">
        <v>23.345700000000001</v>
      </c>
      <c r="F94" s="86">
        <v>3816.805461538459</v>
      </c>
      <c r="G94" s="86">
        <v>29.415582000000001</v>
      </c>
      <c r="H94" s="86">
        <v>-0.37929437599999982</v>
      </c>
      <c r="I94" s="86">
        <v>-29.236184536999971</v>
      </c>
      <c r="J94" s="86">
        <v>-6.4712053879999942</v>
      </c>
      <c r="K94" s="86">
        <v>-41.853949582999988</v>
      </c>
      <c r="L94" s="86">
        <v>-6.1238600199999809</v>
      </c>
      <c r="M94" s="86">
        <v>-1.2487999999999992</v>
      </c>
      <c r="N94" s="86">
        <v>-7.0920000000000023</v>
      </c>
      <c r="P94" t="s">
        <v>64</v>
      </c>
    </row>
    <row r="95" spans="1:16" x14ac:dyDescent="0.25">
      <c r="A95" s="1">
        <v>97.083333333352741</v>
      </c>
      <c r="B95" s="1">
        <v>30.072299999999998</v>
      </c>
      <c r="C95" s="1">
        <v>4.9649999999999999</v>
      </c>
      <c r="D95" s="1">
        <v>49.174100000000003</v>
      </c>
      <c r="E95" s="1">
        <v>23.70429</v>
      </c>
      <c r="F95" s="86">
        <v>4117.1619192307735</v>
      </c>
      <c r="G95" s="86">
        <v>57.127338900000005</v>
      </c>
      <c r="H95" s="86">
        <v>-0.41363772409999999</v>
      </c>
      <c r="I95" s="86">
        <v>-28.65172414099996</v>
      </c>
      <c r="J95" s="86">
        <v>-6.3765159469999961</v>
      </c>
      <c r="K95" s="86">
        <v>-38.546663058799993</v>
      </c>
      <c r="L95" s="86">
        <v>-3.12786013569999</v>
      </c>
      <c r="M95" s="86">
        <v>-1.2890999999999995</v>
      </c>
      <c r="N95" s="86">
        <v>-7.5</v>
      </c>
      <c r="P95" t="s">
        <v>64</v>
      </c>
    </row>
    <row r="96" spans="1:16" x14ac:dyDescent="0.25">
      <c r="A96" s="1">
        <v>99.916666666666671</v>
      </c>
      <c r="B96" s="1">
        <v>30.024999999999999</v>
      </c>
      <c r="C96" s="1">
        <v>4.9775999999999998</v>
      </c>
      <c r="D96" s="1">
        <v>50.122</v>
      </c>
      <c r="E96" s="1">
        <v>24.02826</v>
      </c>
      <c r="F96" s="86">
        <v>4213.6460846153896</v>
      </c>
      <c r="G96" s="86">
        <v>64.87630200000001</v>
      </c>
      <c r="H96" s="86"/>
      <c r="I96" s="86"/>
      <c r="J96" s="86"/>
      <c r="K96" s="86"/>
      <c r="L96" s="86"/>
      <c r="M96" s="86">
        <v>-1.3277999999999999</v>
      </c>
      <c r="N96" s="86">
        <v>-7.8660000000000014</v>
      </c>
      <c r="P96" t="s">
        <v>64</v>
      </c>
    </row>
    <row r="97" spans="1:16" x14ac:dyDescent="0.25">
      <c r="A97" s="1">
        <v>101.41666666666667</v>
      </c>
      <c r="B97" s="1">
        <v>30.024999999999999</v>
      </c>
      <c r="C97" s="1">
        <v>4.9713000000000003</v>
      </c>
      <c r="D97" s="1">
        <v>54.261099999999999</v>
      </c>
      <c r="E97" s="1">
        <v>24.293510000000001</v>
      </c>
      <c r="F97" s="86">
        <v>4434.6244961538505</v>
      </c>
      <c r="G97" s="86">
        <v>72.880530000000007</v>
      </c>
      <c r="H97" s="86">
        <v>-0.61556541390000019</v>
      </c>
      <c r="I97" s="86">
        <v>-38.862709984699961</v>
      </c>
      <c r="J97" s="86">
        <v>-8.7005774384999945</v>
      </c>
      <c r="K97" s="86">
        <v>-49.899162005699992</v>
      </c>
      <c r="L97" s="86">
        <v>-11.73204015109998</v>
      </c>
      <c r="M97" s="86">
        <v>-1.3626999999999994</v>
      </c>
      <c r="N97" s="86">
        <v>-8.1620000000000008</v>
      </c>
      <c r="P97" t="s">
        <v>64</v>
      </c>
    </row>
    <row r="98" spans="1:16" x14ac:dyDescent="0.25">
      <c r="A98" s="1">
        <v>102.91666666666667</v>
      </c>
      <c r="B98" s="1">
        <v>30.024999999999999</v>
      </c>
      <c r="C98" s="1">
        <v>4.9744999999999999</v>
      </c>
      <c r="D98" s="1">
        <v>51.575400000000002</v>
      </c>
      <c r="E98" s="1">
        <v>24.599540000000001</v>
      </c>
      <c r="F98" s="86">
        <v>4504.8587769230762</v>
      </c>
      <c r="G98" s="86">
        <v>84.130426799999995</v>
      </c>
      <c r="H98" s="86">
        <v>-0.64453709640000012</v>
      </c>
      <c r="I98" s="86">
        <v>-41.514181514399965</v>
      </c>
      <c r="J98" s="86">
        <v>-8.966771619199994</v>
      </c>
      <c r="K98" s="86">
        <v>-58.548533054999993</v>
      </c>
      <c r="L98" s="86">
        <v>-15.81382933419998</v>
      </c>
      <c r="M98" s="86">
        <v>-1.3998999999999997</v>
      </c>
      <c r="N98" s="86">
        <v>-8.5070000000000014</v>
      </c>
      <c r="P98" t="s">
        <v>64</v>
      </c>
    </row>
    <row r="99" spans="1:16" x14ac:dyDescent="0.25">
      <c r="A99" s="1">
        <v>105.91666666666667</v>
      </c>
      <c r="B99" s="1">
        <v>29.977699999999999</v>
      </c>
      <c r="C99" s="1">
        <v>4.9775999999999998</v>
      </c>
      <c r="D99" s="1">
        <v>65.477800000000002</v>
      </c>
      <c r="E99" s="1">
        <v>25.216910000000002</v>
      </c>
      <c r="F99" s="86">
        <v>4837.2331192307774</v>
      </c>
      <c r="G99" s="86">
        <v>101.3719782</v>
      </c>
      <c r="H99" s="86">
        <v>-0.72389776820000007</v>
      </c>
      <c r="I99" s="86">
        <v>-39.24290207679995</v>
      </c>
      <c r="J99" s="86">
        <v>-9.3216344035999938</v>
      </c>
      <c r="K99" s="86">
        <v>-64.087202117599986</v>
      </c>
      <c r="L99" s="86">
        <v>-16.509462277499978</v>
      </c>
      <c r="M99" s="86">
        <v>-1.4802</v>
      </c>
      <c r="N99" s="86">
        <v>-9.197000000000001</v>
      </c>
      <c r="P99" t="s">
        <v>64</v>
      </c>
    </row>
    <row r="100" spans="1:16" x14ac:dyDescent="0.25">
      <c r="A100" s="1">
        <v>117.91666666666667</v>
      </c>
      <c r="B100" s="1">
        <v>30.024999999999999</v>
      </c>
      <c r="C100" s="1">
        <v>4.9619</v>
      </c>
      <c r="D100" s="1">
        <v>46.772799999999997</v>
      </c>
      <c r="E100" s="1">
        <v>27.667670000000001</v>
      </c>
      <c r="F100" s="86">
        <v>6452.1027653846249</v>
      </c>
      <c r="G100" s="86">
        <v>244.30552610000001</v>
      </c>
      <c r="H100" s="86">
        <v>-0.85962088869999986</v>
      </c>
      <c r="I100" s="86">
        <v>-46.741220758099985</v>
      </c>
      <c r="J100" s="86">
        <v>-10.605632006299993</v>
      </c>
      <c r="K100" s="86">
        <v>-72.299593217099982</v>
      </c>
      <c r="L100" s="86">
        <v>-15.757941965699985</v>
      </c>
      <c r="M100" s="86">
        <v>-1.7805999999999997</v>
      </c>
      <c r="N100" s="86">
        <v>-11.957000000000001</v>
      </c>
      <c r="P100" t="s">
        <v>64</v>
      </c>
    </row>
    <row r="101" spans="1:16" x14ac:dyDescent="0.25">
      <c r="A101" s="1">
        <v>121.16666666660846</v>
      </c>
      <c r="B101" s="1">
        <v>30.024999999999999</v>
      </c>
      <c r="C101" s="1">
        <v>4.9744999999999999</v>
      </c>
      <c r="D101" s="1">
        <v>43.044400000000003</v>
      </c>
      <c r="E101" s="1">
        <v>28.327370000000002</v>
      </c>
      <c r="F101" s="86">
        <v>6925.8120692307803</v>
      </c>
      <c r="G101" s="86">
        <v>294.03810060000006</v>
      </c>
      <c r="H101" s="86">
        <v>-1.0781960634000001</v>
      </c>
      <c r="I101" s="86">
        <v>-47.542677121599965</v>
      </c>
      <c r="J101" s="86">
        <v>-11.312750257299994</v>
      </c>
      <c r="K101" s="86">
        <v>-76.417727576099978</v>
      </c>
      <c r="L101" s="86">
        <v>-17.051098018399969</v>
      </c>
      <c r="M101" s="86">
        <v>-1.8578999999999999</v>
      </c>
      <c r="N101" s="86">
        <v>-12.704000000000002</v>
      </c>
      <c r="P101" t="s">
        <v>64</v>
      </c>
    </row>
    <row r="102" spans="1:16" s="93" customFormat="1" x14ac:dyDescent="0.25">
      <c r="A102" s="91">
        <v>123.91666666666667</v>
      </c>
      <c r="B102" s="91">
        <v>29.883199999999999</v>
      </c>
      <c r="C102" s="91">
        <v>4.9839000000000002</v>
      </c>
      <c r="D102" s="91">
        <v>90.091399999999993</v>
      </c>
      <c r="E102" s="91">
        <v>28.88259</v>
      </c>
      <c r="F102" s="92">
        <v>6894.5271192307719</v>
      </c>
      <c r="G102" s="92">
        <v>343.99164690000003</v>
      </c>
      <c r="H102" s="92">
        <v>-1.3262294152999998</v>
      </c>
      <c r="I102" s="92">
        <v>-55.335828773599971</v>
      </c>
      <c r="J102" s="92">
        <v>-12.346956363799995</v>
      </c>
      <c r="K102" s="92">
        <v>-86.919305047399988</v>
      </c>
      <c r="L102" s="92">
        <v>-25.173732311499975</v>
      </c>
      <c r="M102" s="92">
        <v>-1.9182999999999995</v>
      </c>
      <c r="N102" s="92">
        <v>-13.338000000000001</v>
      </c>
      <c r="P102" s="93" t="s">
        <v>64</v>
      </c>
    </row>
    <row r="103" spans="1:16" x14ac:dyDescent="0.25">
      <c r="A103" s="1">
        <v>72</v>
      </c>
      <c r="B103" s="1">
        <v>23.735700000000001</v>
      </c>
      <c r="C103" s="1">
        <v>4.0194999999999999</v>
      </c>
      <c r="D103" s="1">
        <v>60.011699999999998</v>
      </c>
      <c r="E103" s="1">
        <v>17.117980000000003</v>
      </c>
      <c r="F103" s="86">
        <v>0</v>
      </c>
      <c r="G103" s="86">
        <v>0</v>
      </c>
      <c r="H103" s="86">
        <v>0</v>
      </c>
      <c r="I103" s="86">
        <v>0</v>
      </c>
      <c r="J103" s="86">
        <v>0</v>
      </c>
      <c r="K103" s="86">
        <v>0</v>
      </c>
      <c r="L103" s="86">
        <v>0</v>
      </c>
      <c r="M103" s="86">
        <v>0</v>
      </c>
      <c r="N103" s="86">
        <v>0</v>
      </c>
      <c r="P103" t="s">
        <v>65</v>
      </c>
    </row>
    <row r="104" spans="1:16" x14ac:dyDescent="0.25">
      <c r="A104" s="1">
        <v>75</v>
      </c>
      <c r="B104" s="1">
        <v>23.735700000000001</v>
      </c>
      <c r="C104" s="1">
        <v>3.9973999999999998</v>
      </c>
      <c r="D104" s="1">
        <v>60.2012</v>
      </c>
      <c r="E104" s="1">
        <v>17.37049</v>
      </c>
      <c r="F104" s="86">
        <v>258.36837307692304</v>
      </c>
      <c r="G104" s="86">
        <v>-3.3089653999999911</v>
      </c>
      <c r="H104" s="86">
        <v>-0.53767142070000107</v>
      </c>
      <c r="I104" s="86">
        <v>-13.235414367000018</v>
      </c>
      <c r="J104" s="86">
        <v>-3.1733643645000065</v>
      </c>
      <c r="K104" s="86">
        <v>-16.944671031500036</v>
      </c>
      <c r="L104" s="86">
        <v>-8.9580071939000021</v>
      </c>
      <c r="M104" s="86">
        <v>-4.6199999999999797E-2</v>
      </c>
      <c r="N104" s="86">
        <v>-0.26699999999999946</v>
      </c>
      <c r="P104" t="s">
        <v>65</v>
      </c>
    </row>
    <row r="105" spans="1:16" x14ac:dyDescent="0.25">
      <c r="A105" s="1">
        <v>77.000000000058208</v>
      </c>
      <c r="B105" s="1">
        <v>23.735700000000001</v>
      </c>
      <c r="C105" s="1">
        <v>4.0163000000000002</v>
      </c>
      <c r="D105" s="1">
        <v>59.7273</v>
      </c>
      <c r="E105" s="1">
        <v>17.533480000000001</v>
      </c>
      <c r="F105" s="86">
        <v>450.99591538461709</v>
      </c>
      <c r="G105" s="86">
        <v>-19.45793699999999</v>
      </c>
      <c r="H105" s="86">
        <v>1.8601369999990958E-3</v>
      </c>
      <c r="I105" s="86">
        <v>-3.6976221362000103</v>
      </c>
      <c r="J105" s="86">
        <v>1.8854650279999952</v>
      </c>
      <c r="K105" s="86">
        <v>28.864643381399986</v>
      </c>
      <c r="L105" s="86">
        <v>18.750171298799984</v>
      </c>
      <c r="M105" s="86">
        <v>-7.7199999999999491E-2</v>
      </c>
      <c r="N105" s="86">
        <v>-0.43799999999999883</v>
      </c>
      <c r="P105" t="s">
        <v>65</v>
      </c>
    </row>
    <row r="106" spans="1:16" x14ac:dyDescent="0.25">
      <c r="A106" s="1">
        <v>88.749999999941792</v>
      </c>
      <c r="B106" s="1">
        <v>23.641200000000001</v>
      </c>
      <c r="C106" s="1">
        <v>4.0037000000000003</v>
      </c>
      <c r="D106" s="1">
        <v>59.9801</v>
      </c>
      <c r="E106" s="1">
        <v>18.41873</v>
      </c>
      <c r="F106" s="86">
        <v>1880.2339769230753</v>
      </c>
      <c r="G106" s="86">
        <v>-38.744764999999994</v>
      </c>
      <c r="H106" s="86">
        <v>0.13030576899999868</v>
      </c>
      <c r="I106" s="86">
        <v>2.3121042097999691</v>
      </c>
      <c r="J106" s="86">
        <v>1.1870799082999959</v>
      </c>
      <c r="K106" s="86">
        <v>15.087703964299976</v>
      </c>
      <c r="L106" s="86">
        <v>9.3168703055999913</v>
      </c>
      <c r="M106" s="86">
        <v>-0.21989999999999998</v>
      </c>
      <c r="N106" s="86">
        <v>-1.395999999999999</v>
      </c>
      <c r="P106" t="s">
        <v>65</v>
      </c>
    </row>
    <row r="107" spans="1:16" x14ac:dyDescent="0.25">
      <c r="A107" s="1">
        <v>90.249999999941792</v>
      </c>
      <c r="B107" s="1">
        <v>23.735700000000001</v>
      </c>
      <c r="C107" s="1">
        <v>4.0068000000000001</v>
      </c>
      <c r="D107" s="1">
        <v>59.916899999999998</v>
      </c>
      <c r="E107" s="1">
        <v>18.531010000000002</v>
      </c>
      <c r="F107" s="86">
        <v>2066.9185846153828</v>
      </c>
      <c r="G107" s="86">
        <v>-38.744764999999994</v>
      </c>
      <c r="H107" s="86">
        <v>0.84933032459999991</v>
      </c>
      <c r="I107" s="86">
        <v>28.46787112940001</v>
      </c>
      <c r="J107" s="86">
        <v>5.8262703967</v>
      </c>
      <c r="K107" s="86">
        <v>51.855178950899983</v>
      </c>
      <c r="L107" s="86">
        <v>28.377689589599996</v>
      </c>
      <c r="M107" s="86">
        <v>-0.24019999999999975</v>
      </c>
      <c r="N107" s="86">
        <v>-1.514999999999997</v>
      </c>
      <c r="P107" t="s">
        <v>65</v>
      </c>
    </row>
    <row r="108" spans="1:16" x14ac:dyDescent="0.25">
      <c r="A108" s="1">
        <v>93</v>
      </c>
      <c r="B108" s="1">
        <v>23.688500000000001</v>
      </c>
      <c r="C108" s="1">
        <v>3.9689999999999999</v>
      </c>
      <c r="D108" s="1">
        <v>40.042700000000004</v>
      </c>
      <c r="E108" s="1">
        <v>18.895</v>
      </c>
      <c r="F108" s="86">
        <v>1905.2527615384647</v>
      </c>
      <c r="G108" s="86">
        <v>4.1468850000000046</v>
      </c>
      <c r="H108" s="86">
        <v>-0.2549537482000015</v>
      </c>
      <c r="I108" s="86">
        <v>-14.68973584260003</v>
      </c>
      <c r="J108" s="86">
        <v>-1.093850461600006</v>
      </c>
      <c r="K108" s="86">
        <v>-1.1392143666000436</v>
      </c>
      <c r="L108" s="86">
        <v>1.3132501643999746</v>
      </c>
      <c r="M108" s="86">
        <v>-0.29439999999999955</v>
      </c>
      <c r="N108" s="86">
        <v>-1.9139999999999979</v>
      </c>
      <c r="P108" t="s">
        <v>65</v>
      </c>
    </row>
    <row r="109" spans="1:16" x14ac:dyDescent="0.25">
      <c r="A109" s="1">
        <v>96</v>
      </c>
      <c r="B109" s="1">
        <v>23.735700000000001</v>
      </c>
      <c r="C109" s="1">
        <v>3.9973999999999998</v>
      </c>
      <c r="D109" s="1">
        <v>40.042700000000004</v>
      </c>
      <c r="E109" s="1">
        <v>19.327490000000001</v>
      </c>
      <c r="F109" s="86">
        <v>2397.1489961538477</v>
      </c>
      <c r="G109" s="86">
        <v>-3.1821833999999924</v>
      </c>
      <c r="H109" s="86">
        <v>-0.37837968630000063</v>
      </c>
      <c r="I109" s="86">
        <v>-18.784661825700013</v>
      </c>
      <c r="J109" s="86">
        <v>-4.121697081500006</v>
      </c>
      <c r="K109" s="86">
        <v>-22.518642624000009</v>
      </c>
      <c r="L109" s="86">
        <v>-7.6827150320000044</v>
      </c>
      <c r="M109" s="86">
        <v>-0.37379999999999924</v>
      </c>
      <c r="N109" s="86">
        <v>-2.3709999999999987</v>
      </c>
      <c r="P109" t="s">
        <v>65</v>
      </c>
    </row>
    <row r="110" spans="1:16" x14ac:dyDescent="0.25">
      <c r="A110" s="1">
        <v>99</v>
      </c>
      <c r="B110" s="1">
        <v>23.735700000000001</v>
      </c>
      <c r="C110" s="1">
        <v>3.9878999999999998</v>
      </c>
      <c r="D110" s="1">
        <v>40.1691</v>
      </c>
      <c r="E110" s="1">
        <v>19.75827</v>
      </c>
      <c r="F110" s="86">
        <v>2951.0951538461609</v>
      </c>
      <c r="G110" s="86">
        <v>18.949383400000002</v>
      </c>
      <c r="H110" s="86">
        <v>2.7809865999998795E-2</v>
      </c>
      <c r="I110" s="86">
        <v>-10.574658464700022</v>
      </c>
      <c r="J110" s="86">
        <v>-1.0160720611000045</v>
      </c>
      <c r="K110" s="86">
        <v>-3.6820151871000348</v>
      </c>
      <c r="L110" s="86">
        <v>1.7433672167999816</v>
      </c>
      <c r="M110" s="86">
        <v>-0.45129999999999981</v>
      </c>
      <c r="N110" s="86">
        <v>-2.8279999999999994</v>
      </c>
      <c r="P110" t="s">
        <v>65</v>
      </c>
    </row>
    <row r="111" spans="1:16" x14ac:dyDescent="0.25">
      <c r="A111" s="1">
        <v>101.00000000005821</v>
      </c>
      <c r="B111" s="1">
        <v>23.735700000000001</v>
      </c>
      <c r="C111" s="1">
        <v>4.0225999999999997</v>
      </c>
      <c r="D111" s="1">
        <v>39.79</v>
      </c>
      <c r="E111" s="1">
        <v>20.048819999999999</v>
      </c>
      <c r="F111" s="86">
        <v>3100.6193307692306</v>
      </c>
      <c r="G111" s="86">
        <v>20.599742200000001</v>
      </c>
      <c r="H111" s="86">
        <v>-0.13811809880000148</v>
      </c>
      <c r="I111" s="86">
        <v>-16.977974488200019</v>
      </c>
      <c r="J111" s="86">
        <v>-2.1855118516000047</v>
      </c>
      <c r="K111" s="86">
        <v>-11.670798909000041</v>
      </c>
      <c r="L111" s="86">
        <v>1.9294947341999915</v>
      </c>
      <c r="M111" s="86">
        <v>-0.50289999999999946</v>
      </c>
      <c r="N111" s="86">
        <v>-3.1369999999999969</v>
      </c>
      <c r="P111" t="s">
        <v>65</v>
      </c>
    </row>
    <row r="112" spans="1:16" x14ac:dyDescent="0.25">
      <c r="A112" s="1">
        <v>111.24999999994179</v>
      </c>
      <c r="B112" s="1">
        <v>23.735700000000001</v>
      </c>
      <c r="C112" s="1">
        <v>3.9752999999999998</v>
      </c>
      <c r="D112" s="1">
        <v>44.845399999999998</v>
      </c>
      <c r="E112" s="1">
        <v>22.0777</v>
      </c>
      <c r="F112" s="86">
        <v>5715.6924923077004</v>
      </c>
      <c r="G112" s="86">
        <v>42.501171000000006</v>
      </c>
      <c r="H112" s="86">
        <v>-0.52008601420000122</v>
      </c>
      <c r="I112" s="86">
        <v>-34.717851059600022</v>
      </c>
      <c r="J112" s="86">
        <v>-6.3245963086000039</v>
      </c>
      <c r="K112" s="86">
        <v>-41.950697399600031</v>
      </c>
      <c r="L112" s="86">
        <v>-10.67935390960001</v>
      </c>
      <c r="M112" s="86">
        <v>-0.84979999999999967</v>
      </c>
      <c r="N112" s="86">
        <v>-5.3099999999999987</v>
      </c>
      <c r="P112" t="s">
        <v>65</v>
      </c>
    </row>
    <row r="113" spans="1:16" x14ac:dyDescent="0.25">
      <c r="A113" s="1">
        <v>114</v>
      </c>
      <c r="B113" s="1">
        <v>23.830300000000001</v>
      </c>
      <c r="C113" s="1">
        <v>4.0194999999999999</v>
      </c>
      <c r="D113" s="1">
        <v>37.135899999999999</v>
      </c>
      <c r="E113" s="1">
        <v>22.758110000000002</v>
      </c>
      <c r="F113" s="86">
        <v>6737.7460884615466</v>
      </c>
      <c r="G113" s="86">
        <v>97.803895000000011</v>
      </c>
      <c r="H113" s="86">
        <v>-0.77818053840000045</v>
      </c>
      <c r="I113" s="86">
        <v>-45.201657644900024</v>
      </c>
      <c r="J113" s="86">
        <v>-7.5755940379000037</v>
      </c>
      <c r="K113" s="86">
        <v>-50.526580680200027</v>
      </c>
      <c r="L113" s="86">
        <v>-14.089047150900001</v>
      </c>
      <c r="M113" s="86">
        <v>-0.9623999999999997</v>
      </c>
      <c r="N113" s="86">
        <v>-6.0429999999999993</v>
      </c>
      <c r="P113" t="s">
        <v>65</v>
      </c>
    </row>
    <row r="114" spans="1:16" x14ac:dyDescent="0.25">
      <c r="A114" s="1">
        <v>117</v>
      </c>
      <c r="B114" s="1">
        <v>23.593900000000001</v>
      </c>
      <c r="C114" s="1">
        <v>4.0320999999999998</v>
      </c>
      <c r="D114" s="1">
        <v>3.3593000000000002</v>
      </c>
      <c r="E114" s="1">
        <v>23.945240000000002</v>
      </c>
      <c r="F114" s="86">
        <v>6804.7762538461593</v>
      </c>
      <c r="G114" s="86">
        <v>119.53327140000002</v>
      </c>
      <c r="H114" s="86">
        <v>-0.93956514300000071</v>
      </c>
      <c r="I114" s="86">
        <v>-55.215265281000015</v>
      </c>
      <c r="J114" s="86">
        <v>-8.915989803600004</v>
      </c>
      <c r="K114" s="86">
        <v>-59.395317918200007</v>
      </c>
      <c r="L114" s="86">
        <v>-16.408088809200002</v>
      </c>
      <c r="M114" s="86">
        <v>-1.0700999999999996</v>
      </c>
      <c r="N114" s="86">
        <v>-7.4229999999999983</v>
      </c>
      <c r="P114" t="s">
        <v>65</v>
      </c>
    </row>
    <row r="115" spans="1:16" x14ac:dyDescent="0.25">
      <c r="A115" s="1">
        <v>120</v>
      </c>
      <c r="B115" s="1">
        <v>23.546600000000002</v>
      </c>
      <c r="C115" s="1">
        <v>3.9659</v>
      </c>
      <c r="D115" s="1">
        <v>3.1065</v>
      </c>
      <c r="E115" s="1">
        <v>24.29364</v>
      </c>
      <c r="F115" s="86">
        <v>6947.7542538461585</v>
      </c>
      <c r="G115" s="86">
        <v>163.8641926</v>
      </c>
      <c r="H115" s="86">
        <v>-0.81194405180000073</v>
      </c>
      <c r="I115" s="86">
        <v>-54.163411925400027</v>
      </c>
      <c r="J115" s="86">
        <v>-8.8753723792000052</v>
      </c>
      <c r="K115" s="86">
        <v>-58.553263180200034</v>
      </c>
      <c r="L115" s="86">
        <v>-13.082048092800008</v>
      </c>
      <c r="M115" s="86">
        <v>-1.1534999999999997</v>
      </c>
      <c r="N115" s="86">
        <v>-7.7689999999999984</v>
      </c>
      <c r="P115" t="s">
        <v>65</v>
      </c>
    </row>
    <row r="116" spans="1:16" x14ac:dyDescent="0.25">
      <c r="A116" s="1">
        <v>123</v>
      </c>
      <c r="B116" s="1">
        <v>23.593900000000001</v>
      </c>
      <c r="C116" s="1">
        <v>4.0163000000000002</v>
      </c>
      <c r="D116" s="1">
        <v>27.024999999999999</v>
      </c>
      <c r="E116" s="1">
        <v>24.486470000000004</v>
      </c>
      <c r="F116" s="86">
        <v>7347.096403846157</v>
      </c>
      <c r="G116" s="86">
        <v>238.68694010000004</v>
      </c>
      <c r="H116" s="86">
        <v>-0.84356190960000044</v>
      </c>
      <c r="I116" s="86">
        <v>-52.531195116099994</v>
      </c>
      <c r="J116" s="86">
        <v>-9.5389253200000024</v>
      </c>
      <c r="K116" s="86">
        <v>-59.508608092599999</v>
      </c>
      <c r="L116" s="86">
        <v>-14.343018846300005</v>
      </c>
      <c r="M116" s="86">
        <v>-1.1921999999999997</v>
      </c>
      <c r="N116" s="86">
        <v>-7.9689999999999994</v>
      </c>
      <c r="P116" t="s">
        <v>65</v>
      </c>
    </row>
    <row r="117" spans="1:16" x14ac:dyDescent="0.25">
      <c r="A117" s="1">
        <v>125.00000000005821</v>
      </c>
      <c r="B117" s="1">
        <v>23.924900000000001</v>
      </c>
      <c r="C117" s="1">
        <v>4.0384000000000002</v>
      </c>
      <c r="D117" s="1">
        <v>7.7511999999999999</v>
      </c>
      <c r="E117" s="1">
        <v>25.095110000000002</v>
      </c>
      <c r="F117" s="86">
        <v>7981.258684615379</v>
      </c>
      <c r="G117" s="86">
        <v>270.67794130000004</v>
      </c>
      <c r="H117" s="86">
        <v>-0.8548154942000008</v>
      </c>
      <c r="I117" s="86">
        <v>-55.396565351700019</v>
      </c>
      <c r="J117" s="86">
        <v>-10.126739716000003</v>
      </c>
      <c r="K117" s="86">
        <v>-63.802482098100029</v>
      </c>
      <c r="L117" s="86">
        <v>-14.169400138600004</v>
      </c>
      <c r="M117" s="86">
        <v>-1.2864999999999998</v>
      </c>
      <c r="N117" s="86">
        <v>-8.6319999999999979</v>
      </c>
      <c r="P117" t="s">
        <v>65</v>
      </c>
    </row>
    <row r="118" spans="1:16" x14ac:dyDescent="0.25">
      <c r="A118" s="1">
        <v>135.24999999994179</v>
      </c>
      <c r="B118" s="1">
        <v>23.830300000000001</v>
      </c>
      <c r="C118" s="1">
        <v>3.9752999999999998</v>
      </c>
      <c r="D118" s="1">
        <v>10.531700000000001</v>
      </c>
      <c r="E118" s="1">
        <v>28.206150000000001</v>
      </c>
      <c r="F118" s="86">
        <v>12523.946203846144</v>
      </c>
      <c r="G118" s="86">
        <v>432.0158785000001</v>
      </c>
      <c r="H118" s="86">
        <v>-1.2084059162000007</v>
      </c>
      <c r="I118" s="86">
        <v>-82.721430201600015</v>
      </c>
      <c r="J118" s="86">
        <v>-13.963378566100005</v>
      </c>
      <c r="K118" s="86">
        <v>-90.743058420600022</v>
      </c>
      <c r="L118" s="86">
        <v>-15.982955969100004</v>
      </c>
      <c r="M118" s="86">
        <v>-1.8008999999999995</v>
      </c>
      <c r="N118" s="86">
        <v>-11.983999999999998</v>
      </c>
      <c r="P118" t="s">
        <v>65</v>
      </c>
    </row>
    <row r="119" spans="1:16" x14ac:dyDescent="0.25">
      <c r="A119" s="1">
        <v>138</v>
      </c>
      <c r="B119" s="1">
        <v>23.688500000000001</v>
      </c>
      <c r="C119" s="1">
        <v>4.0132000000000003</v>
      </c>
      <c r="D119" s="1">
        <v>10.658099999999999</v>
      </c>
      <c r="E119" s="1">
        <v>28.99821</v>
      </c>
      <c r="F119" s="86">
        <v>12547.826284615387</v>
      </c>
      <c r="G119" s="86">
        <v>531.65002570000001</v>
      </c>
      <c r="H119" s="86">
        <v>-1.523565443300001</v>
      </c>
      <c r="I119" s="86">
        <v>-93.678100861500013</v>
      </c>
      <c r="J119" s="86">
        <v>-15.408973302100005</v>
      </c>
      <c r="K119" s="86">
        <v>-101.46781299270003</v>
      </c>
      <c r="L119" s="86">
        <v>-18.969552374700008</v>
      </c>
      <c r="M119" s="86">
        <v>-1.9172999999999996</v>
      </c>
      <c r="N119" s="86">
        <v>-12.853999999999999</v>
      </c>
      <c r="P119" t="s">
        <v>65</v>
      </c>
    </row>
    <row r="120" spans="1:16" x14ac:dyDescent="0.25">
      <c r="A120" s="1">
        <v>141</v>
      </c>
      <c r="B120" s="1">
        <v>23.877600000000001</v>
      </c>
      <c r="C120" s="1">
        <v>4.0037000000000003</v>
      </c>
      <c r="D120" s="1">
        <v>39.947899999999997</v>
      </c>
      <c r="E120" s="1">
        <v>29.707559999999997</v>
      </c>
      <c r="F120" s="86">
        <v>12894.414715384615</v>
      </c>
      <c r="G120" s="86">
        <v>583.33154139999999</v>
      </c>
      <c r="H120" s="86">
        <v>-1.5608587598000012</v>
      </c>
      <c r="I120" s="86">
        <v>-98.396705269800023</v>
      </c>
      <c r="J120" s="86">
        <v>-16.177354300000005</v>
      </c>
      <c r="K120" s="86">
        <v>-109.14209680500002</v>
      </c>
      <c r="L120" s="86">
        <v>-20.95898281560001</v>
      </c>
      <c r="M120" s="86">
        <v>-2.0128999999999997</v>
      </c>
      <c r="N120" s="86">
        <v>-13.642999999999997</v>
      </c>
      <c r="P120" t="s">
        <v>65</v>
      </c>
    </row>
    <row r="121" spans="1:16" x14ac:dyDescent="0.25">
      <c r="A121" s="1">
        <v>144</v>
      </c>
      <c r="B121" s="1">
        <v>23.593900000000001</v>
      </c>
      <c r="C121" s="1">
        <v>4.0163000000000002</v>
      </c>
      <c r="D121" s="1">
        <v>39.663600000000002</v>
      </c>
      <c r="E121" s="1">
        <v>30.362350000000003</v>
      </c>
      <c r="F121" s="86">
        <v>13572.21020384616</v>
      </c>
      <c r="G121" s="86">
        <v>617.68924200000004</v>
      </c>
      <c r="H121" s="86">
        <v>-1.7580710072000008</v>
      </c>
      <c r="I121" s="86">
        <v>-102.84640670960002</v>
      </c>
      <c r="J121" s="86">
        <v>-16.858468000600006</v>
      </c>
      <c r="K121" s="86">
        <v>-114.40750879560002</v>
      </c>
      <c r="L121" s="86">
        <v>-19.154020599600003</v>
      </c>
      <c r="M121" s="86">
        <v>-2.1022999999999996</v>
      </c>
      <c r="N121" s="86">
        <v>-14.370000000000001</v>
      </c>
      <c r="P121" t="s">
        <v>65</v>
      </c>
    </row>
    <row r="122" spans="1:16" x14ac:dyDescent="0.25">
      <c r="A122" s="1">
        <v>147</v>
      </c>
      <c r="B122" s="1">
        <v>23.546600000000002</v>
      </c>
      <c r="C122" s="1">
        <v>3.9815999999999998</v>
      </c>
      <c r="D122" s="1">
        <v>40.1691</v>
      </c>
      <c r="E122" s="1">
        <v>31.00422</v>
      </c>
      <c r="F122" s="86">
        <v>13923.016846153841</v>
      </c>
      <c r="G122" s="86">
        <v>633.73676680000005</v>
      </c>
      <c r="H122" s="86">
        <v>-2.0548066268000014</v>
      </c>
      <c r="I122" s="86">
        <v>-110.46175023120003</v>
      </c>
      <c r="J122" s="86">
        <v>-17.774010053200005</v>
      </c>
      <c r="K122" s="86">
        <v>-123.74886964140003</v>
      </c>
      <c r="L122" s="86">
        <v>-25.47943827240001</v>
      </c>
      <c r="M122" s="86">
        <v>-2.1948999999999996</v>
      </c>
      <c r="N122" s="86">
        <v>-15.076999999999998</v>
      </c>
      <c r="P122" t="s">
        <v>65</v>
      </c>
    </row>
    <row r="123" spans="1:16" x14ac:dyDescent="0.25">
      <c r="A123" s="1">
        <v>149.00000000005821</v>
      </c>
      <c r="B123" s="1">
        <v>23.735700000000001</v>
      </c>
      <c r="C123" s="1">
        <v>4.0603999999999996</v>
      </c>
      <c r="D123" s="1">
        <v>40.895800000000001</v>
      </c>
      <c r="E123" s="1">
        <v>31.417300000000001</v>
      </c>
      <c r="F123" s="86">
        <v>14740.876223076928</v>
      </c>
      <c r="G123" s="86">
        <v>808.89398900000003</v>
      </c>
      <c r="H123" s="86">
        <v>-1.945152831200001</v>
      </c>
      <c r="I123" s="86">
        <v>-110.39932084860001</v>
      </c>
      <c r="J123" s="86">
        <v>-17.936340737600005</v>
      </c>
      <c r="K123" s="86">
        <v>-124.76108884660002</v>
      </c>
      <c r="L123" s="86">
        <v>-22.639073154600005</v>
      </c>
      <c r="M123" s="86">
        <v>-2.2579999999999996</v>
      </c>
      <c r="N123" s="86">
        <v>-15.527999999999999</v>
      </c>
      <c r="P123" t="s">
        <v>65</v>
      </c>
    </row>
    <row r="124" spans="1:16" x14ac:dyDescent="0.25">
      <c r="A124" s="1">
        <v>159.24999999994179</v>
      </c>
      <c r="B124" s="1">
        <v>23.735700000000001</v>
      </c>
      <c r="C124" s="1">
        <v>4.01</v>
      </c>
      <c r="D124" s="1">
        <v>40.105899999999998</v>
      </c>
      <c r="E124" s="1">
        <v>33.455150000000003</v>
      </c>
      <c r="F124" s="86">
        <v>18710.998280769232</v>
      </c>
      <c r="G124" s="86">
        <v>958.21870500000011</v>
      </c>
      <c r="H124" s="86">
        <v>-2.1816921882000009</v>
      </c>
      <c r="I124" s="86">
        <v>-121.02398858060002</v>
      </c>
      <c r="J124" s="86">
        <v>-18.647648726100005</v>
      </c>
      <c r="K124" s="86">
        <v>-129.16732966860002</v>
      </c>
      <c r="L124" s="86">
        <v>-28.453980448599999</v>
      </c>
      <c r="M124" s="86">
        <v>-2.5542999999999996</v>
      </c>
      <c r="N124" s="86">
        <v>-17.77</v>
      </c>
      <c r="P124" t="s">
        <v>65</v>
      </c>
    </row>
    <row r="125" spans="1:16" x14ac:dyDescent="0.25">
      <c r="A125" s="1">
        <v>162.16666666668607</v>
      </c>
      <c r="B125" s="1">
        <v>23.593900000000001</v>
      </c>
      <c r="C125" s="1">
        <v>4.0384000000000002</v>
      </c>
      <c r="D125" s="1">
        <v>41.211799999999997</v>
      </c>
      <c r="E125" s="1">
        <v>33.996699999999997</v>
      </c>
      <c r="F125" s="86">
        <v>18474.393069230769</v>
      </c>
      <c r="G125" s="86">
        <v>1009.3734959999998</v>
      </c>
      <c r="H125" s="86">
        <v>-2.3761589782000012</v>
      </c>
      <c r="I125" s="86">
        <v>-123.78885763960002</v>
      </c>
      <c r="J125" s="86">
        <v>-18.796855785600005</v>
      </c>
      <c r="K125" s="86">
        <v>-129.62793042660002</v>
      </c>
      <c r="L125" s="86">
        <v>-31.350763782600012</v>
      </c>
      <c r="M125" s="86">
        <v>-2.6275999999999997</v>
      </c>
      <c r="N125" s="86">
        <v>-18.371999999999996</v>
      </c>
      <c r="P125" t="s">
        <v>65</v>
      </c>
    </row>
    <row r="126" spans="1:16" x14ac:dyDescent="0.25">
      <c r="A126" s="1">
        <v>164.75000000005821</v>
      </c>
      <c r="B126" s="1">
        <v>23.830300000000001</v>
      </c>
      <c r="C126" s="1">
        <v>4.01</v>
      </c>
      <c r="D126" s="1">
        <v>39.821599999999997</v>
      </c>
      <c r="E126" s="1">
        <v>34.446069999999999</v>
      </c>
      <c r="F126" s="86">
        <v>17314.447934615389</v>
      </c>
      <c r="G126" s="86">
        <v>1077.9968244000002</v>
      </c>
      <c r="H126" s="86">
        <v>-2.4387587559000012</v>
      </c>
      <c r="I126" s="86">
        <v>-124.67861662640003</v>
      </c>
      <c r="J126" s="86">
        <v>-18.911940832700004</v>
      </c>
      <c r="K126" s="86">
        <v>-129.85199122270004</v>
      </c>
      <c r="L126" s="86">
        <v>-33.965155577800019</v>
      </c>
      <c r="M126" s="86">
        <v>-2.6844999999999999</v>
      </c>
      <c r="N126" s="86">
        <v>-18.875999999999998</v>
      </c>
      <c r="P126" t="s">
        <v>65</v>
      </c>
    </row>
    <row r="127" spans="1:16" x14ac:dyDescent="0.25">
      <c r="A127" s="1">
        <v>165.99999999994179</v>
      </c>
      <c r="B127" s="1">
        <v>23.593900000000001</v>
      </c>
      <c r="C127" s="1">
        <v>4.0888</v>
      </c>
      <c r="D127" s="1">
        <v>39.947899999999997</v>
      </c>
      <c r="E127" s="1">
        <v>34.650549999999988</v>
      </c>
      <c r="F127" s="86">
        <v>16342.34474230769</v>
      </c>
      <c r="G127" s="86">
        <v>1424.5479614999995</v>
      </c>
      <c r="H127" s="86">
        <v>-0.74522751820000233</v>
      </c>
      <c r="I127" s="86">
        <v>-64.84607929910004</v>
      </c>
      <c r="J127" s="86">
        <v>-11.333555426600009</v>
      </c>
      <c r="K127" s="86">
        <v>-66.818934018100052</v>
      </c>
      <c r="L127" s="86">
        <v>1.8549476373999596</v>
      </c>
      <c r="M127" s="86">
        <v>-2.6984000000000004</v>
      </c>
      <c r="N127" s="86">
        <v>-19.118999999999989</v>
      </c>
      <c r="P127" t="s">
        <v>65</v>
      </c>
    </row>
    <row r="128" spans="1:16" x14ac:dyDescent="0.25">
      <c r="A128" s="1">
        <v>168.16666666668607</v>
      </c>
      <c r="B128" s="1">
        <v>23.783000000000001</v>
      </c>
      <c r="C128" s="1">
        <v>4.01</v>
      </c>
      <c r="D128" s="1">
        <v>39.6004</v>
      </c>
      <c r="E128" s="1">
        <v>35.035069999999997</v>
      </c>
      <c r="F128" s="86">
        <v>16624.607400000001</v>
      </c>
      <c r="G128" s="86">
        <v>1256.1514222000001</v>
      </c>
      <c r="H128" s="86">
        <v>-0.69405154280000136</v>
      </c>
      <c r="I128" s="86">
        <v>-70.967474217200021</v>
      </c>
      <c r="J128" s="86">
        <v>-12.398406644300005</v>
      </c>
      <c r="K128" s="86">
        <v>-75.31440719660003</v>
      </c>
      <c r="L128" s="86">
        <v>0.1052252224999819</v>
      </c>
      <c r="M128" s="86">
        <v>-2.7481999999999993</v>
      </c>
      <c r="N128" s="86">
        <v>-19.548999999999996</v>
      </c>
      <c r="P128" t="s">
        <v>65</v>
      </c>
    </row>
    <row r="129" spans="1:16" x14ac:dyDescent="0.25">
      <c r="A129" s="1">
        <v>170.00000000005821</v>
      </c>
      <c r="B129" s="1">
        <v>23.783000000000001</v>
      </c>
      <c r="C129" s="1">
        <v>4.0004999999999997</v>
      </c>
      <c r="D129" s="1">
        <v>38.842100000000002</v>
      </c>
      <c r="E129" s="1">
        <v>35.360210000000002</v>
      </c>
      <c r="F129" s="86">
        <v>17010.93711923077</v>
      </c>
      <c r="G129" s="86">
        <v>1572.6200047000002</v>
      </c>
      <c r="H129" s="86">
        <v>-0.66187219000000086</v>
      </c>
      <c r="I129" s="86">
        <v>-74.364420896900015</v>
      </c>
      <c r="J129" s="86">
        <v>-13.498574342200005</v>
      </c>
      <c r="K129" s="86">
        <v>-82.525152924900027</v>
      </c>
      <c r="L129" s="86">
        <v>2.2833703553999953</v>
      </c>
      <c r="M129" s="86">
        <v>-2.7961</v>
      </c>
      <c r="N129" s="86">
        <v>-19.905999999999999</v>
      </c>
      <c r="P129" t="s">
        <v>65</v>
      </c>
    </row>
    <row r="130" spans="1:16" x14ac:dyDescent="0.25">
      <c r="A130" s="1">
        <v>171.99999999994179</v>
      </c>
      <c r="B130" s="1">
        <v>23.735700000000001</v>
      </c>
      <c r="C130" s="1">
        <v>4.0037000000000003</v>
      </c>
      <c r="D130" s="1">
        <v>40.105899999999998</v>
      </c>
      <c r="E130" s="1">
        <v>35.693339999999999</v>
      </c>
      <c r="F130" s="86">
        <v>17405.591192307689</v>
      </c>
      <c r="G130" s="86">
        <v>1836.5833186</v>
      </c>
      <c r="H130" s="86">
        <v>-0.9012827816000013</v>
      </c>
      <c r="I130" s="86">
        <v>-77.646165465600021</v>
      </c>
      <c r="J130" s="86">
        <v>-14.362403274400005</v>
      </c>
      <c r="K130" s="86">
        <v>-90.495899373600025</v>
      </c>
      <c r="L130" s="86">
        <v>-2.2036713498000182</v>
      </c>
      <c r="M130" s="86">
        <v>-2.8441000000000001</v>
      </c>
      <c r="N130" s="86">
        <v>-20.272999999999993</v>
      </c>
      <c r="P130" t="s">
        <v>65</v>
      </c>
    </row>
    <row r="131" spans="1:16" x14ac:dyDescent="0.25">
      <c r="A131" s="1">
        <v>183</v>
      </c>
      <c r="B131" s="1">
        <v>23.688500000000001</v>
      </c>
      <c r="C131" s="1">
        <v>4.0132000000000003</v>
      </c>
      <c r="D131" s="1">
        <v>39.3476</v>
      </c>
      <c r="E131" s="1">
        <v>37.344720000000002</v>
      </c>
      <c r="F131" s="86">
        <v>19226.853253846159</v>
      </c>
      <c r="G131" s="86">
        <v>2102.6014798000006</v>
      </c>
      <c r="H131" s="86">
        <v>-1.914633581000001</v>
      </c>
      <c r="I131" s="86">
        <v>-98.092689166200017</v>
      </c>
      <c r="J131" s="86">
        <v>-18.239771809600004</v>
      </c>
      <c r="K131" s="86">
        <v>-120.90570393780003</v>
      </c>
      <c r="L131" s="86">
        <v>-4.2094837824000138</v>
      </c>
      <c r="M131" s="86">
        <v>-3.0778999999999996</v>
      </c>
      <c r="N131" s="86">
        <v>-22.096999999999998</v>
      </c>
      <c r="P131" t="s">
        <v>65</v>
      </c>
    </row>
    <row r="132" spans="1:16" x14ac:dyDescent="0.25">
      <c r="A132" s="1">
        <v>183.99999999994179</v>
      </c>
      <c r="B132" s="1">
        <v>23.735700000000001</v>
      </c>
      <c r="C132" s="1">
        <v>4.01</v>
      </c>
      <c r="D132" s="1">
        <v>40.485100000000003</v>
      </c>
      <c r="E132" s="1">
        <v>37.473239999999997</v>
      </c>
      <c r="F132" s="86">
        <v>19144.880884615392</v>
      </c>
      <c r="G132" s="86">
        <v>1917.7330953999999</v>
      </c>
      <c r="H132" s="86">
        <v>-2.0241917402000009</v>
      </c>
      <c r="I132" s="86">
        <v>-101.36816248620002</v>
      </c>
      <c r="J132" s="86">
        <v>-18.587476025200004</v>
      </c>
      <c r="K132" s="86">
        <v>-124.79508452940003</v>
      </c>
      <c r="L132" s="86">
        <v>-9.166550011200016</v>
      </c>
      <c r="M132" s="86">
        <v>-3.0942999999999996</v>
      </c>
      <c r="N132" s="86">
        <v>-22.241</v>
      </c>
      <c r="P132" t="s">
        <v>65</v>
      </c>
    </row>
    <row r="133" spans="1:16" s="93" customFormat="1" x14ac:dyDescent="0.25">
      <c r="A133" s="91">
        <v>185.00000000005821</v>
      </c>
      <c r="B133" s="91">
        <v>23.783000000000001</v>
      </c>
      <c r="C133" s="91">
        <v>4.0068000000000001</v>
      </c>
      <c r="D133" s="91">
        <v>38.589300000000001</v>
      </c>
      <c r="E133" s="91">
        <v>37.598289999999992</v>
      </c>
      <c r="F133" s="92">
        <v>19464.687742307688</v>
      </c>
      <c r="G133" s="92">
        <v>2006.2262280999996</v>
      </c>
      <c r="H133" s="92">
        <v>-1.8646974504000013</v>
      </c>
      <c r="I133" s="92">
        <v>-100.59112400480004</v>
      </c>
      <c r="J133" s="92">
        <v>-18.620437874200004</v>
      </c>
      <c r="K133" s="92">
        <v>-124.89286120390003</v>
      </c>
      <c r="L133" s="92">
        <v>-7.8385120849000316</v>
      </c>
      <c r="M133" s="92">
        <v>-3.1086</v>
      </c>
      <c r="N133" s="92">
        <v>-22.382999999999992</v>
      </c>
      <c r="P133" s="93" t="s">
        <v>65</v>
      </c>
    </row>
    <row r="134" spans="1:16" x14ac:dyDescent="0.25">
      <c r="A134" s="1">
        <v>48</v>
      </c>
      <c r="B134" s="1">
        <v>23.735700000000001</v>
      </c>
      <c r="C134" s="1">
        <v>4.0762</v>
      </c>
      <c r="D134" s="1">
        <v>50.28</v>
      </c>
      <c r="E134" s="1">
        <v>17.021830000000001</v>
      </c>
      <c r="F134" s="86">
        <v>0</v>
      </c>
      <c r="G134" s="86">
        <v>0</v>
      </c>
      <c r="H134" s="86">
        <v>0</v>
      </c>
      <c r="I134" s="86">
        <v>0</v>
      </c>
      <c r="J134" s="86">
        <v>0</v>
      </c>
      <c r="K134" s="86">
        <v>0</v>
      </c>
      <c r="L134" s="86">
        <v>0</v>
      </c>
      <c r="M134" s="86">
        <v>0</v>
      </c>
      <c r="N134" s="86">
        <v>0</v>
      </c>
      <c r="P134" t="s">
        <v>66</v>
      </c>
    </row>
    <row r="135" spans="1:16" x14ac:dyDescent="0.25">
      <c r="A135" s="1">
        <v>49.5</v>
      </c>
      <c r="B135" s="1">
        <v>23.735700000000001</v>
      </c>
      <c r="C135" s="1">
        <v>4.0289000000000001</v>
      </c>
      <c r="D135" s="1">
        <v>50.438000000000002</v>
      </c>
      <c r="E135" s="1">
        <v>17.08217982</v>
      </c>
      <c r="F135" s="86">
        <v>-75.431190699995568</v>
      </c>
      <c r="G135" s="86">
        <v>-1.2132858428000048</v>
      </c>
      <c r="H135" s="86">
        <v>-0.33394477240120057</v>
      </c>
      <c r="I135" s="86">
        <v>-4.4116776367992259</v>
      </c>
      <c r="J135" s="86">
        <v>-0.56551175096260309</v>
      </c>
      <c r="K135" s="86">
        <v>-6.8917290665798134</v>
      </c>
      <c r="L135" s="86">
        <v>-4.3934218740912172</v>
      </c>
      <c r="M135" s="86">
        <v>-1.2799799999999806E-2</v>
      </c>
      <c r="N135" s="86">
        <v>-6.4999999999997282E-2</v>
      </c>
      <c r="P135" t="s">
        <v>66</v>
      </c>
    </row>
    <row r="136" spans="1:16" x14ac:dyDescent="0.25">
      <c r="A136" s="1">
        <v>52.5</v>
      </c>
      <c r="B136" s="1">
        <v>23.783000000000001</v>
      </c>
      <c r="C136" s="1">
        <v>4.0415000000000001</v>
      </c>
      <c r="D136" s="1">
        <v>48.542200000000001</v>
      </c>
      <c r="E136" s="1">
        <v>17.211580180000002</v>
      </c>
      <c r="F136" s="86">
        <v>-398.11368226922968</v>
      </c>
      <c r="G136" s="86">
        <v>5.4733237093999989</v>
      </c>
      <c r="H136" s="86">
        <v>-0.57116444664279964</v>
      </c>
      <c r="I136" s="86">
        <v>-10.408640209240389</v>
      </c>
      <c r="J136" s="86">
        <v>-2.1525287726167974</v>
      </c>
      <c r="K136" s="86">
        <v>-16.396127235323974</v>
      </c>
      <c r="L136" s="86">
        <v>-13.251789480550997</v>
      </c>
      <c r="M136" s="86">
        <v>-3.7200199999999295E-2</v>
      </c>
      <c r="N136" s="86">
        <v>-0.20100000000000051</v>
      </c>
      <c r="P136" t="s">
        <v>66</v>
      </c>
    </row>
    <row r="137" spans="1:16" x14ac:dyDescent="0.25">
      <c r="A137" s="1">
        <v>55.5</v>
      </c>
      <c r="B137" s="1">
        <v>23.735700000000001</v>
      </c>
      <c r="C137" s="1">
        <v>3.9815999999999998</v>
      </c>
      <c r="D137" s="1">
        <v>49.490099999999998</v>
      </c>
      <c r="E137" s="1">
        <v>17.347809820000002</v>
      </c>
      <c r="F137" s="86">
        <v>-317.612610523076</v>
      </c>
      <c r="G137" s="86">
        <v>10.716240340199995</v>
      </c>
      <c r="H137" s="86">
        <v>-4.9177769053000002</v>
      </c>
      <c r="I137" s="86">
        <v>-190.25622805770001</v>
      </c>
      <c r="J137" s="86">
        <v>-28.111722463300001</v>
      </c>
      <c r="K137" s="86">
        <v>-215.24495537090002</v>
      </c>
      <c r="L137" s="86">
        <v>-120.53242932150002</v>
      </c>
      <c r="M137" s="86">
        <v>-6.4799799999999796E-2</v>
      </c>
      <c r="N137" s="86">
        <v>-0.34199999999999875</v>
      </c>
      <c r="P137" t="s">
        <v>66</v>
      </c>
    </row>
    <row r="138" spans="1:16" x14ac:dyDescent="0.25">
      <c r="A138" s="1">
        <v>58.5</v>
      </c>
      <c r="B138" s="1">
        <v>23.735700000000001</v>
      </c>
      <c r="C138" s="1">
        <v>4.0068000000000001</v>
      </c>
      <c r="D138" s="1">
        <v>50.5959</v>
      </c>
      <c r="E138" s="1">
        <v>17.479079639999998</v>
      </c>
      <c r="F138" s="86">
        <v>-277.97145579999687</v>
      </c>
      <c r="G138" s="86">
        <v>18.465702929199985</v>
      </c>
      <c r="H138" s="86">
        <v>-0.24299705558200113</v>
      </c>
      <c r="I138" s="86">
        <v>-10.340740298048445</v>
      </c>
      <c r="J138" s="86">
        <v>-2.0289154521028046</v>
      </c>
      <c r="K138" s="86">
        <v>-14.137132292526843</v>
      </c>
      <c r="L138" s="86">
        <v>-11.337996948474043</v>
      </c>
      <c r="M138" s="86">
        <v>-8.109959999999955E-2</v>
      </c>
      <c r="N138" s="86">
        <v>-0.48799999999999955</v>
      </c>
      <c r="P138" t="s">
        <v>66</v>
      </c>
    </row>
    <row r="139" spans="1:16" x14ac:dyDescent="0.25">
      <c r="A139" s="1">
        <v>60.500000000058208</v>
      </c>
      <c r="B139" s="1">
        <v>23.641200000000001</v>
      </c>
      <c r="C139" s="1">
        <v>3.9878999999999998</v>
      </c>
      <c r="D139" s="1">
        <v>51.196300000000001</v>
      </c>
      <c r="E139" s="1">
        <v>17.57524982</v>
      </c>
      <c r="F139" s="86">
        <v>-78.065447007689727</v>
      </c>
      <c r="G139" s="86">
        <v>8.2600337725999964</v>
      </c>
      <c r="H139" s="86">
        <v>-0.37914439178319981</v>
      </c>
      <c r="I139" s="86">
        <v>-11.477096086197832</v>
      </c>
      <c r="J139" s="86">
        <v>-2.0355000578642013</v>
      </c>
      <c r="K139" s="86">
        <v>-13.144345650748818</v>
      </c>
      <c r="L139" s="86">
        <v>-6.6843547999950204</v>
      </c>
      <c r="M139" s="86">
        <v>-9.9299799999999772E-2</v>
      </c>
      <c r="N139" s="86">
        <v>-0.58899999999999864</v>
      </c>
      <c r="P139" t="s">
        <v>66</v>
      </c>
    </row>
    <row r="140" spans="1:16" x14ac:dyDescent="0.25">
      <c r="A140" s="1">
        <v>71.000000000058208</v>
      </c>
      <c r="B140" s="1">
        <v>23.735700000000001</v>
      </c>
      <c r="C140" s="1">
        <v>3.9942000000000002</v>
      </c>
      <c r="D140" s="1">
        <v>48.731699999999996</v>
      </c>
      <c r="E140" s="1">
        <v>18.112620360000001</v>
      </c>
      <c r="F140" s="86">
        <v>772.84296583076957</v>
      </c>
      <c r="G140" s="86">
        <v>20.339849263599994</v>
      </c>
      <c r="H140" s="86">
        <v>-0.52111943911359937</v>
      </c>
      <c r="I140" s="86">
        <v>-17.621039756264395</v>
      </c>
      <c r="J140" s="86">
        <v>-3.4367186206683975</v>
      </c>
      <c r="K140" s="86">
        <v>-19.414202057837599</v>
      </c>
      <c r="L140" s="86">
        <v>-10.995270937178418</v>
      </c>
      <c r="M140" s="86">
        <v>-0.18990039999999958</v>
      </c>
      <c r="N140" s="86">
        <v>-1.1660000000000004</v>
      </c>
      <c r="P140" t="s">
        <v>66</v>
      </c>
    </row>
    <row r="141" spans="1:16" x14ac:dyDescent="0.25">
      <c r="A141" s="1">
        <v>73.916666666627862</v>
      </c>
      <c r="B141" s="1">
        <v>23.735700000000001</v>
      </c>
      <c r="C141" s="1">
        <v>4.0037000000000003</v>
      </c>
      <c r="D141" s="1">
        <v>48.921300000000002</v>
      </c>
      <c r="E141" s="1">
        <v>18.275259999999999</v>
      </c>
      <c r="F141" s="86">
        <v>1123.9420961538508</v>
      </c>
      <c r="G141" s="86">
        <v>19.631446199999992</v>
      </c>
      <c r="H141" s="86">
        <v>-0.52458715390000066</v>
      </c>
      <c r="I141" s="86">
        <v>-16.353605465300035</v>
      </c>
      <c r="J141" s="86">
        <v>-3.3761580533000028</v>
      </c>
      <c r="K141" s="86">
        <v>-24.719339035100035</v>
      </c>
      <c r="L141" s="86">
        <v>-11.366625732300022</v>
      </c>
      <c r="M141" s="86">
        <v>-0.21700000000000003</v>
      </c>
      <c r="N141" s="86">
        <v>-1.3409999999999975</v>
      </c>
      <c r="P141" t="s">
        <v>66</v>
      </c>
    </row>
    <row r="142" spans="1:16" x14ac:dyDescent="0.25">
      <c r="A142" s="1">
        <v>76.5</v>
      </c>
      <c r="B142" s="1">
        <v>23.735700000000001</v>
      </c>
      <c r="C142" s="1">
        <v>4.0037000000000003</v>
      </c>
      <c r="D142" s="1">
        <v>49.521700000000003</v>
      </c>
      <c r="E142" s="1">
        <v>18.423689639999999</v>
      </c>
      <c r="F142" s="86">
        <v>894.62752976923457</v>
      </c>
      <c r="G142" s="86">
        <v>18.852385886799993</v>
      </c>
      <c r="H142" s="86">
        <v>-0.45850706483440007</v>
      </c>
      <c r="I142" s="86">
        <v>-14.234270631279628</v>
      </c>
      <c r="J142" s="86">
        <v>-3.0755863746075995</v>
      </c>
      <c r="K142" s="86">
        <v>-15.541739991912834</v>
      </c>
      <c r="L142" s="86">
        <v>-12.56076466007282</v>
      </c>
      <c r="M142" s="86">
        <v>-0.24059959999999952</v>
      </c>
      <c r="N142" s="86">
        <v>-1.5019999999999989</v>
      </c>
      <c r="P142" t="s">
        <v>66</v>
      </c>
    </row>
    <row r="143" spans="1:16" x14ac:dyDescent="0.25">
      <c r="A143" s="1">
        <v>79.5</v>
      </c>
      <c r="B143" s="1">
        <v>23.735700000000001</v>
      </c>
      <c r="C143" s="1">
        <v>3.9910999999999999</v>
      </c>
      <c r="D143" s="1">
        <v>49.869199999999999</v>
      </c>
      <c r="E143" s="1">
        <v>18.597940180000002</v>
      </c>
      <c r="F143" s="86">
        <v>1140.3702446769257</v>
      </c>
      <c r="G143" s="86">
        <v>29.1105391002</v>
      </c>
      <c r="H143" s="86">
        <v>-0.5924539576373995</v>
      </c>
      <c r="I143" s="86">
        <v>-27.40968817119122</v>
      </c>
      <c r="J143" s="86">
        <v>-4.8243116669130011</v>
      </c>
      <c r="K143" s="86">
        <v>-34.559457243137018</v>
      </c>
      <c r="L143" s="86">
        <v>-19.799847986360604</v>
      </c>
      <c r="M143" s="86">
        <v>-0.26620019999999928</v>
      </c>
      <c r="N143" s="86">
        <v>-1.6949999999999972</v>
      </c>
      <c r="P143" t="s">
        <v>66</v>
      </c>
    </row>
    <row r="144" spans="1:16" x14ac:dyDescent="0.25">
      <c r="A144" s="1">
        <v>82.5</v>
      </c>
      <c r="B144" s="1">
        <v>23.783000000000001</v>
      </c>
      <c r="C144" s="1">
        <v>3.9878999999999998</v>
      </c>
      <c r="D144" s="1">
        <v>48.320999999999998</v>
      </c>
      <c r="E144" s="1">
        <v>18.782089639999999</v>
      </c>
      <c r="F144" s="86">
        <v>1436.2695983846179</v>
      </c>
      <c r="G144" s="86">
        <v>26.633925260799998</v>
      </c>
      <c r="H144" s="86">
        <v>-0.40331383942960031</v>
      </c>
      <c r="I144" s="86">
        <v>-19.792236335816824</v>
      </c>
      <c r="J144" s="86">
        <v>-2.8971427633928037</v>
      </c>
      <c r="K144" s="86">
        <v>-24.504007494569237</v>
      </c>
      <c r="L144" s="86">
        <v>-13.581388463551633</v>
      </c>
      <c r="M144" s="86">
        <v>-0.29209959999999952</v>
      </c>
      <c r="N144" s="86">
        <v>-1.8969999999999985</v>
      </c>
      <c r="P144" t="s">
        <v>66</v>
      </c>
    </row>
    <row r="145" spans="1:16" x14ac:dyDescent="0.25">
      <c r="A145" s="1">
        <v>84.500000000058208</v>
      </c>
      <c r="B145" s="1">
        <v>23.735700000000001</v>
      </c>
      <c r="C145" s="1">
        <v>3.9910999999999999</v>
      </c>
      <c r="D145" s="1">
        <v>47.878599999999999</v>
      </c>
      <c r="E145" s="1">
        <v>18.911249639999998</v>
      </c>
      <c r="F145" s="86">
        <v>1332.7754473076939</v>
      </c>
      <c r="G145" s="86">
        <v>19.739013101199987</v>
      </c>
      <c r="H145" s="86">
        <v>-0.49197715205080073</v>
      </c>
      <c r="I145" s="86">
        <v>-28.688912320842036</v>
      </c>
      <c r="J145" s="86">
        <v>-3.2492916740884006</v>
      </c>
      <c r="K145" s="86">
        <v>-32.15531375624721</v>
      </c>
      <c r="L145" s="86">
        <v>-15.886462101070833</v>
      </c>
      <c r="M145" s="86">
        <v>-0.31359959999999959</v>
      </c>
      <c r="N145" s="86">
        <v>-2.0359999999999978</v>
      </c>
      <c r="P145" t="s">
        <v>66</v>
      </c>
    </row>
    <row r="146" spans="1:16" x14ac:dyDescent="0.25">
      <c r="A146" s="1">
        <v>95.000000000058208</v>
      </c>
      <c r="B146" s="1">
        <v>23.735700000000001</v>
      </c>
      <c r="C146" s="1">
        <v>3.9847999999999999</v>
      </c>
      <c r="D146" s="1">
        <v>45.287700000000001</v>
      </c>
      <c r="E146" s="1">
        <v>19.637709640000001</v>
      </c>
      <c r="F146" s="86">
        <v>3013.4561207230863</v>
      </c>
      <c r="G146" s="86">
        <v>53.1857061324</v>
      </c>
      <c r="H146" s="86">
        <v>-0.4788690182744002</v>
      </c>
      <c r="I146" s="86">
        <v>-26.867538196454007</v>
      </c>
      <c r="J146" s="86">
        <v>-3.1044738764348025</v>
      </c>
      <c r="K146" s="86">
        <v>-29.854372006094394</v>
      </c>
      <c r="L146" s="86">
        <v>-14.641971400692015</v>
      </c>
      <c r="M146" s="86">
        <v>-0.42609959999999952</v>
      </c>
      <c r="N146" s="86">
        <v>-2.8290000000000006</v>
      </c>
      <c r="P146" t="s">
        <v>66</v>
      </c>
    </row>
    <row r="147" spans="1:16" x14ac:dyDescent="0.25">
      <c r="A147" s="1">
        <v>97.666666666686069</v>
      </c>
      <c r="B147" s="1">
        <v>23.735700000000001</v>
      </c>
      <c r="C147" s="1">
        <v>4.0068000000000001</v>
      </c>
      <c r="D147" s="1">
        <v>45.003399999999999</v>
      </c>
      <c r="E147" s="1">
        <v>19.84013036</v>
      </c>
      <c r="F147" s="86">
        <v>3023.9563895692318</v>
      </c>
      <c r="G147" s="86">
        <v>47.433947545199999</v>
      </c>
      <c r="H147" s="86">
        <v>-0.48509498026880049</v>
      </c>
      <c r="I147" s="86">
        <v>-29.919603362485191</v>
      </c>
      <c r="J147" s="86">
        <v>-3.7055845022496001</v>
      </c>
      <c r="K147" s="86">
        <v>-32.870509075708014</v>
      </c>
      <c r="L147" s="86">
        <v>-15.428148331578427</v>
      </c>
      <c r="M147" s="86">
        <v>-0.45790039999999949</v>
      </c>
      <c r="N147" s="86">
        <v>-3.0489999999999995</v>
      </c>
      <c r="P147" t="s">
        <v>66</v>
      </c>
    </row>
    <row r="148" spans="1:16" x14ac:dyDescent="0.25">
      <c r="A148" s="1">
        <v>100.5</v>
      </c>
      <c r="B148" s="1">
        <v>23.783000000000001</v>
      </c>
      <c r="C148" s="1">
        <v>4.0194999999999999</v>
      </c>
      <c r="D148" s="1">
        <v>43.297199999999997</v>
      </c>
      <c r="E148" s="1">
        <v>20.060830180000004</v>
      </c>
      <c r="F148" s="86">
        <v>2924.3431181230844</v>
      </c>
      <c r="G148" s="86">
        <v>46.035246101000013</v>
      </c>
      <c r="H148" s="86">
        <v>-0.4614640891148003</v>
      </c>
      <c r="I148" s="86">
        <v>-30.934117809648967</v>
      </c>
      <c r="J148" s="86">
        <v>-4.1647082608303947</v>
      </c>
      <c r="K148" s="86">
        <v>-36.919020085033168</v>
      </c>
      <c r="L148" s="86">
        <v>-19.839499532611597</v>
      </c>
      <c r="M148" s="86">
        <v>-0.49070019999999931</v>
      </c>
      <c r="N148" s="86">
        <v>-3.2910000000000004</v>
      </c>
      <c r="P148" t="s">
        <v>66</v>
      </c>
    </row>
    <row r="149" spans="1:16" x14ac:dyDescent="0.25">
      <c r="A149" s="1">
        <v>103.5</v>
      </c>
      <c r="B149" s="1">
        <v>23.783000000000001</v>
      </c>
      <c r="C149" s="1">
        <v>3.9973999999999998</v>
      </c>
      <c r="D149" s="1">
        <v>43.9923</v>
      </c>
      <c r="E149" s="1">
        <v>20.304610180000001</v>
      </c>
      <c r="F149" s="86">
        <v>3063.4612646923097</v>
      </c>
      <c r="G149" s="86">
        <v>64.1759396522</v>
      </c>
      <c r="H149" s="86">
        <v>-0.19126974759960014</v>
      </c>
      <c r="I149" s="86">
        <v>-26.368988312542626</v>
      </c>
      <c r="J149" s="86">
        <v>-3.2617222484052029</v>
      </c>
      <c r="K149" s="86">
        <v>-23.290043835623237</v>
      </c>
      <c r="L149" s="86">
        <v>-9.9655020012262128</v>
      </c>
      <c r="M149" s="86">
        <v>-0.52720019999999934</v>
      </c>
      <c r="N149" s="86">
        <v>-3.5579999999999998</v>
      </c>
      <c r="P149" t="s">
        <v>66</v>
      </c>
    </row>
    <row r="150" spans="1:16" x14ac:dyDescent="0.25">
      <c r="A150" s="1">
        <v>106.5</v>
      </c>
      <c r="B150" s="1">
        <v>23.783000000000001</v>
      </c>
      <c r="C150" s="1">
        <v>3.9847999999999999</v>
      </c>
      <c r="D150" s="1">
        <v>44.497799999999998</v>
      </c>
      <c r="E150" s="1">
        <v>20.563290179999999</v>
      </c>
      <c r="F150" s="86">
        <v>3304.3198890153853</v>
      </c>
      <c r="G150" s="86">
        <v>70.685179397199988</v>
      </c>
      <c r="H150" s="86">
        <v>-0.69181514040820069</v>
      </c>
      <c r="I150" s="86">
        <v>-38.27870805857043</v>
      </c>
      <c r="J150" s="86">
        <v>-5.7407134435762046</v>
      </c>
      <c r="K150" s="86">
        <v>-45.078588308855018</v>
      </c>
      <c r="L150" s="86">
        <v>-18.731188057686609</v>
      </c>
      <c r="M150" s="86">
        <v>-0.56920019999999938</v>
      </c>
      <c r="N150" s="86">
        <v>-3.8359999999999985</v>
      </c>
      <c r="P150" t="s">
        <v>66</v>
      </c>
    </row>
    <row r="151" spans="1:16" x14ac:dyDescent="0.25">
      <c r="A151" s="1">
        <v>108</v>
      </c>
      <c r="B151" s="1">
        <v>23.783000000000001</v>
      </c>
      <c r="C151" s="1">
        <v>4.0004999999999997</v>
      </c>
      <c r="D151" s="1">
        <v>44.719000000000001</v>
      </c>
      <c r="E151" s="1">
        <v>20.692999820000001</v>
      </c>
      <c r="F151" s="86">
        <v>3418.2780873538532</v>
      </c>
      <c r="G151" s="86">
        <v>61.884990885600004</v>
      </c>
      <c r="H151" s="86">
        <v>-0.57452317308020007</v>
      </c>
      <c r="I151" s="86">
        <v>-32.372778031064001</v>
      </c>
      <c r="J151" s="86">
        <v>-5.2892060318237988</v>
      </c>
      <c r="K151" s="86">
        <v>-38.683175986739229</v>
      </c>
      <c r="L151" s="86">
        <v>-18.96456444499762</v>
      </c>
      <c r="M151" s="86">
        <v>-0.58779979999999976</v>
      </c>
      <c r="N151" s="86">
        <v>-3.9789999999999992</v>
      </c>
      <c r="P151" t="s">
        <v>66</v>
      </c>
    </row>
    <row r="152" spans="1:16" x14ac:dyDescent="0.25">
      <c r="A152" s="1">
        <v>121.5</v>
      </c>
      <c r="B152" s="1">
        <v>23.735700000000001</v>
      </c>
      <c r="C152" s="1">
        <v>3.9973999999999998</v>
      </c>
      <c r="D152" s="1">
        <v>45.319299999999998</v>
      </c>
      <c r="E152" s="1">
        <v>21.997799999999998</v>
      </c>
      <c r="F152" s="86">
        <v>4850.369311538464</v>
      </c>
      <c r="G152" s="86">
        <v>176.96252979999997</v>
      </c>
      <c r="H152" s="86">
        <v>-0.71553717130000027</v>
      </c>
      <c r="I152" s="86">
        <v>-46.050090113700008</v>
      </c>
      <c r="J152" s="86">
        <v>-7.658607979300001</v>
      </c>
      <c r="K152" s="86">
        <v>-56.673154136900024</v>
      </c>
      <c r="L152" s="86">
        <v>-20.183525215500026</v>
      </c>
      <c r="M152" s="86">
        <v>-0.78849999999999998</v>
      </c>
      <c r="N152" s="86">
        <v>-5.4019999999999975</v>
      </c>
      <c r="P152" t="s">
        <v>66</v>
      </c>
    </row>
    <row r="153" spans="1:16" x14ac:dyDescent="0.25">
      <c r="A153" s="1">
        <v>123.50000000005821</v>
      </c>
      <c r="B153" s="1">
        <v>23.735700000000001</v>
      </c>
      <c r="C153" s="1">
        <v>4.0068000000000001</v>
      </c>
      <c r="D153" s="1">
        <v>45.698500000000003</v>
      </c>
      <c r="E153" s="1">
        <v>22.207519999999999</v>
      </c>
      <c r="F153" s="86">
        <v>4804.4518807692302</v>
      </c>
      <c r="G153" s="86">
        <v>212.15103179999997</v>
      </c>
      <c r="H153" s="86">
        <v>-0.89910408610000037</v>
      </c>
      <c r="I153" s="86">
        <v>-52.33531472170003</v>
      </c>
      <c r="J153" s="86">
        <v>-8.2577554329000016</v>
      </c>
      <c r="K153" s="86">
        <v>-60.80364583170001</v>
      </c>
      <c r="L153" s="86">
        <v>-25.687664604700032</v>
      </c>
      <c r="M153" s="86">
        <v>-0.81699999999999995</v>
      </c>
      <c r="N153" s="86">
        <v>-5.6349999999999971</v>
      </c>
      <c r="P153" t="s">
        <v>66</v>
      </c>
    </row>
    <row r="154" spans="1:16" x14ac:dyDescent="0.25">
      <c r="A154" s="1">
        <v>125.49999999994179</v>
      </c>
      <c r="B154" s="1">
        <v>23.735700000000001</v>
      </c>
      <c r="C154" s="1">
        <v>4.01</v>
      </c>
      <c r="D154" s="1">
        <v>46.235599999999998</v>
      </c>
      <c r="E154" s="1">
        <v>22.427720360000002</v>
      </c>
      <c r="F154" s="86">
        <v>5070.8967293999967</v>
      </c>
      <c r="G154" s="86">
        <v>177.4533201424</v>
      </c>
      <c r="H154" s="86">
        <v>-0.7045053584703993</v>
      </c>
      <c r="I154" s="86">
        <v>-52.083304186608416</v>
      </c>
      <c r="J154" s="86">
        <v>-7.6448576943747995</v>
      </c>
      <c r="K154" s="86">
        <v>-54.147088579427191</v>
      </c>
      <c r="L154" s="86">
        <v>-19.563729369594412</v>
      </c>
      <c r="M154" s="86">
        <v>-0.85240039999999961</v>
      </c>
      <c r="N154" s="86">
        <v>-5.8749999999999973</v>
      </c>
      <c r="P154" t="s">
        <v>66</v>
      </c>
    </row>
    <row r="155" spans="1:16" x14ac:dyDescent="0.25">
      <c r="A155" s="1">
        <v>127.5</v>
      </c>
      <c r="B155" s="1">
        <v>23.783000000000001</v>
      </c>
      <c r="C155" s="1">
        <v>4.0351999999999997</v>
      </c>
      <c r="D155" s="1">
        <v>42.286099999999998</v>
      </c>
      <c r="E155" s="1">
        <v>22.643459820000004</v>
      </c>
      <c r="F155" s="86">
        <v>5260.3766941538424</v>
      </c>
      <c r="G155" s="86">
        <v>257.46969820960004</v>
      </c>
      <c r="H155" s="86">
        <v>-0.78240183837340016</v>
      </c>
      <c r="I155" s="86">
        <v>-51.021820059118198</v>
      </c>
      <c r="J155" s="86">
        <v>-8.8022856671967986</v>
      </c>
      <c r="K155" s="86">
        <v>-64.580808158976794</v>
      </c>
      <c r="L155" s="86">
        <v>-23.577210195027604</v>
      </c>
      <c r="M155" s="86">
        <v>-0.87529979999999985</v>
      </c>
      <c r="N155" s="86">
        <v>-6.1219999999999999</v>
      </c>
      <c r="P155" t="s">
        <v>66</v>
      </c>
    </row>
    <row r="156" spans="1:16" x14ac:dyDescent="0.25">
      <c r="A156" s="1">
        <v>129.50000000005821</v>
      </c>
      <c r="B156" s="1">
        <v>23.783000000000001</v>
      </c>
      <c r="C156" s="1">
        <v>4.0163000000000002</v>
      </c>
      <c r="D156" s="1">
        <v>44.529400000000003</v>
      </c>
      <c r="E156" s="1">
        <v>22.878450180000002</v>
      </c>
      <c r="F156" s="86">
        <v>5407.4079485000047</v>
      </c>
      <c r="G156" s="86">
        <v>332.65748825740002</v>
      </c>
      <c r="H156" s="86">
        <v>-0.81933134005480035</v>
      </c>
      <c r="I156" s="86">
        <v>-53.745777877181411</v>
      </c>
      <c r="J156" s="86">
        <v>-8.1420384391851996</v>
      </c>
      <c r="K156" s="86">
        <v>-60.20501960509759</v>
      </c>
      <c r="L156" s="86">
        <v>-23.293525228456815</v>
      </c>
      <c r="M156" s="86">
        <v>-0.91520019999999946</v>
      </c>
      <c r="N156" s="86">
        <v>-6.3739999999999988</v>
      </c>
      <c r="P156" t="s">
        <v>66</v>
      </c>
    </row>
    <row r="157" spans="1:16" x14ac:dyDescent="0.25">
      <c r="A157" s="1">
        <v>147</v>
      </c>
      <c r="B157" s="1">
        <v>23.783000000000001</v>
      </c>
      <c r="C157" s="1">
        <v>4.0004999999999997</v>
      </c>
      <c r="D157" s="1">
        <v>41.274999999999999</v>
      </c>
      <c r="E157" s="1">
        <v>25.192339820000001</v>
      </c>
      <c r="F157" s="86">
        <v>7598.8220854307683</v>
      </c>
      <c r="G157" s="86">
        <v>735.9636224326</v>
      </c>
      <c r="H157" s="86">
        <v>-1.1520259490064002</v>
      </c>
      <c r="I157" s="86">
        <v>-75.702376198390624</v>
      </c>
      <c r="J157" s="86">
        <v>-12.573087262324</v>
      </c>
      <c r="K157" s="86">
        <v>-89.565158553485816</v>
      </c>
      <c r="L157" s="86">
        <v>-28.341817520404604</v>
      </c>
      <c r="M157" s="86">
        <v>-1.2697997999999999</v>
      </c>
      <c r="N157" s="86">
        <v>-8.8989999999999991</v>
      </c>
      <c r="P157" t="s">
        <v>66</v>
      </c>
    </row>
    <row r="158" spans="1:16" x14ac:dyDescent="0.25">
      <c r="A158" s="1">
        <v>147.99999999994179</v>
      </c>
      <c r="B158" s="1">
        <v>23.783000000000001</v>
      </c>
      <c r="C158" s="1">
        <v>3.9847999999999999</v>
      </c>
      <c r="D158" s="1">
        <v>39.947899999999997</v>
      </c>
      <c r="E158" s="1">
        <v>25.339669820000001</v>
      </c>
      <c r="F158" s="86">
        <v>7485.3859521307777</v>
      </c>
      <c r="G158" s="86">
        <v>637.38808316519999</v>
      </c>
      <c r="H158" s="86">
        <v>-1.4505498838294</v>
      </c>
      <c r="I158" s="86">
        <v>-80.61071655646542</v>
      </c>
      <c r="J158" s="86">
        <v>-13.6914231621344</v>
      </c>
      <c r="K158" s="86">
        <v>-98.840847135275013</v>
      </c>
      <c r="L158" s="86">
        <v>-34.293677626395819</v>
      </c>
      <c r="M158" s="86">
        <v>-1.2912997999999998</v>
      </c>
      <c r="N158" s="86">
        <v>-9.0609999999999982</v>
      </c>
      <c r="P158" t="s">
        <v>66</v>
      </c>
    </row>
    <row r="159" spans="1:16" x14ac:dyDescent="0.25">
      <c r="A159" s="1">
        <v>149.00000000005821</v>
      </c>
      <c r="B159" s="1">
        <v>23.830300000000001</v>
      </c>
      <c r="C159" s="1">
        <v>4.01</v>
      </c>
      <c r="D159" s="1">
        <v>39.6004</v>
      </c>
      <c r="E159" s="1">
        <v>25.491350000000004</v>
      </c>
      <c r="F159" s="86">
        <v>7587.5471961538506</v>
      </c>
      <c r="G159" s="86">
        <v>682.75819980000006</v>
      </c>
      <c r="H159" s="86">
        <v>-0.77288339530000005</v>
      </c>
      <c r="I159" s="86">
        <v>-65.806692617199985</v>
      </c>
      <c r="J159" s="86">
        <v>-11.106697791799998</v>
      </c>
      <c r="K159" s="86">
        <v>-77.311260520899992</v>
      </c>
      <c r="L159" s="86">
        <v>-22.436616251500013</v>
      </c>
      <c r="M159" s="86">
        <v>-1.3149999999999995</v>
      </c>
      <c r="N159" s="86">
        <v>-9.2259999999999991</v>
      </c>
      <c r="P159" t="s">
        <v>66</v>
      </c>
    </row>
    <row r="160" spans="1:16" s="93" customFormat="1" x14ac:dyDescent="0.25">
      <c r="A160" s="91">
        <v>150</v>
      </c>
      <c r="B160" s="91">
        <v>23.735700000000001</v>
      </c>
      <c r="C160" s="91">
        <v>3.9910999999999999</v>
      </c>
      <c r="D160" s="91">
        <v>38.146900000000002</v>
      </c>
      <c r="E160" s="91">
        <v>25.641549820000005</v>
      </c>
      <c r="F160" s="92">
        <v>7630.1722444384659</v>
      </c>
      <c r="G160" s="92">
        <v>743.44730027760011</v>
      </c>
      <c r="H160" s="92">
        <v>-1.3336010714603996</v>
      </c>
      <c r="I160" s="92">
        <v>-79.472681306884581</v>
      </c>
      <c r="J160" s="92">
        <v>-13.4916800024306</v>
      </c>
      <c r="K160" s="92">
        <v>-96.815867710255191</v>
      </c>
      <c r="L160" s="92">
        <v>-30.418023049590204</v>
      </c>
      <c r="M160" s="92">
        <v>-1.3352997999999998</v>
      </c>
      <c r="N160" s="92">
        <v>-9.3929999999999989</v>
      </c>
      <c r="P160" s="93" t="s">
        <v>66</v>
      </c>
    </row>
    <row r="161" spans="1:16" x14ac:dyDescent="0.25">
      <c r="A161" s="1">
        <v>47.333333333391536</v>
      </c>
      <c r="B161" s="1">
        <v>26.194700000000001</v>
      </c>
      <c r="C161" s="1">
        <v>5.4031000000000002</v>
      </c>
      <c r="D161" s="1">
        <v>46.046100000000003</v>
      </c>
      <c r="E161" s="1">
        <v>16.73128036</v>
      </c>
      <c r="F161" s="86">
        <v>0</v>
      </c>
      <c r="G161" s="86">
        <v>0</v>
      </c>
      <c r="H161" s="86">
        <v>0</v>
      </c>
      <c r="I161" s="86">
        <v>0</v>
      </c>
      <c r="J161" s="86">
        <v>0</v>
      </c>
      <c r="K161" s="86">
        <v>0</v>
      </c>
      <c r="L161" s="86">
        <v>0</v>
      </c>
      <c r="M161" s="86">
        <v>0</v>
      </c>
      <c r="N161" s="86">
        <v>0</v>
      </c>
      <c r="P161" t="s">
        <v>67</v>
      </c>
    </row>
    <row r="162" spans="1:16" x14ac:dyDescent="0.25">
      <c r="A162" s="1">
        <v>49.833333333333329</v>
      </c>
      <c r="B162" s="1">
        <v>26.147400000000001</v>
      </c>
      <c r="C162" s="1">
        <v>5.3967999999999998</v>
      </c>
      <c r="D162" s="1">
        <v>55.651400000000002</v>
      </c>
      <c r="E162" s="1">
        <v>16.787099999999995</v>
      </c>
      <c r="F162" s="86">
        <v>-121.09647807692545</v>
      </c>
      <c r="G162" s="86">
        <v>20.290209260399983</v>
      </c>
      <c r="H162" s="86">
        <v>-0.34103417630520116</v>
      </c>
      <c r="I162" s="86">
        <v>-5.2337438769320102</v>
      </c>
      <c r="J162" s="86">
        <v>-3.4616135537412092</v>
      </c>
      <c r="K162" s="86">
        <v>-20.96689017270765</v>
      </c>
      <c r="L162" s="86">
        <v>-15.441539380754008</v>
      </c>
      <c r="M162" s="86">
        <v>-7.5996000000004837E-3</v>
      </c>
      <c r="N162" s="86">
        <v>-6.1999999999997613E-2</v>
      </c>
      <c r="P162" t="s">
        <v>67</v>
      </c>
    </row>
    <row r="163" spans="1:16" x14ac:dyDescent="0.25">
      <c r="A163" s="1">
        <v>52.833333333333329</v>
      </c>
      <c r="B163" s="1">
        <v>26.100100000000001</v>
      </c>
      <c r="C163" s="1">
        <v>5.3967999999999998</v>
      </c>
      <c r="D163" s="1">
        <v>46.140799999999999</v>
      </c>
      <c r="E163" s="1">
        <v>16.863749820000002</v>
      </c>
      <c r="F163" s="86">
        <v>-231.53725273845885</v>
      </c>
      <c r="G163" s="86">
        <v>75.220794491400028</v>
      </c>
      <c r="H163" s="86">
        <v>-0.2115306440279987</v>
      </c>
      <c r="I163" s="86">
        <v>-0.96713598519374955</v>
      </c>
      <c r="J163" s="86">
        <v>-5.0988093300456008</v>
      </c>
      <c r="K163" s="86">
        <v>-18.10533131400399</v>
      </c>
      <c r="L163" s="86">
        <v>-13.482954276969778</v>
      </c>
      <c r="M163" s="86">
        <v>-2.2899400000000236E-2</v>
      </c>
      <c r="N163" s="86">
        <v>-0.14000000000000057</v>
      </c>
      <c r="P163" t="s">
        <v>67</v>
      </c>
    </row>
    <row r="164" spans="1:16" x14ac:dyDescent="0.25">
      <c r="A164" s="1">
        <v>55.833333333333329</v>
      </c>
      <c r="B164" s="1">
        <v>29.930499999999999</v>
      </c>
      <c r="C164" s="1">
        <v>6.3864999999999998</v>
      </c>
      <c r="D164" s="1">
        <v>85.162400000000005</v>
      </c>
      <c r="E164" s="1">
        <v>17.11135054</v>
      </c>
      <c r="F164" s="86">
        <v>-190.90463548461867</v>
      </c>
      <c r="G164" s="86">
        <v>84.666487310400015</v>
      </c>
      <c r="H164" s="86">
        <v>-3.2399794496499998</v>
      </c>
      <c r="I164" s="86">
        <v>0.50587580092044959</v>
      </c>
      <c r="J164" s="86">
        <v>-21.250321550277601</v>
      </c>
      <c r="K164" s="86">
        <v>-46.799690859687217</v>
      </c>
      <c r="L164" s="86">
        <v>-13.930138488188589</v>
      </c>
      <c r="M164" s="86">
        <v>-0.20620020000000017</v>
      </c>
      <c r="N164" s="86">
        <v>-0.24299999999999855</v>
      </c>
      <c r="P164" t="s">
        <v>67</v>
      </c>
    </row>
    <row r="165" spans="1:16" x14ac:dyDescent="0.25">
      <c r="A165" s="1">
        <v>58.833333333333329</v>
      </c>
      <c r="B165" s="1">
        <v>30.024999999999999</v>
      </c>
      <c r="C165" s="1">
        <v>6.3517999999999999</v>
      </c>
      <c r="D165" s="1">
        <v>50.343200000000003</v>
      </c>
      <c r="E165" s="1">
        <v>17.389760540000005</v>
      </c>
      <c r="F165" s="86">
        <v>-16.322759084615427</v>
      </c>
      <c r="G165" s="86">
        <v>93.362671315600039</v>
      </c>
      <c r="H165" s="86">
        <v>-3.3165507642145995</v>
      </c>
      <c r="I165" s="86">
        <v>0.46504038679665882</v>
      </c>
      <c r="J165" s="86">
        <v>-21.319919488518401</v>
      </c>
      <c r="K165" s="86">
        <v>-53.155094407905196</v>
      </c>
      <c r="L165" s="86">
        <v>-18.180664940346574</v>
      </c>
      <c r="M165" s="86">
        <v>-0.24870020000000026</v>
      </c>
      <c r="N165" s="86">
        <v>-0.5470000000000006</v>
      </c>
      <c r="P165" t="s">
        <v>67</v>
      </c>
    </row>
    <row r="166" spans="1:16" x14ac:dyDescent="0.25">
      <c r="A166" s="1">
        <v>71.333333333391536</v>
      </c>
      <c r="B166" s="1">
        <v>30.024999999999999</v>
      </c>
      <c r="C166" s="1">
        <v>6.3487</v>
      </c>
      <c r="D166" s="1">
        <v>37.925800000000002</v>
      </c>
      <c r="E166" s="1">
        <v>18.804530360000001</v>
      </c>
      <c r="F166" s="86">
        <v>1579.7292776307695</v>
      </c>
      <c r="G166" s="86">
        <v>91.912022156000006</v>
      </c>
      <c r="H166" s="86">
        <v>-3.5569864658375994</v>
      </c>
      <c r="I166" s="86">
        <v>-8.4246485992075861</v>
      </c>
      <c r="J166" s="86">
        <v>-21.282252999858404</v>
      </c>
      <c r="K166" s="86">
        <v>-59.767025971598002</v>
      </c>
      <c r="L166" s="86">
        <v>-20.206307779139593</v>
      </c>
      <c r="M166" s="86">
        <v>-0.46450000000000002</v>
      </c>
      <c r="N166" s="86">
        <v>-2.0919999999999992</v>
      </c>
      <c r="P166" t="s">
        <v>67</v>
      </c>
    </row>
    <row r="167" spans="1:16" x14ac:dyDescent="0.25">
      <c r="A167" s="1">
        <v>74.083333333275121</v>
      </c>
      <c r="B167" s="1">
        <v>30.024999999999999</v>
      </c>
      <c r="C167" s="1">
        <v>6.3517999999999999</v>
      </c>
      <c r="D167" s="1">
        <v>20.421399999999998</v>
      </c>
      <c r="E167" s="1">
        <v>19.136520000000001</v>
      </c>
      <c r="F167" s="86">
        <v>2243.6812142307663</v>
      </c>
      <c r="G167" s="86">
        <v>104.63938826040001</v>
      </c>
      <c r="H167" s="86">
        <v>-3.5173907003051994</v>
      </c>
      <c r="I167" s="86">
        <v>-9.8802267045319638</v>
      </c>
      <c r="J167" s="86">
        <v>-21.132776235541201</v>
      </c>
      <c r="K167" s="86">
        <v>-54.830080719307603</v>
      </c>
      <c r="L167" s="86">
        <v>-16.845174920953994</v>
      </c>
      <c r="M167" s="86">
        <v>-0.50859960000000048</v>
      </c>
      <c r="N167" s="86">
        <v>-2.4619999999999989</v>
      </c>
      <c r="P167" t="s">
        <v>67</v>
      </c>
    </row>
    <row r="168" spans="1:16" x14ac:dyDescent="0.25">
      <c r="A168" s="1">
        <v>76.833333333333329</v>
      </c>
      <c r="B168" s="1">
        <v>30.024999999999999</v>
      </c>
      <c r="C168" s="1">
        <v>6.3487</v>
      </c>
      <c r="D168" s="1">
        <v>17.7041</v>
      </c>
      <c r="E168" s="1">
        <v>19.471640180000005</v>
      </c>
      <c r="F168" s="86">
        <v>2074.4543812538477</v>
      </c>
      <c r="G168" s="86">
        <v>119.50370296880007</v>
      </c>
      <c r="H168" s="86">
        <v>-3.6214640186943994</v>
      </c>
      <c r="I168" s="86">
        <v>-16.065411057716943</v>
      </c>
      <c r="J168" s="86">
        <v>-21.494882413486401</v>
      </c>
      <c r="K168" s="86">
        <v>-64.612444271784994</v>
      </c>
      <c r="L168" s="86">
        <v>-23.109262852459381</v>
      </c>
      <c r="M168" s="86">
        <v>-0.55529980000000068</v>
      </c>
      <c r="N168" s="86">
        <v>-2.8329999999999984</v>
      </c>
      <c r="P168" t="s">
        <v>67</v>
      </c>
    </row>
    <row r="169" spans="1:16" x14ac:dyDescent="0.25">
      <c r="A169" s="1">
        <v>79.833333333333329</v>
      </c>
      <c r="B169" s="1">
        <v>30.024999999999999</v>
      </c>
      <c r="C169" s="1">
        <v>6.3391999999999999</v>
      </c>
      <c r="D169" s="1">
        <v>18.778400000000001</v>
      </c>
      <c r="E169" s="1">
        <v>19.868670000000002</v>
      </c>
      <c r="F169" s="86">
        <v>2488.0679757692351</v>
      </c>
      <c r="G169" s="86">
        <v>119.2544522604</v>
      </c>
      <c r="H169" s="86">
        <v>-3.5620466168051994</v>
      </c>
      <c r="I169" s="86">
        <v>-13.325150960731975</v>
      </c>
      <c r="J169" s="86">
        <v>-21.087437073241201</v>
      </c>
      <c r="K169" s="86">
        <v>-57.457892209807611</v>
      </c>
      <c r="L169" s="86">
        <v>-18.201040599853997</v>
      </c>
      <c r="M169" s="86">
        <v>-0.61109960000000041</v>
      </c>
      <c r="N169" s="86">
        <v>-3.2719999999999989</v>
      </c>
      <c r="P169" t="s">
        <v>67</v>
      </c>
    </row>
    <row r="170" spans="1:16" x14ac:dyDescent="0.25">
      <c r="A170" s="1">
        <v>82.833333333333329</v>
      </c>
      <c r="B170" s="1">
        <v>30.024999999999999</v>
      </c>
      <c r="C170" s="1">
        <v>6.3517999999999999</v>
      </c>
      <c r="D170" s="1">
        <v>19.852599999999999</v>
      </c>
      <c r="E170" s="1">
        <v>20.299950000000003</v>
      </c>
      <c r="F170" s="86">
        <v>2933.0535219230833</v>
      </c>
      <c r="G170" s="86">
        <v>142.07590076040003</v>
      </c>
      <c r="H170" s="86">
        <v>-3.6370018073051993</v>
      </c>
      <c r="I170" s="86">
        <v>-23.792561340931968</v>
      </c>
      <c r="J170" s="86">
        <v>-21.313052835241201</v>
      </c>
      <c r="K170" s="86">
        <v>-71.527119337207608</v>
      </c>
      <c r="L170" s="86">
        <v>-23.686140415753982</v>
      </c>
      <c r="M170" s="86">
        <v>-0.67159960000000041</v>
      </c>
      <c r="N170" s="86">
        <v>-3.7489999999999988</v>
      </c>
      <c r="P170" t="s">
        <v>67</v>
      </c>
    </row>
    <row r="171" spans="1:16" x14ac:dyDescent="0.25">
      <c r="A171" s="1">
        <v>95.500000000077605</v>
      </c>
      <c r="B171" s="1">
        <v>30.024999999999999</v>
      </c>
      <c r="C171" s="1">
        <v>6.3487</v>
      </c>
      <c r="D171" s="1">
        <v>15.808299999999999</v>
      </c>
      <c r="E171" s="1">
        <v>22.804240000000004</v>
      </c>
      <c r="F171" s="86">
        <v>6198.8777834615357</v>
      </c>
      <c r="G171" s="86">
        <v>239.78806146040006</v>
      </c>
      <c r="H171" s="86">
        <v>-3.6204527043051993</v>
      </c>
      <c r="I171" s="86">
        <v>-29.490845010131949</v>
      </c>
      <c r="J171" s="86">
        <v>-21.199390266741201</v>
      </c>
      <c r="K171" s="86">
        <v>-77.219590791707603</v>
      </c>
      <c r="L171" s="86">
        <v>-23.039501619753977</v>
      </c>
      <c r="M171" s="86">
        <v>-1.0305996000000004</v>
      </c>
      <c r="N171" s="86">
        <v>-6.509999999999998</v>
      </c>
      <c r="P171" t="s">
        <v>67</v>
      </c>
    </row>
    <row r="172" spans="1:16" x14ac:dyDescent="0.25">
      <c r="A172" s="1">
        <v>98.000000000019412</v>
      </c>
      <c r="B172" s="1">
        <v>30.072299999999998</v>
      </c>
      <c r="C172" s="1">
        <v>6.3423999999999996</v>
      </c>
      <c r="D172" s="1">
        <v>14.5128</v>
      </c>
      <c r="E172" s="1">
        <v>23.455730000000003</v>
      </c>
      <c r="F172" s="86">
        <v>6572.2380988461573</v>
      </c>
      <c r="G172" s="86">
        <v>232.17074306040001</v>
      </c>
      <c r="H172" s="86">
        <v>-3.6173728704051995</v>
      </c>
      <c r="I172" s="86">
        <v>-42.829495427631969</v>
      </c>
      <c r="J172" s="86">
        <v>-21.036934813041203</v>
      </c>
      <c r="K172" s="86">
        <v>-79.986062154507607</v>
      </c>
      <c r="L172" s="86">
        <v>-25.163210313453988</v>
      </c>
      <c r="M172" s="86">
        <v>-1.1215996000000004</v>
      </c>
      <c r="N172" s="86">
        <v>-7.2309999999999999</v>
      </c>
      <c r="P172" t="s">
        <v>67</v>
      </c>
    </row>
    <row r="173" spans="1:16" x14ac:dyDescent="0.25">
      <c r="A173" s="1">
        <v>100.83333333333334</v>
      </c>
      <c r="B173" s="1">
        <v>30.024999999999999</v>
      </c>
      <c r="C173" s="1">
        <v>6.3423999999999996</v>
      </c>
      <c r="D173" s="1">
        <v>21.685199999999998</v>
      </c>
      <c r="E173" s="1">
        <v>24.171720180000001</v>
      </c>
      <c r="F173" s="86">
        <v>6682.325342492315</v>
      </c>
      <c r="G173" s="86">
        <v>241.3159391826</v>
      </c>
      <c r="H173" s="86">
        <v>-3.6746542984925994</v>
      </c>
      <c r="I173" s="86">
        <v>-43.073827940978575</v>
      </c>
      <c r="J173" s="86">
        <v>-21.232283161686002</v>
      </c>
      <c r="K173" s="86">
        <v>-88.264882609204008</v>
      </c>
      <c r="L173" s="86">
        <v>-27.596069438545996</v>
      </c>
      <c r="M173" s="86">
        <v>-1.2222998000000003</v>
      </c>
      <c r="N173" s="86">
        <v>-8.020999999999999</v>
      </c>
      <c r="P173" t="s">
        <v>67</v>
      </c>
    </row>
    <row r="174" spans="1:16" x14ac:dyDescent="0.25">
      <c r="A174" s="1">
        <v>103.83333333333334</v>
      </c>
      <c r="B174" s="1">
        <v>30.072299999999998</v>
      </c>
      <c r="C174" s="1">
        <v>6.3487</v>
      </c>
      <c r="D174" s="1">
        <v>19.252300000000002</v>
      </c>
      <c r="E174" s="1">
        <v>24.849569910000007</v>
      </c>
      <c r="F174" s="86">
        <v>7144.4495341615439</v>
      </c>
      <c r="G174" s="86">
        <v>314.91065206170009</v>
      </c>
      <c r="H174" s="86">
        <v>-3.6788724313223993</v>
      </c>
      <c r="I174" s="86">
        <v>-45.88731374211163</v>
      </c>
      <c r="J174" s="86">
        <v>-21.335785225335901</v>
      </c>
      <c r="K174" s="86">
        <v>-92.022651484300894</v>
      </c>
      <c r="L174" s="86">
        <v>-26.312675001697372</v>
      </c>
      <c r="M174" s="86">
        <v>-1.3079995000000004</v>
      </c>
      <c r="N174" s="86">
        <v>-8.7829999999999995</v>
      </c>
      <c r="P174" t="s">
        <v>67</v>
      </c>
    </row>
    <row r="175" spans="1:16" x14ac:dyDescent="0.25">
      <c r="A175" s="1">
        <v>106.83333333333334</v>
      </c>
      <c r="B175" s="1">
        <v>30.072299999999998</v>
      </c>
      <c r="C175" s="1">
        <v>6.3455000000000004</v>
      </c>
      <c r="D175" s="1">
        <v>19.5367</v>
      </c>
      <c r="E175" s="1">
        <v>25.407819910000004</v>
      </c>
      <c r="F175" s="86">
        <v>7773.8778636153856</v>
      </c>
      <c r="G175" s="86">
        <v>382.42049815110005</v>
      </c>
      <c r="H175" s="86">
        <v>-3.6542539407520995</v>
      </c>
      <c r="I175" s="86">
        <v>-47.512686042905656</v>
      </c>
      <c r="J175" s="86">
        <v>-21.360082091112602</v>
      </c>
      <c r="K175" s="86">
        <v>-93.454898449015403</v>
      </c>
      <c r="L175" s="86">
        <v>-26.557601051357992</v>
      </c>
      <c r="M175" s="86">
        <v>-1.3664995000000004</v>
      </c>
      <c r="N175" s="86">
        <v>-9.423</v>
      </c>
      <c r="P175" t="s">
        <v>67</v>
      </c>
    </row>
    <row r="176" spans="1:16" x14ac:dyDescent="0.25">
      <c r="A176" s="1">
        <v>121.83333333333334</v>
      </c>
      <c r="B176" s="1">
        <v>30.024999999999999</v>
      </c>
      <c r="C176" s="1">
        <v>6.4715999999999996</v>
      </c>
      <c r="D176" s="1">
        <v>51.733400000000003</v>
      </c>
      <c r="E176" s="1">
        <v>26.582900090000003</v>
      </c>
      <c r="F176" s="86">
        <v>8692.1474506730865</v>
      </c>
      <c r="G176" s="86">
        <v>701.71587678399999</v>
      </c>
      <c r="H176" s="86">
        <v>-3.6672782238193995</v>
      </c>
      <c r="I176" s="86">
        <v>-21.04020229408556</v>
      </c>
      <c r="J176" s="86">
        <v>-21.516075647767401</v>
      </c>
      <c r="K176" s="86">
        <v>-89.229349656676817</v>
      </c>
      <c r="L176" s="86">
        <v>-18.763821215885088</v>
      </c>
      <c r="M176" s="86">
        <v>-1.4321997000000002</v>
      </c>
      <c r="N176" s="86">
        <v>-10.834</v>
      </c>
      <c r="P176" t="s">
        <v>67</v>
      </c>
    </row>
    <row r="177" spans="1:16" x14ac:dyDescent="0.25">
      <c r="A177" s="1">
        <v>123.83333333339155</v>
      </c>
      <c r="B177" s="1">
        <v>30.024999999999999</v>
      </c>
      <c r="C177" s="1">
        <v>6.4999000000000002</v>
      </c>
      <c r="D177" s="1">
        <v>51.923000000000002</v>
      </c>
      <c r="E177" s="1">
        <v>26.662079820000002</v>
      </c>
      <c r="F177" s="86">
        <v>8710.4666799461593</v>
      </c>
      <c r="G177" s="86">
        <v>678.6071005842</v>
      </c>
      <c r="H177" s="86">
        <v>-3.6099007744493994</v>
      </c>
      <c r="I177" s="86">
        <v>-35.435895217476173</v>
      </c>
      <c r="J177" s="86">
        <v>-21.452829656310001</v>
      </c>
      <c r="K177" s="86">
        <v>-97.560844359769604</v>
      </c>
      <c r="L177" s="86">
        <v>-25.536631127782385</v>
      </c>
      <c r="M177" s="86">
        <v>-1.4323994000000002</v>
      </c>
      <c r="N177" s="86">
        <v>-10.933999999999999</v>
      </c>
      <c r="P177" t="s">
        <v>67</v>
      </c>
    </row>
    <row r="178" spans="1:16" x14ac:dyDescent="0.25">
      <c r="A178" s="1">
        <v>125.83333333327514</v>
      </c>
      <c r="B178" s="1">
        <v>30.024999999999999</v>
      </c>
      <c r="C178" s="1">
        <v>6.5125999999999999</v>
      </c>
      <c r="D178" s="1">
        <v>51.196300000000001</v>
      </c>
      <c r="E178" s="1">
        <v>26.740000000000002</v>
      </c>
      <c r="F178" s="86">
        <v>8676.6252911538431</v>
      </c>
      <c r="G178" s="86">
        <v>858.53895826040002</v>
      </c>
      <c r="H178" s="86">
        <v>-3.5153343243051993</v>
      </c>
      <c r="I178" s="86">
        <v>-12.918071542931955</v>
      </c>
      <c r="J178" s="86">
        <v>-21.444584426741201</v>
      </c>
      <c r="K178" s="86">
        <v>-82.331519299707608</v>
      </c>
      <c r="L178" s="86">
        <v>-12.762004791753995</v>
      </c>
      <c r="M178" s="86">
        <v>-1.4325996000000005</v>
      </c>
      <c r="N178" s="86">
        <v>-11.033999999999999</v>
      </c>
      <c r="P178" t="s">
        <v>67</v>
      </c>
    </row>
    <row r="179" spans="1:16" x14ac:dyDescent="0.25">
      <c r="A179" s="1">
        <v>128.83333333327514</v>
      </c>
      <c r="B179" s="1">
        <v>30.024999999999999</v>
      </c>
      <c r="C179" s="1">
        <v>6.5189000000000004</v>
      </c>
      <c r="D179" s="1">
        <v>51.733400000000003</v>
      </c>
      <c r="E179" s="1">
        <v>26.860119910000002</v>
      </c>
      <c r="F179" s="86">
        <v>8745.4452626807724</v>
      </c>
      <c r="G179" s="86">
        <v>991.52037959179995</v>
      </c>
      <c r="H179" s="86">
        <v>-3.6542493884089993</v>
      </c>
      <c r="I179" s="86">
        <v>-28.255988617602839</v>
      </c>
      <c r="J179" s="86">
        <v>-21.356213029040603</v>
      </c>
      <c r="K179" s="86">
        <v>-96.618486664134707</v>
      </c>
      <c r="L179" s="86">
        <v>-25.300673285165587</v>
      </c>
      <c r="M179" s="86">
        <v>-1.4329995000000004</v>
      </c>
      <c r="N179" s="86">
        <v>-11.183999999999999</v>
      </c>
      <c r="P179" t="s">
        <v>67</v>
      </c>
    </row>
    <row r="180" spans="1:16" x14ac:dyDescent="0.25">
      <c r="A180" s="1">
        <v>145.83333333333334</v>
      </c>
      <c r="B180" s="1">
        <v>29.977699999999999</v>
      </c>
      <c r="C180" s="1">
        <v>6.5315000000000003</v>
      </c>
      <c r="D180" s="1">
        <v>51.575400000000002</v>
      </c>
      <c r="E180" s="1">
        <v>27.447989910000004</v>
      </c>
      <c r="F180" s="86">
        <v>8852.4512094230704</v>
      </c>
      <c r="G180" s="86">
        <v>1289.4802281891002</v>
      </c>
      <c r="H180" s="86">
        <v>-3.5346904029473993</v>
      </c>
      <c r="I180" s="86">
        <v>-24.389784463544544</v>
      </c>
      <c r="J180" s="86">
        <v>-21.068919936850502</v>
      </c>
      <c r="K180" s="86">
        <v>-98.768682146761009</v>
      </c>
      <c r="L180" s="86">
        <v>-25.45328698867759</v>
      </c>
      <c r="M180" s="86">
        <v>-1.4339995000000003</v>
      </c>
      <c r="N180" s="86">
        <v>-11.927</v>
      </c>
      <c r="P180" t="s">
        <v>67</v>
      </c>
    </row>
    <row r="181" spans="1:16" x14ac:dyDescent="0.25">
      <c r="A181" s="1">
        <v>148.08333333333334</v>
      </c>
      <c r="B181" s="1">
        <v>30.024999999999999</v>
      </c>
      <c r="C181" s="1">
        <v>6.5125999999999999</v>
      </c>
      <c r="D181" s="1">
        <v>49.174100000000003</v>
      </c>
      <c r="E181" s="1">
        <v>27.510470000000005</v>
      </c>
      <c r="F181" s="86">
        <v>8850.7468642307776</v>
      </c>
      <c r="G181" s="86">
        <v>1428.6917126604005</v>
      </c>
      <c r="H181" s="86">
        <v>-4.4014979243051995</v>
      </c>
      <c r="I181" s="86">
        <v>-158.33981794293197</v>
      </c>
      <c r="J181" s="86">
        <v>-21.803702626741202</v>
      </c>
      <c r="K181" s="86">
        <v>-176.37128609970762</v>
      </c>
      <c r="L181" s="86">
        <v>-97.587702391753993</v>
      </c>
      <c r="M181" s="86">
        <v>-1.4345996000000005</v>
      </c>
      <c r="N181" s="86">
        <v>-12.007</v>
      </c>
      <c r="P181" t="s">
        <v>67</v>
      </c>
    </row>
    <row r="182" spans="1:16" x14ac:dyDescent="0.25">
      <c r="A182" s="1">
        <v>149.83333333327514</v>
      </c>
      <c r="B182" s="1">
        <v>30.024999999999999</v>
      </c>
      <c r="C182" s="1">
        <v>6.5094000000000003</v>
      </c>
      <c r="D182" s="1">
        <v>51.417400000000001</v>
      </c>
      <c r="E182" s="1">
        <v>27.568409820000007</v>
      </c>
      <c r="F182" s="86">
        <v>8857.3292241923064</v>
      </c>
      <c r="G182" s="86">
        <v>1302.2211256728003</v>
      </c>
      <c r="H182" s="86">
        <v>-3.5791322593745996</v>
      </c>
      <c r="I182" s="86">
        <v>-32.347774119960761</v>
      </c>
      <c r="J182" s="86">
        <v>-21.299752095231604</v>
      </c>
      <c r="K182" s="86">
        <v>-104.34881544495761</v>
      </c>
      <c r="L182" s="86">
        <v>-27.560357555677371</v>
      </c>
      <c r="M182" s="86">
        <v>-1.4348994000000002</v>
      </c>
      <c r="N182" s="86">
        <v>-12.08</v>
      </c>
      <c r="P182" t="s">
        <v>67</v>
      </c>
    </row>
    <row r="183" spans="1:16" x14ac:dyDescent="0.25">
      <c r="A183" s="1">
        <v>151.83333333333334</v>
      </c>
      <c r="B183" s="1">
        <v>30.024999999999999</v>
      </c>
      <c r="C183" s="1">
        <v>6.5063000000000004</v>
      </c>
      <c r="D183" s="1">
        <v>52.744500000000002</v>
      </c>
      <c r="E183" s="1">
        <v>27.585270090000002</v>
      </c>
      <c r="F183" s="86">
        <v>8844.1832611038481</v>
      </c>
      <c r="G183" s="86">
        <v>1380.0071476053001</v>
      </c>
      <c r="H183" s="86">
        <v>-3.6230416023653995</v>
      </c>
      <c r="I183" s="86">
        <v>-27.787010187988983</v>
      </c>
      <c r="J183" s="86">
        <v>-21.149104167505502</v>
      </c>
      <c r="K183" s="86">
        <v>-103.99415784836921</v>
      </c>
      <c r="L183" s="86">
        <v>-27.58042469384749</v>
      </c>
      <c r="M183" s="86">
        <v>-1.4351997000000001</v>
      </c>
      <c r="N183" s="86">
        <v>-12.100999999999999</v>
      </c>
      <c r="P183" t="s">
        <v>67</v>
      </c>
    </row>
    <row r="184" spans="1:16" s="93" customFormat="1" x14ac:dyDescent="0.25">
      <c r="A184" s="91">
        <v>152.83333333327514</v>
      </c>
      <c r="B184" s="91">
        <v>30.024999999999999</v>
      </c>
      <c r="C184" s="91">
        <v>6.5063000000000004</v>
      </c>
      <c r="D184" s="91">
        <v>52.744500000000002</v>
      </c>
      <c r="E184" s="91">
        <v>27.585270090000002</v>
      </c>
      <c r="F184" s="92">
        <v>8769.9152262461594</v>
      </c>
      <c r="G184" s="92">
        <v>1403.2063597509903</v>
      </c>
      <c r="H184" s="92">
        <v>-3.4851152519153992</v>
      </c>
      <c r="I184" s="92">
        <v>-24.386849796695543</v>
      </c>
      <c r="J184" s="92">
        <v>-20.898078209686503</v>
      </c>
      <c r="K184" s="92">
        <v>-98.984396947324313</v>
      </c>
      <c r="L184" s="92">
        <v>-25.170299646084203</v>
      </c>
      <c r="M184" s="92">
        <v>-1.4351997000000001</v>
      </c>
      <c r="N184" s="92">
        <v>-12.100999999999999</v>
      </c>
      <c r="P184" s="93" t="s">
        <v>67</v>
      </c>
    </row>
    <row r="185" spans="1:16" x14ac:dyDescent="0.25">
      <c r="A185" s="1">
        <v>45.999999999941792</v>
      </c>
      <c r="B185" s="1">
        <v>30.024999999999999</v>
      </c>
      <c r="C185" s="1">
        <v>6.9507000000000003</v>
      </c>
      <c r="D185" s="1">
        <v>51.164700000000003</v>
      </c>
      <c r="E185" s="1">
        <v>16.998349999999999</v>
      </c>
      <c r="F185" s="86">
        <v>0</v>
      </c>
      <c r="G185" s="86">
        <v>0</v>
      </c>
      <c r="H185" s="86">
        <v>0</v>
      </c>
      <c r="I185" s="86">
        <v>0</v>
      </c>
      <c r="J185" s="86">
        <v>0</v>
      </c>
      <c r="K185" s="86">
        <v>0</v>
      </c>
      <c r="L185" s="86">
        <v>0</v>
      </c>
      <c r="M185" s="86">
        <v>0</v>
      </c>
      <c r="N185" s="86">
        <v>0</v>
      </c>
      <c r="P185" t="s">
        <v>68</v>
      </c>
    </row>
    <row r="186" spans="1:16" x14ac:dyDescent="0.25">
      <c r="A186" s="1">
        <v>48</v>
      </c>
      <c r="B186" s="1">
        <v>30.024999999999999</v>
      </c>
      <c r="C186" s="1">
        <v>6.9097</v>
      </c>
      <c r="D186" s="1">
        <v>51.543799999999997</v>
      </c>
      <c r="E186" s="1">
        <v>17.060659999999999</v>
      </c>
      <c r="F186" s="86">
        <v>-102.89424230769782</v>
      </c>
      <c r="G186" s="86">
        <v>-0.39128678999999877</v>
      </c>
      <c r="H186" s="86">
        <v>-8.3631786499999916E-2</v>
      </c>
      <c r="I186" s="86">
        <v>1.4810099539000134</v>
      </c>
      <c r="J186" s="86">
        <v>1.1963515499999994E-2</v>
      </c>
      <c r="K186" s="86">
        <v>4.1969709824000176</v>
      </c>
      <c r="L186" s="86">
        <v>3.7935049897999988</v>
      </c>
      <c r="M186" s="86">
        <v>4.4999999999999485E-3</v>
      </c>
      <c r="N186" s="86">
        <v>-8.3999999999999631E-2</v>
      </c>
      <c r="P186" t="s">
        <v>68</v>
      </c>
    </row>
    <row r="187" spans="1:16" x14ac:dyDescent="0.25">
      <c r="A187" s="1">
        <v>51</v>
      </c>
      <c r="B187" s="1">
        <v>29.977699999999999</v>
      </c>
      <c r="C187" s="1">
        <v>6.8813000000000004</v>
      </c>
      <c r="D187" s="1">
        <v>49.363700000000001</v>
      </c>
      <c r="E187" s="1">
        <v>17.160529999999998</v>
      </c>
      <c r="F187" s="86">
        <v>-415.80471923076857</v>
      </c>
      <c r="G187" s="86">
        <v>18.078939129999998</v>
      </c>
      <c r="H187" s="86">
        <v>-0.17640106079999984</v>
      </c>
      <c r="I187" s="86">
        <v>1.3108275458999685</v>
      </c>
      <c r="J187" s="86">
        <v>-2.3738177500000013E-2</v>
      </c>
      <c r="K187" s="86">
        <v>-3.8954533000321589E-3</v>
      </c>
      <c r="L187" s="86">
        <v>2.8348770101999889</v>
      </c>
      <c r="M187" s="86">
        <v>1.4999999999999458E-3</v>
      </c>
      <c r="N187" s="86">
        <v>-0.20699999999999719</v>
      </c>
      <c r="P187" t="s">
        <v>68</v>
      </c>
    </row>
    <row r="188" spans="1:16" x14ac:dyDescent="0.25">
      <c r="A188" s="1">
        <v>54</v>
      </c>
      <c r="B188" s="1">
        <v>29.977699999999999</v>
      </c>
      <c r="C188" s="1">
        <v>6.8655999999999997</v>
      </c>
      <c r="D188" s="1">
        <v>49.679600000000001</v>
      </c>
      <c r="E188" s="1">
        <v>17.27303946</v>
      </c>
      <c r="F188" s="86">
        <v>-378.02532181538118</v>
      </c>
      <c r="G188" s="86">
        <v>30.913555292099996</v>
      </c>
      <c r="H188" s="86">
        <v>-0.13084426210519984</v>
      </c>
      <c r="I188" s="86">
        <v>4.1955650001497986</v>
      </c>
      <c r="J188" s="86">
        <v>-4.3017771354800005E-2</v>
      </c>
      <c r="K188" s="86">
        <v>1.1561183540597995</v>
      </c>
      <c r="L188" s="86">
        <v>3.5255577600238155</v>
      </c>
      <c r="M188" s="86">
        <v>-9.3994000000002798E-3</v>
      </c>
      <c r="N188" s="86">
        <v>-0.33699999999999974</v>
      </c>
      <c r="P188" t="s">
        <v>68</v>
      </c>
    </row>
    <row r="189" spans="1:16" x14ac:dyDescent="0.25">
      <c r="A189" s="1">
        <v>57</v>
      </c>
      <c r="B189" s="1">
        <v>29.977699999999999</v>
      </c>
      <c r="C189" s="1">
        <v>6.8655999999999997</v>
      </c>
      <c r="D189" s="1">
        <v>49.837600000000002</v>
      </c>
      <c r="E189" s="1">
        <v>17.393509999999999</v>
      </c>
      <c r="F189" s="86">
        <v>-304.87846153846294</v>
      </c>
      <c r="G189" s="86">
        <v>50.463547840000004</v>
      </c>
      <c r="H189" s="86">
        <v>-0.12998016899999987</v>
      </c>
      <c r="I189" s="86">
        <v>6.5786057399000128</v>
      </c>
      <c r="J189" s="86">
        <v>-4.4066536499999975E-2</v>
      </c>
      <c r="K189" s="86">
        <v>1.5418368189999967</v>
      </c>
      <c r="L189" s="86">
        <v>3.1134286396000022</v>
      </c>
      <c r="M189" s="86">
        <v>-2.300000000000002E-2</v>
      </c>
      <c r="N189" s="86">
        <v>-0.4740000000000002</v>
      </c>
      <c r="P189" t="s">
        <v>68</v>
      </c>
    </row>
    <row r="190" spans="1:16" x14ac:dyDescent="0.25">
      <c r="A190" s="1">
        <v>69.500000000058208</v>
      </c>
      <c r="B190" s="1">
        <v>29.977699999999999</v>
      </c>
      <c r="C190" s="1">
        <v>6.8624000000000001</v>
      </c>
      <c r="D190" s="1">
        <v>48.542200000000001</v>
      </c>
      <c r="E190" s="1">
        <v>17.966179999999998</v>
      </c>
      <c r="F190" s="86">
        <v>284.74434999999448</v>
      </c>
      <c r="G190" s="86">
        <v>71.935808710000003</v>
      </c>
      <c r="H190" s="86">
        <v>-0.15298088929999987</v>
      </c>
      <c r="I190" s="86">
        <v>4.1307920802999547</v>
      </c>
      <c r="J190" s="86">
        <v>-5.7524345099999985E-2</v>
      </c>
      <c r="K190" s="86">
        <v>-4.9408977202000131</v>
      </c>
      <c r="L190" s="86">
        <v>-1.271805919800002</v>
      </c>
      <c r="M190" s="86">
        <v>-9.0500000000000025E-2</v>
      </c>
      <c r="N190" s="86">
        <v>-1.1219999999999999</v>
      </c>
      <c r="P190" t="s">
        <v>68</v>
      </c>
    </row>
    <row r="191" spans="1:16" x14ac:dyDescent="0.25">
      <c r="A191" s="1">
        <v>72.333333333372138</v>
      </c>
      <c r="B191" s="1">
        <v>29.977699999999999</v>
      </c>
      <c r="C191" s="1">
        <v>6.8624000000000001</v>
      </c>
      <c r="D191" s="1">
        <v>49.837600000000002</v>
      </c>
      <c r="E191" s="1">
        <v>18.109739819999998</v>
      </c>
      <c r="F191" s="86">
        <v>334.12315156922796</v>
      </c>
      <c r="G191" s="86">
        <v>50.386810741139996</v>
      </c>
      <c r="H191" s="86">
        <v>-0.2327002528201999</v>
      </c>
      <c r="I191" s="86">
        <v>3.1413251084375702</v>
      </c>
      <c r="J191" s="86">
        <v>-5.8623686424799981E-2</v>
      </c>
      <c r="K191" s="86">
        <v>-5.6510344451682215</v>
      </c>
      <c r="L191" s="86">
        <v>-2.8183685717131937</v>
      </c>
      <c r="M191" s="86">
        <v>-0.10429980000000072</v>
      </c>
      <c r="N191" s="86">
        <v>-1.2880000000000003</v>
      </c>
      <c r="P191" t="s">
        <v>68</v>
      </c>
    </row>
    <row r="192" spans="1:16" x14ac:dyDescent="0.25">
      <c r="A192" s="1">
        <v>75</v>
      </c>
      <c r="B192" s="1">
        <v>29.977699999999999</v>
      </c>
      <c r="C192" s="1">
        <v>6.8655999999999997</v>
      </c>
      <c r="D192" s="1">
        <v>49.679600000000001</v>
      </c>
      <c r="E192" s="1">
        <v>18.254129459999998</v>
      </c>
      <c r="F192" s="86">
        <v>285.63752643076259</v>
      </c>
      <c r="G192" s="86">
        <v>40.47977371284</v>
      </c>
      <c r="H192" s="86">
        <v>-0.13814096061739989</v>
      </c>
      <c r="I192" s="86">
        <v>5.316579458553008</v>
      </c>
      <c r="J192" s="86">
        <v>-4.3870381579399986E-2</v>
      </c>
      <c r="K192" s="86">
        <v>0.32630449613876067</v>
      </c>
      <c r="L192" s="86">
        <v>0.20482785275079607</v>
      </c>
      <c r="M192" s="86">
        <v>-0.11989940000000032</v>
      </c>
      <c r="N192" s="86">
        <v>-1.4529999999999994</v>
      </c>
      <c r="P192" t="s">
        <v>68</v>
      </c>
    </row>
    <row r="193" spans="1:16" x14ac:dyDescent="0.25">
      <c r="A193" s="1">
        <v>78</v>
      </c>
      <c r="B193" s="1">
        <v>30.024999999999999</v>
      </c>
      <c r="C193" s="1">
        <v>6.8655999999999997</v>
      </c>
      <c r="D193" s="1">
        <v>44.845399999999998</v>
      </c>
      <c r="E193" s="1">
        <v>18.425339640000001</v>
      </c>
      <c r="F193" s="86">
        <v>440.64147566153952</v>
      </c>
      <c r="G193" s="86">
        <v>40.189326015120002</v>
      </c>
      <c r="H193" s="86">
        <v>-7.0863882899599773E-2</v>
      </c>
      <c r="I193" s="86">
        <v>5.9120736700488123</v>
      </c>
      <c r="J193" s="86">
        <v>1.8690260585200014E-2</v>
      </c>
      <c r="K193" s="86">
        <v>-2.5478483404068015</v>
      </c>
      <c r="L193" s="86">
        <v>0.25080279872440769</v>
      </c>
      <c r="M193" s="86">
        <v>-0.14159960000000049</v>
      </c>
      <c r="N193" s="86">
        <v>-1.6449999999999994</v>
      </c>
      <c r="P193" t="s">
        <v>68</v>
      </c>
    </row>
    <row r="194" spans="1:16" x14ac:dyDescent="0.25">
      <c r="A194" s="1">
        <v>81</v>
      </c>
      <c r="B194" s="1">
        <v>29.977699999999999</v>
      </c>
      <c r="C194" s="1">
        <v>6.8624000000000001</v>
      </c>
      <c r="D194" s="1">
        <v>47.625900000000001</v>
      </c>
      <c r="E194" s="1">
        <v>18.60516964</v>
      </c>
      <c r="F194" s="86">
        <v>592.79816204615236</v>
      </c>
      <c r="G194" s="86">
        <v>44.877963145560003</v>
      </c>
      <c r="H194" s="86">
        <v>-0.22608025425319989</v>
      </c>
      <c r="I194" s="86">
        <v>-1.8338397694715809</v>
      </c>
      <c r="J194" s="86">
        <v>-9.580709027999984E-3</v>
      </c>
      <c r="K194" s="86">
        <v>-7.7753468685567952</v>
      </c>
      <c r="L194" s="86">
        <v>-4.4542263290632036</v>
      </c>
      <c r="M194" s="86">
        <v>-0.16409960000000046</v>
      </c>
      <c r="N194" s="86">
        <v>-1.8469999999999978</v>
      </c>
      <c r="P194" t="s">
        <v>68</v>
      </c>
    </row>
    <row r="195" spans="1:16" x14ac:dyDescent="0.25">
      <c r="A195" s="1">
        <v>93.500000000058208</v>
      </c>
      <c r="B195" s="1">
        <v>29.977699999999999</v>
      </c>
      <c r="C195" s="1">
        <v>6.8593000000000002</v>
      </c>
      <c r="D195" s="1">
        <v>39.158000000000001</v>
      </c>
      <c r="E195" s="1">
        <v>19.447079819999999</v>
      </c>
      <c r="F195" s="86">
        <v>1615.2870350846142</v>
      </c>
      <c r="G195" s="86">
        <v>51.945995314080008</v>
      </c>
      <c r="H195" s="86">
        <v>-0.20096680050679994</v>
      </c>
      <c r="I195" s="86">
        <v>3.5096194474506035</v>
      </c>
      <c r="J195" s="86">
        <v>6.2543718658000236E-3</v>
      </c>
      <c r="K195" s="86">
        <v>-6.9965300778630137</v>
      </c>
      <c r="L195" s="86">
        <v>-0.26505920169020669</v>
      </c>
      <c r="M195" s="86">
        <v>-0.26179980000000069</v>
      </c>
      <c r="N195" s="86">
        <v>-2.802999999999999</v>
      </c>
      <c r="P195" t="s">
        <v>68</v>
      </c>
    </row>
    <row r="196" spans="1:16" x14ac:dyDescent="0.25">
      <c r="A196" s="1">
        <v>96</v>
      </c>
      <c r="B196" s="1">
        <v>30.024999999999999</v>
      </c>
      <c r="C196" s="1">
        <v>6.8624000000000001</v>
      </c>
      <c r="D196" s="1">
        <v>37.0411</v>
      </c>
      <c r="E196" s="1">
        <v>19.631329820000001</v>
      </c>
      <c r="F196" s="86">
        <v>1851.1365218846158</v>
      </c>
      <c r="G196" s="86">
        <v>40.426346495860003</v>
      </c>
      <c r="H196" s="86">
        <v>-0.18049571143999976</v>
      </c>
      <c r="I196" s="86">
        <v>-6.4503858543124011</v>
      </c>
      <c r="J196" s="86">
        <v>-1.6210969610999992E-2</v>
      </c>
      <c r="K196" s="86">
        <v>-11.738266422133989</v>
      </c>
      <c r="L196" s="86">
        <v>-0.35562075800518755</v>
      </c>
      <c r="M196" s="86">
        <v>-0.27779980000000071</v>
      </c>
      <c r="N196" s="86">
        <v>-3.0179999999999989</v>
      </c>
      <c r="P196" t="s">
        <v>68</v>
      </c>
    </row>
    <row r="197" spans="1:16" x14ac:dyDescent="0.25">
      <c r="A197" s="1">
        <v>99</v>
      </c>
      <c r="B197" s="1">
        <v>29.977699999999999</v>
      </c>
      <c r="C197" s="1">
        <v>6.8655999999999997</v>
      </c>
      <c r="D197" s="1">
        <v>35.935200000000002</v>
      </c>
      <c r="E197" s="1">
        <v>19.877659640000001</v>
      </c>
      <c r="F197" s="86">
        <v>1521.2581549538463</v>
      </c>
      <c r="G197" s="86">
        <v>47.094544114440012</v>
      </c>
      <c r="H197" s="86">
        <v>-0.41109751965639985</v>
      </c>
      <c r="I197" s="86">
        <v>-5.4051056287219694</v>
      </c>
      <c r="J197" s="86">
        <v>-8.04301982999997E-3</v>
      </c>
      <c r="K197" s="86">
        <v>-20.086900485910803</v>
      </c>
      <c r="L197" s="86">
        <v>-6.687476624408788</v>
      </c>
      <c r="M197" s="86">
        <v>-0.31309960000000048</v>
      </c>
      <c r="N197" s="86">
        <v>-3.2879999999999985</v>
      </c>
      <c r="P197" t="s">
        <v>68</v>
      </c>
    </row>
    <row r="198" spans="1:16" x14ac:dyDescent="0.25">
      <c r="A198" s="1">
        <v>102</v>
      </c>
      <c r="B198" s="1">
        <v>29.977699999999999</v>
      </c>
      <c r="C198" s="1">
        <v>6.8624000000000001</v>
      </c>
      <c r="D198" s="1">
        <v>34.228999999999999</v>
      </c>
      <c r="E198" s="1">
        <v>20.12890964</v>
      </c>
      <c r="F198" s="86">
        <v>1732.3150293846093</v>
      </c>
      <c r="G198" s="86">
        <v>41.688983376039999</v>
      </c>
      <c r="H198" s="86">
        <v>-0.38730518528759988</v>
      </c>
      <c r="I198" s="86">
        <v>-6.6368887597008097</v>
      </c>
      <c r="J198" s="86">
        <v>2.7351847188000211E-3</v>
      </c>
      <c r="K198" s="86">
        <v>-38.499539461284783</v>
      </c>
      <c r="L198" s="86">
        <v>-6.5368340997151932</v>
      </c>
      <c r="M198" s="86">
        <v>-0.3420996000000005</v>
      </c>
      <c r="N198" s="86">
        <v>-3.5729999999999986</v>
      </c>
      <c r="P198" t="s">
        <v>68</v>
      </c>
    </row>
    <row r="199" spans="1:16" x14ac:dyDescent="0.25">
      <c r="A199" s="1">
        <v>105</v>
      </c>
      <c r="B199" s="1">
        <v>29.977699999999999</v>
      </c>
      <c r="C199" s="1">
        <v>6.8624000000000001</v>
      </c>
      <c r="D199" s="1">
        <v>34.039400000000001</v>
      </c>
      <c r="E199" s="1">
        <v>20.387030179999996</v>
      </c>
      <c r="F199" s="86">
        <v>2050.8417778384555</v>
      </c>
      <c r="G199" s="86">
        <v>44.586435460700002</v>
      </c>
      <c r="H199" s="86">
        <v>-0.20081680655959988</v>
      </c>
      <c r="I199" s="86">
        <v>-10.810322277532237</v>
      </c>
      <c r="J199" s="86">
        <v>-4.2678310582400014E-2</v>
      </c>
      <c r="K199" s="86">
        <v>-16.917725292106624</v>
      </c>
      <c r="L199" s="86">
        <v>-7.4261754078214182</v>
      </c>
      <c r="M199" s="86">
        <v>-0.36820020000000031</v>
      </c>
      <c r="N199" s="86">
        <v>-3.8699999999999992</v>
      </c>
      <c r="P199" t="s">
        <v>68</v>
      </c>
    </row>
    <row r="200" spans="1:16" x14ac:dyDescent="0.25">
      <c r="A200" s="1">
        <v>117</v>
      </c>
      <c r="B200" s="1">
        <v>29.977699999999999</v>
      </c>
      <c r="C200" s="1">
        <v>6.8655999999999997</v>
      </c>
      <c r="D200" s="1">
        <v>34.860900000000001</v>
      </c>
      <c r="E200" s="1">
        <v>21.58725973</v>
      </c>
      <c r="F200" s="86">
        <v>3196.4510042500006</v>
      </c>
      <c r="G200" s="86">
        <v>61.579727983170002</v>
      </c>
      <c r="H200" s="86">
        <v>-0.12026747635599999</v>
      </c>
      <c r="I200" s="86">
        <v>2.4489818429486832</v>
      </c>
      <c r="J200" s="86">
        <v>8.8507132392699972E-2</v>
      </c>
      <c r="K200" s="86">
        <v>-16.7465680162626</v>
      </c>
      <c r="L200" s="86">
        <v>-1.7529694430703984</v>
      </c>
      <c r="M200" s="86">
        <v>-0.52169970000000021</v>
      </c>
      <c r="N200" s="86">
        <v>-5.2159999999999993</v>
      </c>
      <c r="P200" t="s">
        <v>68</v>
      </c>
    </row>
    <row r="201" spans="1:16" x14ac:dyDescent="0.25">
      <c r="A201" s="1">
        <v>120</v>
      </c>
      <c r="B201" s="1">
        <v>29.977699999999999</v>
      </c>
      <c r="C201" s="1">
        <v>6.8624000000000001</v>
      </c>
      <c r="D201" s="1">
        <v>35.935200000000002</v>
      </c>
      <c r="E201" s="1">
        <v>21.927849730000002</v>
      </c>
      <c r="F201" s="86">
        <v>3405.1542723384609</v>
      </c>
      <c r="G201" s="86">
        <v>72.563825523560013</v>
      </c>
      <c r="H201" s="86">
        <v>-0.17948452198929987</v>
      </c>
      <c r="I201" s="86">
        <v>-8.5312568558418889</v>
      </c>
      <c r="J201" s="86">
        <v>5.5434773454400038E-2</v>
      </c>
      <c r="K201" s="86">
        <v>-21.2167988077518</v>
      </c>
      <c r="L201" s="86">
        <v>-4.2427532888372923</v>
      </c>
      <c r="M201" s="86">
        <v>-0.56569970000000025</v>
      </c>
      <c r="N201" s="86">
        <v>-5.5969999999999995</v>
      </c>
      <c r="P201" t="s">
        <v>68</v>
      </c>
    </row>
    <row r="202" spans="1:16" x14ac:dyDescent="0.25">
      <c r="A202" s="1">
        <v>123</v>
      </c>
      <c r="B202" s="1">
        <v>29.977699999999999</v>
      </c>
      <c r="C202" s="1">
        <v>6.8593000000000002</v>
      </c>
      <c r="D202" s="1">
        <v>35.5244</v>
      </c>
      <c r="E202" s="1">
        <v>22.283919640000001</v>
      </c>
      <c r="F202" s="86">
        <v>3699.276207784611</v>
      </c>
      <c r="G202" s="86">
        <v>69.726268777920012</v>
      </c>
      <c r="H202" s="86">
        <v>-0.17697062442279987</v>
      </c>
      <c r="I202" s="86">
        <v>-7.8300666307600011</v>
      </c>
      <c r="J202" s="86">
        <v>8.0620965697200064E-2</v>
      </c>
      <c r="K202" s="86">
        <v>-25.407693852050002</v>
      </c>
      <c r="L202" s="86">
        <v>-8.2432026162127983</v>
      </c>
      <c r="M202" s="86">
        <v>-0.61109960000000052</v>
      </c>
      <c r="N202" s="86">
        <v>-5.9959999999999987</v>
      </c>
      <c r="P202" t="s">
        <v>68</v>
      </c>
    </row>
    <row r="203" spans="1:16" x14ac:dyDescent="0.25">
      <c r="A203" s="1">
        <v>126</v>
      </c>
      <c r="B203" s="1">
        <v>29.977699999999999</v>
      </c>
      <c r="C203" s="1">
        <v>6.8686999999999996</v>
      </c>
      <c r="D203" s="1">
        <v>35.713999999999999</v>
      </c>
      <c r="E203" s="1">
        <v>22.65585973</v>
      </c>
      <c r="F203" s="86">
        <v>3786.7446015500045</v>
      </c>
      <c r="G203" s="86">
        <v>86.31730489585</v>
      </c>
      <c r="H203" s="86">
        <v>-8.5443954953299817E-2</v>
      </c>
      <c r="I203" s="86">
        <v>-5.7842290668731948</v>
      </c>
      <c r="J203" s="86">
        <v>5.6170292543500006E-2</v>
      </c>
      <c r="K203" s="86">
        <v>-18.26092530395681</v>
      </c>
      <c r="L203" s="86">
        <v>-1.5417313039258005</v>
      </c>
      <c r="M203" s="86">
        <v>-0.65569970000000011</v>
      </c>
      <c r="N203" s="86">
        <v>-6.4159999999999986</v>
      </c>
      <c r="P203" t="s">
        <v>68</v>
      </c>
    </row>
    <row r="204" spans="1:16" x14ac:dyDescent="0.25">
      <c r="A204" s="1">
        <v>129</v>
      </c>
      <c r="B204" s="1">
        <v>29.977699999999999</v>
      </c>
      <c r="C204" s="1">
        <v>6.8686999999999996</v>
      </c>
      <c r="D204" s="1">
        <v>35.903599999999997</v>
      </c>
      <c r="E204" s="1">
        <v>23.046139550000003</v>
      </c>
      <c r="F204" s="86">
        <v>4260.3208395961528</v>
      </c>
      <c r="G204" s="86">
        <v>101.35863876145002</v>
      </c>
      <c r="H204" s="86">
        <v>-0.1892601457784997</v>
      </c>
      <c r="I204" s="86">
        <v>-7.7751624534999735</v>
      </c>
      <c r="J204" s="86">
        <v>5.2147246334500019E-2</v>
      </c>
      <c r="K204" s="86">
        <v>-29.173813824263988</v>
      </c>
      <c r="L204" s="86">
        <v>-6.3016736818164816</v>
      </c>
      <c r="M204" s="86">
        <v>-0.70399950000000044</v>
      </c>
      <c r="N204" s="86">
        <v>-6.8549999999999995</v>
      </c>
      <c r="P204" t="s">
        <v>68</v>
      </c>
    </row>
    <row r="205" spans="1:16" x14ac:dyDescent="0.25">
      <c r="A205" s="1">
        <v>141</v>
      </c>
      <c r="B205" s="1">
        <v>29.977699999999999</v>
      </c>
      <c r="C205" s="1">
        <v>6.8719000000000001</v>
      </c>
      <c r="D205" s="1">
        <v>40.611499999999999</v>
      </c>
      <c r="E205" s="1">
        <v>24.80533982</v>
      </c>
      <c r="F205" s="86">
        <v>5961.4261381538408</v>
      </c>
      <c r="G205" s="86">
        <v>162.87917199077998</v>
      </c>
      <c r="H205" s="86">
        <v>-0.16701923589879986</v>
      </c>
      <c r="I205" s="86">
        <v>-23.699331098680176</v>
      </c>
      <c r="J205" s="86">
        <v>1.79418033772E-2</v>
      </c>
      <c r="K205" s="86">
        <v>-51.256501380121207</v>
      </c>
      <c r="L205" s="86">
        <v>-15.934946899402988</v>
      </c>
      <c r="M205" s="86">
        <v>-0.92329980000000023</v>
      </c>
      <c r="N205" s="86">
        <v>-8.831999999999999</v>
      </c>
      <c r="P205" t="s">
        <v>68</v>
      </c>
    </row>
    <row r="206" spans="1:16" x14ac:dyDescent="0.25">
      <c r="A206" s="1">
        <v>143.00000000005821</v>
      </c>
      <c r="B206" s="1">
        <v>29.977699999999999</v>
      </c>
      <c r="C206" s="1">
        <v>6.8593000000000002</v>
      </c>
      <c r="D206" s="1">
        <v>39.3476</v>
      </c>
      <c r="E206" s="1">
        <v>25.12673946</v>
      </c>
      <c r="F206" s="86">
        <v>6150.4430824461515</v>
      </c>
      <c r="G206" s="86">
        <v>171.51639481733997</v>
      </c>
      <c r="H206" s="86">
        <v>-8.1814166143399869E-2</v>
      </c>
      <c r="I206" s="86">
        <v>-16.057809635042986</v>
      </c>
      <c r="J206" s="86">
        <v>-2.7833762826200009E-2</v>
      </c>
      <c r="K206" s="86">
        <v>-39.185678639035814</v>
      </c>
      <c r="L206" s="86">
        <v>-4.4272976951066028</v>
      </c>
      <c r="M206" s="86">
        <v>-0.96089940000000029</v>
      </c>
      <c r="N206" s="86">
        <v>-9.195999999999998</v>
      </c>
      <c r="P206" t="s">
        <v>68</v>
      </c>
    </row>
    <row r="207" spans="1:16" x14ac:dyDescent="0.25">
      <c r="A207" s="1">
        <v>144.99999999994179</v>
      </c>
      <c r="B207" s="1">
        <v>29.977699999999999</v>
      </c>
      <c r="C207" s="1">
        <v>6.8655999999999997</v>
      </c>
      <c r="D207" s="1">
        <v>35.366500000000002</v>
      </c>
      <c r="E207" s="1">
        <v>25.456469639999998</v>
      </c>
      <c r="F207" s="86">
        <v>6354.1691052769247</v>
      </c>
      <c r="G207" s="86">
        <v>173.20081282307996</v>
      </c>
      <c r="H207" s="86">
        <v>-1.1940614145199868E-2</v>
      </c>
      <c r="I207" s="86">
        <v>-14.158089489636012</v>
      </c>
      <c r="J207" s="86">
        <v>-1.7789119162399974E-2</v>
      </c>
      <c r="K207" s="86">
        <v>-41.122004487010813</v>
      </c>
      <c r="L207" s="86">
        <v>-8.3278927136360039</v>
      </c>
      <c r="M207" s="86">
        <v>-0.99809960000000053</v>
      </c>
      <c r="N207" s="86">
        <v>-9.570999999999998</v>
      </c>
      <c r="P207" t="s">
        <v>68</v>
      </c>
    </row>
    <row r="208" spans="1:16" x14ac:dyDescent="0.25">
      <c r="A208" s="1">
        <v>147</v>
      </c>
      <c r="B208" s="1">
        <v>29.977699999999999</v>
      </c>
      <c r="C208" s="1">
        <v>6.9097</v>
      </c>
      <c r="D208" s="1">
        <v>36.946300000000001</v>
      </c>
      <c r="E208" s="1">
        <v>25.80438973</v>
      </c>
      <c r="F208" s="86">
        <v>6676.3988251653818</v>
      </c>
      <c r="G208" s="86">
        <v>187.82560696676001</v>
      </c>
      <c r="H208" s="86">
        <v>-9.8581453935599805E-2</v>
      </c>
      <c r="I208" s="86">
        <v>-12.938771872032561</v>
      </c>
      <c r="J208" s="86">
        <v>-4.4310262244399962E-2</v>
      </c>
      <c r="K208" s="86">
        <v>-39.182085305288595</v>
      </c>
      <c r="L208" s="86">
        <v>-6.6919256016175979</v>
      </c>
      <c r="M208" s="86">
        <v>-1.0426997</v>
      </c>
      <c r="N208" s="86">
        <v>-9.9589999999999996</v>
      </c>
      <c r="P208" t="s">
        <v>68</v>
      </c>
    </row>
    <row r="209" spans="1:16" x14ac:dyDescent="0.25">
      <c r="A209" s="1">
        <v>149.00000000005821</v>
      </c>
      <c r="B209" s="1">
        <v>30.024999999999999</v>
      </c>
      <c r="C209" s="1">
        <v>6.9034000000000004</v>
      </c>
      <c r="D209" s="1">
        <v>16.8826</v>
      </c>
      <c r="E209" s="1">
        <v>26.161469460000003</v>
      </c>
      <c r="F209" s="86">
        <v>7047.6012534538486</v>
      </c>
      <c r="G209" s="86">
        <v>200.54940374994001</v>
      </c>
      <c r="H209" s="86">
        <v>1.9563629698600149E-2</v>
      </c>
      <c r="I209" s="86">
        <v>-8.5309080843989875</v>
      </c>
      <c r="J209" s="86">
        <v>7.9644681494800029E-2</v>
      </c>
      <c r="K209" s="86">
        <v>-37.942901543552395</v>
      </c>
      <c r="L209" s="86">
        <v>-2.9135269840351867</v>
      </c>
      <c r="M209" s="86">
        <v>-1.0993994000000002</v>
      </c>
      <c r="N209" s="86">
        <v>-10.347999999999999</v>
      </c>
      <c r="P209" t="s">
        <v>68</v>
      </c>
    </row>
    <row r="210" spans="1:16" x14ac:dyDescent="0.25">
      <c r="M210" s="86"/>
      <c r="N210" s="86"/>
    </row>
    <row r="211" spans="1:16" x14ac:dyDescent="0.25">
      <c r="A211" t="s">
        <v>69</v>
      </c>
      <c r="F211" s="86" cm="1">
        <f t="array" ref="F211">MAX(ABS(F3:F209))</f>
        <v>19464.687742307688</v>
      </c>
      <c r="G211" s="86" cm="1">
        <f t="array" ref="G211">MAX(ABS(G3:G209))</f>
        <v>2102.6014798000006</v>
      </c>
      <c r="H211" s="86" cm="1">
        <f t="array" ref="H211">MAX(ABS(H3:H209))</f>
        <v>4.9177769053000002</v>
      </c>
      <c r="I211" s="86" cm="1">
        <f t="array" ref="I211">MAX(ABS(I3:I209))</f>
        <v>190.25622805770001</v>
      </c>
      <c r="J211" s="86" cm="1">
        <f t="array" ref="J211">MAX(ABS(J3:J209))</f>
        <v>28.111722463300001</v>
      </c>
      <c r="K211" s="86" cm="1">
        <f t="array" ref="K211">MAX(ABS(K3:K209))</f>
        <v>215.24495537090002</v>
      </c>
      <c r="L211" s="86" cm="1">
        <f t="array" ref="L211">MAX(ABS(L3:L209))</f>
        <v>120.53242932150002</v>
      </c>
      <c r="M211" s="86" cm="1">
        <f t="array" ref="M211">MAX(ABS(M3:M209))</f>
        <v>3.1086</v>
      </c>
      <c r="N211" s="86" cm="1">
        <f t="array" ref="N211">MAX(ABS(N3:N209))</f>
        <v>22.382999999999992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DB2A-5D99-4427-BA25-A29560D61E69}">
  <dimension ref="A1:P212"/>
  <sheetViews>
    <sheetView workbookViewId="0">
      <selection activeCell="R14" sqref="R14"/>
    </sheetView>
  </sheetViews>
  <sheetFormatPr defaultRowHeight="15" x14ac:dyDescent="0.25"/>
  <sheetData>
    <row r="1" spans="1:16" x14ac:dyDescent="0.25">
      <c r="A1" s="61" t="s">
        <v>0</v>
      </c>
      <c r="B1" s="62" t="s">
        <v>1</v>
      </c>
      <c r="C1" s="62" t="s">
        <v>2</v>
      </c>
      <c r="D1" s="62" t="s">
        <v>3</v>
      </c>
      <c r="E1" s="87" t="s">
        <v>9</v>
      </c>
      <c r="F1" s="4" t="s">
        <v>58</v>
      </c>
      <c r="G1" s="4" t="s">
        <v>55</v>
      </c>
      <c r="H1" s="4" t="s">
        <v>29</v>
      </c>
      <c r="I1" s="4" t="s">
        <v>30</v>
      </c>
      <c r="J1" s="4" t="s">
        <v>31</v>
      </c>
      <c r="K1" s="4" t="s">
        <v>27</v>
      </c>
      <c r="L1" s="5" t="s">
        <v>32</v>
      </c>
      <c r="M1" s="15" t="s">
        <v>56</v>
      </c>
      <c r="N1" s="15" t="s">
        <v>57</v>
      </c>
      <c r="P1" s="15" t="s">
        <v>59</v>
      </c>
    </row>
    <row r="2" spans="1:16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88" t="s">
        <v>20</v>
      </c>
      <c r="F2" s="15" t="s">
        <v>26</v>
      </c>
      <c r="G2" s="15" t="s">
        <v>28</v>
      </c>
      <c r="H2" s="15" t="s">
        <v>26</v>
      </c>
      <c r="I2" s="15" t="s">
        <v>26</v>
      </c>
      <c r="J2" s="15" t="s">
        <v>26</v>
      </c>
      <c r="K2" s="15" t="s">
        <v>26</v>
      </c>
      <c r="L2" s="16" t="s">
        <v>26</v>
      </c>
      <c r="M2" s="15" t="s">
        <v>19</v>
      </c>
      <c r="N2" s="15" t="s">
        <v>19</v>
      </c>
    </row>
    <row r="3" spans="1:16" x14ac:dyDescent="0.25">
      <c r="A3" s="1">
        <f>fullIRtable!A3-fullIRtable!$A$3</f>
        <v>0</v>
      </c>
      <c r="B3" s="1">
        <v>29.919899999999998</v>
      </c>
      <c r="C3" s="1">
        <v>4.9851000000000001</v>
      </c>
      <c r="D3" s="1">
        <v>4.9851000000000001</v>
      </c>
      <c r="E3" s="89">
        <v>17.588350000000002</v>
      </c>
      <c r="F3">
        <f>fullIRtable!F3/fullIRtable!F$211</f>
        <v>0</v>
      </c>
      <c r="G3">
        <f>fullIRtable!G3/fullIRtable!G$211</f>
        <v>0</v>
      </c>
      <c r="H3">
        <f>fullIRtable!H3/fullIRtable!H$211</f>
        <v>0</v>
      </c>
      <c r="I3">
        <f>fullIRtable!I3/fullIRtable!I$211</f>
        <v>0</v>
      </c>
      <c r="J3">
        <f>fullIRtable!J3/fullIRtable!J$211</f>
        <v>0</v>
      </c>
      <c r="K3">
        <f>fullIRtable!K3/fullIRtable!K$211</f>
        <v>0</v>
      </c>
      <c r="L3">
        <f>fullIRtable!L3/fullIRtable!L$211</f>
        <v>0</v>
      </c>
      <c r="M3">
        <f>fullIRtable!M3/fullIRtable!M$211</f>
        <v>0</v>
      </c>
      <c r="N3">
        <f>fullIRtable!N3/fullIRtable!N$211</f>
        <v>0</v>
      </c>
      <c r="P3" t="s">
        <v>60</v>
      </c>
    </row>
    <row r="4" spans="1:16" x14ac:dyDescent="0.25">
      <c r="A4" s="1">
        <f>fullIRtable!A4-fullIRtable!$A$3</f>
        <v>4.9999999998835634</v>
      </c>
      <c r="B4" s="1">
        <v>29.919899999999998</v>
      </c>
      <c r="C4" s="1">
        <v>4.9851000000000001</v>
      </c>
      <c r="D4" s="1">
        <v>4.9851000000000001</v>
      </c>
      <c r="E4" s="89">
        <v>18.201740000000001</v>
      </c>
      <c r="F4">
        <f>fullIRtable!F4/fullIRtable!F$211</f>
        <v>3.1207124348002026E-2</v>
      </c>
      <c r="G4">
        <f>fullIRtable!G4/fullIRtable!G$211</f>
        <v>0</v>
      </c>
      <c r="H4">
        <f>fullIRtable!H4/fullIRtable!H$211</f>
        <v>-7.4671230877562333E-2</v>
      </c>
      <c r="I4">
        <f>fullIRtable!I4/fullIRtable!I$211</f>
        <v>-7.9394385084828684E-2</v>
      </c>
      <c r="J4">
        <f>fullIRtable!J4/fullIRtable!J$211</f>
        <v>-0.11010281679611685</v>
      </c>
      <c r="K4">
        <f>fullIRtable!K4/fullIRtable!K$211</f>
        <v>-0.13765882349689609</v>
      </c>
      <c r="L4">
        <f>fullIRtable!L4/fullIRtable!L$211</f>
        <v>-0.10596063241066572</v>
      </c>
      <c r="M4">
        <f>fullIRtable!M4/fullIRtable!M$211</f>
        <v>-3.7734028179888107E-2</v>
      </c>
      <c r="N4">
        <f>fullIRtable!N4/fullIRtable!N$211</f>
        <v>-2.8861189295447485E-2</v>
      </c>
      <c r="P4" t="s">
        <v>60</v>
      </c>
    </row>
    <row r="5" spans="1:16" x14ac:dyDescent="0.25">
      <c r="A5" s="1">
        <f>fullIRtable!A5-fullIRtable!$A$3</f>
        <v>8.6666666666278616</v>
      </c>
      <c r="B5" s="1">
        <v>29.919899999999998</v>
      </c>
      <c r="C5" s="1">
        <v>4.9882</v>
      </c>
      <c r="D5" s="1">
        <v>4.9882</v>
      </c>
      <c r="E5" s="89">
        <v>18.632920000000002</v>
      </c>
      <c r="F5">
        <f>fullIRtable!F5/fullIRtable!F$211</f>
        <v>3.3575734338387064E-2</v>
      </c>
      <c r="G5">
        <f>fullIRtable!G5/fullIRtable!G$211</f>
        <v>0</v>
      </c>
      <c r="H5">
        <f>fullIRtable!H5/fullIRtable!H$211</f>
        <v>3.1435686485369705E-3</v>
      </c>
      <c r="I5">
        <f>fullIRtable!I5/fullIRtable!I$211</f>
        <v>-5.9022620634496259E-3</v>
      </c>
      <c r="J5">
        <f>fullIRtable!J5/fullIRtable!J$211</f>
        <v>3.7211427416647112E-3</v>
      </c>
      <c r="K5">
        <f>fullIRtable!K5/fullIRtable!K$211</f>
        <v>-2.8283815019541407E-2</v>
      </c>
      <c r="L5">
        <f>fullIRtable!L5/fullIRtable!L$211</f>
        <v>-1.3870756963178436E-2</v>
      </c>
      <c r="M5">
        <f>fullIRtable!M5/fullIRtable!M$211</f>
        <v>-5.9190632439040138E-2</v>
      </c>
      <c r="N5">
        <f>fullIRtable!N5/fullIRtable!N$211</f>
        <v>-4.9993298485457721E-2</v>
      </c>
      <c r="P5" t="s">
        <v>60</v>
      </c>
    </row>
    <row r="6" spans="1:16" x14ac:dyDescent="0.25">
      <c r="A6" s="1">
        <f>fullIRtable!A6-fullIRtable!$A$3</f>
        <v>11.666666666627862</v>
      </c>
      <c r="B6" s="1">
        <v>29.919899999999998</v>
      </c>
      <c r="C6" s="1">
        <v>4.9820000000000002</v>
      </c>
      <c r="D6" s="1">
        <v>4.9820000000000002</v>
      </c>
      <c r="E6" s="89">
        <v>18.983650000000001</v>
      </c>
      <c r="F6">
        <f>fullIRtable!F6/fullIRtable!F$211</f>
        <v>5.9854119697369111E-2</v>
      </c>
      <c r="G6">
        <f>fullIRtable!G6/fullIRtable!G$211</f>
        <v>0</v>
      </c>
      <c r="H6">
        <f>fullIRtable!H6/fullIRtable!H$211</f>
        <v>-1.400416810810969E-2</v>
      </c>
      <c r="I6">
        <f>fullIRtable!I6/fullIRtable!I$211</f>
        <v>-3.6407039531443489E-2</v>
      </c>
      <c r="J6">
        <f>fullIRtable!J6/fullIRtable!J$211</f>
        <v>-2.5528424927960168E-2</v>
      </c>
      <c r="K6">
        <f>fullIRtable!K6/fullIRtable!K$211</f>
        <v>-8.2201545574025023E-2</v>
      </c>
      <c r="L6">
        <f>fullIRtable!L6/fullIRtable!L$211</f>
        <v>-5.8104092329538531E-2</v>
      </c>
      <c r="M6">
        <f>fullIRtable!M6/fullIRtable!M$211</f>
        <v>-7.4824679920221224E-2</v>
      </c>
      <c r="N6">
        <f>fullIRtable!N6/fullIRtable!N$211</f>
        <v>-6.7283206004556978E-2</v>
      </c>
      <c r="P6" t="s">
        <v>60</v>
      </c>
    </row>
    <row r="7" spans="1:16" x14ac:dyDescent="0.25">
      <c r="A7" s="1">
        <f>fullIRtable!A7-fullIRtable!$A$3</f>
        <v>14.166666666569654</v>
      </c>
      <c r="B7" s="1">
        <v>29.919899999999998</v>
      </c>
      <c r="C7" s="1">
        <v>4.9757999999999996</v>
      </c>
      <c r="D7" s="1">
        <v>4.9757999999999996</v>
      </c>
      <c r="E7" s="89">
        <v>19.278799999999997</v>
      </c>
      <c r="F7">
        <f>fullIRtable!F7/fullIRtable!F$211</f>
        <v>8.5046111292188462E-2</v>
      </c>
      <c r="G7">
        <f>fullIRtable!G7/fullIRtable!G$211</f>
        <v>2.2922555920860711E-3</v>
      </c>
      <c r="H7">
        <f>fullIRtable!H7/fullIRtable!H$211</f>
        <v>-2.3421715892777931E-2</v>
      </c>
      <c r="I7">
        <f>fullIRtable!I7/fullIRtable!I$211</f>
        <v>-4.960631808141254E-2</v>
      </c>
      <c r="J7">
        <f>fullIRtable!J7/fullIRtable!J$211</f>
        <v>-1.4705205863485869E-2</v>
      </c>
      <c r="K7">
        <f>fullIRtable!K7/fullIRtable!K$211</f>
        <v>-8.0224794686800757E-2</v>
      </c>
      <c r="L7">
        <f>fullIRtable!L7/fullIRtable!L$211</f>
        <v>-5.8987865643489346E-2</v>
      </c>
      <c r="M7">
        <f>fullIRtable!M7/fullIRtable!M$211</f>
        <v>-8.9397156276137105E-2</v>
      </c>
      <c r="N7">
        <f>fullIRtable!N7/fullIRtable!N$211</f>
        <v>-8.1669123888665429E-2</v>
      </c>
      <c r="P7" t="s">
        <v>60</v>
      </c>
    </row>
    <row r="8" spans="1:16" x14ac:dyDescent="0.25">
      <c r="A8" s="1">
        <f>fullIRtable!A8-fullIRtable!$A$3</f>
        <v>24.333333333372138</v>
      </c>
      <c r="B8" s="1">
        <v>29.919899999999998</v>
      </c>
      <c r="C8" s="1">
        <v>4.9882</v>
      </c>
      <c r="D8" s="1">
        <v>4.9882</v>
      </c>
      <c r="E8" s="89">
        <v>20.466390000000001</v>
      </c>
      <c r="F8">
        <f>fullIRtable!F8/fullIRtable!F$211</f>
        <v>0.17182238272714034</v>
      </c>
      <c r="G8">
        <f>fullIRtable!G8/fullIRtable!G$211</f>
        <v>5.937643447862277E-3</v>
      </c>
      <c r="H8">
        <f>fullIRtable!H8/fullIRtable!H$211</f>
        <v>-0.10473351421145458</v>
      </c>
      <c r="I8">
        <f>fullIRtable!I8/fullIRtable!I$211</f>
        <v>-0.1572980292656907</v>
      </c>
      <c r="J8">
        <f>fullIRtable!J8/fullIRtable!J$211</f>
        <v>-0.10999967002865051</v>
      </c>
      <c r="K8">
        <f>fullIRtable!K8/fullIRtable!K$211</f>
        <v>-0.17464247138533454</v>
      </c>
      <c r="L8">
        <f>fullIRtable!L8/fullIRtable!L$211</f>
        <v>-0.130440744782164</v>
      </c>
      <c r="M8">
        <f>fullIRtable!M8/fullIRtable!M$211</f>
        <v>-0.14385897188444946</v>
      </c>
      <c r="N8">
        <f>fullIRtable!N8/fullIRtable!N$211</f>
        <v>-0.14028503775186524</v>
      </c>
      <c r="P8" t="s">
        <v>60</v>
      </c>
    </row>
    <row r="9" spans="1:16" x14ac:dyDescent="0.25">
      <c r="A9" s="1">
        <f>fullIRtable!A9-fullIRtable!$A$3</f>
        <v>26.833333333313931</v>
      </c>
      <c r="B9" s="1">
        <v>29.919899999999998</v>
      </c>
      <c r="C9" s="1">
        <v>4.9820000000000002</v>
      </c>
      <c r="D9" s="1">
        <v>4.9820000000000002</v>
      </c>
      <c r="E9" s="89">
        <v>20.753350000000001</v>
      </c>
      <c r="F9">
        <f>fullIRtable!F9/fullIRtable!F$211</f>
        <v>0.13354815198360273</v>
      </c>
      <c r="G9">
        <f>fullIRtable!G9/fullIRtable!G$211</f>
        <v>2.3195252628015389E-2</v>
      </c>
      <c r="H9">
        <f>fullIRtable!H9/fullIRtable!H$211</f>
        <v>-5.9503400750985109E-3</v>
      </c>
      <c r="I9">
        <f>fullIRtable!I9/fullIRtable!I$211</f>
        <v>-0.13729012864997175</v>
      </c>
      <c r="J9">
        <f>fullIRtable!J9/fullIRtable!J$211</f>
        <v>-4.8883152456915806E-3</v>
      </c>
      <c r="K9">
        <f>fullIRtable!K9/fullIRtable!K$211</f>
        <v>-0.10350808351400786</v>
      </c>
      <c r="L9">
        <f>fullIRtable!L9/fullIRtable!L$211</f>
        <v>-4.0670765051323797E-2</v>
      </c>
      <c r="M9">
        <f>fullIRtable!M9/fullIRtable!M$211</f>
        <v>-0.15550408544039104</v>
      </c>
      <c r="N9">
        <f>fullIRtable!N9/fullIRtable!N$211</f>
        <v>-0.15467095563597377</v>
      </c>
      <c r="P9" t="s">
        <v>60</v>
      </c>
    </row>
    <row r="10" spans="1:16" x14ac:dyDescent="0.25">
      <c r="A10" s="1">
        <f>fullIRtable!A10-fullIRtable!$A$3</f>
        <v>29.666666666627862</v>
      </c>
      <c r="B10" s="1">
        <v>29.919899999999998</v>
      </c>
      <c r="C10" s="1">
        <v>4.9851000000000001</v>
      </c>
      <c r="D10" s="1">
        <v>4.9851000000000001</v>
      </c>
      <c r="E10" s="89">
        <v>21.078669999999999</v>
      </c>
      <c r="F10">
        <f>fullIRtable!F10/fullIRtable!F$211</f>
        <v>0.17345120630383642</v>
      </c>
      <c r="G10">
        <f>fullIRtable!G10/fullIRtable!G$211</f>
        <v>2.1453591768750543E-2</v>
      </c>
      <c r="H10">
        <f>fullIRtable!H10/fullIRtable!H$211</f>
        <v>-4.2993364841771506E-2</v>
      </c>
      <c r="I10">
        <f>fullIRtable!I10/fullIRtable!I$211</f>
        <v>-0.11859636145607289</v>
      </c>
      <c r="J10">
        <f>fullIRtable!J10/fullIRtable!J$211</f>
        <v>-8.6243702852614096E-2</v>
      </c>
      <c r="K10">
        <f>fullIRtable!K10/fullIRtable!K$211</f>
        <v>-0.14664219838885625</v>
      </c>
      <c r="L10">
        <f>fullIRtable!L10/fullIRtable!L$211</f>
        <v>-7.362658482995546E-2</v>
      </c>
      <c r="M10">
        <f>fullIRtable!M10/fullIRtable!M$211</f>
        <v>-0.16933667889081894</v>
      </c>
      <c r="N10">
        <f>fullIRtable!N10/fullIRtable!N$211</f>
        <v>-0.17102265111915288</v>
      </c>
      <c r="P10" t="s">
        <v>60</v>
      </c>
    </row>
    <row r="11" spans="1:16" x14ac:dyDescent="0.25">
      <c r="A11" s="1">
        <f>fullIRtable!A11-fullIRtable!$A$3</f>
        <v>32.666666666627862</v>
      </c>
      <c r="B11" s="1">
        <v>29.919899999999998</v>
      </c>
      <c r="C11" s="1">
        <v>4.9851000000000001</v>
      </c>
      <c r="D11" s="1">
        <v>4.9851000000000001</v>
      </c>
      <c r="E11" s="89">
        <v>21.424090000000003</v>
      </c>
      <c r="F11">
        <f>fullIRtable!F11/fullIRtable!F$211</f>
        <v>0.19707305771114564</v>
      </c>
      <c r="G11">
        <f>fullIRtable!G11/fullIRtable!G$211</f>
        <v>2.8835789988013873E-2</v>
      </c>
      <c r="H11">
        <f>fullIRtable!H11/fullIRtable!H$211</f>
        <v>-9.7681153242695773E-2</v>
      </c>
      <c r="I11">
        <f>fullIRtable!I11/fullIRtable!I$211</f>
        <v>-0.16267336386703588</v>
      </c>
      <c r="J11">
        <f>fullIRtable!J11/fullIRtable!J$211</f>
        <v>-0.14872389590706048</v>
      </c>
      <c r="K11">
        <f>fullIRtable!K11/fullIRtable!K$211</f>
        <v>-0.20398513503808674</v>
      </c>
      <c r="L11">
        <f>fullIRtable!L11/fullIRtable!L$211</f>
        <v>-0.12951943291592918</v>
      </c>
      <c r="M11">
        <f>fullIRtable!M11/fullIRtable!M$211</f>
        <v>-0.18397349289069043</v>
      </c>
      <c r="N11">
        <f>fullIRtable!N11/fullIRtable!N$211</f>
        <v>-0.1883125586382523</v>
      </c>
      <c r="P11" t="s">
        <v>60</v>
      </c>
    </row>
    <row r="12" spans="1:16" x14ac:dyDescent="0.25">
      <c r="A12" s="1">
        <f>fullIRtable!A12-fullIRtable!$A$3</f>
        <v>35.666666666627862</v>
      </c>
      <c r="B12" s="1">
        <v>29.919899999999998</v>
      </c>
      <c r="C12" s="1">
        <v>4.9851000000000001</v>
      </c>
      <c r="D12" s="1">
        <v>4.9851000000000001</v>
      </c>
      <c r="E12" s="89">
        <v>21.76924</v>
      </c>
      <c r="F12">
        <f>fullIRtable!F12/fullIRtable!F$211</f>
        <v>0.20830276659817684</v>
      </c>
      <c r="G12">
        <f>fullIRtable!G12/fullIRtable!G$211</f>
        <v>3.1371040985985699E-2</v>
      </c>
      <c r="H12">
        <f>fullIRtable!H12/fullIRtable!H$211</f>
        <v>-8.5594480678119048E-2</v>
      </c>
      <c r="I12">
        <f>fullIRtable!I12/fullIRtable!I$211</f>
        <v>-0.15772004060176975</v>
      </c>
      <c r="J12">
        <f>fullIRtable!J12/fullIRtable!J$211</f>
        <v>-0.14597749675984373</v>
      </c>
      <c r="K12">
        <f>fullIRtable!K12/fullIRtable!K$211</f>
        <v>-0.20817871207428082</v>
      </c>
      <c r="L12">
        <f>fullIRtable!L12/fullIRtable!L$211</f>
        <v>-0.12882011679598979</v>
      </c>
      <c r="M12">
        <f>fullIRtable!M12/fullIRtable!M$211</f>
        <v>-0.19851380042462838</v>
      </c>
      <c r="N12">
        <f>fullIRtable!N12/fullIRtable!N$211</f>
        <v>-0.20560246615735156</v>
      </c>
      <c r="P12" t="s">
        <v>60</v>
      </c>
    </row>
    <row r="13" spans="1:16" x14ac:dyDescent="0.25">
      <c r="A13" s="1">
        <f>fullIRtable!A13-fullIRtable!$A$3</f>
        <v>38.166666666569654</v>
      </c>
      <c r="B13" s="1">
        <v>29.919899999999998</v>
      </c>
      <c r="C13" s="1">
        <v>4.9882</v>
      </c>
      <c r="D13" s="1">
        <v>4.9882</v>
      </c>
      <c r="E13" s="89">
        <v>22.059889999999999</v>
      </c>
      <c r="F13">
        <f>fullIRtable!F13/fullIRtable!F$211</f>
        <v>0.22144581468145141</v>
      </c>
      <c r="G13">
        <f>fullIRtable!G13/fullIRtable!G$211</f>
        <v>2.6753866598320266E-2</v>
      </c>
      <c r="H13">
        <f>fullIRtable!H13/fullIRtable!H$211</f>
        <v>-9.4166208556740197E-2</v>
      </c>
      <c r="I13">
        <f>fullIRtable!I13/fullIRtable!I$211</f>
        <v>-0.1889651779824876</v>
      </c>
      <c r="J13">
        <f>fullIRtable!J13/fullIRtable!J$211</f>
        <v>-0.16123476406389969</v>
      </c>
      <c r="K13">
        <f>fullIRtable!K13/fullIRtable!K$211</f>
        <v>-0.20488600456725126</v>
      </c>
      <c r="L13">
        <f>fullIRtable!L13/fullIRtable!L$211</f>
        <v>-0.11534913213451684</v>
      </c>
      <c r="M13">
        <f>fullIRtable!M13/fullIRtable!M$211</f>
        <v>-0.21102747217396889</v>
      </c>
      <c r="N13">
        <f>fullIRtable!N13/fullIRtable!N$211</f>
        <v>-0.21998838404146009</v>
      </c>
      <c r="P13" t="s">
        <v>60</v>
      </c>
    </row>
    <row r="14" spans="1:16" x14ac:dyDescent="0.25">
      <c r="A14" s="1">
        <f>fullIRtable!A14-fullIRtable!$A$3</f>
        <v>48.499999999883585</v>
      </c>
      <c r="B14" s="1">
        <v>29.919899999999998</v>
      </c>
      <c r="C14" s="1">
        <v>4.9820000000000002</v>
      </c>
      <c r="D14" s="1">
        <v>4.9820000000000002</v>
      </c>
      <c r="E14" s="89">
        <v>23.249469999999999</v>
      </c>
      <c r="F14">
        <f>fullIRtable!F14/fullIRtable!F$211</f>
        <v>0.30625510362447372</v>
      </c>
      <c r="G14">
        <f>fullIRtable!G14/fullIRtable!G$211</f>
        <v>5.1085549226483506E-2</v>
      </c>
      <c r="H14">
        <f>fullIRtable!H14/fullIRtable!H$211</f>
        <v>-0.16265388182573615</v>
      </c>
      <c r="I14">
        <f>fullIRtable!I14/fullIRtable!I$211</f>
        <v>-0.21841734837977203</v>
      </c>
      <c r="J14">
        <f>fullIRtable!J14/fullIRtable!J$211</f>
        <v>-0.2775021483896738</v>
      </c>
      <c r="K14">
        <f>fullIRtable!K14/fullIRtable!K$211</f>
        <v>-0.28616562146630198</v>
      </c>
      <c r="L14">
        <f>fullIRtable!L14/fullIRtable!L$211</f>
        <v>-0.1815604481655998</v>
      </c>
      <c r="M14">
        <f>fullIRtable!M14/fullIRtable!M$211</f>
        <v>-0.25818696519333462</v>
      </c>
      <c r="N14">
        <f>fullIRtable!N14/fullIRtable!N$211</f>
        <v>-0.27958718670419513</v>
      </c>
      <c r="P14" t="s">
        <v>60</v>
      </c>
    </row>
    <row r="15" spans="1:16" x14ac:dyDescent="0.25">
      <c r="A15" s="1">
        <f>fullIRtable!A15-fullIRtable!$A$3</f>
        <v>50.833333333313931</v>
      </c>
      <c r="B15" s="1">
        <v>29.872699999999998</v>
      </c>
      <c r="C15" s="1">
        <v>4.9912999999999998</v>
      </c>
      <c r="D15" s="1">
        <v>4.9912999999999998</v>
      </c>
      <c r="E15" s="89">
        <v>23.512460000000001</v>
      </c>
      <c r="F15">
        <f>fullIRtable!F15/fullIRtable!F$211</f>
        <v>0.25720695170044605</v>
      </c>
      <c r="G15">
        <f>fullIRtable!G15/fullIRtable!G$211</f>
        <v>5.7142864092071581E-2</v>
      </c>
      <c r="H15">
        <f>fullIRtable!H15/fullIRtable!H$211</f>
        <v>-0.1139976432228581</v>
      </c>
      <c r="I15">
        <f>fullIRtable!I15/fullIRtable!I$211</f>
        <v>-0.188990899555179</v>
      </c>
      <c r="J15">
        <f>fullIRtable!J15/fullIRtable!J$211</f>
        <v>-0.26403744143000052</v>
      </c>
      <c r="K15">
        <f>fullIRtable!K15/fullIRtable!K$211</f>
        <v>-0.26304143030175997</v>
      </c>
      <c r="L15">
        <f>fullIRtable!L15/fullIRtable!L$211</f>
        <v>-0.15964255388377621</v>
      </c>
      <c r="M15">
        <f>fullIRtable!M15/fullIRtable!M$211</f>
        <v>-0.26809496236247821</v>
      </c>
      <c r="N15">
        <f>fullIRtable!N15/fullIRtable!N$211</f>
        <v>-0.29303489255238357</v>
      </c>
      <c r="P15" t="s">
        <v>60</v>
      </c>
    </row>
    <row r="16" spans="1:16" s="93" customFormat="1" x14ac:dyDescent="0.25">
      <c r="A16" s="91">
        <f>fullIRtable!A16-fullIRtable!$A$3</f>
        <v>53.666666666627862</v>
      </c>
      <c r="B16" s="91">
        <v>29.872699999999998</v>
      </c>
      <c r="C16" s="91">
        <v>5.0068999999999999</v>
      </c>
      <c r="D16" s="91">
        <v>5.0068999999999999</v>
      </c>
      <c r="E16" s="98">
        <v>23.828530000000001</v>
      </c>
      <c r="F16" s="93">
        <f>fullIRtable!F16/fullIRtable!F$211</f>
        <v>0.27346013128251501</v>
      </c>
      <c r="G16" s="93">
        <f>fullIRtable!G16/fullIRtable!G$211</f>
        <v>6.7317306470013258E-2</v>
      </c>
      <c r="H16" s="93">
        <f>fullIRtable!H16/fullIRtable!H$211</f>
        <v>-0.13863844040286094</v>
      </c>
      <c r="I16" s="93">
        <f>fullIRtable!I16/fullIRtable!I$211</f>
        <v>-0.21413483431745756</v>
      </c>
      <c r="J16" s="93">
        <f>fullIRtable!J16/fullIRtable!J$211</f>
        <v>-0.27986901277825271</v>
      </c>
      <c r="K16" s="93">
        <f>fullIRtable!K16/fullIRtable!K$211</f>
        <v>-0.26635980325813974</v>
      </c>
      <c r="L16" s="93">
        <f>fullIRtable!L16/fullIRtable!L$211</f>
        <v>-0.13270843091392645</v>
      </c>
      <c r="M16" s="93">
        <f>fullIRtable!M16/fullIRtable!M$211</f>
        <v>-0.27710223251624516</v>
      </c>
      <c r="N16" s="93">
        <f>fullIRtable!N16/fullIRtable!N$211</f>
        <v>-0.30934191127194755</v>
      </c>
      <c r="P16" s="93" t="s">
        <v>60</v>
      </c>
    </row>
    <row r="17" spans="1:16" x14ac:dyDescent="0.25">
      <c r="A17" s="1">
        <f>fullIRtable!A17-fullIRtable!$A$17</f>
        <v>0</v>
      </c>
      <c r="B17" s="1">
        <v>29.919899999999998</v>
      </c>
      <c r="C17" s="1">
        <v>4.9882</v>
      </c>
      <c r="D17" s="1">
        <v>47.081800000000001</v>
      </c>
      <c r="E17" s="89">
        <v>20.79823</v>
      </c>
      <c r="F17">
        <f>fullIRtable!F17/fullIRtable!F$211</f>
        <v>0</v>
      </c>
      <c r="G17">
        <f>fullIRtable!G17/fullIRtable!G$211</f>
        <v>0</v>
      </c>
      <c r="H17">
        <f>fullIRtable!H17/fullIRtable!H$211</f>
        <v>0</v>
      </c>
      <c r="I17">
        <f>fullIRtable!I17/fullIRtable!I$211</f>
        <v>0</v>
      </c>
      <c r="J17">
        <f>fullIRtable!J17/fullIRtable!J$211</f>
        <v>0</v>
      </c>
      <c r="K17">
        <f>fullIRtable!K17/fullIRtable!K$211</f>
        <v>0</v>
      </c>
      <c r="L17">
        <f>fullIRtable!L17/fullIRtable!L$211</f>
        <v>0</v>
      </c>
      <c r="M17">
        <f>fullIRtable!M17/fullIRtable!M$211</f>
        <v>0</v>
      </c>
      <c r="N17">
        <f>fullIRtable!N17/fullIRtable!N$211</f>
        <v>0</v>
      </c>
      <c r="P17" t="s">
        <v>61</v>
      </c>
    </row>
    <row r="18" spans="1:16" x14ac:dyDescent="0.25">
      <c r="A18" s="1">
        <f>fullIRtable!A18-fullIRtable!$A$17</f>
        <v>1.1666666666278616</v>
      </c>
      <c r="B18" s="1">
        <v>19.960699999999999</v>
      </c>
      <c r="C18" s="1">
        <v>5.1254</v>
      </c>
      <c r="D18" s="1">
        <v>44.464199999999998</v>
      </c>
      <c r="E18" s="89">
        <v>20.880809999999997</v>
      </c>
      <c r="F18">
        <f>fullIRtable!F18/fullIRtable!F$211</f>
        <v>6.4362993822911756E-3</v>
      </c>
      <c r="G18">
        <f>fullIRtable!G18/fullIRtable!G$211</f>
        <v>3.9080216479166546E-3</v>
      </c>
      <c r="H18">
        <f>fullIRtable!H18/fullIRtable!H$211</f>
        <v>5.5163514515600205E-2</v>
      </c>
      <c r="I18">
        <f>fullIRtable!I18/fullIRtable!I$211</f>
        <v>6.0650907362677337E-2</v>
      </c>
      <c r="J18">
        <f>fullIRtable!J18/fullIRtable!J$211</f>
        <v>4.7402080446676625E-2</v>
      </c>
      <c r="K18">
        <f>fullIRtable!K18/fullIRtable!K$211</f>
        <v>9.5392309595915839E-2</v>
      </c>
      <c r="L18">
        <f>fullIRtable!L18/fullIRtable!L$211</f>
        <v>0.12241536620442138</v>
      </c>
      <c r="M18">
        <f>fullIRtable!M18/fullIRtable!M$211</f>
        <v>-9.97233481309876E-4</v>
      </c>
      <c r="N18">
        <f>fullIRtable!N18/fullIRtable!N$211</f>
        <v>-4.5123531251396549E-3</v>
      </c>
      <c r="P18" t="s">
        <v>61</v>
      </c>
    </row>
    <row r="19" spans="1:16" x14ac:dyDescent="0.25">
      <c r="A19" s="1">
        <f>fullIRtable!A19-fullIRtable!$A$17</f>
        <v>3</v>
      </c>
      <c r="B19" s="1">
        <v>19.960699999999999</v>
      </c>
      <c r="C19" s="1">
        <v>4.9976000000000003</v>
      </c>
      <c r="D19" s="1">
        <v>43.903300000000002</v>
      </c>
      <c r="E19" s="89">
        <v>21.020859999999999</v>
      </c>
      <c r="F19">
        <f>fullIRtable!F19/fullIRtable!F$211</f>
        <v>2.6239534531229325E-3</v>
      </c>
      <c r="G19">
        <f>fullIRtable!G19/fullIRtable!G$211</f>
        <v>6.692617899868746E-3</v>
      </c>
      <c r="H19">
        <f>fullIRtable!H19/fullIRtable!H$211</f>
        <v>-0.11649044902435489</v>
      </c>
      <c r="I19">
        <f>fullIRtable!I19/fullIRtable!I$211</f>
        <v>-9.6347922797779539E-2</v>
      </c>
      <c r="J19">
        <f>fullIRtable!J19/fullIRtable!J$211</f>
        <v>-0.15968883296143027</v>
      </c>
      <c r="K19">
        <f>fullIRtable!K19/fullIRtable!K$211</f>
        <v>-5.4322733669421933E-2</v>
      </c>
      <c r="L19">
        <f>fullIRtable!L19/fullIRtable!L$211</f>
        <v>-3.5849209124247217E-2</v>
      </c>
      <c r="M19">
        <f>fullIRtable!M19/fullIRtable!M$211</f>
        <v>-6.7232837933475327E-3</v>
      </c>
      <c r="N19">
        <f>fullIRtable!N19/fullIRtable!N$211</f>
        <v>-1.1526605012732921E-2</v>
      </c>
      <c r="P19" t="s">
        <v>61</v>
      </c>
    </row>
    <row r="20" spans="1:16" x14ac:dyDescent="0.25">
      <c r="A20" s="1">
        <f>fullIRtable!A20-fullIRtable!$A$17</f>
        <v>6</v>
      </c>
      <c r="B20" s="1">
        <v>19.960699999999999</v>
      </c>
      <c r="C20" s="1">
        <v>5.0007000000000001</v>
      </c>
      <c r="D20" s="1">
        <v>39.0107</v>
      </c>
      <c r="E20" s="89">
        <v>21.260949999999998</v>
      </c>
      <c r="F20">
        <f>fullIRtable!F20/fullIRtable!F$211</f>
        <v>1.8615592551544824E-2</v>
      </c>
      <c r="G20">
        <f>fullIRtable!G20/fullIRtable!G$211</f>
        <v>5.1506128974236768E-3</v>
      </c>
      <c r="H20">
        <f>fullIRtable!H20/fullIRtable!H$211</f>
        <v>1.7223684711828783E-2</v>
      </c>
      <c r="I20">
        <f>fullIRtable!I20/fullIRtable!I$211</f>
        <v>8.1436288557666242E-2</v>
      </c>
      <c r="J20">
        <f>fullIRtable!J20/fullIRtable!J$211</f>
        <v>4.5578191961475029E-2</v>
      </c>
      <c r="K20">
        <f>fullIRtable!K20/fullIRtable!K$211</f>
        <v>4.8937829221822882E-2</v>
      </c>
      <c r="L20">
        <f>fullIRtable!L20/fullIRtable!L$211</f>
        <v>9.0012356005544622E-2</v>
      </c>
      <c r="M20">
        <f>fullIRtable!M20/fullIRtable!M$211</f>
        <v>-1.9687319050376208E-2</v>
      </c>
      <c r="N20">
        <f>fullIRtable!N20/fullIRtable!N$211</f>
        <v>-2.3053210025465763E-2</v>
      </c>
      <c r="P20" t="s">
        <v>61</v>
      </c>
    </row>
    <row r="21" spans="1:16" x14ac:dyDescent="0.25">
      <c r="A21" s="1">
        <f>fullIRtable!A21-fullIRtable!$A$17</f>
        <v>8.0000000000582077</v>
      </c>
      <c r="B21" s="1">
        <v>19.960699999999999</v>
      </c>
      <c r="C21" s="1">
        <v>4.9945000000000004</v>
      </c>
      <c r="D21" s="1">
        <v>38.418599999999998</v>
      </c>
      <c r="E21" s="89">
        <v>21.42446</v>
      </c>
      <c r="F21">
        <f>fullIRtable!F21/fullIRtable!F$211</f>
        <v>2.7091254215190326E-2</v>
      </c>
      <c r="G21">
        <f>fullIRtable!G21/fullIRtable!G$211</f>
        <v>2.2274396146841319E-2</v>
      </c>
      <c r="H21">
        <f>fullIRtable!H21/fullIRtable!H$211</f>
        <v>-2.9161057742462037E-2</v>
      </c>
      <c r="I21">
        <f>fullIRtable!I21/fullIRtable!I$211</f>
        <v>5.8564145272663312E-3</v>
      </c>
      <c r="J21">
        <f>fullIRtable!J21/fullIRtable!J$211</f>
        <v>2.5555862585008814E-2</v>
      </c>
      <c r="K21">
        <f>fullIRtable!K21/fullIRtable!K$211</f>
        <v>4.080856025157064E-2</v>
      </c>
      <c r="L21">
        <f>fullIRtable!L21/fullIRtable!L$211</f>
        <v>9.3741640556020481E-2</v>
      </c>
      <c r="M21">
        <f>fullIRtable!M21/fullIRtable!M$211</f>
        <v>-2.9563147397542261E-2</v>
      </c>
      <c r="N21">
        <f>fullIRtable!N21/fullIRtable!N$211</f>
        <v>-3.0737613367287711E-2</v>
      </c>
      <c r="P21" t="s">
        <v>61</v>
      </c>
    </row>
    <row r="22" spans="1:16" x14ac:dyDescent="0.25">
      <c r="A22" s="1">
        <f>fullIRtable!A22-fullIRtable!$A$17</f>
        <v>18.249999999941792</v>
      </c>
      <c r="B22" s="1">
        <v>19.913499999999999</v>
      </c>
      <c r="C22" s="1">
        <v>4.9882</v>
      </c>
      <c r="D22" s="1">
        <v>34.523299999999999</v>
      </c>
      <c r="E22" s="89">
        <v>22.235019999999999</v>
      </c>
      <c r="F22">
        <f>fullIRtable!F22/fullIRtable!F$211</f>
        <v>0.10331509906201451</v>
      </c>
      <c r="G22">
        <f>fullIRtable!G22/fullIRtable!G$211</f>
        <v>3.3179185580443811E-2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M22">
        <f>fullIRtable!M22/fullIRtable!M$211</f>
        <v>-7.0514057775204225E-2</v>
      </c>
      <c r="N22">
        <f>fullIRtable!N22/fullIRtable!N$211</f>
        <v>-7.0097842112317441E-2</v>
      </c>
      <c r="P22" t="s">
        <v>61</v>
      </c>
    </row>
    <row r="23" spans="1:16" x14ac:dyDescent="0.25">
      <c r="A23" s="1">
        <f>fullIRtable!A23-fullIRtable!$A$17</f>
        <v>18.999999999941792</v>
      </c>
      <c r="B23" s="1">
        <v>19.960699999999999</v>
      </c>
      <c r="C23" s="1">
        <v>4.9757999999999996</v>
      </c>
      <c r="D23" s="1">
        <v>33.588500000000003</v>
      </c>
      <c r="E23" s="89">
        <v>22.294740000000001</v>
      </c>
      <c r="F23">
        <f>fullIRtable!F23/fullIRtable!F$211</f>
        <v>9.958986551846756E-2</v>
      </c>
      <c r="G23">
        <f>fullIRtable!G23/fullIRtable!G$211</f>
        <v>2.9686786630596942E-2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>
        <f>fullIRtable!M23/fullIRtable!M$211</f>
        <v>-7.3505758219133854E-2</v>
      </c>
      <c r="N23">
        <f>fullIRtable!N23/fullIRtable!N$211</f>
        <v>-7.300183174730826E-2</v>
      </c>
      <c r="P23" t="s">
        <v>61</v>
      </c>
    </row>
    <row r="24" spans="1:16" x14ac:dyDescent="0.25">
      <c r="A24" s="1">
        <f>fullIRtable!A24-fullIRtable!$A$17</f>
        <v>20.416666666686069</v>
      </c>
      <c r="B24" s="1">
        <v>19.913499999999999</v>
      </c>
      <c r="C24" s="1">
        <v>4.9820000000000002</v>
      </c>
      <c r="D24" s="1">
        <v>38.5745</v>
      </c>
      <c r="E24" s="89">
        <v>22.403270000000003</v>
      </c>
      <c r="F24">
        <f>fullIRtable!F24/fullIRtable!F$211</f>
        <v>9.7531836099740948E-2</v>
      </c>
      <c r="G24">
        <f>fullIRtable!G24/fullIRtable!G$211</f>
        <v>3.5201668557296131E-2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M24">
        <f>fullIRtable!M24/fullIRtable!M$211</f>
        <v>-7.8298912693816961E-2</v>
      </c>
      <c r="N24">
        <f>fullIRtable!N24/fullIRtable!N$211</f>
        <v>-7.8452396908368E-2</v>
      </c>
      <c r="P24" t="s">
        <v>61</v>
      </c>
    </row>
    <row r="25" spans="1:16" x14ac:dyDescent="0.25">
      <c r="A25" s="1">
        <f>fullIRtable!A25-fullIRtable!$A$17</f>
        <v>21</v>
      </c>
      <c r="B25" s="1">
        <v>19.913499999999999</v>
      </c>
      <c r="C25" s="1">
        <v>5.0038</v>
      </c>
      <c r="D25" s="1">
        <v>4.2645</v>
      </c>
      <c r="E25" s="89">
        <v>22.490610000000004</v>
      </c>
      <c r="F25">
        <f>fullIRtable!F25/fullIRtable!F$211</f>
        <v>8.4665563584167131E-2</v>
      </c>
      <c r="G25">
        <f>fullIRtable!G25/fullIRtable!G$211</f>
        <v>4.3395647238238945E-2</v>
      </c>
      <c r="H25" t="s">
        <v>70</v>
      </c>
      <c r="I25" t="s">
        <v>70</v>
      </c>
      <c r="J25" t="s">
        <v>70</v>
      </c>
      <c r="K25" t="s">
        <v>70</v>
      </c>
      <c r="L25" t="s">
        <v>70</v>
      </c>
      <c r="M25">
        <f>fullIRtable!M25/fullIRtable!M$211</f>
        <v>-8.7209676381650794E-2</v>
      </c>
      <c r="N25">
        <f>fullIRtable!N25/fullIRtable!N$211</f>
        <v>-8.1981861233972275E-2</v>
      </c>
      <c r="P25" t="s">
        <v>61</v>
      </c>
    </row>
    <row r="26" spans="1:16" x14ac:dyDescent="0.25">
      <c r="A26" s="1">
        <f>fullIRtable!A26-fullIRtable!$A$17</f>
        <v>24</v>
      </c>
      <c r="B26" s="1">
        <v>19.960699999999999</v>
      </c>
      <c r="C26" s="1">
        <v>5.01</v>
      </c>
      <c r="D26" s="1">
        <v>2.8622000000000001</v>
      </c>
      <c r="E26" s="89">
        <v>22.801410000000001</v>
      </c>
      <c r="F26">
        <f>fullIRtable!F26/fullIRtable!F$211</f>
        <v>0.11406674420296048</v>
      </c>
      <c r="G26">
        <f>fullIRtable!G26/fullIRtable!G$211</f>
        <v>3.6092152235723915E-2</v>
      </c>
      <c r="H26">
        <f>fullIRtable!H26/fullIRtable!H$211</f>
        <v>-0.16564442118593939</v>
      </c>
      <c r="I26">
        <f>fullIRtable!I26/fullIRtable!I$211</f>
        <v>-0.2349005383184945</v>
      </c>
      <c r="J26">
        <f>fullIRtable!J26/fullIRtable!J$211</f>
        <v>-0.15723960719129512</v>
      </c>
      <c r="K26">
        <f>fullIRtable!K26/fullIRtable!K$211</f>
        <v>-0.17760928756274305</v>
      </c>
      <c r="L26">
        <f>fullIRtable!L26/fullIRtable!L$211</f>
        <v>-0.11215962416007282</v>
      </c>
      <c r="M26">
        <f>fullIRtable!M26/fullIRtable!M$211</f>
        <v>-9.8340088785948618E-2</v>
      </c>
      <c r="N26">
        <f>fullIRtable!N26/fullIRtable!N$211</f>
        <v>-9.7797435553768519E-2</v>
      </c>
      <c r="P26" t="s">
        <v>61</v>
      </c>
    </row>
    <row r="27" spans="1:16" x14ac:dyDescent="0.25">
      <c r="A27" s="1">
        <f>fullIRtable!A27-fullIRtable!$A$17</f>
        <v>25.5</v>
      </c>
      <c r="B27" s="1">
        <v>20.007899999999999</v>
      </c>
      <c r="C27" s="1">
        <v>5.0068999999999999</v>
      </c>
      <c r="D27" s="1">
        <v>16.417899999999999</v>
      </c>
      <c r="E27" s="89">
        <v>23.053260000000002</v>
      </c>
      <c r="F27">
        <f>fullIRtable!F27/fullIRtable!F$211</f>
        <v>0.11605057930375681</v>
      </c>
      <c r="G27">
        <f>fullIRtable!G27/fullIRtable!G$211</f>
        <v>5.2924641292740313E-2</v>
      </c>
      <c r="H27">
        <f>fullIRtable!H27/fullIRtable!H$211</f>
        <v>-0.23457383958527223</v>
      </c>
      <c r="I27">
        <f>fullIRtable!I27/fullIRtable!I$211</f>
        <v>-0.28353332888918681</v>
      </c>
      <c r="J27">
        <f>fullIRtable!J27/fullIRtable!J$211</f>
        <v>-0.21445847479358932</v>
      </c>
      <c r="K27">
        <f>fullIRtable!K27/fullIRtable!K$211</f>
        <v>-0.22924236226151726</v>
      </c>
      <c r="L27">
        <f>fullIRtable!L27/fullIRtable!L$211</f>
        <v>-0.1822914618471124</v>
      </c>
      <c r="M27">
        <f>fullIRtable!M27/fullIRtable!M$211</f>
        <v>-0.10873061828475844</v>
      </c>
      <c r="N27">
        <f>fullIRtable!N27/fullIRtable!N$211</f>
        <v>-0.11039628289326725</v>
      </c>
      <c r="P27" t="s">
        <v>61</v>
      </c>
    </row>
    <row r="28" spans="1:16" x14ac:dyDescent="0.25">
      <c r="A28" s="1">
        <f>fullIRtable!A28-fullIRtable!$A$17</f>
        <v>27.500000000058208</v>
      </c>
      <c r="B28" s="1">
        <v>19.535900000000002</v>
      </c>
      <c r="C28" s="1">
        <v>5.0038</v>
      </c>
      <c r="D28" s="1">
        <v>9.4062999999999999</v>
      </c>
      <c r="E28" s="89">
        <v>23.44669</v>
      </c>
      <c r="F28">
        <f>fullIRtable!F28/fullIRtable!F$211</f>
        <v>0.14564645608465476</v>
      </c>
      <c r="G28">
        <f>fullIRtable!G28/fullIRtable!G$211</f>
        <v>5.4647179935842824E-2</v>
      </c>
      <c r="H28">
        <f>fullIRtable!H28/fullIRtable!H$211</f>
        <v>-0.21907031267297356</v>
      </c>
      <c r="I28">
        <f>fullIRtable!I28/fullIRtable!I$211</f>
        <v>-0.28009416175295215</v>
      </c>
      <c r="J28">
        <f>fullIRtable!J28/fullIRtable!J$211</f>
        <v>-0.22057834598698914</v>
      </c>
      <c r="K28">
        <f>fullIRtable!K28/fullIRtable!K$211</f>
        <v>-0.25453564524098932</v>
      </c>
      <c r="L28">
        <f>fullIRtable!L28/fullIRtable!L$211</f>
        <v>-0.15717303424100795</v>
      </c>
      <c r="M28">
        <f>fullIRtable!M28/fullIRtable!M$211</f>
        <v>-0.12793540500546854</v>
      </c>
      <c r="N28">
        <f>fullIRtable!N28/fullIRtable!N$211</f>
        <v>-0.12960729124782205</v>
      </c>
      <c r="P28" t="s">
        <v>61</v>
      </c>
    </row>
    <row r="29" spans="1:16" x14ac:dyDescent="0.25">
      <c r="A29" s="1">
        <f>fullIRtable!A29-fullIRtable!$A$17</f>
        <v>30</v>
      </c>
      <c r="B29" s="1">
        <v>19.866299999999999</v>
      </c>
      <c r="C29" s="1">
        <v>4.9695</v>
      </c>
      <c r="D29" s="1">
        <v>12.0863</v>
      </c>
      <c r="E29" s="89">
        <v>23.955750000000002</v>
      </c>
      <c r="F29">
        <f>fullIRtable!F29/fullIRtable!F$211</f>
        <v>0.16817945029244449</v>
      </c>
      <c r="G29">
        <f>fullIRtable!G29/fullIRtable!G$211</f>
        <v>5.5455114257358461E-2</v>
      </c>
      <c r="H29" t="s">
        <v>70</v>
      </c>
      <c r="I29" t="s">
        <v>70</v>
      </c>
      <c r="J29" t="s">
        <v>70</v>
      </c>
      <c r="K29" t="s">
        <v>70</v>
      </c>
      <c r="L29" t="s">
        <v>70</v>
      </c>
      <c r="M29">
        <f>fullIRtable!M29/fullIRtable!M$211</f>
        <v>-0.15769156533487735</v>
      </c>
      <c r="N29">
        <f>fullIRtable!N29/fullIRtable!N$211</f>
        <v>-0.1536880668364384</v>
      </c>
      <c r="P29" t="s">
        <v>61</v>
      </c>
    </row>
    <row r="30" spans="1:16" x14ac:dyDescent="0.25">
      <c r="A30" s="1">
        <f>fullIRtable!A30-fullIRtable!$A$17</f>
        <v>32.000000000058208</v>
      </c>
      <c r="B30" s="1">
        <v>19.677499999999998</v>
      </c>
      <c r="C30" s="1">
        <v>5.0163000000000002</v>
      </c>
      <c r="D30" s="1">
        <v>18.007200000000001</v>
      </c>
      <c r="E30" s="89">
        <v>24.364190000000001</v>
      </c>
      <c r="F30">
        <f>fullIRtable!F30/fullIRtable!F$211</f>
        <v>0.19026870128733106</v>
      </c>
      <c r="G30">
        <f>fullIRtable!G30/fullIRtable!G$211</f>
        <v>5.689833939020135E-2</v>
      </c>
      <c r="H30">
        <f>fullIRtable!H30/fullIRtable!H$211</f>
        <v>-5.7272326952541516E-2</v>
      </c>
      <c r="I30">
        <f>fullIRtable!I30/fullIRtable!I$211</f>
        <v>-0.21063828573194554</v>
      </c>
      <c r="J30">
        <f>fullIRtable!J30/fullIRtable!J$211</f>
        <v>-9.3130630868239764E-2</v>
      </c>
      <c r="K30">
        <f>fullIRtable!K30/fullIRtable!K$211</f>
        <v>-0.15754358782331088</v>
      </c>
      <c r="L30">
        <f>fullIRtable!L30/fullIRtable!L$211</f>
        <v>-1.4744345814682749E-2</v>
      </c>
      <c r="M30">
        <f>fullIRtable!M30/fullIRtable!M$211</f>
        <v>-0.18197902592807039</v>
      </c>
      <c r="N30">
        <f>fullIRtable!N30/fullIRtable!N$211</f>
        <v>-0.17294375195460848</v>
      </c>
      <c r="P30" t="s">
        <v>61</v>
      </c>
    </row>
    <row r="31" spans="1:16" x14ac:dyDescent="0.25">
      <c r="A31" s="1">
        <f>fullIRtable!A31-fullIRtable!$A$17</f>
        <v>42.833333333255723</v>
      </c>
      <c r="B31" s="1">
        <v>19.866299999999999</v>
      </c>
      <c r="C31" s="1">
        <v>5.0132000000000003</v>
      </c>
      <c r="D31" s="1">
        <v>34.9908</v>
      </c>
      <c r="E31" s="89">
        <v>26.570309999999999</v>
      </c>
      <c r="F31">
        <f>fullIRtable!F31/fullIRtable!F$211</f>
        <v>0.3022265711372743</v>
      </c>
      <c r="G31">
        <f>fullIRtable!G31/fullIRtable!G$211</f>
        <v>0.12009253285792343</v>
      </c>
      <c r="H31">
        <f>fullIRtable!H31/fullIRtable!H$211</f>
        <v>-0.23027319695603746</v>
      </c>
      <c r="I31">
        <f>fullIRtable!I31/fullIRtable!I$211</f>
        <v>-0.39097650563660202</v>
      </c>
      <c r="J31">
        <f>fullIRtable!J31/fullIRtable!J$211</f>
        <v>-0.34164755331298063</v>
      </c>
      <c r="K31">
        <f>fullIRtable!K31/fullIRtable!K$211</f>
        <v>-0.32280885434769047</v>
      </c>
      <c r="L31">
        <f>fullIRtable!L31/fullIRtable!L$211</f>
        <v>-0.16054107906251561</v>
      </c>
      <c r="M31">
        <f>fullIRtable!M31/fullIRtable!M$211</f>
        <v>-0.31287396255549116</v>
      </c>
      <c r="N31">
        <f>fullIRtable!N31/fullIRtable!N$211</f>
        <v>-0.27699593441451109</v>
      </c>
      <c r="P31" t="s">
        <v>61</v>
      </c>
    </row>
    <row r="32" spans="1:16" x14ac:dyDescent="0.25">
      <c r="A32" s="1">
        <f>fullIRtable!A32-fullIRtable!$A$17</f>
        <v>44.499999999941792</v>
      </c>
      <c r="B32" s="1">
        <v>29.967099999999999</v>
      </c>
      <c r="C32" s="1">
        <v>4.9945000000000004</v>
      </c>
      <c r="D32" s="1">
        <v>36.767000000000003</v>
      </c>
      <c r="E32" s="89">
        <v>26.906770000000002</v>
      </c>
      <c r="F32">
        <f>fullIRtable!F32/fullIRtable!F$211</f>
        <v>0.32805604080021084</v>
      </c>
      <c r="G32">
        <f>fullIRtable!G32/fullIRtable!G$211</f>
        <v>0.139640397916931</v>
      </c>
      <c r="H32">
        <f>fullIRtable!H32/fullIRtable!H$211</f>
        <v>-0.27872290408756994</v>
      </c>
      <c r="I32">
        <f>fullIRtable!I32/fullIRtable!I$211</f>
        <v>-0.44010237515118861</v>
      </c>
      <c r="J32">
        <f>fullIRtable!J32/fullIRtable!J$211</f>
        <v>-0.38477980377123522</v>
      </c>
      <c r="K32">
        <f>fullIRtable!K32/fullIRtable!K$211</f>
        <v>-0.36341581370215637</v>
      </c>
      <c r="L32">
        <f>fullIRtable!L32/fullIRtable!L$211</f>
        <v>-0.16725071433538344</v>
      </c>
      <c r="M32">
        <f>fullIRtable!M32/fullIRtable!M$211</f>
        <v>-0.33249694396191204</v>
      </c>
      <c r="N32">
        <f>fullIRtable!N32/fullIRtable!N$211</f>
        <v>-0.29299021578876838</v>
      </c>
      <c r="P32" t="s">
        <v>61</v>
      </c>
    </row>
    <row r="33" spans="1:16" x14ac:dyDescent="0.25">
      <c r="A33" s="1">
        <f>fullIRtable!A33-fullIRtable!$A$17</f>
        <v>45.500000000058208</v>
      </c>
      <c r="B33" s="1">
        <v>29.872699999999998</v>
      </c>
      <c r="C33" s="1">
        <v>4.9882</v>
      </c>
      <c r="D33" s="1">
        <v>39.665100000000002</v>
      </c>
      <c r="E33" s="89">
        <v>27.088520000000003</v>
      </c>
      <c r="F33">
        <f>fullIRtable!F33/fullIRtable!F$211</f>
        <v>0.33831781264365168</v>
      </c>
      <c r="G33">
        <f>fullIRtable!G33/fullIRtable!G$211</f>
        <v>0.15442827697947098</v>
      </c>
      <c r="H33">
        <f>fullIRtable!H33/fullIRtable!H$211</f>
        <v>-0.22872415979011984</v>
      </c>
      <c r="I33">
        <f>fullIRtable!I33/fullIRtable!I$211</f>
        <v>-0.46981451132307567</v>
      </c>
      <c r="J33">
        <f>fullIRtable!J33/fullIRtable!J$211</f>
        <v>-0.37825102678008476</v>
      </c>
      <c r="K33">
        <f>fullIRtable!K33/fullIRtable!K$211</f>
        <v>-0.35695100191828821</v>
      </c>
      <c r="L33">
        <f>fullIRtable!L33/fullIRtable!L$211</f>
        <v>-0.12761971823176521</v>
      </c>
      <c r="M33">
        <f>fullIRtable!M33/fullIRtable!M$211</f>
        <v>-0.33658238435308485</v>
      </c>
      <c r="N33">
        <f>fullIRtable!N33/fullIRtable!N$211</f>
        <v>-0.30255104320243054</v>
      </c>
      <c r="P33" t="s">
        <v>61</v>
      </c>
    </row>
    <row r="34" spans="1:16" x14ac:dyDescent="0.25">
      <c r="A34" s="1">
        <f>fullIRtable!A34-fullIRtable!$A$17</f>
        <v>47.000000000058208</v>
      </c>
      <c r="B34" s="1">
        <v>29.872699999999998</v>
      </c>
      <c r="C34" s="1">
        <v>4.9945000000000004</v>
      </c>
      <c r="D34" s="1">
        <v>48.421799999999998</v>
      </c>
      <c r="E34" s="89">
        <v>27.363040000000005</v>
      </c>
      <c r="F34">
        <f>fullIRtable!F34/fullIRtable!F$211</f>
        <v>0.34334594681329156</v>
      </c>
      <c r="G34">
        <f>fullIRtable!G34/fullIRtable!G$211</f>
        <v>0.16779500608625036</v>
      </c>
      <c r="H34">
        <f>fullIRtable!H34/fullIRtable!H$211</f>
        <v>-0.40076259103497691</v>
      </c>
      <c r="I34">
        <f>fullIRtable!I34/fullIRtable!I$211</f>
        <v>-0.56465828707441412</v>
      </c>
      <c r="J34">
        <f>fullIRtable!J34/fullIRtable!J$211</f>
        <v>-0.52854710490606471</v>
      </c>
      <c r="K34">
        <f>fullIRtable!K34/fullIRtable!K$211</f>
        <v>-0.4778397285988385</v>
      </c>
      <c r="L34">
        <f>fullIRtable!L34/fullIRtable!L$211</f>
        <v>-0.32332812334056577</v>
      </c>
      <c r="M34">
        <f>fullIRtable!M34/fullIRtable!M$211</f>
        <v>-0.34394904458598724</v>
      </c>
      <c r="N34">
        <f>fullIRtable!N34/fullIRtable!N$211</f>
        <v>-0.31698163785015426</v>
      </c>
      <c r="P34" t="s">
        <v>61</v>
      </c>
    </row>
    <row r="35" spans="1:16" x14ac:dyDescent="0.25">
      <c r="A35" s="1">
        <f>fullIRtable!A35-fullIRtable!$A$17</f>
        <v>48.999999999941792</v>
      </c>
      <c r="B35" s="1">
        <v>29.872699999999998</v>
      </c>
      <c r="C35" s="1">
        <v>4.9882</v>
      </c>
      <c r="D35" s="1">
        <v>48.546500000000002</v>
      </c>
      <c r="E35" s="89">
        <v>27.740000000000002</v>
      </c>
      <c r="F35">
        <f>fullIRtable!F35/fullIRtable!F$211</f>
        <v>0.35246783512935054</v>
      </c>
      <c r="G35">
        <f>fullIRtable!G35/fullIRtable!G$211</f>
        <v>0.18658741519449393</v>
      </c>
      <c r="H35">
        <f>fullIRtable!H35/fullIRtable!H$211</f>
        <v>-0.3902319316339401</v>
      </c>
      <c r="I35">
        <f>fullIRtable!I35/fullIRtable!I$211</f>
        <v>-0.54428328864006925</v>
      </c>
      <c r="J35">
        <f>fullIRtable!J35/fullIRtable!J$211</f>
        <v>-0.51939710552286056</v>
      </c>
      <c r="K35">
        <f>fullIRtable!K35/fullIRtable!K$211</f>
        <v>-0.46624188150551948</v>
      </c>
      <c r="L35">
        <f>fullIRtable!L35/fullIRtable!L$211</f>
        <v>-0.27193648493363065</v>
      </c>
      <c r="M35">
        <f>fullIRtable!M35/fullIRtable!M$211</f>
        <v>-0.35681657337708278</v>
      </c>
      <c r="N35">
        <f>fullIRtable!N35/fullIRtable!N$211</f>
        <v>-0.33619264620470907</v>
      </c>
      <c r="P35" t="s">
        <v>61</v>
      </c>
    </row>
    <row r="36" spans="1:16" s="93" customFormat="1" x14ac:dyDescent="0.25">
      <c r="A36" s="91">
        <f>fullIRtable!A36-fullIRtable!$A$17</f>
        <v>50.499999999941792</v>
      </c>
      <c r="B36" s="91">
        <v>29.919899999999998</v>
      </c>
      <c r="C36" s="91">
        <v>4.9912999999999998</v>
      </c>
      <c r="D36" s="91">
        <v>47.206499999999998</v>
      </c>
      <c r="E36" s="98">
        <v>28.019760000000002</v>
      </c>
      <c r="F36" s="93">
        <f>fullIRtable!F36/fullIRtable!F$211</f>
        <v>0.36416465696536321</v>
      </c>
      <c r="G36" s="93">
        <f>fullIRtable!G36/fullIRtable!G$211</f>
        <v>0.1985526239331433</v>
      </c>
      <c r="H36" s="93">
        <f>fullIRtable!H36/fullIRtable!H$211</f>
        <v>-0.39360962759694701</v>
      </c>
      <c r="I36" s="93">
        <f>fullIRtable!I36/fullIRtable!I$211</f>
        <v>-0.60666333941454742</v>
      </c>
      <c r="J36" s="93">
        <f>fullIRtable!J36/fullIRtable!J$211</f>
        <v>-0.59516103412526256</v>
      </c>
      <c r="K36" s="93">
        <f>fullIRtable!K36/fullIRtable!K$211</f>
        <v>-0.52907818963220243</v>
      </c>
      <c r="L36" s="93">
        <f>fullIRtable!L36/fullIRtable!L$211</f>
        <v>-0.34396659939886159</v>
      </c>
      <c r="M36" s="93">
        <f>fullIRtable!M36/fullIRtable!M$211</f>
        <v>-0.36633854468249366</v>
      </c>
      <c r="N36" s="93">
        <f>fullIRtable!N36/fullIRtable!N$211</f>
        <v>-0.35057856408881749</v>
      </c>
      <c r="P36" s="93" t="s">
        <v>61</v>
      </c>
    </row>
    <row r="37" spans="1:16" x14ac:dyDescent="0.25">
      <c r="A37" s="1">
        <f>fullIRtable!A37-fullIRtable!$A$37</f>
        <v>0</v>
      </c>
      <c r="B37" s="1">
        <v>29.919899999999998</v>
      </c>
      <c r="C37" s="1">
        <v>4.9882</v>
      </c>
      <c r="D37" s="1">
        <v>15.9193</v>
      </c>
      <c r="E37" s="89">
        <v>18.270390000000003</v>
      </c>
      <c r="F37">
        <f>fullIRtable!F37/fullIRtable!F$211</f>
        <v>0</v>
      </c>
      <c r="G37">
        <f>fullIRtable!G37/fullIRtable!G$211</f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f>fullIRtable!M37/fullIRtable!M$211</f>
        <v>0</v>
      </c>
      <c r="N37">
        <f>fullIRtable!N37/fullIRtable!N$211</f>
        <v>0</v>
      </c>
      <c r="P37" t="s">
        <v>62</v>
      </c>
    </row>
    <row r="38" spans="1:16" x14ac:dyDescent="0.25">
      <c r="A38" s="1">
        <f>fullIRtable!A38-fullIRtable!$A$37</f>
        <v>2.4999999999417923</v>
      </c>
      <c r="B38" s="1">
        <v>29.872699999999998</v>
      </c>
      <c r="C38" s="1">
        <v>4.9820000000000002</v>
      </c>
      <c r="D38" s="1">
        <v>21.590900000000001</v>
      </c>
      <c r="E38" s="89">
        <v>18.5639</v>
      </c>
      <c r="F38">
        <f>fullIRtable!F38/fullIRtable!F$211</f>
        <v>1.3624537954783295E-2</v>
      </c>
      <c r="G38">
        <f>fullIRtable!G38/fullIRtable!G$211</f>
        <v>0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M38">
        <f>fullIRtable!M38/fullIRtable!M$211</f>
        <v>-1.3703918162516666E-2</v>
      </c>
      <c r="N38">
        <f>fullIRtable!N38/fullIRtable!N$211</f>
        <v>-1.4430594647723742E-2</v>
      </c>
      <c r="P38" t="s">
        <v>62</v>
      </c>
    </row>
    <row r="39" spans="1:16" x14ac:dyDescent="0.25">
      <c r="A39" s="1">
        <f>fullIRtable!A39-fullIRtable!$A$37</f>
        <v>5.4999999999417923</v>
      </c>
      <c r="B39" s="1">
        <v>29.872699999999998</v>
      </c>
      <c r="C39" s="1">
        <v>4.9882</v>
      </c>
      <c r="D39" s="1">
        <v>29.942399999999999</v>
      </c>
      <c r="E39" s="89">
        <v>18.912219999999998</v>
      </c>
      <c r="F39">
        <f>fullIRtable!F39/fullIRtable!F$211</f>
        <v>3.1414564692893193E-2</v>
      </c>
      <c r="G39">
        <f>fullIRtable!G39/fullIRtable!G$211</f>
        <v>0</v>
      </c>
      <c r="H39" t="s">
        <v>70</v>
      </c>
      <c r="I39" t="s">
        <v>70</v>
      </c>
      <c r="J39" t="s">
        <v>70</v>
      </c>
      <c r="K39" t="s">
        <v>70</v>
      </c>
      <c r="L39" t="s">
        <v>70</v>
      </c>
      <c r="M39">
        <f>fullIRtable!M39/fullIRtable!M$211</f>
        <v>-2.9209290355787097E-2</v>
      </c>
      <c r="N39">
        <f>fullIRtable!N39/fullIRtable!N$211</f>
        <v>-3.1675825403207784E-2</v>
      </c>
      <c r="P39" t="s">
        <v>62</v>
      </c>
    </row>
    <row r="40" spans="1:16" x14ac:dyDescent="0.25">
      <c r="A40" s="1">
        <f>fullIRtable!A40-fullIRtable!$A$37</f>
        <v>8.4999999999417923</v>
      </c>
      <c r="B40" s="1">
        <v>29.872699999999998</v>
      </c>
      <c r="C40" s="1">
        <v>4.9882</v>
      </c>
      <c r="D40" s="1">
        <v>27.6676</v>
      </c>
      <c r="E40" s="89">
        <v>19.26689</v>
      </c>
      <c r="F40">
        <f>fullIRtable!F40/fullIRtable!F$211</f>
        <v>5.1670165177280819E-2</v>
      </c>
      <c r="G40">
        <f>fullIRtable!G40/fullIRtable!G$211</f>
        <v>0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M40">
        <f>fullIRtable!M40/fullIRtable!M$211</f>
        <v>-4.5969246606189292E-2</v>
      </c>
      <c r="N40">
        <f>fullIRtable!N40/fullIRtable!N$211</f>
        <v>-4.9010409685922407E-2</v>
      </c>
      <c r="P40" t="s">
        <v>62</v>
      </c>
    </row>
    <row r="41" spans="1:16" x14ac:dyDescent="0.25">
      <c r="A41" s="1">
        <f>fullIRtable!A41-fullIRtable!$A$37</f>
        <v>11.499999999941792</v>
      </c>
      <c r="B41" s="1">
        <v>29.967099999999999</v>
      </c>
      <c r="C41" s="1">
        <v>4.9851000000000001</v>
      </c>
      <c r="D41" s="1">
        <v>25.4239</v>
      </c>
      <c r="E41" s="89">
        <v>19.617009999999997</v>
      </c>
      <c r="F41">
        <f>fullIRtable!F41/fullIRtable!F$211</f>
        <v>7.4315415923189965E-2</v>
      </c>
      <c r="G41">
        <f>fullIRtable!G41/fullIRtable!G$211</f>
        <v>0</v>
      </c>
      <c r="H41" t="s">
        <v>70</v>
      </c>
      <c r="I41" t="s">
        <v>70</v>
      </c>
      <c r="J41" t="s">
        <v>70</v>
      </c>
      <c r="K41" t="s">
        <v>70</v>
      </c>
      <c r="L41" t="s">
        <v>70</v>
      </c>
      <c r="M41">
        <f>fullIRtable!M41/fullIRtable!M$211</f>
        <v>-6.2117995239014151E-2</v>
      </c>
      <c r="N41">
        <f>fullIRtable!N41/fullIRtable!N$211</f>
        <v>-6.6255640441406388E-2</v>
      </c>
      <c r="P41" t="s">
        <v>62</v>
      </c>
    </row>
    <row r="42" spans="1:16" x14ac:dyDescent="0.25">
      <c r="A42" s="1">
        <f>fullIRtable!A42-fullIRtable!$A$37</f>
        <v>13.5</v>
      </c>
      <c r="B42" s="1">
        <v>29.872699999999998</v>
      </c>
      <c r="C42" s="1">
        <v>4.9882</v>
      </c>
      <c r="D42" s="1">
        <v>25.829000000000001</v>
      </c>
      <c r="E42" s="89">
        <v>19.842790000000001</v>
      </c>
      <c r="F42">
        <f>fullIRtable!F42/fullIRtable!F$211</f>
        <v>8.5811489809603597E-2</v>
      </c>
      <c r="G42">
        <f>fullIRtable!G42/fullIRtable!G$211</f>
        <v>9.4278194895428113E-3</v>
      </c>
      <c r="H42" t="s">
        <v>70</v>
      </c>
      <c r="I42" t="s">
        <v>70</v>
      </c>
      <c r="J42" t="s">
        <v>70</v>
      </c>
      <c r="K42" t="s">
        <v>70</v>
      </c>
      <c r="L42" t="s">
        <v>70</v>
      </c>
      <c r="M42">
        <f>fullIRtable!M42/fullIRtable!M$211</f>
        <v>-7.2219005340024428E-2</v>
      </c>
      <c r="N42">
        <f>fullIRtable!N42/fullIRtable!N$211</f>
        <v>-7.7782245454139309E-2</v>
      </c>
      <c r="P42" t="s">
        <v>62</v>
      </c>
    </row>
    <row r="43" spans="1:16" x14ac:dyDescent="0.25">
      <c r="A43" s="1">
        <f>fullIRtable!A43-fullIRtable!$A$37</f>
        <v>23.499999999941792</v>
      </c>
      <c r="B43" s="1">
        <v>29.919899999999998</v>
      </c>
      <c r="C43" s="1">
        <v>4.9820000000000002</v>
      </c>
      <c r="D43" s="1">
        <v>24.707100000000001</v>
      </c>
      <c r="E43" s="89">
        <v>20.992749999999997</v>
      </c>
      <c r="F43">
        <f>fullIRtable!F43/fullIRtable!F$211</f>
        <v>0.14625969637534256</v>
      </c>
      <c r="G43">
        <f>fullIRtable!G43/fullIRtable!G$211</f>
        <v>1.0663103405659458E-2</v>
      </c>
      <c r="H43" t="s">
        <v>70</v>
      </c>
      <c r="I43" t="s">
        <v>70</v>
      </c>
      <c r="J43" t="s">
        <v>70</v>
      </c>
      <c r="K43" t="s">
        <v>70</v>
      </c>
      <c r="L43" t="s">
        <v>70</v>
      </c>
      <c r="M43">
        <f>fullIRtable!M43/fullIRtable!M$211</f>
        <v>-0.11809174548028044</v>
      </c>
      <c r="N43">
        <f>fullIRtable!N43/fullIRtable!N$211</f>
        <v>-0.13541527051780369</v>
      </c>
      <c r="P43" t="s">
        <v>62</v>
      </c>
    </row>
    <row r="44" spans="1:16" x14ac:dyDescent="0.25">
      <c r="A44" s="1">
        <f>fullIRtable!A44-fullIRtable!$A$37</f>
        <v>24.999999999941792</v>
      </c>
      <c r="B44" s="1">
        <v>29.919899999999998</v>
      </c>
      <c r="C44" s="1">
        <v>4.9820000000000002</v>
      </c>
      <c r="D44" s="1">
        <v>26.2653</v>
      </c>
      <c r="E44" s="89">
        <v>21.162479999999999</v>
      </c>
      <c r="F44">
        <f>fullIRtable!F44/fullIRtable!F$211</f>
        <v>0.14592046293043232</v>
      </c>
      <c r="G44">
        <f>fullIRtable!G44/fullIRtable!G$211</f>
        <v>1.1413600033365671E-2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  <c r="M44">
        <f>fullIRtable!M44/fullIRtable!M$211</f>
        <v>-0.1239786399022067</v>
      </c>
      <c r="N44">
        <f>fullIRtable!N44/fullIRtable!N$211</f>
        <v>-0.144082562659161</v>
      </c>
      <c r="P44" t="s">
        <v>62</v>
      </c>
    </row>
    <row r="45" spans="1:16" x14ac:dyDescent="0.25">
      <c r="A45" s="1">
        <f>fullIRtable!A45-fullIRtable!$A$37</f>
        <v>27.166666666686069</v>
      </c>
      <c r="B45" s="1">
        <v>16.656600000000001</v>
      </c>
      <c r="C45" s="1">
        <v>4.9912999999999998</v>
      </c>
      <c r="D45" s="1">
        <v>26.3276</v>
      </c>
      <c r="E45" s="89">
        <v>21.392430000000001</v>
      </c>
      <c r="F45">
        <f>fullIRtable!F45/fullIRtable!F$211</f>
        <v>0.15347766709307784</v>
      </c>
      <c r="G45">
        <f>fullIRtable!G45/fullIRtable!G$211</f>
        <v>1.0754200797076788E-2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  <c r="M45">
        <f>fullIRtable!M45/fullIRtable!M$211</f>
        <v>-0.12693817152415865</v>
      </c>
      <c r="N45">
        <f>fullIRtable!N45/fullIRtable!N$211</f>
        <v>-0.15654737970781399</v>
      </c>
      <c r="P45" t="s">
        <v>62</v>
      </c>
    </row>
    <row r="46" spans="1:16" x14ac:dyDescent="0.25">
      <c r="A46" s="1">
        <f>fullIRtable!A46-fullIRtable!$A$37</f>
        <v>29.499999999941792</v>
      </c>
      <c r="B46" s="1">
        <v>17.223099999999999</v>
      </c>
      <c r="C46" s="1">
        <v>4.9789000000000003</v>
      </c>
      <c r="D46" s="1">
        <v>23.429500000000001</v>
      </c>
      <c r="E46" s="89">
        <v>21.662959999999998</v>
      </c>
      <c r="F46">
        <f>fullIRtable!F46/fullIRtable!F$211</f>
        <v>0.16106507308780832</v>
      </c>
      <c r="G46">
        <f>fullIRtable!G46/fullIRtable!G$211</f>
        <v>1.614469439221974E-2</v>
      </c>
      <c r="H46" t="s">
        <v>70</v>
      </c>
      <c r="I46" t="s">
        <v>70</v>
      </c>
      <c r="J46" t="s">
        <v>70</v>
      </c>
      <c r="K46" t="s">
        <v>70</v>
      </c>
      <c r="L46" t="s">
        <v>70</v>
      </c>
      <c r="M46">
        <f>fullIRtable!M46/fullIRtable!M$211</f>
        <v>-0.13790773981856788</v>
      </c>
      <c r="N46">
        <f>fullIRtable!N46/fullIRtable!N$211</f>
        <v>-0.17003976231961759</v>
      </c>
      <c r="P46" t="s">
        <v>62</v>
      </c>
    </row>
    <row r="47" spans="1:16" x14ac:dyDescent="0.25">
      <c r="A47" s="1">
        <f>fullIRtable!A47-fullIRtable!$A$37</f>
        <v>32.499999999941792</v>
      </c>
      <c r="B47" s="1">
        <v>17.459099999999999</v>
      </c>
      <c r="C47" s="1">
        <v>4.9789000000000003</v>
      </c>
      <c r="D47" s="1">
        <v>24.115100000000002</v>
      </c>
      <c r="E47" s="89">
        <v>22.017669999999999</v>
      </c>
      <c r="F47">
        <f>fullIRtable!F47/fullIRtable!F$211</f>
        <v>0.17737852236363014</v>
      </c>
      <c r="G47">
        <f>fullIRtable!G47/fullIRtable!G$211</f>
        <v>1.9194502380850072E-2</v>
      </c>
      <c r="H47" t="s">
        <v>70</v>
      </c>
      <c r="I47" t="s">
        <v>70</v>
      </c>
      <c r="J47" t="s">
        <v>70</v>
      </c>
      <c r="K47" t="s">
        <v>70</v>
      </c>
      <c r="L47" t="s">
        <v>70</v>
      </c>
      <c r="M47">
        <f>fullIRtable!M47/fullIRtable!M$211</f>
        <v>-0.15569709837225759</v>
      </c>
      <c r="N47">
        <f>fullIRtable!N47/fullIRtable!N$211</f>
        <v>-0.18728499307510174</v>
      </c>
      <c r="P47" t="s">
        <v>62</v>
      </c>
    </row>
    <row r="48" spans="1:16" x14ac:dyDescent="0.25">
      <c r="A48" s="1">
        <f>fullIRtable!A48-fullIRtable!$A$37</f>
        <v>35.499999999941792</v>
      </c>
      <c r="B48" s="1">
        <v>17.175799999999999</v>
      </c>
      <c r="C48" s="1">
        <v>4.9820000000000002</v>
      </c>
      <c r="D48" s="1">
        <v>27.1067</v>
      </c>
      <c r="E48" s="89">
        <v>22.378479999999996</v>
      </c>
      <c r="F48">
        <f>fullIRtable!F48/fullIRtable!F$211</f>
        <v>0.18880854567357558</v>
      </c>
      <c r="G48">
        <f>fullIRtable!G48/fullIRtable!G$211</f>
        <v>1.9317470091319195E-2</v>
      </c>
      <c r="H48">
        <f>fullIRtable!H48/fullIRtable!H$211</f>
        <v>8.8529998896613574E-2</v>
      </c>
      <c r="I48">
        <f>fullIRtable!I48/fullIRtable!I$211</f>
        <v>-0.12785947136838288</v>
      </c>
      <c r="J48">
        <f>fullIRtable!J48/fullIRtable!J$211</f>
        <v>-0.17895348052640983</v>
      </c>
      <c r="K48">
        <f>fullIRtable!K48/fullIRtable!K$211</f>
        <v>-8.6096602450295739E-2</v>
      </c>
      <c r="L48">
        <f>fullIRtable!L48/fullIRtable!L$211</f>
        <v>8.9987282422302112E-2</v>
      </c>
      <c r="M48">
        <f>fullIRtable!M48/fullIRtable!M$211</f>
        <v>-0.1753844174226338</v>
      </c>
      <c r="N48">
        <f>fullIRtable!N48/fullIRtable!N$211</f>
        <v>-0.20457490059420097</v>
      </c>
      <c r="P48" t="s">
        <v>62</v>
      </c>
    </row>
    <row r="49" spans="1:16" x14ac:dyDescent="0.25">
      <c r="A49" s="1">
        <f>fullIRtable!A49-fullIRtable!$A$37</f>
        <v>37.5</v>
      </c>
      <c r="B49" s="1">
        <v>17.6479</v>
      </c>
      <c r="C49" s="1">
        <v>4.9851000000000001</v>
      </c>
      <c r="D49" s="1">
        <v>28.571300000000001</v>
      </c>
      <c r="E49" s="89">
        <v>22.618390000000002</v>
      </c>
      <c r="F49">
        <f>fullIRtable!F49/fullIRtable!F$211</f>
        <v>0.19782745480400202</v>
      </c>
      <c r="G49">
        <f>fullIRtable!G49/fullIRtable!G$211</f>
        <v>2.6710464588535383E-2</v>
      </c>
      <c r="H49">
        <f>fullIRtable!H49/fullIRtable!H$211</f>
        <v>3.2022739142617599E-3</v>
      </c>
      <c r="I49">
        <f>fullIRtable!I49/fullIRtable!I$211</f>
        <v>-0.18001527367930942</v>
      </c>
      <c r="J49">
        <f>fullIRtable!J49/fullIRtable!J$211</f>
        <v>-0.25348860882156982</v>
      </c>
      <c r="K49">
        <f>fullIRtable!K49/fullIRtable!K$211</f>
        <v>-0.13328383873928665</v>
      </c>
      <c r="L49">
        <f>fullIRtable!L49/fullIRtable!L$211</f>
        <v>3.4824887115680804E-2</v>
      </c>
      <c r="M49">
        <f>fullIRtable!M49/fullIRtable!M$211</f>
        <v>-0.18828411503570744</v>
      </c>
      <c r="N49">
        <f>fullIRtable!N49/fullIRtable!N$211</f>
        <v>-0.21610150560693395</v>
      </c>
      <c r="P49" t="s">
        <v>62</v>
      </c>
    </row>
    <row r="50" spans="1:16" x14ac:dyDescent="0.25">
      <c r="A50" s="1">
        <f>fullIRtable!A50-fullIRtable!$A$37</f>
        <v>48.166666666686069</v>
      </c>
      <c r="B50" s="1">
        <v>18.450299999999999</v>
      </c>
      <c r="C50" s="1">
        <v>4.9882</v>
      </c>
      <c r="D50" s="1">
        <v>35.458199999999998</v>
      </c>
      <c r="E50" s="89">
        <v>23.897740000000002</v>
      </c>
      <c r="F50">
        <f>fullIRtable!F50/fullIRtable!F$211</f>
        <v>0.26767076515766186</v>
      </c>
      <c r="G50">
        <f>fullIRtable!G50/fullIRtable!G$211</f>
        <v>5.6340251977406594E-2</v>
      </c>
      <c r="H50">
        <f>fullIRtable!H50/fullIRtable!H$211</f>
        <v>4.64182410051956E-2</v>
      </c>
      <c r="I50">
        <f>fullIRtable!I50/fullIRtable!I$211</f>
        <v>-0.15614043860467286</v>
      </c>
      <c r="J50">
        <f>fullIRtable!J50/fullIRtable!J$211</f>
        <v>-0.2496522103959381</v>
      </c>
      <c r="K50">
        <f>fullIRtable!K50/fullIRtable!K$211</f>
        <v>-0.13180720728117723</v>
      </c>
      <c r="L50">
        <f>fullIRtable!L50/fullIRtable!L$211</f>
        <v>8.714613582691938E-2</v>
      </c>
      <c r="M50">
        <f>fullIRtable!M50/fullIRtable!M$211</f>
        <v>-0.26124300328121985</v>
      </c>
      <c r="N50">
        <f>fullIRtable!N50/fullIRtable!N$211</f>
        <v>-0.27762140910512456</v>
      </c>
      <c r="P50" t="s">
        <v>62</v>
      </c>
    </row>
    <row r="51" spans="1:16" x14ac:dyDescent="0.25">
      <c r="A51" s="1">
        <f>fullIRtable!A51-fullIRtable!$A$37</f>
        <v>49.500000000000014</v>
      </c>
      <c r="B51" s="1">
        <v>17.317499999999999</v>
      </c>
      <c r="C51" s="1">
        <v>4.9725999999999999</v>
      </c>
      <c r="D51" s="1">
        <v>29.288</v>
      </c>
      <c r="E51" s="89">
        <v>24.051280000000002</v>
      </c>
      <c r="F51">
        <f>fullIRtable!F51/fullIRtable!F$211</f>
        <v>0.28162726797071769</v>
      </c>
      <c r="G51">
        <f>fullIRtable!G51/fullIRtable!G$211</f>
        <v>5.9653446649305442E-2</v>
      </c>
      <c r="H51">
        <f>fullIRtable!H51/fullIRtable!H$211</f>
        <v>9.2075212991464109E-2</v>
      </c>
      <c r="I51">
        <f>fullIRtable!I51/fullIRtable!I$211</f>
        <v>-0.16602226597291977</v>
      </c>
      <c r="J51">
        <f>fullIRtable!J51/fullIRtable!J$211</f>
        <v>-0.24723395738818488</v>
      </c>
      <c r="K51">
        <f>fullIRtable!K51/fullIRtable!K$211</f>
        <v>-0.12612294704152749</v>
      </c>
      <c r="L51">
        <f>fullIRtable!L51/fullIRtable!L$211</f>
        <v>0.12418055908319869</v>
      </c>
      <c r="M51">
        <f>fullIRtable!M51/fullIRtable!M$211</f>
        <v>-0.2691887023097212</v>
      </c>
      <c r="N51">
        <f>fullIRtable!N51/fullIRtable!N$211</f>
        <v>-0.28526113568333117</v>
      </c>
      <c r="P51" t="s">
        <v>62</v>
      </c>
    </row>
    <row r="52" spans="1:16" x14ac:dyDescent="0.25">
      <c r="A52" s="1">
        <f>fullIRtable!A52-fullIRtable!$A$37</f>
        <v>51.000000000000014</v>
      </c>
      <c r="B52" s="1">
        <v>20.527100000000001</v>
      </c>
      <c r="C52" s="1">
        <v>4.9789000000000003</v>
      </c>
      <c r="D52" s="1">
        <v>35.427</v>
      </c>
      <c r="E52" s="89">
        <v>24.330169999999999</v>
      </c>
      <c r="F52">
        <f>fullIRtable!F52/fullIRtable!F$211</f>
        <v>0.2823388642821188</v>
      </c>
      <c r="G52">
        <f>fullIRtable!G52/fullIRtable!G$211</f>
        <v>7.2460485738120958E-2</v>
      </c>
      <c r="H52">
        <f>fullIRtable!H52/fullIRtable!H$211</f>
        <v>-4.465091732065868E-3</v>
      </c>
      <c r="I52">
        <f>fullIRtable!I52/fullIRtable!I$211</f>
        <v>-0.23155937557554748</v>
      </c>
      <c r="J52">
        <f>fullIRtable!J52/fullIRtable!J$211</f>
        <v>-0.30648486285918575</v>
      </c>
      <c r="K52">
        <f>fullIRtable!K52/fullIRtable!K$211</f>
        <v>-0.1769531928646971</v>
      </c>
      <c r="L52">
        <f>fullIRtable!L52/fullIRtable!L$211</f>
        <v>6.4240916284417859E-2</v>
      </c>
      <c r="M52">
        <f>fullIRtable!M52/fullIRtable!M$211</f>
        <v>-0.28607733384803435</v>
      </c>
      <c r="N52">
        <f>fullIRtable!N52/fullIRtable!N$211</f>
        <v>-0.29857481124067381</v>
      </c>
      <c r="P52" t="s">
        <v>62</v>
      </c>
    </row>
    <row r="53" spans="1:16" x14ac:dyDescent="0.25">
      <c r="A53" s="1">
        <f>fullIRtable!A53-fullIRtable!$A$37</f>
        <v>53.499999999941807</v>
      </c>
      <c r="B53" s="1">
        <v>20.810300000000002</v>
      </c>
      <c r="C53" s="1">
        <v>5.0038</v>
      </c>
      <c r="D53" s="1">
        <v>30.0671</v>
      </c>
      <c r="E53" s="89">
        <v>24.840179999999997</v>
      </c>
      <c r="F53">
        <f>fullIRtable!F53/fullIRtable!F$211</f>
        <v>0.30486754278511685</v>
      </c>
      <c r="G53">
        <f>fullIRtable!G53/fullIRtable!G$211</f>
        <v>7.2207302058229991E-2</v>
      </c>
      <c r="H53">
        <f>fullIRtable!H53/fullIRtable!H$211</f>
        <v>2.3813079538803492E-2</v>
      </c>
      <c r="I53">
        <f>fullIRtable!I53/fullIRtable!I$211</f>
        <v>-0.20831229581814462</v>
      </c>
      <c r="J53">
        <f>fullIRtable!J53/fullIRtable!J$211</f>
        <v>-0.30876103519916021</v>
      </c>
      <c r="K53">
        <f>fullIRtable!K53/fullIRtable!K$211</f>
        <v>-0.1688757973192169</v>
      </c>
      <c r="L53">
        <f>fullIRtable!L53/fullIRtable!L$211</f>
        <v>8.0047467453466234E-2</v>
      </c>
      <c r="M53">
        <f>fullIRtable!M53/fullIRtable!M$211</f>
        <v>-0.31396770250273431</v>
      </c>
      <c r="N53">
        <f>fullIRtable!N53/fullIRtable!N$211</f>
        <v>-0.3231470312290578</v>
      </c>
      <c r="P53" t="s">
        <v>62</v>
      </c>
    </row>
    <row r="54" spans="1:16" x14ac:dyDescent="0.25">
      <c r="A54" s="1">
        <f>fullIRtable!A54-fullIRtable!$A$37</f>
        <v>56.499999999941807</v>
      </c>
      <c r="B54" s="1">
        <v>20.3855</v>
      </c>
      <c r="C54" s="1">
        <v>4.9976000000000003</v>
      </c>
      <c r="D54" s="1">
        <v>29.0076</v>
      </c>
      <c r="E54" s="89">
        <v>25.466889999999999</v>
      </c>
      <c r="F54">
        <f>fullIRtable!F54/fullIRtable!F$211</f>
        <v>0.32710270771750699</v>
      </c>
      <c r="G54">
        <f>fullIRtable!G54/fullIRtable!G$211</f>
        <v>9.5285780760059724E-2</v>
      </c>
      <c r="H54">
        <f>fullIRtable!H54/fullIRtable!H$211</f>
        <v>7.7235976807052643E-3</v>
      </c>
      <c r="I54">
        <f>fullIRtable!I54/fullIRtable!I$211</f>
        <v>-0.25464786452355609</v>
      </c>
      <c r="J54">
        <f>fullIRtable!J54/fullIRtable!J$211</f>
        <v>-0.35136436618905381</v>
      </c>
      <c r="K54">
        <f>fullIRtable!K54/fullIRtable!K$211</f>
        <v>-0.214753499979351</v>
      </c>
      <c r="L54">
        <f>fullIRtable!L54/fullIRtable!L$211</f>
        <v>3.4598389811563719E-2</v>
      </c>
      <c r="M54">
        <f>fullIRtable!M54/fullIRtable!M$211</f>
        <v>-0.3512835359969117</v>
      </c>
      <c r="N54">
        <f>fullIRtable!N54/fullIRtable!N$211</f>
        <v>-0.3548228566322657</v>
      </c>
      <c r="P54" t="s">
        <v>62</v>
      </c>
    </row>
    <row r="55" spans="1:16" x14ac:dyDescent="0.25">
      <c r="A55" s="1">
        <f>fullIRtable!A55-fullIRtable!$A$37</f>
        <v>59.499999999941807</v>
      </c>
      <c r="B55" s="1">
        <v>21.140699999999999</v>
      </c>
      <c r="C55" s="1">
        <v>4.9757999999999996</v>
      </c>
      <c r="D55" s="1">
        <v>29.724299999999999</v>
      </c>
      <c r="E55" s="89">
        <v>26.120800000000003</v>
      </c>
      <c r="F55">
        <f>fullIRtable!F55/fullIRtable!F$211</f>
        <v>0.35552431226705572</v>
      </c>
      <c r="G55">
        <f>fullIRtable!G55/fullIRtable!G$211</f>
        <v>0.10945981490600488</v>
      </c>
      <c r="H55">
        <f>fullIRtable!H55/fullIRtable!H$211</f>
        <v>6.5902900078840185E-3</v>
      </c>
      <c r="I55">
        <f>fullIRtable!I55/fullIRtable!I$211</f>
        <v>-0.30506123251007539</v>
      </c>
      <c r="J55">
        <f>fullIRtable!J55/fullIRtable!J$211</f>
        <v>-0.39232282285079612</v>
      </c>
      <c r="K55">
        <f>fullIRtable!K55/fullIRtable!K$211</f>
        <v>-0.24859427210173801</v>
      </c>
      <c r="L55">
        <f>fullIRtable!L55/fullIRtable!L$211</f>
        <v>1.9225468971665854E-2</v>
      </c>
      <c r="M55">
        <f>fullIRtable!M55/fullIRtable!M$211</f>
        <v>-0.38927491475262166</v>
      </c>
      <c r="N55">
        <f>fullIRtable!N55/fullIRtable!N$211</f>
        <v>-0.3856498235267839</v>
      </c>
      <c r="P55" t="s">
        <v>62</v>
      </c>
    </row>
    <row r="56" spans="1:16" x14ac:dyDescent="0.25">
      <c r="A56" s="1">
        <f>fullIRtable!A56-fullIRtable!$A$37</f>
        <v>61.500000000000014</v>
      </c>
      <c r="B56" s="1">
        <v>20.715900000000001</v>
      </c>
      <c r="C56" s="1">
        <v>4.9976000000000003</v>
      </c>
      <c r="D56" s="1">
        <v>30.191700000000001</v>
      </c>
      <c r="E56" s="89">
        <v>26.558360000000004</v>
      </c>
      <c r="F56">
        <f>fullIRtable!F56/fullIRtable!F$211</f>
        <v>0.3766200242348019</v>
      </c>
      <c r="G56">
        <f>fullIRtable!G56/fullIRtable!G$211</f>
        <v>0.11477962877822948</v>
      </c>
      <c r="H56">
        <f>fullIRtable!H56/fullIRtable!H$211</f>
        <v>-1.475334936845263E-2</v>
      </c>
      <c r="I56">
        <f>fullIRtable!I56/fullIRtable!I$211</f>
        <v>-0.32636904917913362</v>
      </c>
      <c r="J56">
        <f>fullIRtable!J56/fullIRtable!J$211</f>
        <v>-0.40543060164596079</v>
      </c>
      <c r="K56">
        <f>fullIRtable!K56/fullIRtable!K$211</f>
        <v>-0.25568308294132658</v>
      </c>
      <c r="L56">
        <f>fullIRtable!L56/fullIRtable!L$211</f>
        <v>3.4554069080370793E-2</v>
      </c>
      <c r="M56">
        <f>fullIRtable!M56/fullIRtable!M$211</f>
        <v>-0.41533166055459037</v>
      </c>
      <c r="N56">
        <f>fullIRtable!N56/fullIRtable!N$211</f>
        <v>-0.40620113478979597</v>
      </c>
      <c r="P56" t="s">
        <v>62</v>
      </c>
    </row>
    <row r="57" spans="1:16" x14ac:dyDescent="0.25">
      <c r="A57" s="1">
        <f>fullIRtable!A57-fullIRtable!$A$37</f>
        <v>72.000000000000014</v>
      </c>
      <c r="B57" s="1">
        <v>22.320699999999999</v>
      </c>
      <c r="C57" s="1">
        <v>4.9789000000000003</v>
      </c>
      <c r="D57" s="1">
        <v>32.061500000000002</v>
      </c>
      <c r="E57" s="89">
        <v>28.787690000000001</v>
      </c>
      <c r="F57">
        <f>fullIRtable!F57/fullIRtable!F$211</f>
        <v>0.47473872406346512</v>
      </c>
      <c r="G57">
        <f>fullIRtable!G57/fullIRtable!G$211</f>
        <v>0.22311607822354576</v>
      </c>
      <c r="H57">
        <f>fullIRtable!H57/fullIRtable!H$211</f>
        <v>-7.2901448683778527E-2</v>
      </c>
      <c r="I57">
        <f>fullIRtable!I57/fullIRtable!I$211</f>
        <v>-0.41230965133877084</v>
      </c>
      <c r="J57">
        <f>fullIRtable!J57/fullIRtable!J$211</f>
        <v>-0.50912879863854021</v>
      </c>
      <c r="K57">
        <f>fullIRtable!K57/fullIRtable!K$211</f>
        <v>-0.33650022142861385</v>
      </c>
      <c r="L57">
        <f>fullIRtable!L57/fullIRtable!L$211</f>
        <v>9.2806462741764541E-3</v>
      </c>
      <c r="M57">
        <f>fullIRtable!M57/fullIRtable!M$211</f>
        <v>-0.53023869265907475</v>
      </c>
      <c r="N57">
        <f>fullIRtable!N57/fullIRtable!N$211</f>
        <v>-0.51409551892060967</v>
      </c>
      <c r="P57" t="s">
        <v>62</v>
      </c>
    </row>
    <row r="58" spans="1:16" x14ac:dyDescent="0.25">
      <c r="A58" s="1">
        <f>fullIRtable!A58-fullIRtable!$A$37</f>
        <v>73.333333333313945</v>
      </c>
      <c r="B58" s="1">
        <v>21.3767</v>
      </c>
      <c r="C58" s="1">
        <v>4.9851000000000001</v>
      </c>
      <c r="D58" s="1">
        <v>29.693100000000001</v>
      </c>
      <c r="E58" s="89">
        <v>29.068649999999998</v>
      </c>
      <c r="F58">
        <f>fullIRtable!F58/fullIRtable!F$211</f>
        <v>0.49701207668981251</v>
      </c>
      <c r="G58">
        <f>fullIRtable!G58/fullIRtable!G$211</f>
        <v>0.24063947769509214</v>
      </c>
      <c r="H58">
        <f>fullIRtable!H58/fullIRtable!H$211</f>
        <v>-5.0960657900098752E-2</v>
      </c>
      <c r="I58">
        <f>fullIRtable!I58/fullIRtable!I$211</f>
        <v>-0.43946776863011644</v>
      </c>
      <c r="J58">
        <f>fullIRtable!J58/fullIRtable!J$211</f>
        <v>-0.51629523197833316</v>
      </c>
      <c r="K58">
        <f>fullIRtable!K58/fullIRtable!K$211</f>
        <v>-0.35196640179768979</v>
      </c>
      <c r="L58">
        <f>fullIRtable!L58/fullIRtable!L$211</f>
        <v>2.7758317560958565E-2</v>
      </c>
      <c r="M58">
        <f>fullIRtable!M58/fullIRtable!M$211</f>
        <v>-0.54487550665894602</v>
      </c>
      <c r="N58">
        <f>fullIRtable!N58/fullIRtable!N$211</f>
        <v>-0.52781128535048927</v>
      </c>
      <c r="P58" t="s">
        <v>62</v>
      </c>
    </row>
    <row r="59" spans="1:16" x14ac:dyDescent="0.25">
      <c r="A59" s="1">
        <f>fullIRtable!A59-fullIRtable!$A$37</f>
        <v>75.999999999941807</v>
      </c>
      <c r="B59" s="1">
        <v>21.990300000000001</v>
      </c>
      <c r="C59" s="1">
        <v>6.9801000000000002</v>
      </c>
      <c r="D59" s="1">
        <v>26.171800000000001</v>
      </c>
      <c r="E59" s="89">
        <v>29.760010000000001</v>
      </c>
      <c r="F59">
        <f>fullIRtable!F59/fullIRtable!F$211</f>
        <v>0.51777933508879415</v>
      </c>
      <c r="G59">
        <f>fullIRtable!G59/fullIRtable!G$211</f>
        <v>0.21782851305876832</v>
      </c>
      <c r="H59">
        <f>fullIRtable!H59/fullIRtable!H$211</f>
        <v>-0.19301825275502069</v>
      </c>
      <c r="I59">
        <f>fullIRtable!I59/fullIRtable!I$211</f>
        <v>-0.239936689968728</v>
      </c>
      <c r="J59">
        <f>fullIRtable!J59/fullIRtable!J$211</f>
        <v>-0.74718395835479823</v>
      </c>
      <c r="K59">
        <f>fullIRtable!K59/fullIRtable!K$211</f>
        <v>-0.40547409058999606</v>
      </c>
      <c r="L59">
        <f>fullIRtable!L59/fullIRtable!L$211</f>
        <v>1.7410792621647346E-2</v>
      </c>
      <c r="M59">
        <f>fullIRtable!M59/fullIRtable!M$211</f>
        <v>-0.61889596602972385</v>
      </c>
      <c r="N59">
        <f>fullIRtable!N59/fullIRtable!N$211</f>
        <v>-0.55519814144663382</v>
      </c>
      <c r="P59" t="s">
        <v>62</v>
      </c>
    </row>
    <row r="60" spans="1:16" x14ac:dyDescent="0.25">
      <c r="A60" s="1">
        <f>fullIRtable!A60-fullIRtable!$A$37</f>
        <v>77.499999999941807</v>
      </c>
      <c r="B60" s="1">
        <v>22.037500000000001</v>
      </c>
      <c r="C60" s="1">
        <v>6.9832000000000001</v>
      </c>
      <c r="D60" s="1">
        <v>21.372699999999998</v>
      </c>
      <c r="E60" s="89">
        <v>30.058210000000003</v>
      </c>
      <c r="F60">
        <f>fullIRtable!F60/fullIRtable!F$211</f>
        <v>0.55366092534322853</v>
      </c>
      <c r="G60">
        <f>fullIRtable!G60/fullIRtable!G$211</f>
        <v>0.21793830920997334</v>
      </c>
      <c r="H60">
        <f>fullIRtable!H60/fullIRtable!H$211</f>
        <v>-0.27377684401441271</v>
      </c>
      <c r="I60">
        <f>fullIRtable!I60/fullIRtable!I$211</f>
        <v>-0.18121153023775952</v>
      </c>
      <c r="J60">
        <f>fullIRtable!J60/fullIRtable!J$211</f>
        <v>-0.70643183150111266</v>
      </c>
      <c r="K60">
        <f>fullIRtable!K60/fullIRtable!K$211</f>
        <v>-0.433814992007585</v>
      </c>
      <c r="L60">
        <f>fullIRtable!L60/fullIRtable!L$211</f>
        <v>6.1735784617366765E-3</v>
      </c>
      <c r="M60">
        <f>fullIRtable!M60/fullIRtable!M$211</f>
        <v>-0.62806408029337957</v>
      </c>
      <c r="N60">
        <f>fullIRtable!N60/fullIRtable!N$211</f>
        <v>-0.57061162489389294</v>
      </c>
      <c r="P60" t="s">
        <v>62</v>
      </c>
    </row>
    <row r="61" spans="1:16" x14ac:dyDescent="0.25">
      <c r="A61" s="1">
        <f>fullIRtable!A61-fullIRtable!$A$37</f>
        <v>79.500000000000014</v>
      </c>
      <c r="B61" s="1">
        <v>22.509499999999999</v>
      </c>
      <c r="C61" s="1">
        <v>6.9832000000000001</v>
      </c>
      <c r="D61" s="1">
        <v>16.012799999999999</v>
      </c>
      <c r="E61" s="89">
        <v>30.456440000000001</v>
      </c>
      <c r="F61">
        <f>fullIRtable!F61/fullIRtable!F$211</f>
        <v>0.57249300618263443</v>
      </c>
      <c r="G61">
        <f>fullIRtable!G61/fullIRtable!G$211</f>
        <v>0.23468795471738066</v>
      </c>
      <c r="H61">
        <f>fullIRtable!H61/fullIRtable!H$211</f>
        <v>-0.31945137883479563</v>
      </c>
      <c r="I61">
        <f>fullIRtable!I61/fullIRtable!I$211</f>
        <v>-0.18966207154625425</v>
      </c>
      <c r="J61">
        <f>fullIRtable!J61/fullIRtable!J$211</f>
        <v>-0.77366275798978223</v>
      </c>
      <c r="K61">
        <f>fullIRtable!K61/fullIRtable!K$211</f>
        <v>-0.46568389489490153</v>
      </c>
      <c r="L61">
        <f>fullIRtable!L61/fullIRtable!L$211</f>
        <v>-3.3089399001174725E-2</v>
      </c>
      <c r="M61">
        <f>fullIRtable!M61/fullIRtable!M$211</f>
        <v>-0.64096377790645298</v>
      </c>
      <c r="N61">
        <f>fullIRtable!N61/fullIRtable!N$211</f>
        <v>-0.59116293615690507</v>
      </c>
      <c r="P61" t="s">
        <v>62</v>
      </c>
    </row>
    <row r="62" spans="1:16" x14ac:dyDescent="0.25">
      <c r="A62" s="1">
        <f>fullIRtable!A62-fullIRtable!$A$37</f>
        <v>96.999999999941807</v>
      </c>
      <c r="B62" s="1">
        <v>23.406300000000002</v>
      </c>
      <c r="C62" s="1">
        <v>6.9739000000000004</v>
      </c>
      <c r="D62" s="1">
        <v>15.9193</v>
      </c>
      <c r="E62" s="89">
        <v>30.68695</v>
      </c>
      <c r="F62">
        <f>fullIRtable!F62/fullIRtable!F$211</f>
        <v>0.63410344285724185</v>
      </c>
      <c r="G62">
        <f>fullIRtable!G62/fullIRtable!G$211</f>
        <v>0.23392470676220811</v>
      </c>
      <c r="H62">
        <f>fullIRtable!H62/fullIRtable!H$211</f>
        <v>-0.40161316851755707</v>
      </c>
      <c r="I62">
        <f>fullIRtable!I62/fullIRtable!I$211</f>
        <v>-0.32235881354380608</v>
      </c>
      <c r="J62">
        <f>fullIRtable!J62/fullIRtable!J$211</f>
        <v>-0.82962361987769262</v>
      </c>
      <c r="K62">
        <f>fullIRtable!K62/fullIRtable!K$211</f>
        <v>-0.59160592591391203</v>
      </c>
      <c r="L62">
        <f>fullIRtable!L62/fullIRtable!L$211</f>
        <v>-0.11511779456456175</v>
      </c>
      <c r="M62">
        <f>fullIRtable!M62/fullIRtable!M$211</f>
        <v>-0.6478479058096891</v>
      </c>
      <c r="N62">
        <f>fullIRtable!N62/fullIRtable!N$211</f>
        <v>-0.60318098556940558</v>
      </c>
      <c r="P62" t="s">
        <v>62</v>
      </c>
    </row>
    <row r="63" spans="1:16" x14ac:dyDescent="0.25">
      <c r="A63" s="1">
        <f>fullIRtable!A63-fullIRtable!$A$37</f>
        <v>97.500000000000014</v>
      </c>
      <c r="B63" s="1">
        <v>23.453499999999998</v>
      </c>
      <c r="C63" s="1">
        <v>6.9739000000000004</v>
      </c>
      <c r="D63" s="1">
        <v>15.9193</v>
      </c>
      <c r="E63" s="89">
        <v>30.68695</v>
      </c>
      <c r="F63">
        <f>fullIRtable!F63/fullIRtable!F$211</f>
        <v>0.65047525304478815</v>
      </c>
      <c r="G63">
        <f>fullIRtable!G63/fullIRtable!G$211</f>
        <v>0.22084780775678398</v>
      </c>
      <c r="H63">
        <f>fullIRtable!H63/fullIRtable!H$211</f>
        <v>-0.40460837067569594</v>
      </c>
      <c r="I63">
        <f>fullIRtable!I63/fullIRtable!I$211</f>
        <v>-0.36194327995462955</v>
      </c>
      <c r="J63">
        <f>fullIRtable!J63/fullIRtable!J$211</f>
        <v>-0.88286128802320818</v>
      </c>
      <c r="K63">
        <f>fullIRtable!K63/fullIRtable!K$211</f>
        <v>-0.65828905490416978</v>
      </c>
      <c r="L63">
        <f>fullIRtable!L63/fullIRtable!L$211</f>
        <v>-9.506334892609794E-2</v>
      </c>
      <c r="M63">
        <f>fullIRtable!M63/fullIRtable!M$211</f>
        <v>-0.6478479058096891</v>
      </c>
      <c r="N63">
        <f>fullIRtable!N63/fullIRtable!N$211</f>
        <v>-0.60318098556940558</v>
      </c>
      <c r="P63" t="s">
        <v>62</v>
      </c>
    </row>
    <row r="64" spans="1:16" s="93" customFormat="1" x14ac:dyDescent="0.25">
      <c r="A64" s="91">
        <f>fullIRtable!A64-fullIRtable!$A$37</f>
        <v>97.999999999883599</v>
      </c>
      <c r="B64" s="91">
        <v>23.028700000000001</v>
      </c>
      <c r="C64" s="91">
        <v>6.9739000000000004</v>
      </c>
      <c r="D64" s="91">
        <v>15.9193</v>
      </c>
      <c r="E64" s="98">
        <v>30.68695</v>
      </c>
      <c r="F64" s="93">
        <f>fullIRtable!F64/fullIRtable!F$211</f>
        <v>0.64926252636422932</v>
      </c>
      <c r="G64" s="93">
        <f>fullIRtable!G64/fullIRtable!G$211</f>
        <v>0.23515066604396662</v>
      </c>
      <c r="H64" s="93">
        <f>fullIRtable!H64/fullIRtable!H$211</f>
        <v>-0.38176995421988719</v>
      </c>
      <c r="I64" s="93">
        <f>fullIRtable!I64/fullIRtable!I$211</f>
        <v>-0.3781661046290678</v>
      </c>
      <c r="J64" s="93">
        <f>fullIRtable!J64/fullIRtable!J$211</f>
        <v>-0.88418213236309073</v>
      </c>
      <c r="K64" s="93">
        <f>fullIRtable!K64/fullIRtable!K$211</f>
        <v>-0.66880056175737934</v>
      </c>
      <c r="L64" s="93">
        <f>fullIRtable!L64/fullIRtable!L$211</f>
        <v>-0.1298435675203666</v>
      </c>
      <c r="M64" s="93">
        <f>fullIRtable!M64/fullIRtable!M$211</f>
        <v>-0.6478479058096891</v>
      </c>
      <c r="N64" s="93">
        <f>fullIRtable!N64/fullIRtable!N$211</f>
        <v>-0.60318098556940558</v>
      </c>
      <c r="P64" s="93" t="s">
        <v>62</v>
      </c>
    </row>
    <row r="65" spans="1:16" x14ac:dyDescent="0.25">
      <c r="A65" s="97">
        <f>fullIRtable!A65-fullIRtable!$A$65</f>
        <v>0</v>
      </c>
      <c r="B65" s="1">
        <v>29.930499999999999</v>
      </c>
      <c r="C65" s="1">
        <v>4.9713000000000003</v>
      </c>
      <c r="D65" s="1">
        <v>14.354900000000001</v>
      </c>
      <c r="E65" s="89">
        <v>18.532470000000004</v>
      </c>
      <c r="F65">
        <f>fullIRtable!F65/fullIRtable!F$211</f>
        <v>0</v>
      </c>
      <c r="G65">
        <f>fullIRtable!G65/fullIRtable!G$211</f>
        <v>0</v>
      </c>
      <c r="H65">
        <f>fullIRtable!H65/fullIRtable!H$211</f>
        <v>0</v>
      </c>
      <c r="I65">
        <f>fullIRtable!I65/fullIRtable!I$211</f>
        <v>0</v>
      </c>
      <c r="J65">
        <f>fullIRtable!J65/fullIRtable!J$211</f>
        <v>0</v>
      </c>
      <c r="K65">
        <f>fullIRtable!K65/fullIRtable!K$211</f>
        <v>0</v>
      </c>
      <c r="L65">
        <f>fullIRtable!L65/fullIRtable!L$211</f>
        <v>0</v>
      </c>
      <c r="M65">
        <f>fullIRtable!M65/fullIRtable!M$211</f>
        <v>0</v>
      </c>
      <c r="N65">
        <f>fullIRtable!N65/fullIRtable!N$211</f>
        <v>0</v>
      </c>
      <c r="P65" t="s">
        <v>63</v>
      </c>
    </row>
    <row r="66" spans="1:16" x14ac:dyDescent="0.25">
      <c r="A66" s="1">
        <f>fullIRtable!A66-fullIRtable!$A$65</f>
        <v>15.666666666744277</v>
      </c>
      <c r="B66" s="1">
        <v>30.024999999999999</v>
      </c>
      <c r="C66" s="1">
        <v>4.9619</v>
      </c>
      <c r="D66" s="1">
        <v>41.9069</v>
      </c>
      <c r="E66" s="89">
        <v>20.348380000000002</v>
      </c>
      <c r="F66">
        <f>fullIRtable!F66/fullIRtable!F$211</f>
        <v>0.12995162824454953</v>
      </c>
      <c r="G66">
        <f>fullIRtable!G66/fullIRtable!G$211</f>
        <v>0</v>
      </c>
      <c r="H66">
        <f>fullIRtable!H66/fullIRtable!H$211</f>
        <v>-4.2972977560703028E-2</v>
      </c>
      <c r="I66">
        <f>fullIRtable!I66/fullIRtable!I$211</f>
        <v>-0.149392344310432</v>
      </c>
      <c r="J66">
        <f>fullIRtable!J66/fullIRtable!J$211</f>
        <v>-0.10477755132384141</v>
      </c>
      <c r="K66">
        <f>fullIRtable!K66/fullIRtable!K$211</f>
        <v>-9.9257613628553482E-2</v>
      </c>
      <c r="L66">
        <f>fullIRtable!L66/fullIRtable!L$211</f>
        <v>-5.2286209273107641E-2</v>
      </c>
      <c r="M66">
        <f>fullIRtable!M66/fullIRtable!M$211</f>
        <v>-8.1161937849835927E-2</v>
      </c>
      <c r="N66">
        <f>fullIRtable!N66/fullIRtable!N$211</f>
        <v>-8.971094133940942E-2</v>
      </c>
      <c r="P66" t="s">
        <v>63</v>
      </c>
    </row>
    <row r="67" spans="1:16" x14ac:dyDescent="0.25">
      <c r="A67" s="1">
        <f>fullIRtable!A67-fullIRtable!$A$65</f>
        <v>18.500000000058208</v>
      </c>
      <c r="B67" s="1">
        <v>30.024999999999999</v>
      </c>
      <c r="C67" s="1">
        <v>4.9713000000000003</v>
      </c>
      <c r="D67" s="1">
        <v>42.949599999999997</v>
      </c>
      <c r="E67" s="89">
        <v>20.673810000000003</v>
      </c>
      <c r="F67">
        <f>fullIRtable!F67/fullIRtable!F$211</f>
        <v>0.14755013656719904</v>
      </c>
      <c r="G67">
        <f>fullIRtable!G67/fullIRtable!G$211</f>
        <v>0</v>
      </c>
      <c r="H67">
        <f>fullIRtable!H67/fullIRtable!H$211</f>
        <v>-9.333743920048751E-2</v>
      </c>
      <c r="I67">
        <f>fullIRtable!I67/fullIRtable!I$211</f>
        <v>-0.16912145219940816</v>
      </c>
      <c r="J67">
        <f>fullIRtable!J67/fullIRtable!J$211</f>
        <v>-0.14869648246055228</v>
      </c>
      <c r="K67">
        <f>fullIRtable!K67/fullIRtable!K$211</f>
        <v>-0.13924652680455857</v>
      </c>
      <c r="L67">
        <f>fullIRtable!L67/fullIRtable!L$211</f>
        <v>-6.1550830094126922E-2</v>
      </c>
      <c r="M67">
        <f>fullIRtable!M67/fullIRtable!M$211</f>
        <v>-9.4415492504664439E-2</v>
      </c>
      <c r="N67">
        <f>fullIRtable!N67/fullIRtable!N$211</f>
        <v>-0.10601796005897347</v>
      </c>
      <c r="P67" t="s">
        <v>63</v>
      </c>
    </row>
    <row r="68" spans="1:16" x14ac:dyDescent="0.25">
      <c r="A68" s="1">
        <f>fullIRtable!A68-fullIRtable!$A$65</f>
        <v>20.666666666802485</v>
      </c>
      <c r="B68" s="1">
        <v>30.024999999999999</v>
      </c>
      <c r="C68" s="1">
        <v>4.9713000000000003</v>
      </c>
      <c r="D68" s="1">
        <v>39.189599999999999</v>
      </c>
      <c r="E68" s="89">
        <v>20.923700000000004</v>
      </c>
      <c r="F68">
        <f>fullIRtable!F68/fullIRtable!F$211</f>
        <v>0.1499380770263509</v>
      </c>
      <c r="G68">
        <f>fullIRtable!G68/fullIRtable!G$211</f>
        <v>3.5725306826638898E-3</v>
      </c>
      <c r="H68">
        <f>fullIRtable!H68/fullIRtable!H$211</f>
        <v>-7.0755448101965823E-2</v>
      </c>
      <c r="I68">
        <f>fullIRtable!I68/fullIRtable!I$211</f>
        <v>-0.14925571077330485</v>
      </c>
      <c r="J68">
        <f>fullIRtable!J68/fullIRtable!J$211</f>
        <v>-0.1668597923348081</v>
      </c>
      <c r="K68">
        <f>fullIRtable!K68/fullIRtable!K$211</f>
        <v>-0.17805311595646975</v>
      </c>
      <c r="L68">
        <f>fullIRtable!L68/fullIRtable!L$211</f>
        <v>-9.2939900199139128E-2</v>
      </c>
      <c r="M68">
        <f>fullIRtable!M68/fullIRtable!M$211</f>
        <v>-0.10438782731776348</v>
      </c>
      <c r="N68">
        <f>fullIRtable!N68/fullIRtable!N$211</f>
        <v>-0.11857213063485691</v>
      </c>
      <c r="P68" t="s">
        <v>63</v>
      </c>
    </row>
    <row r="69" spans="1:16" x14ac:dyDescent="0.25">
      <c r="A69" s="1">
        <f>fullIRtable!A69-fullIRtable!$A$65</f>
        <v>22.5</v>
      </c>
      <c r="B69" s="1">
        <v>19.9054</v>
      </c>
      <c r="C69" s="1">
        <v>4.9744999999999999</v>
      </c>
      <c r="D69" s="1">
        <v>43.234000000000002</v>
      </c>
      <c r="E69" s="89">
        <v>21.123190000000001</v>
      </c>
      <c r="F69">
        <f>fullIRtable!F69/fullIRtable!F$211</f>
        <v>0.16548792279396701</v>
      </c>
      <c r="G69">
        <f>fullIRtable!G69/fullIRtable!G$211</f>
        <v>5.1738015760527086E-3</v>
      </c>
      <c r="H69" t="s">
        <v>70</v>
      </c>
      <c r="I69" t="s">
        <v>70</v>
      </c>
      <c r="J69" t="s">
        <v>70</v>
      </c>
      <c r="K69" t="s">
        <v>70</v>
      </c>
      <c r="L69" t="s">
        <v>70</v>
      </c>
      <c r="M69">
        <f>fullIRtable!M69/fullIRtable!M$211</f>
        <v>-0.10905230650453565</v>
      </c>
      <c r="N69">
        <f>fullIRtable!N69/fullIRtable!N$211</f>
        <v>-0.12911584684805438</v>
      </c>
      <c r="P69" t="s">
        <v>63</v>
      </c>
    </row>
    <row r="70" spans="1:16" x14ac:dyDescent="0.25">
      <c r="A70" s="1">
        <f>fullIRtable!A70-fullIRtable!$A$65</f>
        <v>24</v>
      </c>
      <c r="B70" s="1">
        <v>20.0946</v>
      </c>
      <c r="C70" s="1">
        <v>4.9744999999999999</v>
      </c>
      <c r="D70" s="1">
        <v>42.601999999999997</v>
      </c>
      <c r="E70" s="89">
        <v>21.302210000000002</v>
      </c>
      <c r="F70">
        <f>fullIRtable!F70/fullIRtable!F$211</f>
        <v>0.1644234280552577</v>
      </c>
      <c r="G70">
        <f>fullIRtable!G70/fullIRtable!G$211</f>
        <v>3.5561069379211221E-3</v>
      </c>
      <c r="H70">
        <f>fullIRtable!H70/fullIRtable!H$211</f>
        <v>-9.926989005415647E-2</v>
      </c>
      <c r="I70">
        <f>fullIRtable!I70/fullIRtable!I$211</f>
        <v>-0.20464563773802955</v>
      </c>
      <c r="J70">
        <f>fullIRtable!J70/fullIRtable!J$211</f>
        <v>-0.21727400716103243</v>
      </c>
      <c r="K70">
        <f>fullIRtable!K70/fullIRtable!K$211</f>
        <v>-0.21819942336799425</v>
      </c>
      <c r="L70">
        <f>fullIRtable!L70/fullIRtable!L$211</f>
        <v>-0.11222361373319791</v>
      </c>
      <c r="M70">
        <f>fullIRtable!M70/fullIRtable!M$211</f>
        <v>-0.11854210898796888</v>
      </c>
      <c r="N70">
        <f>fullIRtable!N70/fullIRtable!N$211</f>
        <v>-0.13773846222579639</v>
      </c>
      <c r="P70" t="s">
        <v>63</v>
      </c>
    </row>
    <row r="71" spans="1:16" x14ac:dyDescent="0.25">
      <c r="A71" s="1">
        <f>fullIRtable!A71-fullIRtable!$A$65</f>
        <v>40.000000000116415</v>
      </c>
      <c r="B71" s="1">
        <v>20</v>
      </c>
      <c r="C71" s="1">
        <v>4.9682000000000004</v>
      </c>
      <c r="D71" s="1">
        <v>48.731699999999996</v>
      </c>
      <c r="E71" s="89">
        <v>23.219329999999999</v>
      </c>
      <c r="F71">
        <f>fullIRtable!F71/fullIRtable!F$211</f>
        <v>0.27238868687789164</v>
      </c>
      <c r="G71">
        <f>fullIRtable!G71/fullIRtable!G$211</f>
        <v>2.8215231806858157E-2</v>
      </c>
      <c r="H71">
        <f>fullIRtable!H71/fullIRtable!H$211</f>
        <v>-0.10661782840025262</v>
      </c>
      <c r="I71">
        <f>fullIRtable!I71/fullIRtable!I$211</f>
        <v>-0.20745806509224859</v>
      </c>
      <c r="J71">
        <f>fullIRtable!J71/fullIRtable!J$211</f>
        <v>-0.25770104445779263</v>
      </c>
      <c r="K71">
        <f>fullIRtable!K71/fullIRtable!K$211</f>
        <v>-0.22718608456600867</v>
      </c>
      <c r="L71">
        <f>fullIRtable!L71/fullIRtable!L$211</f>
        <v>-0.10668055107478354</v>
      </c>
      <c r="M71">
        <f>fullIRtable!M71/fullIRtable!M$211</f>
        <v>-0.22096763816509027</v>
      </c>
      <c r="N71">
        <f>fullIRtable!N71/fullIRtable!N$211</f>
        <v>-0.22995130232765948</v>
      </c>
      <c r="P71" t="s">
        <v>63</v>
      </c>
    </row>
    <row r="72" spans="1:16" x14ac:dyDescent="0.25">
      <c r="A72" s="1">
        <f>fullIRtable!A72-fullIRtable!$A$65</f>
        <v>42.75</v>
      </c>
      <c r="B72" s="1">
        <v>20.0473</v>
      </c>
      <c r="C72" s="1">
        <v>4.9713000000000003</v>
      </c>
      <c r="D72" s="1">
        <v>50.185200000000002</v>
      </c>
      <c r="E72" s="89">
        <v>23.548650000000002</v>
      </c>
      <c r="F72">
        <f>fullIRtable!F72/fullIRtable!F$211</f>
        <v>0.28452515179977866</v>
      </c>
      <c r="G72">
        <f>fullIRtable!G72/fullIRtable!G$211</f>
        <v>3.4192893489658614E-2</v>
      </c>
      <c r="H72">
        <f>fullIRtable!H72/fullIRtable!H$211</f>
        <v>-8.5351557865025712E-2</v>
      </c>
      <c r="I72">
        <f>fullIRtable!I72/fullIRtable!I$211</f>
        <v>-0.21406375134772737</v>
      </c>
      <c r="J72">
        <f>fullIRtable!J72/fullIRtable!J$211</f>
        <v>-0.28418272092112129</v>
      </c>
      <c r="K72">
        <f>fullIRtable!K72/fullIRtable!K$211</f>
        <v>-0.2519974852824502</v>
      </c>
      <c r="L72">
        <f>fullIRtable!L72/fullIRtable!L$211</f>
        <v>-0.10842064486680821</v>
      </c>
      <c r="M72">
        <f>fullIRtable!M72/fullIRtable!M$211</f>
        <v>-0.2384353084990028</v>
      </c>
      <c r="N72">
        <f>fullIRtable!N72/fullIRtable!N$211</f>
        <v>-0.24581155341107103</v>
      </c>
      <c r="P72" t="s">
        <v>63</v>
      </c>
    </row>
    <row r="73" spans="1:16" x14ac:dyDescent="0.25">
      <c r="A73" s="1">
        <f>fullIRtable!A73-fullIRtable!$A$65</f>
        <v>45.500000000058208</v>
      </c>
      <c r="B73" s="1">
        <v>20.0946</v>
      </c>
      <c r="C73" s="1">
        <v>4.9649999999999999</v>
      </c>
      <c r="D73" s="1">
        <v>49.963999999999999</v>
      </c>
      <c r="E73" s="89">
        <v>23.860890000000001</v>
      </c>
      <c r="F73">
        <f>fullIRtable!F73/fullIRtable!F$211</f>
        <v>0.27612313256708548</v>
      </c>
      <c r="G73">
        <f>fullIRtable!G73/fullIRtable!G$211</f>
        <v>5.5742703886591249E-2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M73">
        <f>fullIRtable!M73/fullIRtable!M$211</f>
        <v>-0.25516309592742703</v>
      </c>
      <c r="N73">
        <f>fullIRtable!N73/fullIRtable!N$211</f>
        <v>-0.26082294598579292</v>
      </c>
      <c r="P73" t="s">
        <v>63</v>
      </c>
    </row>
    <row r="74" spans="1:16" x14ac:dyDescent="0.25">
      <c r="A74" s="1">
        <f>fullIRtable!A74-fullIRtable!$A$65</f>
        <v>48.500000000058208</v>
      </c>
      <c r="B74" s="1">
        <v>19.8108</v>
      </c>
      <c r="C74" s="1">
        <v>4.9682000000000004</v>
      </c>
      <c r="D74" s="1">
        <v>48.352600000000002</v>
      </c>
      <c r="E74" s="89">
        <v>24.429360000000003</v>
      </c>
      <c r="F74">
        <f>fullIRtable!F74/fullIRtable!F$211</f>
        <v>0.296505910297643</v>
      </c>
      <c r="G74">
        <f>fullIRtable!G74/fullIRtable!G$211</f>
        <v>5.224900342524718E-2</v>
      </c>
      <c r="H74">
        <f>fullIRtable!H74/fullIRtable!H$211</f>
        <v>-0.13040084118270517</v>
      </c>
      <c r="I74">
        <f>fullIRtable!I74/fullIRtable!I$211</f>
        <v>-0.21696490883063829</v>
      </c>
      <c r="J74">
        <f>fullIRtable!J74/fullIRtable!J$211</f>
        <v>-0.30678418240145122</v>
      </c>
      <c r="K74">
        <f>fullIRtable!K74/fullIRtable!K$211</f>
        <v>-0.26106433064817375</v>
      </c>
      <c r="L74">
        <f>fullIRtable!L74/fullIRtable!L$211</f>
        <v>-0.12020928238866502</v>
      </c>
      <c r="M74">
        <f>fullIRtable!M74/fullIRtable!M$211</f>
        <v>-0.27961140063050899</v>
      </c>
      <c r="N74">
        <f>fullIRtable!N74/fullIRtable!N$211</f>
        <v>-0.28910333735424226</v>
      </c>
      <c r="P74" t="s">
        <v>63</v>
      </c>
    </row>
    <row r="75" spans="1:16" x14ac:dyDescent="0.25">
      <c r="A75" s="1">
        <f>fullIRtable!A75-fullIRtable!$A$65</f>
        <v>50.000000000058208</v>
      </c>
      <c r="B75" s="1">
        <v>19.9527</v>
      </c>
      <c r="C75" s="1">
        <v>4.9713000000000003</v>
      </c>
      <c r="D75" s="1">
        <v>48.352600000000002</v>
      </c>
      <c r="E75" s="89">
        <v>24.74727</v>
      </c>
      <c r="F75">
        <f>fullIRtable!F75/fullIRtable!F$211</f>
        <v>0.31297694573283258</v>
      </c>
      <c r="G75">
        <f>fullIRtable!G75/fullIRtable!G$211</f>
        <v>6.6205315218954869E-2</v>
      </c>
      <c r="H75">
        <f>fullIRtable!H75/fullIRtable!H$211</f>
        <v>-0.11340732317461211</v>
      </c>
      <c r="I75">
        <f>fullIRtable!I75/fullIRtable!I$211</f>
        <v>-0.22398806089005355</v>
      </c>
      <c r="J75">
        <f>fullIRtable!J75/fullIRtable!J$211</f>
        <v>-0.30746868371314151</v>
      </c>
      <c r="K75">
        <f>fullIRtable!K75/fullIRtable!K$211</f>
        <v>-0.26162224018753122</v>
      </c>
      <c r="L75">
        <f>fullIRtable!L75/fullIRtable!L$211</f>
        <v>-0.11353995430140143</v>
      </c>
      <c r="M75">
        <f>fullIRtable!M75/fullIRtable!M$211</f>
        <v>-0.29582448690728946</v>
      </c>
      <c r="N75">
        <f>fullIRtable!N75/fullIRtable!N$211</f>
        <v>-0.30451682080150128</v>
      </c>
      <c r="P75" t="s">
        <v>63</v>
      </c>
    </row>
    <row r="76" spans="1:16" x14ac:dyDescent="0.25">
      <c r="A76" s="1">
        <f>fullIRtable!A76-fullIRtable!$A$65</f>
        <v>51.500000000058208</v>
      </c>
      <c r="B76" s="1">
        <v>20</v>
      </c>
      <c r="C76" s="1">
        <v>4.9839000000000002</v>
      </c>
      <c r="D76" s="1">
        <v>46.709600000000002</v>
      </c>
      <c r="E76" s="89">
        <v>25.065360000000005</v>
      </c>
      <c r="F76">
        <f>fullIRtable!F76/fullIRtable!F$211</f>
        <v>0.32671919349348233</v>
      </c>
      <c r="G76">
        <f>fullIRtable!G76/fullIRtable!G$211</f>
        <v>8.6738053364895193E-2</v>
      </c>
      <c r="H76">
        <f>fullIRtable!H76/fullIRtable!H$211</f>
        <v>-0.20011466370900086</v>
      </c>
      <c r="I76">
        <f>fullIRtable!I76/fullIRtable!I$211</f>
        <v>-0.31290625787527598</v>
      </c>
      <c r="J76">
        <f>fullIRtable!J76/fullIRtable!J$211</f>
        <v>-0.38318666355158248</v>
      </c>
      <c r="K76">
        <f>fullIRtable!K76/fullIRtable!K$211</f>
        <v>-0.35696824334721572</v>
      </c>
      <c r="L76">
        <f>fullIRtable!L76/fullIRtable!L$211</f>
        <v>-0.18918585901622162</v>
      </c>
      <c r="M76">
        <f>fullIRtable!M76/fullIRtable!M$211</f>
        <v>-0.31210191082802552</v>
      </c>
      <c r="N76">
        <f>fullIRtable!N76/fullIRtable!N$211</f>
        <v>-0.3199303042487604</v>
      </c>
      <c r="P76" t="s">
        <v>63</v>
      </c>
    </row>
    <row r="77" spans="1:16" x14ac:dyDescent="0.25">
      <c r="A77" s="1">
        <f>fullIRtable!A77-fullIRtable!$A$65</f>
        <v>53.666666666802485</v>
      </c>
      <c r="B77" s="1">
        <v>20.1892</v>
      </c>
      <c r="C77" s="1">
        <v>4.9744999999999999</v>
      </c>
      <c r="D77" s="1">
        <v>48.921300000000002</v>
      </c>
      <c r="E77" s="89">
        <v>25.532400000000003</v>
      </c>
      <c r="F77">
        <f>fullIRtable!F77/fullIRtable!F$211</f>
        <v>0.34765296012584229</v>
      </c>
      <c r="G77">
        <f>fullIRtable!G77/fullIRtable!G$211</f>
        <v>9.4911584680793748E-2</v>
      </c>
      <c r="H77">
        <f>fullIRtable!H77/fullIRtable!H$211</f>
        <v>-0.17972591205742844</v>
      </c>
      <c r="I77">
        <f>fullIRtable!I77/fullIRtable!I$211</f>
        <v>-0.28033179034551692</v>
      </c>
      <c r="J77">
        <f>fullIRtable!J77/fullIRtable!J$211</f>
        <v>-0.33552286700730244</v>
      </c>
      <c r="K77">
        <f>fullIRtable!K77/fullIRtable!K$211</f>
        <v>-0.30292162505433118</v>
      </c>
      <c r="L77">
        <f>fullIRtable!L77/fullIRtable!L$211</f>
        <v>-0.12904823711310917</v>
      </c>
      <c r="M77">
        <f>fullIRtable!M77/fullIRtable!M$211</f>
        <v>-0.33841600720581599</v>
      </c>
      <c r="N77">
        <f>fullIRtable!N77/fullIRtable!N$211</f>
        <v>-0.34217933252915173</v>
      </c>
      <c r="P77" t="s">
        <v>63</v>
      </c>
    </row>
    <row r="78" spans="1:16" x14ac:dyDescent="0.25">
      <c r="A78" s="1">
        <f>fullIRtable!A78-fullIRtable!$A$65</f>
        <v>63.666666666744277</v>
      </c>
      <c r="B78" s="1">
        <v>20.851199999999999</v>
      </c>
      <c r="C78" s="1">
        <v>4.9682000000000004</v>
      </c>
      <c r="D78" s="1">
        <v>49.963999999999999</v>
      </c>
      <c r="E78" s="89">
        <v>27.679880000000004</v>
      </c>
      <c r="F78">
        <f>fullIRtable!F78/fullIRtable!F$211</f>
        <v>0.44703901020690423</v>
      </c>
      <c r="G78">
        <f>fullIRtable!G78/fullIRtable!G$211</f>
        <v>0.17287735581474784</v>
      </c>
      <c r="H78">
        <f>fullIRtable!H78/fullIRtable!H$211</f>
        <v>-0.1871384434312518</v>
      </c>
      <c r="I78">
        <f>fullIRtable!I78/fullIRtable!I$211</f>
        <v>-0.33853898891691631</v>
      </c>
      <c r="J78">
        <f>fullIRtable!J78/fullIRtable!J$211</f>
        <v>-0.41676069192469861</v>
      </c>
      <c r="K78">
        <f>fullIRtable!K78/fullIRtable!K$211</f>
        <v>-0.36412334241723193</v>
      </c>
      <c r="L78">
        <f>fullIRtable!L78/fullIRtable!L$211</f>
        <v>-0.1660136039963703</v>
      </c>
      <c r="M78">
        <f>fullIRtable!M78/fullIRtable!M$211</f>
        <v>-0.45653992150807438</v>
      </c>
      <c r="N78">
        <f>fullIRtable!N78/fullIRtable!N$211</f>
        <v>-0.44493588884421237</v>
      </c>
      <c r="P78" t="s">
        <v>63</v>
      </c>
    </row>
    <row r="79" spans="1:16" x14ac:dyDescent="0.25">
      <c r="A79" s="1">
        <f>fullIRtable!A79-fullIRtable!$A$65</f>
        <v>66.500000000058208</v>
      </c>
      <c r="B79" s="1">
        <v>20.756599999999999</v>
      </c>
      <c r="C79" s="1">
        <v>4.9682000000000004</v>
      </c>
      <c r="D79" s="1">
        <v>49.426900000000003</v>
      </c>
      <c r="E79" s="89">
        <v>28.279380000000003</v>
      </c>
      <c r="F79">
        <f>fullIRtable!F79/fullIRtable!F$211</f>
        <v>0.44157390524623008</v>
      </c>
      <c r="G79">
        <f>fullIRtable!G79/fullIRtable!G$211</f>
        <v>0.21204812674364215</v>
      </c>
      <c r="H79">
        <f>fullIRtable!H79/fullIRtable!H$211</f>
        <v>-0.20612253689417093</v>
      </c>
      <c r="I79">
        <f>fullIRtable!I79/fullIRtable!I$211</f>
        <v>-0.4013548795009319</v>
      </c>
      <c r="J79">
        <f>fullIRtable!J79/fullIRtable!J$211</f>
        <v>-0.46329950347237148</v>
      </c>
      <c r="K79">
        <f>fullIRtable!K79/fullIRtable!K$211</f>
        <v>-0.40393019862454993</v>
      </c>
      <c r="L79">
        <f>fullIRtable!L79/fullIRtable!L$211</f>
        <v>-0.18098859567421618</v>
      </c>
      <c r="M79">
        <f>fullIRtable!M79/fullIRtable!M$211</f>
        <v>-0.48671427652319366</v>
      </c>
      <c r="N79">
        <f>fullIRtable!N79/fullIRtable!N$211</f>
        <v>-0.4740651387213512</v>
      </c>
      <c r="P79" t="s">
        <v>63</v>
      </c>
    </row>
    <row r="80" spans="1:16" x14ac:dyDescent="0.25">
      <c r="A80" s="1">
        <f>fullIRtable!A80-fullIRtable!$A$65</f>
        <v>69.500000000058208</v>
      </c>
      <c r="B80" s="1">
        <v>21.513200000000001</v>
      </c>
      <c r="C80" s="1">
        <v>4.9587000000000003</v>
      </c>
      <c r="D80" s="1">
        <v>41.780500000000004</v>
      </c>
      <c r="E80" s="89">
        <v>28.910700000000002</v>
      </c>
      <c r="F80">
        <f>fullIRtable!F80/fullIRtable!F$211</f>
        <v>0.49597584575687947</v>
      </c>
      <c r="G80">
        <f>fullIRtable!G80/fullIRtable!G$211</f>
        <v>0.23171443617853005</v>
      </c>
      <c r="H80" t="s">
        <v>70</v>
      </c>
      <c r="I80" t="s">
        <v>70</v>
      </c>
      <c r="J80" t="s">
        <v>70</v>
      </c>
      <c r="K80" t="s">
        <v>70</v>
      </c>
      <c r="L80" t="s">
        <v>70</v>
      </c>
      <c r="M80">
        <f>fullIRtable!M80/fullIRtable!M$211</f>
        <v>-0.5175320079778678</v>
      </c>
      <c r="N80">
        <f>fullIRtable!N80/fullIRtable!N$211</f>
        <v>-0.5048921056158695</v>
      </c>
      <c r="P80" t="s">
        <v>63</v>
      </c>
    </row>
    <row r="81" spans="1:16" x14ac:dyDescent="0.25">
      <c r="A81" s="1">
        <f>fullIRtable!A81-fullIRtable!$A$65</f>
        <v>72.666666666744277</v>
      </c>
      <c r="B81" s="1">
        <v>21.087599999999998</v>
      </c>
      <c r="C81" s="1">
        <v>4.9744999999999999</v>
      </c>
      <c r="D81" s="1">
        <v>51.638599999999997</v>
      </c>
      <c r="E81" s="89">
        <v>29.570930000000001</v>
      </c>
      <c r="F81">
        <f>fullIRtable!F81/fullIRtable!F$211</f>
        <v>0.51020966495921094</v>
      </c>
      <c r="G81">
        <f>fullIRtable!G81/fullIRtable!G$211</f>
        <v>0.26735612273680659</v>
      </c>
      <c r="H81" t="s">
        <v>70</v>
      </c>
      <c r="I81" t="s">
        <v>70</v>
      </c>
      <c r="J81" t="s">
        <v>70</v>
      </c>
      <c r="K81" t="s">
        <v>70</v>
      </c>
      <c r="L81" t="s">
        <v>70</v>
      </c>
      <c r="M81">
        <f>fullIRtable!M81/fullIRtable!M$211</f>
        <v>-0.54880010294023029</v>
      </c>
      <c r="N81">
        <f>fullIRtable!N81/fullIRtable!N$211</f>
        <v>-0.53728275923692115</v>
      </c>
      <c r="P81" t="s">
        <v>63</v>
      </c>
    </row>
    <row r="82" spans="1:16" x14ac:dyDescent="0.25">
      <c r="A82" s="1">
        <f>fullIRtable!A82-fullIRtable!$A$65</f>
        <v>75.500000000058208</v>
      </c>
      <c r="B82" s="1">
        <v>22.4117</v>
      </c>
      <c r="C82" s="1">
        <v>6.9726999999999997</v>
      </c>
      <c r="D82" s="1">
        <v>39.031599999999997</v>
      </c>
      <c r="E82" s="89">
        <v>30.257390000000004</v>
      </c>
      <c r="F82">
        <f>fullIRtable!F82/fullIRtable!F$211</f>
        <v>0.56385130083494317</v>
      </c>
      <c r="G82">
        <f>fullIRtable!G82/fullIRtable!G$211</f>
        <v>0.26854026319990421</v>
      </c>
      <c r="H82">
        <f>fullIRtable!H82/fullIRtable!H$211</f>
        <v>-0.32793817563418304</v>
      </c>
      <c r="I82">
        <f>fullIRtable!I82/fullIRtable!I$211</f>
        <v>-0.29038964167388259</v>
      </c>
      <c r="J82">
        <f>fullIRtable!J82/fullIRtable!J$211</f>
        <v>-0.53817954682254676</v>
      </c>
      <c r="K82">
        <f>fullIRtable!K82/fullIRtable!K$211</f>
        <v>-0.45222811739986479</v>
      </c>
      <c r="L82">
        <f>fullIRtable!L82/fullIRtable!L$211</f>
        <v>-0.159308240027938</v>
      </c>
      <c r="M82">
        <f>fullIRtable!M82/fullIRtable!M$211</f>
        <v>-0.61033905938364541</v>
      </c>
      <c r="N82">
        <f>fullIRtable!N82/fullIRtable!N$211</f>
        <v>-0.56636733235044479</v>
      </c>
      <c r="P82" t="s">
        <v>63</v>
      </c>
    </row>
    <row r="83" spans="1:16" x14ac:dyDescent="0.25">
      <c r="A83" s="1">
        <f>fullIRtable!A83-fullIRtable!$A$65</f>
        <v>77.500000000116415</v>
      </c>
      <c r="B83" s="1">
        <v>22.1752</v>
      </c>
      <c r="C83" s="1">
        <v>6.9664000000000001</v>
      </c>
      <c r="D83" s="1">
        <v>31.7013</v>
      </c>
      <c r="E83" s="89">
        <v>30.656250000000004</v>
      </c>
      <c r="F83">
        <f>fullIRtable!F83/fullIRtable!F$211</f>
        <v>0.58615810516273492</v>
      </c>
      <c r="G83">
        <f>fullIRtable!G83/fullIRtable!G$211</f>
        <v>0.26187411715432385</v>
      </c>
      <c r="H83">
        <f>fullIRtable!H83/fullIRtable!H$211</f>
        <v>-0.43364060950013927</v>
      </c>
      <c r="I83">
        <f>fullIRtable!I83/fullIRtable!I$211</f>
        <v>-0.30312340587247311</v>
      </c>
      <c r="J83">
        <f>fullIRtable!J83/fullIRtable!J$211</f>
        <v>-0.62073764327963432</v>
      </c>
      <c r="K83">
        <f>fullIRtable!K83/fullIRtable!K$211</f>
        <v>-0.51661968136064229</v>
      </c>
      <c r="L83">
        <f>fullIRtable!L83/fullIRtable!L$211</f>
        <v>-0.21885507175449104</v>
      </c>
      <c r="M83">
        <f>fullIRtable!M83/fullIRtable!M$211</f>
        <v>-0.6230135752428746</v>
      </c>
      <c r="N83">
        <f>fullIRtable!N83/fullIRtable!N$211</f>
        <v>-0.58691864361345691</v>
      </c>
      <c r="P83" t="s">
        <v>63</v>
      </c>
    </row>
    <row r="84" spans="1:16" x14ac:dyDescent="0.25">
      <c r="A84" s="1">
        <f>fullIRtable!A84-fullIRtable!$A$65</f>
        <v>88.000000000116401</v>
      </c>
      <c r="B84" s="1">
        <v>22.648099999999999</v>
      </c>
      <c r="C84" s="1">
        <v>6.9664000000000001</v>
      </c>
      <c r="D84" s="1">
        <v>17.767299999999999</v>
      </c>
      <c r="E84" s="89">
        <v>32.752200000000002</v>
      </c>
      <c r="F84">
        <f>fullIRtable!F84/fullIRtable!F$211</f>
        <v>0.74075965955748602</v>
      </c>
      <c r="G84">
        <f>fullIRtable!G84/fullIRtable!G$211</f>
        <v>0.25753435817590448</v>
      </c>
      <c r="H84">
        <f>fullIRtable!H84/fullIRtable!H$211</f>
        <v>-0.4587886378433354</v>
      </c>
      <c r="I84">
        <f>fullIRtable!I84/fullIRtable!I$211</f>
        <v>-0.24591414370735223</v>
      </c>
      <c r="J84">
        <f>fullIRtable!J84/fullIRtable!J$211</f>
        <v>-0.70926588064570073</v>
      </c>
      <c r="K84">
        <f>fullIRtable!K84/fullIRtable!K$211</f>
        <v>-0.5335209521162394</v>
      </c>
      <c r="L84">
        <f>fullIRtable!L84/fullIRtable!L$211</f>
        <v>-0.16763890470509057</v>
      </c>
      <c r="M84">
        <f>fullIRtable!M84/fullIRtable!M$211</f>
        <v>-0.69024641317634938</v>
      </c>
      <c r="N84">
        <f>fullIRtable!N84/fullIRtable!N$211</f>
        <v>-0.69481302774427056</v>
      </c>
      <c r="P84" t="s">
        <v>63</v>
      </c>
    </row>
    <row r="85" spans="1:16" x14ac:dyDescent="0.25">
      <c r="A85" s="1">
        <f>fullIRtable!A85-fullIRtable!$A$65</f>
        <v>90.500000000058193</v>
      </c>
      <c r="B85" s="1">
        <v>22.648099999999999</v>
      </c>
      <c r="C85" s="1">
        <v>6.9664000000000001</v>
      </c>
      <c r="D85" s="1">
        <v>13.8177</v>
      </c>
      <c r="E85" s="89">
        <v>33.256309999999999</v>
      </c>
      <c r="F85">
        <f>fullIRtable!F85/fullIRtable!F$211</f>
        <v>0.74228990165588105</v>
      </c>
      <c r="G85">
        <f>fullIRtable!G85/fullIRtable!G$211</f>
        <v>0.24759531548960903</v>
      </c>
      <c r="H85">
        <f>fullIRtable!H85/fullIRtable!H$211</f>
        <v>-0.46664318270045801</v>
      </c>
      <c r="I85">
        <f>fullIRtable!I85/fullIRtable!I$211</f>
        <v>-0.31778094780510446</v>
      </c>
      <c r="J85">
        <f>fullIRtable!J85/fullIRtable!J$211</f>
        <v>-0.75505988665086954</v>
      </c>
      <c r="K85">
        <f>fullIRtable!K85/fullIRtable!K$211</f>
        <v>-0.57713960877800341</v>
      </c>
      <c r="L85">
        <f>fullIRtable!L85/fullIRtable!L$211</f>
        <v>-0.18377924005011953</v>
      </c>
      <c r="M85">
        <f>fullIRtable!M85/fullIRtable!M$211</f>
        <v>-0.70806794055201694</v>
      </c>
      <c r="N85">
        <f>fullIRtable!N85/fullIRtable!N$211</f>
        <v>-0.72050216682303558</v>
      </c>
      <c r="P85" t="s">
        <v>63</v>
      </c>
    </row>
    <row r="86" spans="1:16" x14ac:dyDescent="0.25">
      <c r="A86" s="1">
        <f>fullIRtable!A86-fullIRtable!$A$65</f>
        <v>93.500000000058193</v>
      </c>
      <c r="B86" s="1">
        <v>23.783000000000001</v>
      </c>
      <c r="C86" s="1">
        <v>6.9664000000000001</v>
      </c>
      <c r="D86" s="1">
        <v>6.6136999999999997</v>
      </c>
      <c r="E86" s="89">
        <v>33.862160000000003</v>
      </c>
      <c r="F86">
        <f>fullIRtable!F86/fullIRtable!F$211</f>
        <v>0.74574216474720467</v>
      </c>
      <c r="G86">
        <f>fullIRtable!G86/fullIRtable!G$211</f>
        <v>0.27284900169221304</v>
      </c>
      <c r="H86">
        <f>fullIRtable!H86/fullIRtable!H$211</f>
        <v>-0.46302092678217877</v>
      </c>
      <c r="I86">
        <f>fullIRtable!I86/fullIRtable!I$211</f>
        <v>-0.3267760480363619</v>
      </c>
      <c r="J86">
        <f>fullIRtable!J86/fullIRtable!J$211</f>
        <v>-0.7691487200198337</v>
      </c>
      <c r="K86">
        <f>fullIRtable!K86/fullIRtable!K$211</f>
        <v>-0.61658335526892727</v>
      </c>
      <c r="L86">
        <f>fullIRtable!L86/fullIRtable!L$211</f>
        <v>-0.20235890002549953</v>
      </c>
      <c r="M86">
        <f>fullIRtable!M86/fullIRtable!M$211</f>
        <v>-0.72978189538699079</v>
      </c>
      <c r="N86">
        <f>fullIRtable!N86/fullIRtable!N$211</f>
        <v>-0.75132913371755372</v>
      </c>
      <c r="P86" t="s">
        <v>63</v>
      </c>
    </row>
    <row r="87" spans="1:16" x14ac:dyDescent="0.25">
      <c r="A87" s="1">
        <f>fullIRtable!A87-fullIRtable!$A$65</f>
        <v>94.499999999999986</v>
      </c>
      <c r="B87" s="1">
        <v>24.066800000000001</v>
      </c>
      <c r="C87" s="1">
        <v>6.9633000000000003</v>
      </c>
      <c r="D87" s="1">
        <v>1.4951000000000001</v>
      </c>
      <c r="E87" s="89">
        <v>34.067709999999998</v>
      </c>
      <c r="F87">
        <f>fullIRtable!F87/fullIRtable!F$211</f>
        <v>0.74441348627669213</v>
      </c>
      <c r="G87">
        <f>fullIRtable!G87/fullIRtable!G$211</f>
        <v>0.24093336400970597</v>
      </c>
      <c r="H87">
        <f>fullIRtable!H87/fullIRtable!H$211</f>
        <v>-0.45479969280216082</v>
      </c>
      <c r="I87">
        <f>fullIRtable!I87/fullIRtable!I$211</f>
        <v>-0.33227121266236798</v>
      </c>
      <c r="J87">
        <f>fullIRtable!J87/fullIRtable!J$211</f>
        <v>-0.77739357117765895</v>
      </c>
      <c r="K87">
        <f>fullIRtable!K87/fullIRtable!K$211</f>
        <v>-0.62200085793648408</v>
      </c>
      <c r="L87">
        <f>fullIRtable!L87/fullIRtable!L$211</f>
        <v>-0.1991220269225826</v>
      </c>
      <c r="M87">
        <f>fullIRtable!M87/fullIRtable!M$211</f>
        <v>-0.73830663321109169</v>
      </c>
      <c r="N87">
        <f>fullIRtable!N87/fullIRtable!N$211</f>
        <v>-0.76160478934905973</v>
      </c>
      <c r="P87" t="s">
        <v>63</v>
      </c>
    </row>
    <row r="88" spans="1:16" s="93" customFormat="1" x14ac:dyDescent="0.25">
      <c r="A88" s="91">
        <f>fullIRtable!A88-fullIRtable!$A$65</f>
        <v>95.500000000116401</v>
      </c>
      <c r="B88" s="91">
        <v>23.783000000000001</v>
      </c>
      <c r="C88" s="91">
        <v>6.9695999999999998</v>
      </c>
      <c r="D88" s="91">
        <v>0.73680000000000001</v>
      </c>
      <c r="E88" s="98">
        <v>34.269210000000001</v>
      </c>
      <c r="F88" s="93">
        <f>fullIRtable!F88/fullIRtable!F$211</f>
        <v>0.75371185413746677</v>
      </c>
      <c r="G88" s="93">
        <f>fullIRtable!G88/fullIRtable!G$211</f>
        <v>0.23365502178127018</v>
      </c>
      <c r="H88" s="93">
        <f>fullIRtable!H88/fullIRtable!H$211</f>
        <v>-0.4583880023655697</v>
      </c>
      <c r="I88" s="93">
        <f>fullIRtable!I88/fullIRtable!I$211</f>
        <v>-0.3490116387756938</v>
      </c>
      <c r="J88" s="93">
        <f>fullIRtable!J88/fullIRtable!J$211</f>
        <v>-0.77831380275129414</v>
      </c>
      <c r="K88" s="93">
        <f>fullIRtable!K88/fullIRtable!K$211</f>
        <v>-0.64079030089987898</v>
      </c>
      <c r="L88" s="93">
        <f>fullIRtable!L88/fullIRtable!L$211</f>
        <v>-0.21537629979859221</v>
      </c>
      <c r="M88" s="93">
        <f>fullIRtable!M88/fullIRtable!M$211</f>
        <v>-0.74538377404619438</v>
      </c>
      <c r="N88" s="93">
        <f>fullIRtable!N88/fullIRtable!N$211</f>
        <v>-0.77188044498056596</v>
      </c>
      <c r="P88" s="93" t="s">
        <v>63</v>
      </c>
    </row>
    <row r="89" spans="1:16" x14ac:dyDescent="0.25">
      <c r="A89" s="1">
        <f>fullIRtable!A89-fullIRtable!$A$89</f>
        <v>0</v>
      </c>
      <c r="B89" s="1">
        <v>30.072299999999998</v>
      </c>
      <c r="C89" s="1">
        <v>4.9870999999999999</v>
      </c>
      <c r="D89" s="1">
        <v>43.865900000000003</v>
      </c>
      <c r="E89" s="89">
        <v>18.727899999999998</v>
      </c>
      <c r="F89">
        <f>fullIRtable!F89/fullIRtable!F$211</f>
        <v>0</v>
      </c>
      <c r="G89">
        <f>fullIRtable!G89/fullIRtable!G$211</f>
        <v>0</v>
      </c>
      <c r="H89">
        <f>fullIRtable!H89/fullIRtable!H$211</f>
        <v>0</v>
      </c>
      <c r="I89">
        <f>fullIRtable!I89/fullIRtable!I$211</f>
        <v>0</v>
      </c>
      <c r="J89">
        <f>fullIRtable!J89/fullIRtable!J$211</f>
        <v>0</v>
      </c>
      <c r="K89">
        <f>fullIRtable!K89/fullIRtable!K$211</f>
        <v>0</v>
      </c>
      <c r="L89">
        <f>fullIRtable!L89/fullIRtable!L$211</f>
        <v>0</v>
      </c>
      <c r="M89">
        <f>fullIRtable!M89/fullIRtable!M$211</f>
        <v>0</v>
      </c>
      <c r="N89">
        <f>fullIRtable!N89/fullIRtable!N$211</f>
        <v>0</v>
      </c>
      <c r="P89" t="s">
        <v>64</v>
      </c>
    </row>
    <row r="90" spans="1:16" x14ac:dyDescent="0.25">
      <c r="A90" s="1">
        <f>fullIRtable!A90-fullIRtable!$A$89</f>
        <v>16.5</v>
      </c>
      <c r="B90" s="1">
        <v>30.072299999999998</v>
      </c>
      <c r="C90" s="1">
        <v>4.9587000000000003</v>
      </c>
      <c r="D90" s="1">
        <v>43.423499999999997</v>
      </c>
      <c r="E90" s="89">
        <v>20.639940000000003</v>
      </c>
      <c r="F90">
        <f>fullIRtable!F90/fullIRtable!F$211</f>
        <v>0.1026234846949856</v>
      </c>
      <c r="G90">
        <f>fullIRtable!G90/fullIRtable!G$211</f>
        <v>0</v>
      </c>
      <c r="H90">
        <f>fullIRtable!H90/fullIRtable!H$211</f>
        <v>1.1954395071611026E-2</v>
      </c>
      <c r="I90">
        <f>fullIRtable!I90/fullIRtable!I$211</f>
        <v>-4.6201601485204052E-2</v>
      </c>
      <c r="J90">
        <f>fullIRtable!J90/fullIRtable!J$211</f>
        <v>-4.1985006978524461E-2</v>
      </c>
      <c r="K90">
        <f>fullIRtable!K90/fullIRtable!K$211</f>
        <v>-1.2071013644537453E-2</v>
      </c>
      <c r="L90">
        <f>fullIRtable!L90/fullIRtable!L$211</f>
        <v>3.6088793212634009E-2</v>
      </c>
      <c r="M90">
        <f>fullIRtable!M90/fullIRtable!M$211</f>
        <v>-0.30882069098629605</v>
      </c>
      <c r="N90">
        <f>fullIRtable!N90/fullIRtable!N$211</f>
        <v>-0.17852834740651405</v>
      </c>
      <c r="P90" t="s">
        <v>64</v>
      </c>
    </row>
    <row r="91" spans="1:16" x14ac:dyDescent="0.25">
      <c r="A91" s="1">
        <f>fullIRtable!A91-fullIRtable!$A$89</f>
        <v>19.5</v>
      </c>
      <c r="B91" s="1">
        <v>30.072299999999998</v>
      </c>
      <c r="C91" s="1">
        <v>4.9808000000000003</v>
      </c>
      <c r="D91" s="1">
        <v>47.183500000000002</v>
      </c>
      <c r="E91" s="89">
        <v>20.98376</v>
      </c>
      <c r="F91">
        <f>fullIRtable!F91/fullIRtable!F$211</f>
        <v>0.11745851214294413</v>
      </c>
      <c r="G91">
        <f>fullIRtable!G91/fullIRtable!G$211</f>
        <v>2.1955787838783005E-3</v>
      </c>
      <c r="H91">
        <f>fullIRtable!H91/fullIRtable!H$211</f>
        <v>1.3282299107469418E-2</v>
      </c>
      <c r="I91">
        <f>fullIRtable!I91/fullIRtable!I$211</f>
        <v>-6.6077658420660337E-2</v>
      </c>
      <c r="J91">
        <f>fullIRtable!J91/fullIRtable!J$211</f>
        <v>-5.1785691478013325E-2</v>
      </c>
      <c r="K91">
        <f>fullIRtable!K91/fullIRtable!K$211</f>
        <v>-7.1311297112402056E-2</v>
      </c>
      <c r="L91">
        <f>fullIRtable!L91/fullIRtable!L$211</f>
        <v>-1.0541617418253811E-2</v>
      </c>
      <c r="M91">
        <f>fullIRtable!M91/fullIRtable!M$211</f>
        <v>-0.32271762208067928</v>
      </c>
      <c r="N91">
        <f>fullIRtable!N91/fullIRtable!N$211</f>
        <v>-0.19577357816199809</v>
      </c>
      <c r="P91" t="s">
        <v>64</v>
      </c>
    </row>
    <row r="92" spans="1:16" x14ac:dyDescent="0.25">
      <c r="A92" s="1">
        <f>fullIRtable!A92-fullIRtable!$A$89</f>
        <v>22.5</v>
      </c>
      <c r="B92" s="1">
        <v>30.024999999999999</v>
      </c>
      <c r="C92" s="1">
        <v>4.9839000000000002</v>
      </c>
      <c r="D92" s="1">
        <v>43.9923</v>
      </c>
      <c r="E92" s="89">
        <v>21.326460000000001</v>
      </c>
      <c r="F92">
        <f>fullIRtable!F92/fullIRtable!F$211</f>
        <v>0.12580063928876367</v>
      </c>
      <c r="G92">
        <f>fullIRtable!G92/fullIRtable!G$211</f>
        <v>2.4342941109728781E-3</v>
      </c>
      <c r="H92">
        <f>fullIRtable!H92/fullIRtable!H$211</f>
        <v>-6.5178571247214045E-2</v>
      </c>
      <c r="I92">
        <f>fullIRtable!I92/fullIRtable!I$211</f>
        <v>-0.11097428264895877</v>
      </c>
      <c r="J92">
        <f>fullIRtable!J92/fullIRtable!J$211</f>
        <v>-0.15472190401275798</v>
      </c>
      <c r="K92">
        <f>fullIRtable!K92/fullIRtable!K$211</f>
        <v>-0.14421067782477059</v>
      </c>
      <c r="L92">
        <f>fullIRtable!L92/fullIRtable!L$211</f>
        <v>-9.350061144573403E-2</v>
      </c>
      <c r="M92">
        <f>fullIRtable!M92/fullIRtable!M$211</f>
        <v>-0.33564948851573057</v>
      </c>
      <c r="N92">
        <f>fullIRtable!N92/fullIRtable!N$211</f>
        <v>-0.21310816244471256</v>
      </c>
      <c r="P92" t="s">
        <v>64</v>
      </c>
    </row>
    <row r="93" spans="1:16" x14ac:dyDescent="0.25">
      <c r="A93" s="1">
        <f>fullIRtable!A93-fullIRtable!$A$89</f>
        <v>24</v>
      </c>
      <c r="B93" s="1">
        <v>30.024999999999999</v>
      </c>
      <c r="C93" s="1">
        <v>5.2832999999999997</v>
      </c>
      <c r="D93" s="1">
        <v>45.066600000000001</v>
      </c>
      <c r="E93" s="89">
        <v>21.488109999999999</v>
      </c>
      <c r="F93">
        <f>fullIRtable!F93/fullIRtable!F$211</f>
        <v>0.11112016766050542</v>
      </c>
      <c r="G93">
        <f>fullIRtable!G93/fullIRtable!G$211</f>
        <v>2.0439546158831723E-3</v>
      </c>
      <c r="H93" t="s">
        <v>70</v>
      </c>
      <c r="I93" t="s">
        <v>70</v>
      </c>
      <c r="J93" t="s">
        <v>70</v>
      </c>
      <c r="K93" t="s">
        <v>70</v>
      </c>
      <c r="L93" t="s">
        <v>70</v>
      </c>
      <c r="M93">
        <f>fullIRtable!M93/fullIRtable!M$211</f>
        <v>-0.33893070835745975</v>
      </c>
      <c r="N93">
        <f>fullIRtable!N93/fullIRtable!N$211</f>
        <v>-0.22173077782245465</v>
      </c>
      <c r="P93" t="s">
        <v>64</v>
      </c>
    </row>
    <row r="94" spans="1:16" x14ac:dyDescent="0.25">
      <c r="A94" s="1">
        <f>fullIRtable!A94-fullIRtable!$A$89</f>
        <v>40.5</v>
      </c>
      <c r="B94" s="1">
        <v>30.024999999999999</v>
      </c>
      <c r="C94" s="1">
        <v>4.9713000000000003</v>
      </c>
      <c r="D94" s="1">
        <v>48.447400000000002</v>
      </c>
      <c r="E94" s="89">
        <v>23.345700000000001</v>
      </c>
      <c r="F94">
        <f>fullIRtable!F94/fullIRtable!F$211</f>
        <v>0.19608870751326768</v>
      </c>
      <c r="G94">
        <f>fullIRtable!G94/fullIRtable!G$211</f>
        <v>1.3990089078981345E-2</v>
      </c>
      <c r="H94">
        <f>fullIRtable!H94/fullIRtable!H$211</f>
        <v>-7.7127202657612554E-2</v>
      </c>
      <c r="I94">
        <f>fullIRtable!I94/fullIRtable!I$211</f>
        <v>-0.15366742437537109</v>
      </c>
      <c r="J94">
        <f>fullIRtable!J94/fullIRtable!J$211</f>
        <v>-0.23019597594733607</v>
      </c>
      <c r="K94">
        <f>fullIRtable!K94/fullIRtable!K$211</f>
        <v>-0.19444799303602364</v>
      </c>
      <c r="L94">
        <f>fullIRtable!L94/fullIRtable!L$211</f>
        <v>-5.0806741840949812E-2</v>
      </c>
      <c r="M94">
        <f>fullIRtable!M94/fullIRtable!M$211</f>
        <v>-0.40172424885800656</v>
      </c>
      <c r="N94">
        <f>fullIRtable!N94/fullIRtable!N$211</f>
        <v>-0.31684760755930863</v>
      </c>
      <c r="P94" t="s">
        <v>64</v>
      </c>
    </row>
    <row r="95" spans="1:16" x14ac:dyDescent="0.25">
      <c r="A95" s="1">
        <f>fullIRtable!A95-fullIRtable!$A$89</f>
        <v>43.666666666686069</v>
      </c>
      <c r="B95" s="1">
        <v>30.072299999999998</v>
      </c>
      <c r="C95" s="1">
        <v>4.9649999999999999</v>
      </c>
      <c r="D95" s="1">
        <v>49.174100000000003</v>
      </c>
      <c r="E95" s="89">
        <v>23.70429</v>
      </c>
      <c r="F95">
        <f>fullIRtable!F95/fullIRtable!F$211</f>
        <v>0.2115195462541056</v>
      </c>
      <c r="G95">
        <f>fullIRtable!G95/fullIRtable!G$211</f>
        <v>2.7169836723140686E-2</v>
      </c>
      <c r="H95">
        <f>fullIRtable!H95/fullIRtable!H$211</f>
        <v>-8.4110713451481134E-2</v>
      </c>
      <c r="I95">
        <f>fullIRtable!I95/fullIRtable!I$211</f>
        <v>-0.15059545978337488</v>
      </c>
      <c r="J95">
        <f>fullIRtable!J95/fullIRtable!J$211</f>
        <v>-0.22682765011374065</v>
      </c>
      <c r="K95">
        <f>fullIRtable!K95/fullIRtable!K$211</f>
        <v>-0.17908277103348691</v>
      </c>
      <c r="L95">
        <f>fullIRtable!L95/fullIRtable!L$211</f>
        <v>-2.595036168529341E-2</v>
      </c>
      <c r="M95">
        <f>fullIRtable!M95/fullIRtable!M$211</f>
        <v>-0.41468828411503555</v>
      </c>
      <c r="N95">
        <f>fullIRtable!N95/fullIRtable!N$211</f>
        <v>-0.33507572711432798</v>
      </c>
      <c r="P95" t="s">
        <v>64</v>
      </c>
    </row>
    <row r="96" spans="1:16" x14ac:dyDescent="0.25">
      <c r="A96" s="1">
        <f>fullIRtable!A96-fullIRtable!$A$89</f>
        <v>46.5</v>
      </c>
      <c r="B96" s="1">
        <v>30.024999999999999</v>
      </c>
      <c r="C96" s="1">
        <v>4.9775999999999998</v>
      </c>
      <c r="D96" s="1">
        <v>50.122</v>
      </c>
      <c r="E96" s="89">
        <v>24.02826</v>
      </c>
      <c r="F96">
        <f>fullIRtable!F96/fullIRtable!F$211</f>
        <v>0.21647642851504739</v>
      </c>
      <c r="G96">
        <f>fullIRtable!G96/fullIRtable!G$211</f>
        <v>3.0855253657564745E-2</v>
      </c>
      <c r="H96" t="s">
        <v>70</v>
      </c>
      <c r="I96" t="s">
        <v>70</v>
      </c>
      <c r="J96" t="s">
        <v>70</v>
      </c>
      <c r="K96" t="s">
        <v>70</v>
      </c>
      <c r="L96" t="s">
        <v>70</v>
      </c>
      <c r="M96">
        <f>fullIRtable!M96/fullIRtable!M$211</f>
        <v>-0.42713761822042073</v>
      </c>
      <c r="N96">
        <f>fullIRtable!N96/fullIRtable!N$211</f>
        <v>-0.3514274225975072</v>
      </c>
      <c r="P96" t="s">
        <v>64</v>
      </c>
    </row>
    <row r="97" spans="1:16" x14ac:dyDescent="0.25">
      <c r="A97" s="1">
        <f>fullIRtable!A97-fullIRtable!$A$89</f>
        <v>48</v>
      </c>
      <c r="B97" s="1">
        <v>30.024999999999999</v>
      </c>
      <c r="C97" s="1">
        <v>4.9713000000000003</v>
      </c>
      <c r="D97" s="1">
        <v>54.261099999999999</v>
      </c>
      <c r="E97" s="89">
        <v>24.293510000000001</v>
      </c>
      <c r="F97">
        <f>fullIRtable!F97/fullIRtable!F$211</f>
        <v>0.2278292133356408</v>
      </c>
      <c r="G97">
        <f>fullIRtable!G97/fullIRtable!G$211</f>
        <v>3.466207491061616E-2</v>
      </c>
      <c r="H97">
        <f>fullIRtable!H97/fullIRtable!H$211</f>
        <v>-0.12517148007193887</v>
      </c>
      <c r="I97">
        <f>fullIRtable!I97/fullIRtable!I$211</f>
        <v>-0.20426511332345904</v>
      </c>
      <c r="J97">
        <f>fullIRtable!J97/fullIRtable!J$211</f>
        <v>-0.30949997638382504</v>
      </c>
      <c r="K97">
        <f>fullIRtable!K97/fullIRtable!K$211</f>
        <v>-0.23182500105387416</v>
      </c>
      <c r="L97">
        <f>fullIRtable!L97/fullIRtable!L$211</f>
        <v>-9.7335133931522558E-2</v>
      </c>
      <c r="M97">
        <f>fullIRtable!M97/fullIRtable!M$211</f>
        <v>-0.43836453709065154</v>
      </c>
      <c r="N97">
        <f>fullIRtable!N97/fullIRtable!N$211</f>
        <v>-0.36465174462761935</v>
      </c>
      <c r="P97" t="s">
        <v>64</v>
      </c>
    </row>
    <row r="98" spans="1:16" x14ac:dyDescent="0.25">
      <c r="A98" s="1">
        <f>fullIRtable!A98-fullIRtable!$A$89</f>
        <v>49.5</v>
      </c>
      <c r="B98" s="1">
        <v>30.024999999999999</v>
      </c>
      <c r="C98" s="1">
        <v>4.9744999999999999</v>
      </c>
      <c r="D98" s="1">
        <v>51.575400000000002</v>
      </c>
      <c r="E98" s="89">
        <v>24.599540000000001</v>
      </c>
      <c r="F98">
        <f>fullIRtable!F98/fullIRtable!F$211</f>
        <v>0.23143750552604503</v>
      </c>
      <c r="G98">
        <f>fullIRtable!G98/fullIRtable!G$211</f>
        <v>4.0012540468678109E-2</v>
      </c>
      <c r="H98">
        <f>fullIRtable!H98/fullIRtable!H$211</f>
        <v>-0.13106269536248538</v>
      </c>
      <c r="I98">
        <f>fullIRtable!I98/fullIRtable!I$211</f>
        <v>-0.21820143255341812</v>
      </c>
      <c r="J98">
        <f>fullIRtable!J98/fullIRtable!J$211</f>
        <v>-0.31896912865820159</v>
      </c>
      <c r="K98">
        <f>fullIRtable!K98/fullIRtable!K$211</f>
        <v>-0.27200885128346869</v>
      </c>
      <c r="L98">
        <f>fullIRtable!L98/fullIRtable!L$211</f>
        <v>-0.13119978932822507</v>
      </c>
      <c r="M98">
        <f>fullIRtable!M98/fullIRtable!M$211</f>
        <v>-0.45033133886637061</v>
      </c>
      <c r="N98">
        <f>fullIRtable!N98/fullIRtable!N$211</f>
        <v>-0.38006522807487847</v>
      </c>
      <c r="P98" t="s">
        <v>64</v>
      </c>
    </row>
    <row r="99" spans="1:16" x14ac:dyDescent="0.25">
      <c r="A99" s="1">
        <f>fullIRtable!A99-fullIRtable!$A$89</f>
        <v>52.5</v>
      </c>
      <c r="B99" s="1">
        <v>29.977699999999999</v>
      </c>
      <c r="C99" s="1">
        <v>4.9775999999999998</v>
      </c>
      <c r="D99" s="1">
        <v>65.477800000000002</v>
      </c>
      <c r="E99" s="89">
        <v>25.216910000000002</v>
      </c>
      <c r="F99">
        <f>fullIRtable!F99/fullIRtable!F$211</f>
        <v>0.24851326583147573</v>
      </c>
      <c r="G99">
        <f>fullIRtable!G99/fullIRtable!G$211</f>
        <v>4.8212644751701832E-2</v>
      </c>
      <c r="H99">
        <f>fullIRtable!H99/fullIRtable!H$211</f>
        <v>-0.14720020491776253</v>
      </c>
      <c r="I99">
        <f>fullIRtable!I99/fullIRtable!I$211</f>
        <v>-0.20626342946785714</v>
      </c>
      <c r="J99">
        <f>fullIRtable!J99/fullIRtable!J$211</f>
        <v>-0.33159243144099176</v>
      </c>
      <c r="K99">
        <f>fullIRtable!K99/fullIRtable!K$211</f>
        <v>-0.29774078564195811</v>
      </c>
      <c r="L99">
        <f>fullIRtable!L99/fullIRtable!L$211</f>
        <v>-0.13697112362569047</v>
      </c>
      <c r="M99">
        <f>fullIRtable!M99/fullIRtable!M$211</f>
        <v>-0.47616290291449526</v>
      </c>
      <c r="N99">
        <f>fullIRtable!N99/fullIRtable!N$211</f>
        <v>-0.41089219496939661</v>
      </c>
      <c r="P99" t="s">
        <v>64</v>
      </c>
    </row>
    <row r="100" spans="1:16" x14ac:dyDescent="0.25">
      <c r="A100" s="1">
        <f>fullIRtable!A100-fullIRtable!$A$89</f>
        <v>64.5</v>
      </c>
      <c r="B100" s="1">
        <v>30.024999999999999</v>
      </c>
      <c r="C100" s="1">
        <v>4.9619</v>
      </c>
      <c r="D100" s="1">
        <v>46.772799999999997</v>
      </c>
      <c r="E100" s="89">
        <v>27.667670000000001</v>
      </c>
      <c r="F100">
        <f>fullIRtable!F100/fullIRtable!F$211</f>
        <v>0.33147733222355197</v>
      </c>
      <c r="G100">
        <f>fullIRtable!G100/fullIRtable!G$211</f>
        <v>0.11619202613860918</v>
      </c>
      <c r="H100">
        <f>fullIRtable!H100/fullIRtable!H$211</f>
        <v>-0.17479867534730315</v>
      </c>
      <c r="I100">
        <f>fullIRtable!I100/fullIRtable!I$211</f>
        <v>-0.24567511526573799</v>
      </c>
      <c r="J100">
        <f>fullIRtable!J100/fullIRtable!J$211</f>
        <v>-0.37726724216723828</v>
      </c>
      <c r="K100">
        <f>fullIRtable!K100/fullIRtable!K$211</f>
        <v>-0.33589448399622984</v>
      </c>
      <c r="L100">
        <f>fullIRtable!L100/fullIRtable!L$211</f>
        <v>-0.13073611852349146</v>
      </c>
      <c r="M100">
        <f>fullIRtable!M100/fullIRtable!M$211</f>
        <v>-0.57279804413562363</v>
      </c>
      <c r="N100">
        <f>fullIRtable!N100/fullIRtable!N$211</f>
        <v>-0.53420006254746932</v>
      </c>
      <c r="P100" t="s">
        <v>64</v>
      </c>
    </row>
    <row r="101" spans="1:16" x14ac:dyDescent="0.25">
      <c r="A101" s="1">
        <f>fullIRtable!A101-fullIRtable!$A$89</f>
        <v>67.749999999941792</v>
      </c>
      <c r="B101" s="1">
        <v>30.024999999999999</v>
      </c>
      <c r="C101" s="1">
        <v>4.9744999999999999</v>
      </c>
      <c r="D101" s="1">
        <v>43.044400000000003</v>
      </c>
      <c r="E101" s="89">
        <v>28.327370000000002</v>
      </c>
      <c r="F101">
        <f>fullIRtable!F101/fullIRtable!F$211</f>
        <v>0.35581418828400235</v>
      </c>
      <c r="G101">
        <f>fullIRtable!G101/fullIRtable!G$211</f>
        <v>0.13984490328998006</v>
      </c>
      <c r="H101">
        <f>fullIRtable!H101/fullIRtable!H$211</f>
        <v>-0.2192446066916951</v>
      </c>
      <c r="I101">
        <f>fullIRtable!I101/fullIRtable!I$211</f>
        <v>-0.2498876257926308</v>
      </c>
      <c r="J101">
        <f>fullIRtable!J101/fullIRtable!J$211</f>
        <v>-0.40242109931431086</v>
      </c>
      <c r="K101">
        <f>fullIRtable!K101/fullIRtable!K$211</f>
        <v>-0.35502679932461384</v>
      </c>
      <c r="L101">
        <f>fullIRtable!L101/fullIRtable!L$211</f>
        <v>-0.14146481668364144</v>
      </c>
      <c r="M101">
        <f>fullIRtable!M101/fullIRtable!M$211</f>
        <v>-0.59766454352441611</v>
      </c>
      <c r="N101">
        <f>fullIRtable!N101/fullIRtable!N$211</f>
        <v>-0.56757360496805642</v>
      </c>
      <c r="P101" t="s">
        <v>64</v>
      </c>
    </row>
    <row r="102" spans="1:16" s="93" customFormat="1" x14ac:dyDescent="0.25">
      <c r="A102" s="91">
        <f>fullIRtable!A102-fullIRtable!$A$89</f>
        <v>70.5</v>
      </c>
      <c r="B102" s="91">
        <v>29.883199999999999</v>
      </c>
      <c r="C102" s="91">
        <v>4.9839000000000002</v>
      </c>
      <c r="D102" s="91">
        <v>90.091399999999993</v>
      </c>
      <c r="E102" s="98">
        <v>28.88259</v>
      </c>
      <c r="F102" s="93">
        <f>fullIRtable!F102/fullIRtable!F$211</f>
        <v>0.35420692129805381</v>
      </c>
      <c r="G102" s="93">
        <f>fullIRtable!G102/fullIRtable!G$211</f>
        <v>0.16360287491699119</v>
      </c>
      <c r="H102" s="93">
        <f>fullIRtable!H102/fullIRtable!H$211</f>
        <v>-0.26968067906266591</v>
      </c>
      <c r="I102" s="93">
        <f>fullIRtable!I102/fullIRtable!I$211</f>
        <v>-0.29084897424129519</v>
      </c>
      <c r="J102" s="93">
        <f>fullIRtable!J102/fullIRtable!J$211</f>
        <v>-0.43921023978231893</v>
      </c>
      <c r="K102" s="93">
        <f>fullIRtable!K102/fullIRtable!K$211</f>
        <v>-0.40381575910861517</v>
      </c>
      <c r="L102" s="93">
        <f>fullIRtable!L102/fullIRtable!L$211</f>
        <v>-0.20885443405735457</v>
      </c>
      <c r="M102" s="93">
        <f>fullIRtable!M102/fullIRtable!M$211</f>
        <v>-0.61709451199897036</v>
      </c>
      <c r="N102" s="93">
        <f>fullIRtable!N102/fullIRtable!N$211</f>
        <v>-0.5958986731001209</v>
      </c>
      <c r="P102" s="93" t="s">
        <v>64</v>
      </c>
    </row>
    <row r="103" spans="1:16" x14ac:dyDescent="0.25">
      <c r="A103" s="97">
        <f>fullIRtable!A103-fullIRtable!$A$103</f>
        <v>0</v>
      </c>
      <c r="B103" s="1">
        <v>23.735700000000001</v>
      </c>
      <c r="C103" s="1">
        <v>4.0194999999999999</v>
      </c>
      <c r="D103" s="1">
        <v>60.011699999999998</v>
      </c>
      <c r="E103" s="89">
        <v>17.117980000000003</v>
      </c>
      <c r="F103">
        <f>fullIRtable!F103/fullIRtable!F$211</f>
        <v>0</v>
      </c>
      <c r="G103">
        <v>0</v>
      </c>
      <c r="H103">
        <f>fullIRtable!H103/fullIRtable!H$211</f>
        <v>0</v>
      </c>
      <c r="I103">
        <f>fullIRtable!I103/fullIRtable!I$211</f>
        <v>0</v>
      </c>
      <c r="J103">
        <f>fullIRtable!J103/fullIRtable!J$211</f>
        <v>0</v>
      </c>
      <c r="K103">
        <f>fullIRtable!K103/fullIRtable!K$211</f>
        <v>0</v>
      </c>
      <c r="L103">
        <f>fullIRtable!L103/fullIRtable!L$211</f>
        <v>0</v>
      </c>
      <c r="M103">
        <f>fullIRtable!M103/fullIRtable!M$211</f>
        <v>0</v>
      </c>
      <c r="N103">
        <f>fullIRtable!N103/fullIRtable!N$211</f>
        <v>0</v>
      </c>
      <c r="P103" t="s">
        <v>65</v>
      </c>
    </row>
    <row r="104" spans="1:16" x14ac:dyDescent="0.25">
      <c r="A104" s="1">
        <f>fullIRtable!A104-fullIRtable!$A$103</f>
        <v>3</v>
      </c>
      <c r="B104" s="1">
        <v>23.735700000000001</v>
      </c>
      <c r="C104" s="1">
        <v>3.9973999999999998</v>
      </c>
      <c r="D104" s="1">
        <v>60.2012</v>
      </c>
      <c r="E104" s="89">
        <v>17.37049</v>
      </c>
      <c r="F104">
        <f>fullIRtable!F104/fullIRtable!F$211</f>
        <v>1.3273697297251967E-2</v>
      </c>
      <c r="G104">
        <f>fullIRtable!G104/fullIRtable!G$211</f>
        <v>-1.573748250341163E-3</v>
      </c>
      <c r="H104">
        <f>fullIRtable!H104/fullIRtable!H$211</f>
        <v>-0.10933221068254241</v>
      </c>
      <c r="I104">
        <f>fullIRtable!I104/fullIRtable!I$211</f>
        <v>-6.9566260732269139E-2</v>
      </c>
      <c r="J104">
        <f>fullIRtable!J104/fullIRtable!J$211</f>
        <v>-0.11288402440095409</v>
      </c>
      <c r="K104">
        <f>fullIRtable!K104/fullIRtable!K$211</f>
        <v>-7.8722732443609528E-2</v>
      </c>
      <c r="L104">
        <f>fullIRtable!L104/fullIRtable!L$211</f>
        <v>-7.4320307358993171E-2</v>
      </c>
      <c r="M104">
        <f>fullIRtable!M104/fullIRtable!M$211</f>
        <v>-1.4861995753715433E-2</v>
      </c>
      <c r="N104">
        <f>fullIRtable!N104/fullIRtable!N$211</f>
        <v>-1.1928695885270051E-2</v>
      </c>
      <c r="P104" t="s">
        <v>65</v>
      </c>
    </row>
    <row r="105" spans="1:16" x14ac:dyDescent="0.25">
      <c r="A105" s="1">
        <f>fullIRtable!A105-fullIRtable!$A$103</f>
        <v>5.0000000000582077</v>
      </c>
      <c r="B105" s="1">
        <v>23.735700000000001</v>
      </c>
      <c r="C105" s="1">
        <v>4.0163000000000002</v>
      </c>
      <c r="D105" s="1">
        <v>59.7273</v>
      </c>
      <c r="E105" s="89">
        <v>17.533480000000001</v>
      </c>
      <c r="F105">
        <f>fullIRtable!F105/fullIRtable!F$211</f>
        <v>2.3169953782733947E-2</v>
      </c>
      <c r="G105">
        <f>fullIRtable!G105/fullIRtable!G$211</f>
        <v>-9.2542201586630814E-3</v>
      </c>
      <c r="H105">
        <f>fullIRtable!H105/fullIRtable!H$211</f>
        <v>3.7824753660427004E-4</v>
      </c>
      <c r="I105">
        <f>fullIRtable!I105/fullIRtable!I$211</f>
        <v>-1.9434959758997287E-2</v>
      </c>
      <c r="J105">
        <f>fullIRtable!J105/fullIRtable!J$211</f>
        <v>6.7070419838609299E-2</v>
      </c>
      <c r="K105">
        <f>fullIRtable!K105/fullIRtable!K$211</f>
        <v>0.13410136990974672</v>
      </c>
      <c r="L105">
        <f>fullIRtable!L105/fullIRtable!L$211</f>
        <v>0.15556121621665028</v>
      </c>
      <c r="M105">
        <f>fullIRtable!M105/fullIRtable!M$211</f>
        <v>-2.4834330566814479E-2</v>
      </c>
      <c r="N105">
        <f>fullIRtable!N105/fullIRtable!N$211</f>
        <v>-1.95684224634767E-2</v>
      </c>
      <c r="P105" t="s">
        <v>65</v>
      </c>
    </row>
    <row r="106" spans="1:16" x14ac:dyDescent="0.25">
      <c r="A106" s="1">
        <f>fullIRtable!A106-fullIRtable!$A$103</f>
        <v>16.749999999941792</v>
      </c>
      <c r="B106" s="1">
        <v>23.641200000000001</v>
      </c>
      <c r="C106" s="1">
        <v>4.0037000000000003</v>
      </c>
      <c r="D106" s="1">
        <v>59.9801</v>
      </c>
      <c r="E106" s="89">
        <v>18.41873</v>
      </c>
      <c r="F106">
        <f>fullIRtable!F106/fullIRtable!F$211</f>
        <v>9.6597181615005925E-2</v>
      </c>
      <c r="G106" t="s">
        <v>70</v>
      </c>
      <c r="H106">
        <f>fullIRtable!H106/fullIRtable!H$211</f>
        <v>2.6496884976535878E-2</v>
      </c>
      <c r="I106">
        <f>fullIRtable!I106/fullIRtable!I$211</f>
        <v>1.215258093468964E-2</v>
      </c>
      <c r="J106">
        <f>fullIRtable!J106/fullIRtable!J$211</f>
        <v>4.2227220685240291E-2</v>
      </c>
      <c r="K106">
        <f>fullIRtable!K106/fullIRtable!K$211</f>
        <v>7.0095505552274395E-2</v>
      </c>
      <c r="L106">
        <f>fullIRtable!L106/fullIRtable!L$211</f>
        <v>7.7297623204364396E-2</v>
      </c>
      <c r="M106">
        <f>fullIRtable!M106/fullIRtable!M$211</f>
        <v>-7.0739239529048439E-2</v>
      </c>
      <c r="N106">
        <f>fullIRtable!N106/fullIRtable!N$211</f>
        <v>-6.2368762006880199E-2</v>
      </c>
      <c r="P106" t="s">
        <v>65</v>
      </c>
    </row>
    <row r="107" spans="1:16" x14ac:dyDescent="0.25">
      <c r="A107" s="1">
        <f>fullIRtable!A107-fullIRtable!$A$103</f>
        <v>18.249999999941792</v>
      </c>
      <c r="B107" s="1">
        <v>23.735700000000001</v>
      </c>
      <c r="C107" s="1">
        <v>4.0068000000000001</v>
      </c>
      <c r="D107" s="1">
        <v>59.916899999999998</v>
      </c>
      <c r="E107" s="89">
        <v>18.531010000000002</v>
      </c>
      <c r="F107">
        <f>fullIRtable!F107/fullIRtable!F$211</f>
        <v>0.10618811932558307</v>
      </c>
      <c r="G107" t="s">
        <v>70</v>
      </c>
      <c r="H107">
        <f>fullIRtable!H107/fullIRtable!H$211</f>
        <v>0.17270615177452586</v>
      </c>
      <c r="I107">
        <f>fullIRtable!I107/fullIRtable!I$211</f>
        <v>0.1496291155355314</v>
      </c>
      <c r="J107">
        <f>fullIRtable!J107/fullIRtable!J$211</f>
        <v>0.20725412341083782</v>
      </c>
      <c r="K107">
        <f>fullIRtable!K107/fullIRtable!K$211</f>
        <v>0.24091240076472673</v>
      </c>
      <c r="L107">
        <f>fullIRtable!L107/fullIRtable!L$211</f>
        <v>0.23543613738927699</v>
      </c>
      <c r="M107">
        <f>fullIRtable!M107/fullIRtable!M$211</f>
        <v>-7.7269510390529414E-2</v>
      </c>
      <c r="N107">
        <f>fullIRtable!N107/fullIRtable!N$211</f>
        <v>-6.7685296877094112E-2</v>
      </c>
      <c r="P107" t="s">
        <v>65</v>
      </c>
    </row>
    <row r="108" spans="1:16" x14ac:dyDescent="0.25">
      <c r="A108" s="1">
        <f>fullIRtable!A108-fullIRtable!$A$103</f>
        <v>21</v>
      </c>
      <c r="B108" s="1">
        <v>23.688500000000001</v>
      </c>
      <c r="C108" s="1">
        <v>3.9689999999999999</v>
      </c>
      <c r="D108" s="1">
        <v>40.042700000000004</v>
      </c>
      <c r="E108" s="89">
        <v>18.895</v>
      </c>
      <c r="F108">
        <f>fullIRtable!F108/fullIRtable!F$211</f>
        <v>9.788252381759413E-2</v>
      </c>
      <c r="G108">
        <f>fullIRtable!G108/fullIRtable!G$211</f>
        <v>1.9722639025225343E-3</v>
      </c>
      <c r="H108">
        <f>fullIRtable!H108/fullIRtable!H$211</f>
        <v>-5.1843292835271164E-2</v>
      </c>
      <c r="I108">
        <f>fullIRtable!I108/fullIRtable!I$211</f>
        <v>-7.7210275808395595E-2</v>
      </c>
      <c r="J108">
        <f>fullIRtable!J108/fullIRtable!J$211</f>
        <v>-3.8910830278295234E-2</v>
      </c>
      <c r="K108">
        <f>fullIRtable!K108/fullIRtable!K$211</f>
        <v>-5.2926414216630663E-3</v>
      </c>
      <c r="L108">
        <f>fullIRtable!L108/fullIRtable!L$211</f>
        <v>1.0895409408011683E-2</v>
      </c>
      <c r="M108">
        <f>fullIRtable!M108/fullIRtable!M$211</f>
        <v>-9.4705011902463984E-2</v>
      </c>
      <c r="N108">
        <f>fullIRtable!N108/fullIRtable!N$211</f>
        <v>-8.5511325559576398E-2</v>
      </c>
      <c r="P108" t="s">
        <v>65</v>
      </c>
    </row>
    <row r="109" spans="1:16" x14ac:dyDescent="0.25">
      <c r="A109" s="1">
        <f>fullIRtable!A109-fullIRtable!$A$103</f>
        <v>24</v>
      </c>
      <c r="B109" s="1">
        <v>23.735700000000001</v>
      </c>
      <c r="C109" s="1">
        <v>3.9973999999999998</v>
      </c>
      <c r="D109" s="1">
        <v>40.042700000000004</v>
      </c>
      <c r="E109" s="89">
        <v>19.327490000000001</v>
      </c>
      <c r="F109">
        <f>fullIRtable!F109/fullIRtable!F$211</f>
        <v>0.12315373500410685</v>
      </c>
      <c r="G109">
        <f>fullIRtable!G109/fullIRtable!G$211</f>
        <v>-1.5134505661542109E-3</v>
      </c>
      <c r="H109">
        <f>fullIRtable!H109/fullIRtable!H$211</f>
        <v>-7.6941206074682286E-2</v>
      </c>
      <c r="I109">
        <f>fullIRtable!I109/fullIRtable!I$211</f>
        <v>-9.8733492288110999E-2</v>
      </c>
      <c r="J109">
        <f>fullIRtable!J109/fullIRtable!J$211</f>
        <v>-0.14661844669535645</v>
      </c>
      <c r="K109">
        <f>fullIRtable!K109/fullIRtable!K$211</f>
        <v>-0.10461867775343185</v>
      </c>
      <c r="L109">
        <f>fullIRtable!L109/fullIRtable!L$211</f>
        <v>-6.3739817369047228E-2</v>
      </c>
      <c r="M109">
        <f>fullIRtable!M109/fullIRtable!M$211</f>
        <v>-0.12024705655278879</v>
      </c>
      <c r="N109">
        <f>fullIRtable!N109/fullIRtable!N$211</f>
        <v>-0.10592860653174282</v>
      </c>
      <c r="P109" t="s">
        <v>65</v>
      </c>
    </row>
    <row r="110" spans="1:16" x14ac:dyDescent="0.25">
      <c r="A110" s="1">
        <f>fullIRtable!A110-fullIRtable!$A$103</f>
        <v>27</v>
      </c>
      <c r="B110" s="1">
        <v>23.735700000000001</v>
      </c>
      <c r="C110" s="1">
        <v>3.9878999999999998</v>
      </c>
      <c r="D110" s="1">
        <v>40.1691</v>
      </c>
      <c r="E110" s="89">
        <v>19.75827</v>
      </c>
      <c r="F110">
        <f>fullIRtable!F110/fullIRtable!F$211</f>
        <v>0.15161276630355469</v>
      </c>
      <c r="G110">
        <f>fullIRtable!G110/fullIRtable!G$211</f>
        <v>9.0123514047000808E-3</v>
      </c>
      <c r="H110">
        <f>fullIRtable!H110/fullIRtable!H$211</f>
        <v>5.6549669770557236E-3</v>
      </c>
      <c r="I110">
        <f>fullIRtable!I110/fullIRtable!I$211</f>
        <v>-5.5581142192585621E-2</v>
      </c>
      <c r="J110">
        <f>fullIRtable!J110/fullIRtable!J$211</f>
        <v>-3.6144069877841592E-2</v>
      </c>
      <c r="K110">
        <f>fullIRtable!K110/fullIRtable!K$211</f>
        <v>-1.7106162514960496E-2</v>
      </c>
      <c r="L110">
        <f>fullIRtable!L110/fullIRtable!L$211</f>
        <v>1.4463885168611697E-2</v>
      </c>
      <c r="M110">
        <f>fullIRtable!M110/fullIRtable!M$211</f>
        <v>-0.14517789358553684</v>
      </c>
      <c r="N110">
        <f>fullIRtable!N110/fullIRtable!N$211</f>
        <v>-0.12634588750390924</v>
      </c>
      <c r="P110" t="s">
        <v>65</v>
      </c>
    </row>
    <row r="111" spans="1:16" x14ac:dyDescent="0.25">
      <c r="A111" s="1">
        <f>fullIRtable!A111-fullIRtable!$A$103</f>
        <v>29.000000000058208</v>
      </c>
      <c r="B111" s="1">
        <v>23.735700000000001</v>
      </c>
      <c r="C111" s="1">
        <v>4.0225999999999997</v>
      </c>
      <c r="D111" s="1">
        <v>39.79</v>
      </c>
      <c r="E111" s="89">
        <v>20.048819999999999</v>
      </c>
      <c r="F111">
        <f>fullIRtable!F111/fullIRtable!F$211</f>
        <v>0.1592945837004025</v>
      </c>
      <c r="G111">
        <f>fullIRtable!G111/fullIRtable!G$211</f>
        <v>9.7972641976640518E-3</v>
      </c>
      <c r="H111">
        <f>fullIRtable!H111/fullIRtable!H$211</f>
        <v>-2.8085474689010081E-2</v>
      </c>
      <c r="I111">
        <f>fullIRtable!I111/fullIRtable!I$211</f>
        <v>-8.9237417673659641E-2</v>
      </c>
      <c r="J111">
        <f>fullIRtable!J111/fullIRtable!J$211</f>
        <v>-7.7743790137840246E-2</v>
      </c>
      <c r="K111">
        <f>fullIRtable!K111/fullIRtable!K$211</f>
        <v>-5.4221010145810232E-2</v>
      </c>
      <c r="L111">
        <f>fullIRtable!L111/fullIRtable!L$211</f>
        <v>1.6008096286298089E-2</v>
      </c>
      <c r="M111">
        <f>fullIRtable!M111/fullIRtable!M$211</f>
        <v>-0.16177700572605014</v>
      </c>
      <c r="N111">
        <f>fullIRtable!N111/fullIRtable!N$211</f>
        <v>-0.14015100746101944</v>
      </c>
      <c r="P111" t="s">
        <v>65</v>
      </c>
    </row>
    <row r="112" spans="1:16" x14ac:dyDescent="0.25">
      <c r="A112" s="1">
        <f>fullIRtable!A112-fullIRtable!$A$103</f>
        <v>39.249999999941792</v>
      </c>
      <c r="B112" s="1">
        <v>23.735700000000001</v>
      </c>
      <c r="C112" s="1">
        <v>3.9752999999999998</v>
      </c>
      <c r="D112" s="1">
        <v>44.845399999999998</v>
      </c>
      <c r="E112" s="89">
        <v>22.0777</v>
      </c>
      <c r="F112">
        <f>fullIRtable!F112/fullIRtable!F$211</f>
        <v>0.29364419136733921</v>
      </c>
      <c r="G112">
        <f>fullIRtable!G112/fullIRtable!G$211</f>
        <v>2.0213612236229719E-2</v>
      </c>
      <c r="H112">
        <f>fullIRtable!H112/fullIRtable!H$211</f>
        <v>-0.10575632531022151</v>
      </c>
      <c r="I112">
        <f>fullIRtable!I112/fullIRtable!I$211</f>
        <v>-0.18247944581909276</v>
      </c>
      <c r="J112">
        <f>fullIRtable!J112/fullIRtable!J$211</f>
        <v>-0.22498074662115766</v>
      </c>
      <c r="K112">
        <f>fullIRtable!K112/fullIRtable!K$211</f>
        <v>-0.19489747077840944</v>
      </c>
      <c r="L112">
        <f>fullIRtable!L112/fullIRtable!L$211</f>
        <v>-8.8601498946931756E-2</v>
      </c>
      <c r="M112">
        <f>fullIRtable!M112/fullIRtable!M$211</f>
        <v>-0.27337064916682741</v>
      </c>
      <c r="N112">
        <f>fullIRtable!N112/fullIRtable!N$211</f>
        <v>-0.23723361479694413</v>
      </c>
      <c r="P112" t="s">
        <v>65</v>
      </c>
    </row>
    <row r="113" spans="1:16" x14ac:dyDescent="0.25">
      <c r="A113" s="1">
        <f>fullIRtable!A113-fullIRtable!$A$103</f>
        <v>42</v>
      </c>
      <c r="B113" s="1">
        <v>23.830300000000001</v>
      </c>
      <c r="C113" s="1">
        <v>4.0194999999999999</v>
      </c>
      <c r="D113" s="1">
        <v>37.135899999999999</v>
      </c>
      <c r="E113" s="89">
        <v>22.758110000000002</v>
      </c>
      <c r="F113">
        <f>fullIRtable!F113/fullIRtable!F$211</f>
        <v>0.34615228241327722</v>
      </c>
      <c r="G113">
        <f>fullIRtable!G113/fullIRtable!G$211</f>
        <v>4.6515659738479362E-2</v>
      </c>
      <c r="H113">
        <f>fullIRtable!H113/fullIRtable!H$211</f>
        <v>-0.15823827582770938</v>
      </c>
      <c r="I113">
        <f>fullIRtable!I113/fullIRtable!I$211</f>
        <v>-0.23758306419904152</v>
      </c>
      <c r="J113">
        <f>fullIRtable!J113/fullIRtable!J$211</f>
        <v>-0.26948167433674619</v>
      </c>
      <c r="K113">
        <f>fullIRtable!K113/fullIRtable!K$211</f>
        <v>-0.23473990641562303</v>
      </c>
      <c r="L113">
        <f>fullIRtable!L113/fullIRtable!L$211</f>
        <v>-0.11689009530638292</v>
      </c>
      <c r="M113">
        <f>fullIRtable!M113/fullIRtable!M$211</f>
        <v>-0.30959274271376175</v>
      </c>
      <c r="N113">
        <f>fullIRtable!N113/fullIRtable!N$211</f>
        <v>-0.26998168252691779</v>
      </c>
      <c r="P113" t="s">
        <v>65</v>
      </c>
    </row>
    <row r="114" spans="1:16" x14ac:dyDescent="0.25">
      <c r="A114" s="1">
        <f>fullIRtable!A114-fullIRtable!$A$103</f>
        <v>45</v>
      </c>
      <c r="B114" s="1">
        <v>23.593900000000001</v>
      </c>
      <c r="C114" s="1">
        <v>4.0320999999999998</v>
      </c>
      <c r="D114" s="1">
        <v>3.3593000000000002</v>
      </c>
      <c r="E114" s="89">
        <v>23.945240000000002</v>
      </c>
      <c r="F114">
        <f>fullIRtable!F114/fullIRtable!F$211</f>
        <v>0.34959596290134992</v>
      </c>
      <c r="G114">
        <f>fullIRtable!G114/fullIRtable!G$211</f>
        <v>5.6850179431705727E-2</v>
      </c>
      <c r="H114">
        <f>fullIRtable!H114/fullIRtable!H$211</f>
        <v>-0.19105485285178553</v>
      </c>
      <c r="I114">
        <f>fullIRtable!I114/fullIRtable!I$211</f>
        <v>-0.29021528411808201</v>
      </c>
      <c r="J114">
        <f>fullIRtable!J114/fullIRtable!J$211</f>
        <v>-0.31716270019526105</v>
      </c>
      <c r="K114">
        <f>fullIRtable!K114/fullIRtable!K$211</f>
        <v>-0.2759429033579569</v>
      </c>
      <c r="L114">
        <f>fullIRtable!L114/fullIRtable!L$211</f>
        <v>-0.1361300763749993</v>
      </c>
      <c r="M114">
        <f>fullIRtable!M114/fullIRtable!M$211</f>
        <v>-0.34423856398378677</v>
      </c>
      <c r="N114">
        <f>fullIRtable!N114/fullIRtable!N$211</f>
        <v>-0.33163561631595412</v>
      </c>
      <c r="P114" t="s">
        <v>65</v>
      </c>
    </row>
    <row r="115" spans="1:16" x14ac:dyDescent="0.25">
      <c r="A115" s="1">
        <f>fullIRtable!A115-fullIRtable!$A$103</f>
        <v>48</v>
      </c>
      <c r="B115" s="1">
        <v>23.546600000000002</v>
      </c>
      <c r="C115" s="1">
        <v>3.9659</v>
      </c>
      <c r="D115" s="1">
        <v>3.1065</v>
      </c>
      <c r="E115" s="89">
        <v>24.29364</v>
      </c>
      <c r="F115">
        <f>fullIRtable!F115/fullIRtable!F$211</f>
        <v>0.35694146989806519</v>
      </c>
      <c r="G115">
        <f>fullIRtable!G115/fullIRtable!G$211</f>
        <v>7.7934023244189271E-2</v>
      </c>
      <c r="H115">
        <f>fullIRtable!H115/fullIRtable!H$211</f>
        <v>-0.16510388076469068</v>
      </c>
      <c r="I115">
        <f>fullIRtable!I115/fullIRtable!I$211</f>
        <v>-0.28468666954215871</v>
      </c>
      <c r="J115">
        <f>fullIRtable!J115/fullIRtable!J$211</f>
        <v>-0.31571784300257122</v>
      </c>
      <c r="K115">
        <f>fullIRtable!K115/fullIRtable!K$211</f>
        <v>-0.27203082682845597</v>
      </c>
      <c r="L115">
        <f>fullIRtable!L115/fullIRtable!L$211</f>
        <v>-0.10853550506234169</v>
      </c>
      <c r="M115">
        <f>fullIRtable!M115/fullIRtable!M$211</f>
        <v>-0.37106736151322128</v>
      </c>
      <c r="N115">
        <f>fullIRtable!N115/fullIRtable!N$211</f>
        <v>-0.34709377652682843</v>
      </c>
      <c r="P115" t="s">
        <v>65</v>
      </c>
    </row>
    <row r="116" spans="1:16" x14ac:dyDescent="0.25">
      <c r="A116" s="1">
        <f>fullIRtable!A116-fullIRtable!$A$103</f>
        <v>51</v>
      </c>
      <c r="B116" s="1">
        <v>23.593900000000001</v>
      </c>
      <c r="C116" s="1">
        <v>4.0163000000000002</v>
      </c>
      <c r="D116" s="1">
        <v>27.024999999999999</v>
      </c>
      <c r="E116" s="89">
        <v>24.486470000000004</v>
      </c>
      <c r="F116">
        <f>fullIRtable!F116/fullIRtable!F$211</f>
        <v>0.37745770705978471</v>
      </c>
      <c r="G116">
        <f>fullIRtable!G116/fullIRtable!G$211</f>
        <v>0.11351981932529789</v>
      </c>
      <c r="H116">
        <f>fullIRtable!H116/fullIRtable!H$211</f>
        <v>-0.17153317969566179</v>
      </c>
      <c r="I116">
        <f>fullIRtable!I116/fullIRtable!I$211</f>
        <v>-0.27610762418862095</v>
      </c>
      <c r="J116">
        <f>fullIRtable!J116/fullIRtable!J$211</f>
        <v>-0.33932197973472167</v>
      </c>
      <c r="K116">
        <f>fullIRtable!K116/fullIRtable!K$211</f>
        <v>-0.27646923473796425</v>
      </c>
      <c r="L116">
        <f>fullIRtable!L116/fullIRtable!L$211</f>
        <v>-0.1189971771666728</v>
      </c>
      <c r="M116">
        <f>fullIRtable!M116/fullIRtable!M$211</f>
        <v>-0.38351669561860635</v>
      </c>
      <c r="N116">
        <f>fullIRtable!N116/fullIRtable!N$211</f>
        <v>-0.35602912924987723</v>
      </c>
      <c r="P116" t="s">
        <v>65</v>
      </c>
    </row>
    <row r="117" spans="1:16" x14ac:dyDescent="0.25">
      <c r="A117" s="1">
        <f>fullIRtable!A117-fullIRtable!$A$103</f>
        <v>53.000000000058208</v>
      </c>
      <c r="B117" s="1">
        <v>23.924900000000001</v>
      </c>
      <c r="C117" s="1">
        <v>4.0384000000000002</v>
      </c>
      <c r="D117" s="1">
        <v>7.7511999999999999</v>
      </c>
      <c r="E117" s="89">
        <v>25.095110000000002</v>
      </c>
      <c r="F117">
        <f>fullIRtable!F117/fullIRtable!F$211</f>
        <v>0.41003784855318415</v>
      </c>
      <c r="G117">
        <f>fullIRtable!G117/fullIRtable!G$211</f>
        <v>0.12873478112730469</v>
      </c>
      <c r="H117">
        <f>fullIRtable!H117/fullIRtable!H$211</f>
        <v>-0.17382152762536801</v>
      </c>
      <c r="I117">
        <f>fullIRtable!I117/fullIRtable!I$211</f>
        <v>-0.29116820993055537</v>
      </c>
      <c r="J117">
        <f>fullIRtable!J117/fullIRtable!J$211</f>
        <v>-0.36023191852511044</v>
      </c>
      <c r="K117">
        <f>fullIRtable!K117/fullIRtable!K$211</f>
        <v>-0.29641801355185576</v>
      </c>
      <c r="L117">
        <f>fullIRtable!L117/fullIRtable!L$211</f>
        <v>-0.11755674566888143</v>
      </c>
      <c r="M117">
        <f>fullIRtable!M117/fullIRtable!M$211</f>
        <v>-0.41385189474361439</v>
      </c>
      <c r="N117">
        <f>fullIRtable!N117/fullIRtable!N$211</f>
        <v>-0.38564982352678379</v>
      </c>
      <c r="P117" t="s">
        <v>65</v>
      </c>
    </row>
    <row r="118" spans="1:16" x14ac:dyDescent="0.25">
      <c r="A118" s="1">
        <f>fullIRtable!A118-fullIRtable!$A$103</f>
        <v>63.249999999941792</v>
      </c>
      <c r="B118" s="1">
        <v>23.830300000000001</v>
      </c>
      <c r="C118" s="1">
        <v>3.9752999999999998</v>
      </c>
      <c r="D118" s="1">
        <v>10.531700000000001</v>
      </c>
      <c r="E118" s="89">
        <v>28.206150000000001</v>
      </c>
      <c r="F118">
        <f>fullIRtable!F118/fullIRtable!F$211</f>
        <v>0.64341880895549031</v>
      </c>
      <c r="G118">
        <f>fullIRtable!G118/fullIRtable!G$211</f>
        <v>0.20546731401572754</v>
      </c>
      <c r="H118">
        <f>fullIRtable!H118/fullIRtable!H$211</f>
        <v>-0.24572198769278739</v>
      </c>
      <c r="I118">
        <f>fullIRtable!I118/fullIRtable!I$211</f>
        <v>-0.43478960476664474</v>
      </c>
      <c r="J118">
        <f>fullIRtable!J118/fullIRtable!J$211</f>
        <v>-0.49671017435268394</v>
      </c>
      <c r="K118">
        <f>fullIRtable!K118/fullIRtable!K$211</f>
        <v>-0.42158041875701957</v>
      </c>
      <c r="L118">
        <f>fullIRtable!L118/fullIRtable!L$211</f>
        <v>-0.13260295224340127</v>
      </c>
      <c r="M118">
        <f>fullIRtable!M118/fullIRtable!M$211</f>
        <v>-0.57932831499710469</v>
      </c>
      <c r="N118">
        <f>fullIRtable!N118/fullIRtable!N$211</f>
        <v>-0.53540633516508074</v>
      </c>
      <c r="P118" t="s">
        <v>65</v>
      </c>
    </row>
    <row r="119" spans="1:16" x14ac:dyDescent="0.25">
      <c r="A119" s="1">
        <f>fullIRtable!A119-fullIRtable!$A$103</f>
        <v>66</v>
      </c>
      <c r="B119" s="1">
        <v>23.688500000000001</v>
      </c>
      <c r="C119" s="1">
        <v>4.0132000000000003</v>
      </c>
      <c r="D119" s="1">
        <v>10.658099999999999</v>
      </c>
      <c r="E119" s="89">
        <v>28.99821</v>
      </c>
      <c r="F119">
        <f>fullIRtable!F119/fullIRtable!F$211</f>
        <v>0.64464565015044761</v>
      </c>
      <c r="G119">
        <f>fullIRtable!G119/fullIRtable!G$211</f>
        <v>0.25285344408231397</v>
      </c>
      <c r="H119">
        <f>fullIRtable!H119/fullIRtable!H$211</f>
        <v>-0.30980775920477804</v>
      </c>
      <c r="I119">
        <f>fullIRtable!I119/fullIRtable!I$211</f>
        <v>-0.49237862969242596</v>
      </c>
      <c r="J119">
        <f>fullIRtable!J119/fullIRtable!J$211</f>
        <v>-0.54813337468796153</v>
      </c>
      <c r="K119">
        <f>fullIRtable!K119/fullIRtable!K$211</f>
        <v>-0.47140623025452771</v>
      </c>
      <c r="L119">
        <f>fullIRtable!L119/fullIRtable!L$211</f>
        <v>-0.15738131622736909</v>
      </c>
      <c r="M119">
        <f>fullIRtable!M119/fullIRtable!M$211</f>
        <v>-0.61677282377919307</v>
      </c>
      <c r="N119">
        <f>fullIRtable!N119/fullIRtable!N$211</f>
        <v>-0.57427511951034282</v>
      </c>
      <c r="P119" t="s">
        <v>65</v>
      </c>
    </row>
    <row r="120" spans="1:16" x14ac:dyDescent="0.25">
      <c r="A120" s="1">
        <f>fullIRtable!A120-fullIRtable!$A$103</f>
        <v>69</v>
      </c>
      <c r="B120" s="1">
        <v>23.877600000000001</v>
      </c>
      <c r="C120" s="1">
        <v>4.0037000000000003</v>
      </c>
      <c r="D120" s="1">
        <v>39.947899999999997</v>
      </c>
      <c r="E120" s="89">
        <v>29.707559999999997</v>
      </c>
      <c r="F120">
        <f>fullIRtable!F120/fullIRtable!F$211</f>
        <v>0.66245166046809045</v>
      </c>
      <c r="G120">
        <f>fullIRtable!G120/fullIRtable!G$211</f>
        <v>0.2774332402046471</v>
      </c>
      <c r="H120">
        <f>fullIRtable!H120/fullIRtable!H$211</f>
        <v>-0.31739112811681802</v>
      </c>
      <c r="I120">
        <f>fullIRtable!I120/fullIRtable!I$211</f>
        <v>-0.51717994346003082</v>
      </c>
      <c r="J120">
        <f>fullIRtable!J120/fullIRtable!J$211</f>
        <v>-0.57546649164310815</v>
      </c>
      <c r="K120">
        <f>fullIRtable!K120/fullIRtable!K$211</f>
        <v>-0.50705995230843615</v>
      </c>
      <c r="L120">
        <f>fullIRtable!L120/fullIRtable!L$211</f>
        <v>-0.17388667044696696</v>
      </c>
      <c r="M120">
        <f>fullIRtable!M120/fullIRtable!M$211</f>
        <v>-0.6475262175899118</v>
      </c>
      <c r="N120">
        <f>fullIRtable!N120/fullIRtable!N$211</f>
        <v>-0.60952508600277</v>
      </c>
      <c r="P120" t="s">
        <v>65</v>
      </c>
    </row>
    <row r="121" spans="1:16" x14ac:dyDescent="0.25">
      <c r="A121" s="1">
        <f>fullIRtable!A121-fullIRtable!$A$103</f>
        <v>72</v>
      </c>
      <c r="B121" s="1">
        <v>23.593900000000001</v>
      </c>
      <c r="C121" s="1">
        <v>4.0163000000000002</v>
      </c>
      <c r="D121" s="1">
        <v>39.663600000000002</v>
      </c>
      <c r="E121" s="89">
        <v>30.362350000000003</v>
      </c>
      <c r="F121">
        <f>fullIRtable!F121/fullIRtable!F$211</f>
        <v>0.69727346174406546</v>
      </c>
      <c r="G121">
        <f>fullIRtable!G121/fullIRtable!G$211</f>
        <v>0.29377380732118319</v>
      </c>
      <c r="H121">
        <f>fullIRtable!H121/fullIRtable!H$211</f>
        <v>-0.35749303822735179</v>
      </c>
      <c r="I121">
        <f>fullIRtable!I121/fullIRtable!I$211</f>
        <v>-0.54056788447634552</v>
      </c>
      <c r="J121">
        <f>fullIRtable!J121/fullIRtable!J$211</f>
        <v>-0.59969530585003539</v>
      </c>
      <c r="K121">
        <f>fullIRtable!K121/fullIRtable!K$211</f>
        <v>-0.53152236993642132</v>
      </c>
      <c r="L121">
        <f>fullIRtable!L121/fullIRtable!L$211</f>
        <v>-0.15891176098765808</v>
      </c>
      <c r="M121">
        <f>fullIRtable!M121/fullIRtable!M$211</f>
        <v>-0.67628514443801058</v>
      </c>
      <c r="N121">
        <f>fullIRtable!N121/fullIRtable!N$211</f>
        <v>-0.64200509315105236</v>
      </c>
      <c r="P121" t="s">
        <v>65</v>
      </c>
    </row>
    <row r="122" spans="1:16" x14ac:dyDescent="0.25">
      <c r="A122" s="1">
        <f>fullIRtable!A122-fullIRtable!$A$103</f>
        <v>75</v>
      </c>
      <c r="B122" s="1">
        <v>23.546600000000002</v>
      </c>
      <c r="C122" s="1">
        <v>3.9815999999999998</v>
      </c>
      <c r="D122" s="1">
        <v>40.1691</v>
      </c>
      <c r="E122" s="89">
        <v>31.00422</v>
      </c>
      <c r="F122">
        <f>fullIRtable!F122/fullIRtable!F$211</f>
        <v>0.71529618304080544</v>
      </c>
      <c r="G122">
        <f>fullIRtable!G122/fullIRtable!G$211</f>
        <v>0.30140603099940799</v>
      </c>
      <c r="H122">
        <f>fullIRtable!H122/fullIRtable!H$211</f>
        <v>-0.41783242029248813</v>
      </c>
      <c r="I122">
        <f>fullIRtable!I122/fullIRtable!I$211</f>
        <v>-0.58059466099422363</v>
      </c>
      <c r="J122">
        <f>fullIRtable!J122/fullIRtable!J$211</f>
        <v>-0.63226328718932345</v>
      </c>
      <c r="K122">
        <f>fullIRtable!K122/fullIRtable!K$211</f>
        <v>-0.57492111454208894</v>
      </c>
      <c r="L122">
        <f>fullIRtable!L122/fullIRtable!L$211</f>
        <v>-0.21139073041030215</v>
      </c>
      <c r="M122">
        <f>fullIRtable!M122/fullIRtable!M$211</f>
        <v>-0.70607347358939698</v>
      </c>
      <c r="N122">
        <f>fullIRtable!N122/fullIRtable!N$211</f>
        <v>-0.67359156502702955</v>
      </c>
      <c r="P122" t="s">
        <v>65</v>
      </c>
    </row>
    <row r="123" spans="1:16" x14ac:dyDescent="0.25">
      <c r="A123" s="1">
        <f>fullIRtable!A123-fullIRtable!$A$103</f>
        <v>77.000000000058208</v>
      </c>
      <c r="B123" s="1">
        <v>23.735700000000001</v>
      </c>
      <c r="C123" s="1">
        <v>4.0603999999999996</v>
      </c>
      <c r="D123" s="1">
        <v>40.895800000000001</v>
      </c>
      <c r="E123" s="89">
        <v>31.417300000000001</v>
      </c>
      <c r="F123">
        <f>fullIRtable!F123/fullIRtable!F$211</f>
        <v>0.75731377858360061</v>
      </c>
      <c r="G123">
        <f>fullIRtable!G123/fullIRtable!G$211</f>
        <v>0.38471103381746979</v>
      </c>
      <c r="H123">
        <f>fullIRtable!H123/fullIRtable!H$211</f>
        <v>-0.39553498840170354</v>
      </c>
      <c r="I123">
        <f>fullIRtable!I123/fullIRtable!I$211</f>
        <v>-0.58026652780648325</v>
      </c>
      <c r="J123">
        <f>fullIRtable!J123/fullIRtable!J$211</f>
        <v>-0.63803777093402902</v>
      </c>
      <c r="K123">
        <f>fullIRtable!K123/fullIRtable!K$211</f>
        <v>-0.57962375300093583</v>
      </c>
      <c r="L123">
        <f>fullIRtable!L123/fullIRtable!L$211</f>
        <v>-0.18782557758139992</v>
      </c>
      <c r="M123">
        <f>fullIRtable!M123/fullIRtable!M$211</f>
        <v>-0.72637200025735038</v>
      </c>
      <c r="N123">
        <f>fullIRtable!N123/fullIRtable!N$211</f>
        <v>-0.6937407854175045</v>
      </c>
      <c r="P123" t="s">
        <v>65</v>
      </c>
    </row>
    <row r="124" spans="1:16" x14ac:dyDescent="0.25">
      <c r="A124" s="1">
        <f>fullIRtable!A124-fullIRtable!$A$103</f>
        <v>87.249999999941792</v>
      </c>
      <c r="B124" s="1">
        <v>23.735700000000001</v>
      </c>
      <c r="C124" s="1">
        <v>4.01</v>
      </c>
      <c r="D124" s="1">
        <v>40.105899999999998</v>
      </c>
      <c r="E124" s="89">
        <v>33.455150000000003</v>
      </c>
      <c r="F124">
        <f>fullIRtable!F124/fullIRtable!F$211</f>
        <v>0.96127913935653508</v>
      </c>
      <c r="G124">
        <f>fullIRtable!G124/fullIRtable!G$211</f>
        <v>0.45573006306984332</v>
      </c>
      <c r="H124">
        <f>fullIRtable!H124/fullIRtable!H$211</f>
        <v>-0.44363382687180086</v>
      </c>
      <c r="I124">
        <f>fullIRtable!I124/fullIRtable!I$211</f>
        <v>-0.63611052219481845</v>
      </c>
      <c r="J124">
        <f>fullIRtable!J124/fullIRtable!J$211</f>
        <v>-0.66334066688530402</v>
      </c>
      <c r="K124">
        <f>fullIRtable!K124/fullIRtable!K$211</f>
        <v>-0.60009457339441441</v>
      </c>
      <c r="L124">
        <f>fullIRtable!L124/fullIRtable!L$211</f>
        <v>-0.23606908621001726</v>
      </c>
      <c r="M124">
        <f>fullIRtable!M124/fullIRtable!M$211</f>
        <v>-0.82168821977739159</v>
      </c>
      <c r="N124">
        <f>fullIRtable!N124/fullIRtable!N$211</f>
        <v>-0.79390608944288099</v>
      </c>
      <c r="P124" t="s">
        <v>65</v>
      </c>
    </row>
    <row r="125" spans="1:16" x14ac:dyDescent="0.25">
      <c r="A125" s="1">
        <f>fullIRtable!A125-fullIRtable!$A$103</f>
        <v>90.166666666686069</v>
      </c>
      <c r="B125" s="1">
        <v>23.593900000000001</v>
      </c>
      <c r="C125" s="1">
        <v>4.0384000000000002</v>
      </c>
      <c r="D125" s="1">
        <v>41.211799999999997</v>
      </c>
      <c r="E125" s="89">
        <v>33.996699999999997</v>
      </c>
      <c r="F125">
        <f>fullIRtable!F125/fullIRtable!F$211</f>
        <v>0.94912352634743524</v>
      </c>
      <c r="G125">
        <f>fullIRtable!G125/fullIRtable!G$211</f>
        <v>0.48005934823940644</v>
      </c>
      <c r="H125">
        <f>fullIRtable!H125/fullIRtable!H$211</f>
        <v>-0.48317746493118885</v>
      </c>
      <c r="I125">
        <f>fullIRtable!I125/fullIRtable!I$211</f>
        <v>-0.65064286674525007</v>
      </c>
      <c r="J125">
        <f>fullIRtable!J125/fullIRtable!J$211</f>
        <v>-0.66864831246606815</v>
      </c>
      <c r="K125">
        <f>fullIRtable!K125/fullIRtable!K$211</f>
        <v>-0.60223446446506146</v>
      </c>
      <c r="L125">
        <f>fullIRtable!L125/fullIRtable!L$211</f>
        <v>-0.26010231403348816</v>
      </c>
      <c r="M125">
        <f>fullIRtable!M125/fullIRtable!M$211</f>
        <v>-0.84526796628707446</v>
      </c>
      <c r="N125">
        <f>fullIRtable!N125/fullIRtable!N$211</f>
        <v>-0.82080150113925765</v>
      </c>
      <c r="P125" t="s">
        <v>65</v>
      </c>
    </row>
    <row r="126" spans="1:16" x14ac:dyDescent="0.25">
      <c r="A126" s="1">
        <f>fullIRtable!A126-fullIRtable!$A$103</f>
        <v>92.750000000058208</v>
      </c>
      <c r="B126" s="1">
        <v>23.830300000000001</v>
      </c>
      <c r="C126" s="1">
        <v>4.01</v>
      </c>
      <c r="D126" s="1">
        <v>39.821599999999997</v>
      </c>
      <c r="E126" s="89">
        <v>34.446069999999999</v>
      </c>
      <c r="F126">
        <f>fullIRtable!F126/fullIRtable!F$211</f>
        <v>0.88953124570199904</v>
      </c>
      <c r="G126">
        <f>fullIRtable!G126/fullIRtable!G$211</f>
        <v>0.51269669252898042</v>
      </c>
      <c r="H126">
        <f>fullIRtable!H126/fullIRtable!H$211</f>
        <v>-0.49590674869201473</v>
      </c>
      <c r="I126">
        <f>fullIRtable!I126/fullIRtable!I$211</f>
        <v>-0.6553195020169752</v>
      </c>
      <c r="J126">
        <f>fullIRtable!J126/fullIRtable!J$211</f>
        <v>-0.67274215791613767</v>
      </c>
      <c r="K126">
        <f>fullIRtable!K126/fullIRtable!K$211</f>
        <v>-0.60327542171171988</v>
      </c>
      <c r="L126">
        <f>fullIRtable!L126/fullIRtable!L$211</f>
        <v>-0.28179267412924758</v>
      </c>
      <c r="M126">
        <f>fullIRtable!M126/fullIRtable!M$211</f>
        <v>-0.86357202599240812</v>
      </c>
      <c r="N126">
        <f>fullIRtable!N126/fullIRtable!N$211</f>
        <v>-0.84331859000134046</v>
      </c>
      <c r="P126" t="s">
        <v>65</v>
      </c>
    </row>
    <row r="127" spans="1:16" x14ac:dyDescent="0.25">
      <c r="A127" s="1">
        <f>fullIRtable!A127-fullIRtable!$A$103</f>
        <v>93.999999999941792</v>
      </c>
      <c r="B127" s="1">
        <v>23.593900000000001</v>
      </c>
      <c r="C127" s="1">
        <v>4.0888</v>
      </c>
      <c r="D127" s="1">
        <v>39.947899999999997</v>
      </c>
      <c r="E127" s="89">
        <v>34.650549999999988</v>
      </c>
      <c r="F127">
        <f>fullIRtable!F127/fullIRtable!F$211</f>
        <v>0.83958936093213588</v>
      </c>
      <c r="G127">
        <f>fullIRtable!G127/fullIRtable!G$211</f>
        <v>0.67751686431586766</v>
      </c>
      <c r="H127">
        <f>fullIRtable!H127/fullIRtable!H$211</f>
        <v>-0.15153747974961077</v>
      </c>
      <c r="I127">
        <f>fullIRtable!I127/fullIRtable!I$211</f>
        <v>-0.34083551409120666</v>
      </c>
      <c r="J127">
        <f>fullIRtable!J127/fullIRtable!J$211</f>
        <v>-0.40316118805583773</v>
      </c>
      <c r="K127">
        <f>fullIRtable!K127/fullIRtable!K$211</f>
        <v>-0.31043205590096545</v>
      </c>
      <c r="L127">
        <f>fullIRtable!L127/fullIRtable!L$211</f>
        <v>1.5389614627713162E-2</v>
      </c>
      <c r="M127">
        <f>fullIRtable!M127/fullIRtable!M$211</f>
        <v>-0.86804349224731403</v>
      </c>
      <c r="N127">
        <f>fullIRtable!N127/fullIRtable!N$211</f>
        <v>-0.8541750435598443</v>
      </c>
      <c r="P127" t="s">
        <v>65</v>
      </c>
    </row>
    <row r="128" spans="1:16" x14ac:dyDescent="0.25">
      <c r="A128" s="1">
        <f>fullIRtable!A128-fullIRtable!$A$103</f>
        <v>96.166666666686069</v>
      </c>
      <c r="B128" s="1">
        <v>23.783000000000001</v>
      </c>
      <c r="C128" s="1">
        <v>4.01</v>
      </c>
      <c r="D128" s="1">
        <v>39.6004</v>
      </c>
      <c r="E128" s="89">
        <v>35.035069999999997</v>
      </c>
      <c r="F128">
        <f>fullIRtable!F128/fullIRtable!F$211</f>
        <v>0.85409062914815748</v>
      </c>
      <c r="G128">
        <f>fullIRtable!G128/fullIRtable!G$211</f>
        <v>0.59742725108301797</v>
      </c>
      <c r="H128">
        <f>fullIRtable!H128/fullIRtable!H$211</f>
        <v>-0.1411311566516989</v>
      </c>
      <c r="I128">
        <f>fullIRtable!I128/fullIRtable!I$211</f>
        <v>-0.37300999258577405</v>
      </c>
      <c r="J128">
        <f>fullIRtable!J128/fullIRtable!J$211</f>
        <v>-0.44104044711191881</v>
      </c>
      <c r="K128">
        <f>fullIRtable!K128/fullIRtable!K$211</f>
        <v>-0.34990091668732387</v>
      </c>
      <c r="L128">
        <f>fullIRtable!L128/fullIRtable!L$211</f>
        <v>8.7300341569745748E-4</v>
      </c>
      <c r="M128">
        <f>fullIRtable!M128/fullIRtable!M$211</f>
        <v>-0.88406356559222776</v>
      </c>
      <c r="N128">
        <f>fullIRtable!N128/fullIRtable!N$211</f>
        <v>-0.87338605191439944</v>
      </c>
      <c r="P128" t="s">
        <v>65</v>
      </c>
    </row>
    <row r="129" spans="1:16" x14ac:dyDescent="0.25">
      <c r="A129" s="1">
        <f>fullIRtable!A129-fullIRtable!$A$103</f>
        <v>98.000000000058208</v>
      </c>
      <c r="B129" s="1">
        <v>23.783000000000001</v>
      </c>
      <c r="C129" s="1">
        <v>4.0004999999999997</v>
      </c>
      <c r="D129" s="1">
        <v>38.842100000000002</v>
      </c>
      <c r="E129" s="89">
        <v>35.360210000000002</v>
      </c>
      <c r="F129">
        <f>fullIRtable!F129/fullIRtable!F$211</f>
        <v>0.87393835156453392</v>
      </c>
      <c r="G129">
        <f>fullIRtable!G129/fullIRtable!G$211</f>
        <v>0.74794012075440364</v>
      </c>
      <c r="H129">
        <f>fullIRtable!H129/fullIRtable!H$211</f>
        <v>-0.13458768113020461</v>
      </c>
      <c r="I129">
        <f>fullIRtable!I129/fullIRtable!I$211</f>
        <v>-0.39086458118126427</v>
      </c>
      <c r="J129">
        <f>fullIRtable!J129/fullIRtable!J$211</f>
        <v>-0.48017599632404107</v>
      </c>
      <c r="K129">
        <f>fullIRtable!K129/fullIRtable!K$211</f>
        <v>-0.38340110123694443</v>
      </c>
      <c r="L129">
        <f>fullIRtable!L129/fullIRtable!L$211</f>
        <v>1.8944033305007803E-2</v>
      </c>
      <c r="M129">
        <f>fullIRtable!M129/fullIRtable!M$211</f>
        <v>-0.89947243131956511</v>
      </c>
      <c r="N129">
        <f>fullIRtable!N129/fullIRtable!N$211</f>
        <v>-0.88933565652504154</v>
      </c>
      <c r="P129" t="s">
        <v>65</v>
      </c>
    </row>
    <row r="130" spans="1:16" x14ac:dyDescent="0.25">
      <c r="A130" s="1">
        <f>fullIRtable!A130-fullIRtable!$A$103</f>
        <v>99.999999999941792</v>
      </c>
      <c r="B130" s="1">
        <v>23.735700000000001</v>
      </c>
      <c r="C130" s="1">
        <v>4.0037000000000003</v>
      </c>
      <c r="D130" s="1">
        <v>40.105899999999998</v>
      </c>
      <c r="E130" s="89">
        <v>35.693339999999999</v>
      </c>
      <c r="F130">
        <f>fullIRtable!F130/fullIRtable!F$211</f>
        <v>0.89421373837277507</v>
      </c>
      <c r="G130">
        <f>fullIRtable!G130/fullIRtable!G$211</f>
        <v>0.87348141635223042</v>
      </c>
      <c r="H130">
        <f>fullIRtable!H130/fullIRtable!H$211</f>
        <v>-0.18327036767948304</v>
      </c>
      <c r="I130">
        <f>fullIRtable!I130/fullIRtable!I$211</f>
        <v>-0.40811365944904499</v>
      </c>
      <c r="J130">
        <f>fullIRtable!J130/fullIRtable!J$211</f>
        <v>-0.51090442050109863</v>
      </c>
      <c r="K130">
        <f>fullIRtable!K130/fullIRtable!K$211</f>
        <v>-0.42043215004812418</v>
      </c>
      <c r="L130">
        <f>fullIRtable!L130/fullIRtable!L$211</f>
        <v>-1.8282808719652491E-2</v>
      </c>
      <c r="M130">
        <f>fullIRtable!M130/fullIRtable!M$211</f>
        <v>-0.91491346586887989</v>
      </c>
      <c r="N130">
        <f>fullIRtable!N130/fullIRtable!N$211</f>
        <v>-0.90573202877183578</v>
      </c>
      <c r="P130" t="s">
        <v>65</v>
      </c>
    </row>
    <row r="131" spans="1:16" x14ac:dyDescent="0.25">
      <c r="A131" s="1">
        <f>fullIRtable!A131-fullIRtable!$A$103</f>
        <v>111</v>
      </c>
      <c r="B131" s="1">
        <v>23.688500000000001</v>
      </c>
      <c r="C131" s="1">
        <v>4.0132000000000003</v>
      </c>
      <c r="D131" s="1">
        <v>39.3476</v>
      </c>
      <c r="E131" s="89">
        <v>37.344720000000002</v>
      </c>
      <c r="F131">
        <f>fullIRtable!F131/fullIRtable!F$211</f>
        <v>0.98778123278368446</v>
      </c>
      <c r="G131">
        <f>fullIRtable!G131/fullIRtable!G$211</f>
        <v>1</v>
      </c>
      <c r="H131">
        <f>fullIRtable!H131/fullIRtable!H$211</f>
        <v>-0.38932908463915</v>
      </c>
      <c r="I131">
        <f>fullIRtable!I131/fullIRtable!I$211</f>
        <v>-0.5155820136224446</v>
      </c>
      <c r="J131">
        <f>fullIRtable!J131/fullIRtable!J$211</f>
        <v>-0.64883152689815149</v>
      </c>
      <c r="K131">
        <f>fullIRtable!K131/fullIRtable!K$211</f>
        <v>-0.56171213736210912</v>
      </c>
      <c r="L131">
        <f>fullIRtable!L131/fullIRtable!L$211</f>
        <v>-3.4924076500374206E-2</v>
      </c>
      <c r="M131">
        <f>fullIRtable!M131/fullIRtable!M$211</f>
        <v>-0.99012417165283395</v>
      </c>
      <c r="N131">
        <f>fullIRtable!N131/fullIRtable!N$211</f>
        <v>-0.98722244560604056</v>
      </c>
      <c r="P131" t="s">
        <v>65</v>
      </c>
    </row>
    <row r="132" spans="1:16" x14ac:dyDescent="0.25">
      <c r="A132" s="1">
        <f>fullIRtable!A132-fullIRtable!$A$103</f>
        <v>111.99999999994179</v>
      </c>
      <c r="B132" s="1">
        <v>23.735700000000001</v>
      </c>
      <c r="C132" s="1">
        <v>4.01</v>
      </c>
      <c r="D132" s="1">
        <v>40.485100000000003</v>
      </c>
      <c r="E132" s="89">
        <v>37.473239999999997</v>
      </c>
      <c r="F132">
        <f>fullIRtable!F132/fullIRtable!F$211</f>
        <v>0.98356989529314787</v>
      </c>
      <c r="G132">
        <f>fullIRtable!G132/fullIRtable!G$211</f>
        <v>0.91207635580205848</v>
      </c>
      <c r="H132">
        <f>fullIRtable!H132/fullIRtable!H$211</f>
        <v>-0.41160706945011744</v>
      </c>
      <c r="I132">
        <f>fullIRtable!I132/fullIRtable!I$211</f>
        <v>-0.53279812976980478</v>
      </c>
      <c r="J132">
        <f>fullIRtable!J132/fullIRtable!J$211</f>
        <v>-0.66120018257387292</v>
      </c>
      <c r="K132">
        <f>fullIRtable!K132/fullIRtable!K$211</f>
        <v>-0.57978169251102307</v>
      </c>
      <c r="L132">
        <f>fullIRtable!L132/fullIRtable!L$211</f>
        <v>-7.6050487514441309E-2</v>
      </c>
      <c r="M132">
        <f>fullIRtable!M132/fullIRtable!M$211</f>
        <v>-0.99539985845718315</v>
      </c>
      <c r="N132">
        <f>fullIRtable!N132/fullIRtable!N$211</f>
        <v>-0.99365589956663569</v>
      </c>
      <c r="P132" t="s">
        <v>65</v>
      </c>
    </row>
    <row r="133" spans="1:16" s="93" customFormat="1" x14ac:dyDescent="0.25">
      <c r="A133" s="91">
        <f>fullIRtable!A133-fullIRtable!$A$103</f>
        <v>113.00000000005821</v>
      </c>
      <c r="B133" s="91">
        <v>23.783000000000001</v>
      </c>
      <c r="C133" s="91">
        <v>4.0068000000000001</v>
      </c>
      <c r="D133" s="91">
        <v>38.589300000000001</v>
      </c>
      <c r="E133" s="98">
        <v>37.598289999999992</v>
      </c>
      <c r="F133" s="93">
        <f>fullIRtable!F133/fullIRtable!F$211</f>
        <v>1</v>
      </c>
      <c r="G133" s="93">
        <f>fullIRtable!G133/fullIRtable!G$211</f>
        <v>0.95416380487415609</v>
      </c>
      <c r="H133" s="93">
        <f>fullIRtable!H133/fullIRtable!H$211</f>
        <v>-0.37917487643458864</v>
      </c>
      <c r="I133" s="93">
        <f>fullIRtable!I133/fullIRtable!I$211</f>
        <v>-0.5287139613337295</v>
      </c>
      <c r="J133" s="93">
        <f>fullIRtable!J133/fullIRtable!J$211</f>
        <v>-0.66237271296730682</v>
      </c>
      <c r="K133" s="93">
        <f>fullIRtable!K133/fullIRtable!K$211</f>
        <v>-0.58023595019307428</v>
      </c>
      <c r="L133" s="93">
        <f>fullIRtable!L133/fullIRtable!L$211</f>
        <v>-6.5032391108554827E-2</v>
      </c>
      <c r="M133" s="93">
        <f>fullIRtable!M133/fullIRtable!M$211</f>
        <v>-1</v>
      </c>
      <c r="N133" s="93">
        <f>fullIRtable!N133/fullIRtable!N$211</f>
        <v>-1</v>
      </c>
      <c r="P133" s="93" t="s">
        <v>65</v>
      </c>
    </row>
    <row r="134" spans="1:16" x14ac:dyDescent="0.25">
      <c r="A134" s="1">
        <f>fullIRtable!A134-fullIRtable!$A$134</f>
        <v>0</v>
      </c>
      <c r="B134" s="1">
        <v>23.735700000000001</v>
      </c>
      <c r="C134" s="1">
        <v>4.0762</v>
      </c>
      <c r="D134" s="1">
        <v>50.28</v>
      </c>
      <c r="E134" s="89">
        <v>17.021830000000001</v>
      </c>
      <c r="F134">
        <f>fullIRtable!F134/fullIRtable!F$211</f>
        <v>0</v>
      </c>
      <c r="G134">
        <f>fullIRtable!G134/fullIRtable!G$211</f>
        <v>0</v>
      </c>
      <c r="H134">
        <f>fullIRtable!H134/fullIRtable!H$211</f>
        <v>0</v>
      </c>
      <c r="I134">
        <f>fullIRtable!I134/fullIRtable!I$211</f>
        <v>0</v>
      </c>
      <c r="J134">
        <f>fullIRtable!J134/fullIRtable!J$211</f>
        <v>0</v>
      </c>
      <c r="K134">
        <f>fullIRtable!K134/fullIRtable!K$211</f>
        <v>0</v>
      </c>
      <c r="L134">
        <f>fullIRtable!L134/fullIRtable!L$211</f>
        <v>0</v>
      </c>
      <c r="M134">
        <f>fullIRtable!M134/fullIRtable!M$211</f>
        <v>0</v>
      </c>
      <c r="N134">
        <f>fullIRtable!N134/fullIRtable!N$211</f>
        <v>0</v>
      </c>
      <c r="P134" t="s">
        <v>66</v>
      </c>
    </row>
    <row r="135" spans="1:16" x14ac:dyDescent="0.25">
      <c r="A135" s="1">
        <f>fullIRtable!A135-fullIRtable!$A$134</f>
        <v>1.5</v>
      </c>
      <c r="B135" s="1">
        <v>23.735700000000001</v>
      </c>
      <c r="C135" s="1">
        <v>4.0289000000000001</v>
      </c>
      <c r="D135" s="1">
        <v>50.438000000000002</v>
      </c>
      <c r="E135" s="89">
        <v>17.08217982</v>
      </c>
      <c r="F135">
        <f>fullIRtable!F135/fullIRtable!F$211</f>
        <v>-3.8752838832364759E-3</v>
      </c>
      <c r="G135">
        <f>fullIRtable!G135/fullIRtable!G$211</f>
        <v>-5.7704032573752996E-4</v>
      </c>
      <c r="H135">
        <f>fullIRtable!H135/fullIRtable!H$211</f>
        <v>-6.7905636801315797E-2</v>
      </c>
      <c r="I135">
        <f>fullIRtable!I135/fullIRtable!I$211</f>
        <v>-2.318808525659025E-2</v>
      </c>
      <c r="J135">
        <f>fullIRtable!J135/fullIRtable!J$211</f>
        <v>-2.0116581319443574E-2</v>
      </c>
      <c r="K135">
        <f>fullIRtable!K135/fullIRtable!K$211</f>
        <v>-3.2018074731202453E-2</v>
      </c>
      <c r="L135">
        <f>fullIRtable!L135/fullIRtable!L$211</f>
        <v>-3.6450122998620577E-2</v>
      </c>
      <c r="M135">
        <f>fullIRtable!M135/fullIRtable!M$211</f>
        <v>-4.1175448755065968E-3</v>
      </c>
      <c r="N135">
        <f>fullIRtable!N135/fullIRtable!N$211</f>
        <v>-2.9039896349907211E-3</v>
      </c>
      <c r="P135" t="s">
        <v>66</v>
      </c>
    </row>
    <row r="136" spans="1:16" x14ac:dyDescent="0.25">
      <c r="A136" s="1">
        <f>fullIRtable!A136-fullIRtable!$A$134</f>
        <v>4.5</v>
      </c>
      <c r="B136" s="1">
        <v>23.783000000000001</v>
      </c>
      <c r="C136" s="1">
        <v>4.0415000000000001</v>
      </c>
      <c r="D136" s="1">
        <v>48.542200000000001</v>
      </c>
      <c r="E136" s="89">
        <v>17.211580180000002</v>
      </c>
      <c r="F136">
        <f>fullIRtable!F136/fullIRtable!F$211</f>
        <v>-2.0453124526827383E-2</v>
      </c>
      <c r="G136">
        <f>fullIRtable!G136/fullIRtable!G$211</f>
        <v>2.6031198788657854E-3</v>
      </c>
      <c r="H136">
        <f>fullIRtable!H136/fullIRtable!H$211</f>
        <v>-0.11614281364151406</v>
      </c>
      <c r="I136">
        <f>fullIRtable!I136/fullIRtable!I$211</f>
        <v>-5.4708538666517162E-2</v>
      </c>
      <c r="J136">
        <f>fullIRtable!J136/fullIRtable!J$211</f>
        <v>-7.6570504544036203E-2</v>
      </c>
      <c r="K136">
        <f>fullIRtable!K136/fullIRtable!K$211</f>
        <v>-7.6174269483207796E-2</v>
      </c>
      <c r="L136">
        <f>fullIRtable!L136/fullIRtable!L$211</f>
        <v>-0.10994376828831744</v>
      </c>
      <c r="M136">
        <f>fullIRtable!M136/fullIRtable!M$211</f>
        <v>-1.1966866113362703E-2</v>
      </c>
      <c r="N136">
        <f>fullIRtable!N136/fullIRtable!N$211</f>
        <v>-8.9800294866640117E-3</v>
      </c>
      <c r="P136" t="s">
        <v>66</v>
      </c>
    </row>
    <row r="137" spans="1:16" x14ac:dyDescent="0.25">
      <c r="A137" s="1">
        <f>fullIRtable!A137-fullIRtable!$A$134</f>
        <v>7.5</v>
      </c>
      <c r="B137" s="1">
        <v>23.735700000000001</v>
      </c>
      <c r="C137" s="1">
        <v>3.9815999999999998</v>
      </c>
      <c r="D137" s="1">
        <v>49.490099999999998</v>
      </c>
      <c r="E137" s="89">
        <v>17.347809820000002</v>
      </c>
      <c r="F137">
        <f>fullIRtable!F137/fullIRtable!F$211</f>
        <v>-1.6317375070586188E-2</v>
      </c>
      <c r="G137">
        <f>fullIRtable!G137/fullIRtable!G$211</f>
        <v>5.0966578513106176E-3</v>
      </c>
      <c r="H137">
        <f>fullIRtable!H137/fullIRtable!H$211</f>
        <v>-1</v>
      </c>
      <c r="I137">
        <f>fullIRtable!I137/fullIRtable!I$211</f>
        <v>-1</v>
      </c>
      <c r="J137">
        <f>fullIRtable!J137/fullIRtable!J$211</f>
        <v>-1</v>
      </c>
      <c r="K137">
        <f>fullIRtable!K137/fullIRtable!K$211</f>
        <v>-1</v>
      </c>
      <c r="L137">
        <f>fullIRtable!L137/fullIRtable!L$211</f>
        <v>-1</v>
      </c>
      <c r="M137">
        <f>fullIRtable!M137/fullIRtable!M$211</f>
        <v>-2.0845332303930965E-2</v>
      </c>
      <c r="N137">
        <f>fullIRtable!N137/fullIRtable!N$211</f>
        <v>-1.5279453156413299E-2</v>
      </c>
      <c r="P137" t="s">
        <v>66</v>
      </c>
    </row>
    <row r="138" spans="1:16" x14ac:dyDescent="0.25">
      <c r="A138" s="1">
        <f>fullIRtable!A138-fullIRtable!$A$134</f>
        <v>10.5</v>
      </c>
      <c r="B138" s="1">
        <v>23.735700000000001</v>
      </c>
      <c r="C138" s="1">
        <v>4.0068000000000001</v>
      </c>
      <c r="D138" s="1">
        <v>50.5959</v>
      </c>
      <c r="E138" s="89">
        <v>17.479079639999998</v>
      </c>
      <c r="F138">
        <f>fullIRtable!F138/fullIRtable!F$211</f>
        <v>-1.4280807351242987E-2</v>
      </c>
      <c r="G138">
        <f>fullIRtable!G138/fullIRtable!G$211</f>
        <v>8.7823123433530739E-3</v>
      </c>
      <c r="H138">
        <f>fullIRtable!H138/fullIRtable!H$211</f>
        <v>-4.9411972169806577E-2</v>
      </c>
      <c r="I138">
        <f>fullIRtable!I138/fullIRtable!I$211</f>
        <v>-5.4351651999073346E-2</v>
      </c>
      <c r="J138">
        <f>fullIRtable!J138/fullIRtable!J$211</f>
        <v>-7.21732883764616E-2</v>
      </c>
      <c r="K138">
        <f>fullIRtable!K138/fullIRtable!K$211</f>
        <v>-6.5679273496405052E-2</v>
      </c>
      <c r="L138">
        <f>fullIRtable!L138/fullIRtable!L$211</f>
        <v>-9.4065945673689519E-2</v>
      </c>
      <c r="M138">
        <f>fullIRtable!M138/fullIRtable!M$211</f>
        <v>-2.6088785948658415E-2</v>
      </c>
      <c r="N138">
        <f>fullIRtable!N138/fullIRtable!N$211</f>
        <v>-2.180226064423892E-2</v>
      </c>
      <c r="P138" t="s">
        <v>66</v>
      </c>
    </row>
    <row r="139" spans="1:16" x14ac:dyDescent="0.25">
      <c r="A139" s="1">
        <f>fullIRtable!A139-fullIRtable!$A$134</f>
        <v>12.500000000058208</v>
      </c>
      <c r="B139" s="1">
        <v>23.641200000000001</v>
      </c>
      <c r="C139" s="1">
        <v>3.9878999999999998</v>
      </c>
      <c r="D139" s="1">
        <v>51.196300000000001</v>
      </c>
      <c r="E139" s="89">
        <v>17.57524982</v>
      </c>
      <c r="F139">
        <f>fullIRtable!F139/fullIRtable!F$211</f>
        <v>-4.0106190266802847E-3</v>
      </c>
      <c r="G139">
        <f>fullIRtable!G139/fullIRtable!G$211</f>
        <v>3.9284828113911969E-3</v>
      </c>
      <c r="H139">
        <f>fullIRtable!H139/fullIRtable!H$211</f>
        <v>-7.7096704280055342E-2</v>
      </c>
      <c r="I139">
        <f>fullIRtable!I139/fullIRtable!I$211</f>
        <v>-6.0324417252281028E-2</v>
      </c>
      <c r="J139">
        <f>fullIRtable!J139/fullIRtable!J$211</f>
        <v>-7.240751827005823E-2</v>
      </c>
      <c r="K139">
        <f>fullIRtable!K139/fullIRtable!K$211</f>
        <v>-6.106691619368778E-2</v>
      </c>
      <c r="L139">
        <f>fullIRtable!L139/fullIRtable!L$211</f>
        <v>-5.5456899339227837E-2</v>
      </c>
      <c r="M139">
        <f>fullIRtable!M139/fullIRtable!M$211</f>
        <v>-3.194357588625097E-2</v>
      </c>
      <c r="N139">
        <f>fullIRtable!N139/fullIRtable!N$211</f>
        <v>-2.6314613769378496E-2</v>
      </c>
      <c r="P139" t="s">
        <v>66</v>
      </c>
    </row>
    <row r="140" spans="1:16" x14ac:dyDescent="0.25">
      <c r="A140" s="1">
        <f>fullIRtable!A140-fullIRtable!$A$134</f>
        <v>23.000000000058208</v>
      </c>
      <c r="B140" s="1">
        <v>23.735700000000001</v>
      </c>
      <c r="C140" s="1">
        <v>3.9942000000000002</v>
      </c>
      <c r="D140" s="1">
        <v>48.731699999999996</v>
      </c>
      <c r="E140" s="89">
        <v>18.112620360000001</v>
      </c>
      <c r="F140">
        <f>fullIRtable!F140/fullIRtable!F$211</f>
        <v>3.9704873567067207E-2</v>
      </c>
      <c r="G140">
        <f>fullIRtable!G140/fullIRtable!G$211</f>
        <v>9.6736587789021822E-3</v>
      </c>
      <c r="H140">
        <f>fullIRtable!H140/fullIRtable!H$211</f>
        <v>-0.10596646597611556</v>
      </c>
      <c r="I140">
        <f>fullIRtable!I140/fullIRtable!I$211</f>
        <v>-9.2617413559362524E-2</v>
      </c>
      <c r="J140">
        <f>fullIRtable!J140/fullIRtable!J$211</f>
        <v>-0.12225215388900668</v>
      </c>
      <c r="K140">
        <f>fullIRtable!K140/fullIRtable!K$211</f>
        <v>-9.0195851625809093E-2</v>
      </c>
      <c r="L140">
        <f>fullIRtable!L140/fullIRtable!L$211</f>
        <v>-9.1222511643321971E-2</v>
      </c>
      <c r="M140">
        <f>fullIRtable!M140/fullIRtable!M$211</f>
        <v>-6.1088721611014467E-2</v>
      </c>
      <c r="N140">
        <f>fullIRtable!N140/fullIRtable!N$211</f>
        <v>-5.2093106375374204E-2</v>
      </c>
      <c r="P140" t="s">
        <v>66</v>
      </c>
    </row>
    <row r="141" spans="1:16" x14ac:dyDescent="0.25">
      <c r="A141" s="1">
        <f>fullIRtable!A141-fullIRtable!$A$134</f>
        <v>25.916666666627862</v>
      </c>
      <c r="B141" s="1">
        <v>23.735700000000001</v>
      </c>
      <c r="C141" s="1">
        <v>4.0037000000000003</v>
      </c>
      <c r="D141" s="1">
        <v>48.921300000000002</v>
      </c>
      <c r="E141" s="89">
        <v>18.275259999999999</v>
      </c>
      <c r="F141">
        <f>fullIRtable!F141/fullIRtable!F$211</f>
        <v>5.7742621460651226E-2</v>
      </c>
      <c r="G141">
        <f>fullIRtable!G141/fullIRtable!G$211</f>
        <v>9.33674135997818E-3</v>
      </c>
      <c r="H141">
        <f>fullIRtable!H141/fullIRtable!H$211</f>
        <v>-0.10667160467052524</v>
      </c>
      <c r="I141">
        <f>fullIRtable!I141/fullIRtable!I$211</f>
        <v>-8.5955690556108313E-2</v>
      </c>
      <c r="J141">
        <f>fullIRtable!J141/fullIRtable!J$211</f>
        <v>-0.12009787225623028</v>
      </c>
      <c r="K141">
        <f>fullIRtable!K141/fullIRtable!K$211</f>
        <v>-0.11484282636266586</v>
      </c>
      <c r="L141">
        <f>fullIRtable!L141/fullIRtable!L$211</f>
        <v>-9.4303465020035865E-2</v>
      </c>
      <c r="M141">
        <f>fullIRtable!M141/fullIRtable!M$211</f>
        <v>-6.9806343691694014E-2</v>
      </c>
      <c r="N141">
        <f>fullIRtable!N141/fullIRtable!N$211</f>
        <v>-5.9911540008041726E-2</v>
      </c>
      <c r="P141" t="s">
        <v>66</v>
      </c>
    </row>
    <row r="142" spans="1:16" x14ac:dyDescent="0.25">
      <c r="A142" s="1">
        <f>fullIRtable!A142-fullIRtable!$A$134</f>
        <v>28.5</v>
      </c>
      <c r="B142" s="1">
        <v>23.735700000000001</v>
      </c>
      <c r="C142" s="1">
        <v>4.0037000000000003</v>
      </c>
      <c r="D142" s="1">
        <v>49.521700000000003</v>
      </c>
      <c r="E142" s="89">
        <v>18.423689639999999</v>
      </c>
      <c r="F142">
        <f>fullIRtable!F142/fullIRtable!F$211</f>
        <v>4.5961565970807076E-2</v>
      </c>
      <c r="G142">
        <f>fullIRtable!G142/fullIRtable!G$211</f>
        <v>8.9662192611950561E-3</v>
      </c>
      <c r="H142">
        <f>fullIRtable!H142/fullIRtable!H$211</f>
        <v>-9.3234620777582766E-2</v>
      </c>
      <c r="I142">
        <f>fullIRtable!I142/fullIRtable!I$211</f>
        <v>-7.4816318901070225E-2</v>
      </c>
      <c r="J142">
        <f>fullIRtable!J142/fullIRtable!J$211</f>
        <v>-0.10940583162852413</v>
      </c>
      <c r="K142">
        <f>fullIRtable!K142/fullIRtable!K$211</f>
        <v>-7.2204897741422261E-2</v>
      </c>
      <c r="L142">
        <f>fullIRtable!L142/fullIRtable!L$211</f>
        <v>-0.10421066538507318</v>
      </c>
      <c r="M142">
        <f>fullIRtable!M142/fullIRtable!M$211</f>
        <v>-7.7398057003152387E-2</v>
      </c>
      <c r="N142">
        <f>fullIRtable!N142/fullIRtable!N$211</f>
        <v>-6.7104498950096028E-2</v>
      </c>
      <c r="P142" t="s">
        <v>66</v>
      </c>
    </row>
    <row r="143" spans="1:16" x14ac:dyDescent="0.25">
      <c r="A143" s="1">
        <f>fullIRtable!A143-fullIRtable!$A$134</f>
        <v>31.5</v>
      </c>
      <c r="B143" s="1">
        <v>23.735700000000001</v>
      </c>
      <c r="C143" s="1">
        <v>3.9910999999999999</v>
      </c>
      <c r="D143" s="1">
        <v>49.869199999999999</v>
      </c>
      <c r="E143" s="89">
        <v>18.597940180000002</v>
      </c>
      <c r="F143">
        <f>fullIRtable!F143/fullIRtable!F$211</f>
        <v>5.8586618998169762E-2</v>
      </c>
      <c r="G143">
        <f>fullIRtable!G143/fullIRtable!G$211</f>
        <v>1.3845010278870818E-2</v>
      </c>
      <c r="H143">
        <f>fullIRtable!H143/fullIRtable!H$211</f>
        <v>-0.12047190611654188</v>
      </c>
      <c r="I143">
        <f>fullIRtable!I143/fullIRtable!I$211</f>
        <v>-0.14406723212697425</v>
      </c>
      <c r="J143">
        <f>fullIRtable!J143/fullIRtable!J$211</f>
        <v>-0.17161209787878223</v>
      </c>
      <c r="K143">
        <f>fullIRtable!K143/fullIRtable!K$211</f>
        <v>-0.16055873264758183</v>
      </c>
      <c r="L143">
        <f>fullIRtable!L143/fullIRtable!L$211</f>
        <v>-0.16426988236956408</v>
      </c>
      <c r="M143">
        <f>fullIRtable!M143/fullIRtable!M$211</f>
        <v>-8.563346844238541E-2</v>
      </c>
      <c r="N143">
        <f>fullIRtable!N143/fullIRtable!N$211</f>
        <v>-7.5727114327837991E-2</v>
      </c>
      <c r="P143" t="s">
        <v>66</v>
      </c>
    </row>
    <row r="144" spans="1:16" x14ac:dyDescent="0.25">
      <c r="A144" s="1">
        <f>fullIRtable!A144-fullIRtable!$A$134</f>
        <v>34.5</v>
      </c>
      <c r="B144" s="1">
        <v>23.783000000000001</v>
      </c>
      <c r="C144" s="1">
        <v>3.9878999999999998</v>
      </c>
      <c r="D144" s="1">
        <v>48.320999999999998</v>
      </c>
      <c r="E144" s="89">
        <v>18.782089639999999</v>
      </c>
      <c r="F144">
        <f>fullIRtable!F144/fullIRtable!F$211</f>
        <v>7.3788473640026511E-2</v>
      </c>
      <c r="G144">
        <f>fullIRtable!G144/fullIRtable!G$211</f>
        <v>1.2667129513926442E-2</v>
      </c>
      <c r="H144">
        <f>fullIRtable!H144/fullIRtable!H$211</f>
        <v>-8.2011414343529862E-2</v>
      </c>
      <c r="I144">
        <f>fullIRtable!I144/fullIRtable!I$211</f>
        <v>-0.10402937416489896</v>
      </c>
      <c r="J144">
        <f>fullIRtable!J144/fullIRtable!J$211</f>
        <v>-0.10305817322915871</v>
      </c>
      <c r="K144">
        <f>fullIRtable!K144/fullIRtable!K$211</f>
        <v>-0.11384242409930156</v>
      </c>
      <c r="L144">
        <f>fullIRtable!L144/fullIRtable!L$211</f>
        <v>-0.11267829363436756</v>
      </c>
      <c r="M144">
        <f>fullIRtable!M144/fullIRtable!M$211</f>
        <v>-9.3965000321688058E-2</v>
      </c>
      <c r="N144">
        <f>fullIRtable!N144/fullIRtable!N$211</f>
        <v>-8.4751820578117282E-2</v>
      </c>
      <c r="P144" t="s">
        <v>66</v>
      </c>
    </row>
    <row r="145" spans="1:16" x14ac:dyDescent="0.25">
      <c r="A145" s="1">
        <f>fullIRtable!A145-fullIRtable!$A$134</f>
        <v>36.500000000058208</v>
      </c>
      <c r="B145" s="1">
        <v>23.735700000000001</v>
      </c>
      <c r="C145" s="1">
        <v>3.9910999999999999</v>
      </c>
      <c r="D145" s="1">
        <v>47.878599999999999</v>
      </c>
      <c r="E145" s="89">
        <v>18.911249639999998</v>
      </c>
      <c r="F145">
        <f>fullIRtable!F145/fullIRtable!F$211</f>
        <v>6.8471452763705268E-2</v>
      </c>
      <c r="G145">
        <f>fullIRtable!G145/fullIRtable!G$211</f>
        <v>9.3879003181704043E-3</v>
      </c>
      <c r="H145">
        <f>fullIRtable!H145/fullIRtable!H$211</f>
        <v>-0.10004055928616561</v>
      </c>
      <c r="I145">
        <f>fullIRtable!I145/fullIRtable!I$211</f>
        <v>-0.15079092344951461</v>
      </c>
      <c r="J145">
        <f>fullIRtable!J145/fullIRtable!J$211</f>
        <v>-0.115584937149631</v>
      </c>
      <c r="K145">
        <f>fullIRtable!K145/fullIRtable!K$211</f>
        <v>-0.14938939544872809</v>
      </c>
      <c r="L145">
        <f>fullIRtable!L145/fullIRtable!L$211</f>
        <v>-0.13180238870566827</v>
      </c>
      <c r="M145">
        <f>fullIRtable!M145/fullIRtable!M$211</f>
        <v>-0.100881297046902</v>
      </c>
      <c r="N145">
        <f>fullIRtable!N145/fullIRtable!N$211</f>
        <v>-9.0961890720636138E-2</v>
      </c>
      <c r="P145" t="s">
        <v>66</v>
      </c>
    </row>
    <row r="146" spans="1:16" x14ac:dyDescent="0.25">
      <c r="A146" s="1">
        <f>fullIRtable!A146-fullIRtable!$A$134</f>
        <v>47.000000000058208</v>
      </c>
      <c r="B146" s="1">
        <v>23.735700000000001</v>
      </c>
      <c r="C146" s="1">
        <v>3.9847999999999999</v>
      </c>
      <c r="D146" s="1">
        <v>45.287700000000001</v>
      </c>
      <c r="E146" s="89">
        <v>19.637709640000001</v>
      </c>
      <c r="F146">
        <f>fullIRtable!F146/fullIRtable!F$211</f>
        <v>0.15481656631835689</v>
      </c>
      <c r="G146">
        <f>fullIRtable!G146/fullIRtable!G$211</f>
        <v>2.5295191049451285E-2</v>
      </c>
      <c r="H146">
        <f>fullIRtable!H146/fullIRtable!H$211</f>
        <v>-9.7375100069771806E-2</v>
      </c>
      <c r="I146">
        <f>fullIRtable!I146/fullIRtable!I$211</f>
        <v>-0.14121765405916564</v>
      </c>
      <c r="J146">
        <f>fullIRtable!J146/fullIRtable!J$211</f>
        <v>-0.11043342792273612</v>
      </c>
      <c r="K146">
        <f>fullIRtable!K146/fullIRtable!K$211</f>
        <v>-0.1386995200637838</v>
      </c>
      <c r="L146">
        <f>fullIRtable!L146/fullIRtable!L$211</f>
        <v>-0.12147744373123862</v>
      </c>
      <c r="M146">
        <f>fullIRtable!M146/fullIRtable!M$211</f>
        <v>-0.13707122177185857</v>
      </c>
      <c r="N146">
        <f>fullIRtable!N146/fullIRtable!N$211</f>
        <v>-0.12639056426752454</v>
      </c>
      <c r="P146" t="s">
        <v>66</v>
      </c>
    </row>
    <row r="147" spans="1:16" x14ac:dyDescent="0.25">
      <c r="A147" s="1">
        <f>fullIRtable!A147-fullIRtable!$A$134</f>
        <v>49.666666666686069</v>
      </c>
      <c r="B147" s="1">
        <v>23.735700000000001</v>
      </c>
      <c r="C147" s="1">
        <v>4.0068000000000001</v>
      </c>
      <c r="D147" s="1">
        <v>45.003399999999999</v>
      </c>
      <c r="E147" s="89">
        <v>19.84013036</v>
      </c>
      <c r="F147">
        <f>fullIRtable!F147/fullIRtable!F$211</f>
        <v>0.15535601852972333</v>
      </c>
      <c r="G147">
        <f>fullIRtable!G147/fullIRtable!G$211</f>
        <v>2.2559647180364354E-2</v>
      </c>
      <c r="H147">
        <f>fullIRtable!H147/fullIRtable!H$211</f>
        <v>-9.8641111544934573E-2</v>
      </c>
      <c r="I147">
        <f>fullIRtable!I147/fullIRtable!I$211</f>
        <v>-0.1572595213724689</v>
      </c>
      <c r="J147">
        <f>fullIRtable!J147/fullIRtable!J$211</f>
        <v>-0.13181634483931962</v>
      </c>
      <c r="K147">
        <f>fullIRtable!K147/fullIRtable!K$211</f>
        <v>-0.15271209965904703</v>
      </c>
      <c r="L147">
        <f>fullIRtable!L147/fullIRtable!L$211</f>
        <v>-0.1279999782500561</v>
      </c>
      <c r="M147">
        <f>fullIRtable!M147/fullIRtable!M$211</f>
        <v>-0.14730116451135541</v>
      </c>
      <c r="N147">
        <f>fullIRtable!N147/fullIRtable!N$211</f>
        <v>-0.1362194522628781</v>
      </c>
      <c r="P147" t="s">
        <v>66</v>
      </c>
    </row>
    <row r="148" spans="1:16" x14ac:dyDescent="0.25">
      <c r="A148" s="1">
        <f>fullIRtable!A148-fullIRtable!$A$134</f>
        <v>52.5</v>
      </c>
      <c r="B148" s="1">
        <v>23.783000000000001</v>
      </c>
      <c r="C148" s="1">
        <v>4.0194999999999999</v>
      </c>
      <c r="D148" s="1">
        <v>43.297199999999997</v>
      </c>
      <c r="E148" s="89">
        <v>20.060830180000004</v>
      </c>
      <c r="F148">
        <f>fullIRtable!F148/fullIRtable!F$211</f>
        <v>0.15023837817684824</v>
      </c>
      <c r="G148">
        <f>fullIRtable!G148/fullIRtable!G$211</f>
        <v>2.1894422953311572E-2</v>
      </c>
      <c r="H148">
        <f>fullIRtable!H148/fullIRtable!H$211</f>
        <v>-9.3835913666085569E-2</v>
      </c>
      <c r="I148">
        <f>fullIRtable!I148/fullIRtable!I$211</f>
        <v>-0.16259188004225236</v>
      </c>
      <c r="J148">
        <f>fullIRtable!J148/fullIRtable!J$211</f>
        <v>-0.14814845537364146</v>
      </c>
      <c r="K148">
        <f>fullIRtable!K148/fullIRtable!K$211</f>
        <v>-0.17152095398201572</v>
      </c>
      <c r="L148">
        <f>fullIRtable!L148/fullIRtable!L$211</f>
        <v>-0.16459885231129842</v>
      </c>
      <c r="M148">
        <f>fullIRtable!M148/fullIRtable!M$211</f>
        <v>-0.15785247378240985</v>
      </c>
      <c r="N148">
        <f>fullIRtable!N148/fullIRtable!N$211</f>
        <v>-0.14703122905776714</v>
      </c>
      <c r="P148" t="s">
        <v>66</v>
      </c>
    </row>
    <row r="149" spans="1:16" x14ac:dyDescent="0.25">
      <c r="A149" s="1">
        <f>fullIRtable!A149-fullIRtable!$A$134</f>
        <v>55.5</v>
      </c>
      <c r="B149" s="1">
        <v>23.783000000000001</v>
      </c>
      <c r="C149" s="1">
        <v>3.9973999999999998</v>
      </c>
      <c r="D149" s="1">
        <v>43.9923</v>
      </c>
      <c r="E149" s="89">
        <v>20.304610180000001</v>
      </c>
      <c r="F149">
        <f>fullIRtable!F149/fullIRtable!F$211</f>
        <v>0.15738558487294352</v>
      </c>
      <c r="G149">
        <f>fullIRtable!G149/fullIRtable!G$211</f>
        <v>3.0522160413538953E-2</v>
      </c>
      <c r="H149">
        <f>fullIRtable!H149/fullIRtable!H$211</f>
        <v>-3.8893538947133689E-2</v>
      </c>
      <c r="I149">
        <f>fullIRtable!I149/fullIRtable!I$211</f>
        <v>-0.13859724110868823</v>
      </c>
      <c r="J149">
        <f>fullIRtable!J149/fullIRtable!J$211</f>
        <v>-0.11602712187641287</v>
      </c>
      <c r="K149">
        <f>fullIRtable!K149/fullIRtable!K$211</f>
        <v>-0.10820250721087017</v>
      </c>
      <c r="L149">
        <f>fullIRtable!L149/fullIRtable!L$211</f>
        <v>-8.2679010597595345E-2</v>
      </c>
      <c r="M149">
        <f>fullIRtable!M149/fullIRtable!M$211</f>
        <v>-0.16959409380428467</v>
      </c>
      <c r="N149">
        <f>fullIRtable!N149/fullIRtable!N$211</f>
        <v>-0.15895992494303718</v>
      </c>
      <c r="P149" t="s">
        <v>66</v>
      </c>
    </row>
    <row r="150" spans="1:16" x14ac:dyDescent="0.25">
      <c r="A150" s="1">
        <f>fullIRtable!A150-fullIRtable!$A$134</f>
        <v>58.5</v>
      </c>
      <c r="B150" s="1">
        <v>23.783000000000001</v>
      </c>
      <c r="C150" s="1">
        <v>3.9847999999999999</v>
      </c>
      <c r="D150" s="1">
        <v>44.497799999999998</v>
      </c>
      <c r="E150" s="89">
        <v>20.563290179999999</v>
      </c>
      <c r="F150">
        <f>fullIRtable!F150/fullIRtable!F$211</f>
        <v>0.16975971732817702</v>
      </c>
      <c r="G150">
        <f>fullIRtable!G150/fullIRtable!G$211</f>
        <v>3.3617963307018869E-2</v>
      </c>
      <c r="H150">
        <f>fullIRtable!H150/fullIRtable!H$211</f>
        <v>-0.14067639783793684</v>
      </c>
      <c r="I150">
        <f>fullIRtable!I150/fullIRtable!I$211</f>
        <v>-0.20119555848106818</v>
      </c>
      <c r="J150">
        <f>fullIRtable!J150/fullIRtable!J$211</f>
        <v>-0.20421066162241519</v>
      </c>
      <c r="K150">
        <f>fullIRtable!K150/fullIRtable!K$211</f>
        <v>-0.20942924414269179</v>
      </c>
      <c r="L150">
        <f>fullIRtable!L150/fullIRtable!L$211</f>
        <v>-0.15540372133149585</v>
      </c>
      <c r="M150">
        <f>fullIRtable!M150/fullIRtable!M$211</f>
        <v>-0.18310499903493513</v>
      </c>
      <c r="N150">
        <f>fullIRtable!N150/fullIRtable!N$211</f>
        <v>-0.17138006522807486</v>
      </c>
      <c r="P150" t="s">
        <v>66</v>
      </c>
    </row>
    <row r="151" spans="1:16" x14ac:dyDescent="0.25">
      <c r="A151" s="1">
        <f>fullIRtable!A151-fullIRtable!$A$134</f>
        <v>60</v>
      </c>
      <c r="B151" s="1">
        <v>23.783000000000001</v>
      </c>
      <c r="C151" s="1">
        <v>4.0004999999999997</v>
      </c>
      <c r="D151" s="1">
        <v>44.719000000000001</v>
      </c>
      <c r="E151" s="89">
        <v>20.692999820000001</v>
      </c>
      <c r="F151">
        <f>fullIRtable!F151/fullIRtable!F$211</f>
        <v>0.17561432952885325</v>
      </c>
      <c r="G151">
        <f>fullIRtable!G151/fullIRtable!G$211</f>
        <v>2.9432582198832328E-2</v>
      </c>
      <c r="H151">
        <f>fullIRtable!H151/fullIRtable!H$211</f>
        <v>-0.11682579021854841</v>
      </c>
      <c r="I151">
        <f>fullIRtable!I151/fullIRtable!I$211</f>
        <v>-0.17015357847442522</v>
      </c>
      <c r="J151">
        <f>fullIRtable!J151/fullIRtable!J$211</f>
        <v>-0.1881494824349125</v>
      </c>
      <c r="K151">
        <f>fullIRtable!K151/fullIRtable!K$211</f>
        <v>-0.17971699229876117</v>
      </c>
      <c r="L151">
        <f>fullIRtable!L151/fullIRtable!L$211</f>
        <v>-0.15733993375685501</v>
      </c>
      <c r="M151">
        <f>fullIRtable!M151/fullIRtable!M$211</f>
        <v>-0.18908827124750685</v>
      </c>
      <c r="N151">
        <f>fullIRtable!N151/fullIRtable!N$211</f>
        <v>-0.17776884242505475</v>
      </c>
      <c r="P151" t="s">
        <v>66</v>
      </c>
    </row>
    <row r="152" spans="1:16" x14ac:dyDescent="0.25">
      <c r="A152" s="1">
        <f>fullIRtable!A152-fullIRtable!$A$134</f>
        <v>73.5</v>
      </c>
      <c r="B152" s="1">
        <v>23.735700000000001</v>
      </c>
      <c r="C152" s="1">
        <v>3.9973999999999998</v>
      </c>
      <c r="D152" s="1">
        <v>45.319299999999998</v>
      </c>
      <c r="E152" s="89">
        <v>21.997799999999998</v>
      </c>
      <c r="F152">
        <f>fullIRtable!F152/fullIRtable!F$211</f>
        <v>0.24918813883645768</v>
      </c>
      <c r="G152">
        <f>fullIRtable!G152/fullIRtable!G$211</f>
        <v>8.4163609461947411E-2</v>
      </c>
      <c r="H152">
        <f>fullIRtable!H152/fullIRtable!H$211</f>
        <v>-0.14550012842771487</v>
      </c>
      <c r="I152">
        <f>fullIRtable!I152/fullIRtable!I$211</f>
        <v>-0.24204248441072926</v>
      </c>
      <c r="J152">
        <f>fullIRtable!J152/fullIRtable!J$211</f>
        <v>-0.27243467522484094</v>
      </c>
      <c r="K152">
        <f>fullIRtable!K152/fullIRtable!K$211</f>
        <v>-0.26329608533330551</v>
      </c>
      <c r="L152">
        <f>fullIRtable!L152/fullIRtable!L$211</f>
        <v>-0.16745306909615057</v>
      </c>
      <c r="M152">
        <f>fullIRtable!M152/fullIRtable!M$211</f>
        <v>-0.2536511612944734</v>
      </c>
      <c r="N152">
        <f>fullIRtable!N152/fullIRtable!N$211</f>
        <v>-0.24134387704954649</v>
      </c>
      <c r="P152" t="s">
        <v>66</v>
      </c>
    </row>
    <row r="153" spans="1:16" x14ac:dyDescent="0.25">
      <c r="A153" s="1">
        <f>fullIRtable!A153-fullIRtable!$A$134</f>
        <v>75.500000000058208</v>
      </c>
      <c r="B153" s="1">
        <v>23.735700000000001</v>
      </c>
      <c r="C153" s="1">
        <v>4.0068000000000001</v>
      </c>
      <c r="D153" s="1">
        <v>45.698500000000003</v>
      </c>
      <c r="E153" s="89">
        <v>22.207519999999999</v>
      </c>
      <c r="F153">
        <f>fullIRtable!F153/fullIRtable!F$211</f>
        <v>0.24682912689765171</v>
      </c>
      <c r="G153">
        <f>fullIRtable!G153/fullIRtable!G$211</f>
        <v>0.10089930680548165</v>
      </c>
      <c r="H153">
        <f>fullIRtable!H153/fullIRtable!H$211</f>
        <v>-0.18282734321091618</v>
      </c>
      <c r="I153">
        <f>fullIRtable!I153/fullIRtable!I$211</f>
        <v>-0.2750780631781895</v>
      </c>
      <c r="J153">
        <f>fullIRtable!J153/fullIRtable!J$211</f>
        <v>-0.29374775749442406</v>
      </c>
      <c r="K153">
        <f>fullIRtable!K153/fullIRtable!K$211</f>
        <v>-0.28248581123272326</v>
      </c>
      <c r="L153">
        <f>fullIRtable!L153/fullIRtable!L$211</f>
        <v>-0.21311828484085804</v>
      </c>
      <c r="M153">
        <f>fullIRtable!M153/fullIRtable!M$211</f>
        <v>-0.26281927555812906</v>
      </c>
      <c r="N153">
        <f>fullIRtable!N153/fullIRtable!N$211</f>
        <v>-0.25175356297189827</v>
      </c>
      <c r="P153" t="s">
        <v>66</v>
      </c>
    </row>
    <row r="154" spans="1:16" x14ac:dyDescent="0.25">
      <c r="A154" s="1">
        <f>fullIRtable!A154-fullIRtable!$A$134</f>
        <v>77.499999999941792</v>
      </c>
      <c r="B154" s="1">
        <v>23.735700000000001</v>
      </c>
      <c r="C154" s="1">
        <v>4.01</v>
      </c>
      <c r="D154" s="1">
        <v>46.235599999999998</v>
      </c>
      <c r="E154" s="89">
        <v>22.427720360000002</v>
      </c>
      <c r="F154">
        <f>fullIRtable!F154/fullIRtable!F$211</f>
        <v>0.26051775381826925</v>
      </c>
      <c r="G154">
        <f>fullIRtable!G154/fullIRtable!G$211</f>
        <v>8.4397029987479777E-2</v>
      </c>
      <c r="H154">
        <f>fullIRtable!H154/fullIRtable!H$211</f>
        <v>-0.14325687643763135</v>
      </c>
      <c r="I154">
        <f>fullIRtable!I154/fullIRtable!I$211</f>
        <v>-0.27375347823469326</v>
      </c>
      <c r="J154">
        <f>fullIRtable!J154/fullIRtable!J$211</f>
        <v>-0.27194554529183335</v>
      </c>
      <c r="K154">
        <f>fullIRtable!K154/fullIRtable!K$211</f>
        <v>-0.25156031409016516</v>
      </c>
      <c r="L154">
        <f>fullIRtable!L154/fullIRtable!L$211</f>
        <v>-0.16231091897609937</v>
      </c>
      <c r="M154">
        <f>fullIRtable!M154/fullIRtable!M$211</f>
        <v>-0.2742071672135365</v>
      </c>
      <c r="N154">
        <f>fullIRtable!N154/fullIRtable!N$211</f>
        <v>-0.26247598623955676</v>
      </c>
      <c r="P154" t="s">
        <v>66</v>
      </c>
    </row>
    <row r="155" spans="1:16" x14ac:dyDescent="0.25">
      <c r="A155" s="1">
        <f>fullIRtable!A155-fullIRtable!$A$134</f>
        <v>79.5</v>
      </c>
      <c r="B155" s="1">
        <v>23.783000000000001</v>
      </c>
      <c r="C155" s="1">
        <v>4.0351999999999997</v>
      </c>
      <c r="D155" s="1">
        <v>42.286099999999998</v>
      </c>
      <c r="E155" s="89">
        <v>22.643459820000004</v>
      </c>
      <c r="F155">
        <f>fullIRtable!F155/fullIRtable!F$211</f>
        <v>0.27025230323731791</v>
      </c>
      <c r="G155">
        <f>fullIRtable!G155/fullIRtable!G$211</f>
        <v>0.12245292352504696</v>
      </c>
      <c r="H155">
        <f>fullIRtable!H155/fullIRtable!H$211</f>
        <v>-0.15909665148294708</v>
      </c>
      <c r="I155">
        <f>fullIRtable!I155/fullIRtable!I$211</f>
        <v>-0.26817424365022385</v>
      </c>
      <c r="J155">
        <f>fullIRtable!J155/fullIRtable!J$211</f>
        <v>-0.31311797698231503</v>
      </c>
      <c r="K155">
        <f>fullIRtable!K155/fullIRtable!K$211</f>
        <v>-0.30003401495609583</v>
      </c>
      <c r="L155">
        <f>fullIRtable!L155/fullIRtable!L$211</f>
        <v>-0.19560885255319424</v>
      </c>
      <c r="M155">
        <f>fullIRtable!M155/fullIRtable!M$211</f>
        <v>-0.28157363443350697</v>
      </c>
      <c r="N155">
        <f>fullIRtable!N155/fullIRtable!N$211</f>
        <v>-0.27351114685252209</v>
      </c>
      <c r="P155" t="s">
        <v>66</v>
      </c>
    </row>
    <row r="156" spans="1:16" x14ac:dyDescent="0.25">
      <c r="A156" s="1">
        <f>fullIRtable!A156-fullIRtable!$A$134</f>
        <v>81.500000000058208</v>
      </c>
      <c r="B156" s="1">
        <v>23.783000000000001</v>
      </c>
      <c r="C156" s="1">
        <v>4.0163000000000002</v>
      </c>
      <c r="D156" s="1">
        <v>44.529400000000003</v>
      </c>
      <c r="E156" s="89">
        <v>22.878450180000002</v>
      </c>
      <c r="F156">
        <f>fullIRtable!F156/fullIRtable!F$211</f>
        <v>0.27780604652324697</v>
      </c>
      <c r="G156">
        <f>fullIRtable!G156/fullIRtable!G$211</f>
        <v>0.15821233431693504</v>
      </c>
      <c r="H156">
        <f>fullIRtable!H156/fullIRtable!H$211</f>
        <v>-0.16660604086610523</v>
      </c>
      <c r="I156">
        <f>fullIRtable!I156/fullIRtable!I$211</f>
        <v>-0.28249155586581715</v>
      </c>
      <c r="J156">
        <f>fullIRtable!J156/fullIRtable!J$211</f>
        <v>-0.28963143221887855</v>
      </c>
      <c r="K156">
        <f>fullIRtable!K156/fullIRtable!K$211</f>
        <v>-0.27970467183007902</v>
      </c>
      <c r="L156">
        <f>fullIRtable!L156/fullIRtable!L$211</f>
        <v>-0.19325525387300746</v>
      </c>
      <c r="M156">
        <f>fullIRtable!M156/fullIRtable!M$211</f>
        <v>-0.29440912307791273</v>
      </c>
      <c r="N156">
        <f>fullIRtable!N156/fullIRtable!N$211</f>
        <v>-0.28476969128356344</v>
      </c>
      <c r="P156" t="s">
        <v>66</v>
      </c>
    </row>
    <row r="157" spans="1:16" x14ac:dyDescent="0.25">
      <c r="A157" s="1">
        <f>fullIRtable!A157-fullIRtable!$A$134</f>
        <v>99</v>
      </c>
      <c r="B157" s="1">
        <v>23.783000000000001</v>
      </c>
      <c r="C157" s="1">
        <v>4.0004999999999997</v>
      </c>
      <c r="D157" s="1">
        <v>41.274999999999999</v>
      </c>
      <c r="E157" s="89">
        <v>25.192339820000001</v>
      </c>
      <c r="F157">
        <f>fullIRtable!F157/fullIRtable!F$211</f>
        <v>0.39039013551264246</v>
      </c>
      <c r="G157">
        <f>fullIRtable!G157/fullIRtable!G$211</f>
        <v>0.35002525657054367</v>
      </c>
      <c r="H157">
        <f>fullIRtable!H157/fullIRtable!H$211</f>
        <v>-0.23425746453948237</v>
      </c>
      <c r="I157">
        <f>fullIRtable!I157/fullIRtable!I$211</f>
        <v>-0.39789696753281562</v>
      </c>
      <c r="J157">
        <f>fullIRtable!J157/fullIRtable!J$211</f>
        <v>-0.44725424700454519</v>
      </c>
      <c r="K157">
        <f>fullIRtable!K157/fullIRtable!K$211</f>
        <v>-0.41610804954360642</v>
      </c>
      <c r="L157">
        <f>fullIRtable!L157/fullIRtable!L$211</f>
        <v>-0.23513852396360124</v>
      </c>
      <c r="M157">
        <f>fullIRtable!M157/fullIRtable!M$211</f>
        <v>-0.40847963713568808</v>
      </c>
      <c r="N157">
        <f>fullIRtable!N157/fullIRtable!N$211</f>
        <v>-0.39757851941205391</v>
      </c>
      <c r="P157" t="s">
        <v>66</v>
      </c>
    </row>
    <row r="158" spans="1:16" x14ac:dyDescent="0.25">
      <c r="A158" s="1">
        <f>fullIRtable!A158-fullIRtable!$A$134</f>
        <v>99.999999999941792</v>
      </c>
      <c r="B158" s="1">
        <v>23.783000000000001</v>
      </c>
      <c r="C158" s="1">
        <v>3.9847999999999999</v>
      </c>
      <c r="D158" s="1">
        <v>39.947899999999997</v>
      </c>
      <c r="E158" s="89">
        <v>25.339669820000001</v>
      </c>
      <c r="F158">
        <f>fullIRtable!F158/fullIRtable!F$211</f>
        <v>0.38456234444803522</v>
      </c>
      <c r="G158">
        <f>fullIRtable!G158/fullIRtable!G$211</f>
        <v>0.30314260181431452</v>
      </c>
      <c r="H158">
        <f>fullIRtable!H158/fullIRtable!H$211</f>
        <v>-0.29496048962003735</v>
      </c>
      <c r="I158">
        <f>fullIRtable!I158/fullIRtable!I$211</f>
        <v>-0.4236955466814899</v>
      </c>
      <c r="J158">
        <f>fullIRtable!J158/fullIRtable!J$211</f>
        <v>-0.4870360818341396</v>
      </c>
      <c r="K158">
        <f>fullIRtable!K158/fullIRtable!K$211</f>
        <v>-0.45920168937272932</v>
      </c>
      <c r="L158">
        <f>fullIRtable!L158/fullIRtable!L$211</f>
        <v>-0.28451826466488278</v>
      </c>
      <c r="M158">
        <f>fullIRtable!M158/fullIRtable!M$211</f>
        <v>-0.41539593386090196</v>
      </c>
      <c r="N158">
        <f>fullIRtable!N158/fullIRtable!N$211</f>
        <v>-0.40481615511772334</v>
      </c>
      <c r="P158" t="s">
        <v>66</v>
      </c>
    </row>
    <row r="159" spans="1:16" x14ac:dyDescent="0.25">
      <c r="A159" s="1">
        <f>fullIRtable!A159-fullIRtable!$A$134</f>
        <v>101.00000000005821</v>
      </c>
      <c r="B159" s="1">
        <v>23.830300000000001</v>
      </c>
      <c r="C159" s="1">
        <v>4.01</v>
      </c>
      <c r="D159" s="1">
        <v>39.6004</v>
      </c>
      <c r="E159" s="89">
        <v>25.491350000000004</v>
      </c>
      <c r="F159">
        <f>fullIRtable!F159/fullIRtable!F$211</f>
        <v>0.38981088711029527</v>
      </c>
      <c r="G159">
        <f>fullIRtable!G159/fullIRtable!G$211</f>
        <v>0.32472068832793938</v>
      </c>
      <c r="H159">
        <f>fullIRtable!H159/fullIRtable!H$211</f>
        <v>-0.1571611340211562</v>
      </c>
      <c r="I159">
        <f>fullIRtable!I159/fullIRtable!I$211</f>
        <v>-0.34588456466845563</v>
      </c>
      <c r="J159">
        <f>fullIRtable!J159/fullIRtable!J$211</f>
        <v>-0.39509132911723394</v>
      </c>
      <c r="K159">
        <f>fullIRtable!K159/fullIRtable!K$211</f>
        <v>-0.35917803689141448</v>
      </c>
      <c r="L159">
        <f>fullIRtable!L159/fullIRtable!L$211</f>
        <v>-0.18614588934944723</v>
      </c>
      <c r="M159">
        <f>fullIRtable!M159/fullIRtable!M$211</f>
        <v>-0.42302000900726999</v>
      </c>
      <c r="N159">
        <f>fullIRtable!N159/fullIRtable!N$211</f>
        <v>-0.41218782111423857</v>
      </c>
      <c r="P159" t="s">
        <v>66</v>
      </c>
    </row>
    <row r="160" spans="1:16" s="93" customFormat="1" x14ac:dyDescent="0.25">
      <c r="A160" s="91">
        <f>fullIRtable!A160-fullIRtable!$A$134</f>
        <v>102</v>
      </c>
      <c r="B160" s="91">
        <v>23.735700000000001</v>
      </c>
      <c r="C160" s="91">
        <v>3.9910999999999999</v>
      </c>
      <c r="D160" s="91">
        <v>38.146900000000002</v>
      </c>
      <c r="E160" s="98">
        <v>25.641549820000005</v>
      </c>
      <c r="F160" s="93">
        <f>fullIRtable!F160/fullIRtable!F$211</f>
        <v>0.39200075261694645</v>
      </c>
      <c r="G160" s="93">
        <f>fullIRtable!G160/fullIRtable!G$211</f>
        <v>0.35358450349246251</v>
      </c>
      <c r="H160" s="93">
        <f>fullIRtable!H160/fullIRtable!H$211</f>
        <v>-0.27117966047283426</v>
      </c>
      <c r="I160" s="93">
        <f>fullIRtable!I160/fullIRtable!I$211</f>
        <v>-0.41771395406190059</v>
      </c>
      <c r="J160" s="93">
        <f>fullIRtable!J160/fullIRtable!J$211</f>
        <v>-0.4799307484642415</v>
      </c>
      <c r="K160" s="93">
        <f>fullIRtable!K160/fullIRtable!K$211</f>
        <v>-0.44979389897164662</v>
      </c>
      <c r="L160" s="93">
        <f>fullIRtable!L160/fullIRtable!L$211</f>
        <v>-0.25236380964707211</v>
      </c>
      <c r="M160" s="93">
        <f>fullIRtable!M160/fullIRtable!M$211</f>
        <v>-0.42955021553110717</v>
      </c>
      <c r="N160" s="93">
        <f>fullIRtable!N160/fullIRtable!N$211</f>
        <v>-0.4196488406379843</v>
      </c>
      <c r="P160" s="93" t="s">
        <v>66</v>
      </c>
    </row>
    <row r="161" spans="1:16" x14ac:dyDescent="0.25">
      <c r="A161" s="1">
        <f>fullIRtable!A161-fullIRtable!$A$161</f>
        <v>0</v>
      </c>
      <c r="B161" s="1">
        <v>26.194700000000001</v>
      </c>
      <c r="C161" s="1">
        <v>5.4031000000000002</v>
      </c>
      <c r="D161" s="1">
        <v>46.046100000000003</v>
      </c>
      <c r="E161" s="89">
        <v>16.73128036</v>
      </c>
      <c r="F161">
        <f>fullIRtable!F161/fullIRtable!F$211</f>
        <v>0</v>
      </c>
      <c r="G161">
        <f>fullIRtable!G161/fullIRtable!G$211</f>
        <v>0</v>
      </c>
      <c r="H161">
        <f>fullIRtable!H161/fullIRtable!H$211</f>
        <v>0</v>
      </c>
      <c r="I161">
        <f>fullIRtable!I161/fullIRtable!I$211</f>
        <v>0</v>
      </c>
      <c r="J161">
        <f>fullIRtable!J161/fullIRtable!J$211</f>
        <v>0</v>
      </c>
      <c r="K161">
        <f>fullIRtable!K161/fullIRtable!K$211</f>
        <v>0</v>
      </c>
      <c r="L161">
        <f>fullIRtable!L161/fullIRtable!L$211</f>
        <v>0</v>
      </c>
      <c r="M161">
        <f>fullIRtable!M161/fullIRtable!M$211</f>
        <v>0</v>
      </c>
      <c r="N161">
        <f>fullIRtable!N161/fullIRtable!N$211</f>
        <v>0</v>
      </c>
      <c r="P161" t="s">
        <v>67</v>
      </c>
    </row>
    <row r="162" spans="1:16" x14ac:dyDescent="0.25">
      <c r="A162" s="1">
        <f>fullIRtable!A162-fullIRtable!$A$161</f>
        <v>2.4999999999417923</v>
      </c>
      <c r="B162" s="1">
        <v>26.147400000000001</v>
      </c>
      <c r="C162" s="1">
        <v>5.3967999999999998</v>
      </c>
      <c r="D162" s="1">
        <v>55.651400000000002</v>
      </c>
      <c r="E162" s="89">
        <v>16.787099999999995</v>
      </c>
      <c r="F162">
        <f>fullIRtable!F162/fullIRtable!F$211</f>
        <v>-6.2213419336655919E-3</v>
      </c>
      <c r="G162">
        <f>fullIRtable!G162/fullIRtable!G$211</f>
        <v>9.6500499287815525E-3</v>
      </c>
      <c r="H162">
        <f>fullIRtable!H162/fullIRtable!H$211</f>
        <v>-6.9347223933168028E-2</v>
      </c>
      <c r="I162">
        <f>fullIRtable!I162/fullIRtable!I$211</f>
        <v>-2.7508922732057659E-2</v>
      </c>
      <c r="J162">
        <f>fullIRtable!J162/fullIRtable!J$211</f>
        <v>-0.12313772513442972</v>
      </c>
      <c r="K162">
        <f>fullIRtable!K162/fullIRtable!K$211</f>
        <v>-9.7409438175117685E-2</v>
      </c>
      <c r="L162">
        <f>fullIRtable!L162/fullIRtable!L$211</f>
        <v>-0.1281110773895239</v>
      </c>
      <c r="M162">
        <f>fullIRtable!M162/fullIRtable!M$211</f>
        <v>-2.444701795020422E-3</v>
      </c>
      <c r="N162">
        <f>fullIRtable!N162/fullIRtable!N$211</f>
        <v>-2.7699593441450044E-3</v>
      </c>
      <c r="P162" t="s">
        <v>67</v>
      </c>
    </row>
    <row r="163" spans="1:16" x14ac:dyDescent="0.25">
      <c r="A163" s="1">
        <f>fullIRtable!A163-fullIRtable!$A$161</f>
        <v>5.4999999999417923</v>
      </c>
      <c r="B163" s="1">
        <v>26.100100000000001</v>
      </c>
      <c r="C163" s="1">
        <v>5.3967999999999998</v>
      </c>
      <c r="D163" s="1">
        <v>46.140799999999999</v>
      </c>
      <c r="E163" s="89">
        <v>16.863749820000002</v>
      </c>
      <c r="F163">
        <f>fullIRtable!F163/fullIRtable!F$211</f>
        <v>-1.1895246191656005E-2</v>
      </c>
      <c r="G163">
        <f>fullIRtable!G163/fullIRtable!G$211</f>
        <v>3.577510774821438E-2</v>
      </c>
      <c r="H163">
        <f>fullIRtable!H163/fullIRtable!H$211</f>
        <v>-4.3013468911130823E-2</v>
      </c>
      <c r="I163">
        <f>fullIRtable!I163/fullIRtable!I$211</f>
        <v>-5.0833341702771545E-3</v>
      </c>
      <c r="J163">
        <f>fullIRtable!J163/fullIRtable!J$211</f>
        <v>-0.18137662452744127</v>
      </c>
      <c r="K163">
        <f>fullIRtable!K163/fullIRtable!K$211</f>
        <v>-8.4115008794541701E-2</v>
      </c>
      <c r="L163">
        <f>fullIRtable!L163/fullIRtable!L$211</f>
        <v>-0.11186163220029575</v>
      </c>
      <c r="M163">
        <f>fullIRtable!M163/fullIRtable!M$211</f>
        <v>-7.3664672199704809E-3</v>
      </c>
      <c r="N163">
        <f>fullIRtable!N163/fullIRtable!N$211</f>
        <v>-6.2547469061341471E-3</v>
      </c>
      <c r="P163" t="s">
        <v>67</v>
      </c>
    </row>
    <row r="164" spans="1:16" x14ac:dyDescent="0.25">
      <c r="A164" s="1">
        <f>fullIRtable!A164-fullIRtable!$A$161</f>
        <v>8.4999999999417923</v>
      </c>
      <c r="B164" s="1">
        <v>29.930499999999999</v>
      </c>
      <c r="C164" s="1">
        <v>6.3864999999999998</v>
      </c>
      <c r="D164" s="1">
        <v>85.162400000000005</v>
      </c>
      <c r="E164" s="89">
        <v>17.11135054</v>
      </c>
      <c r="F164">
        <f>fullIRtable!F164/fullIRtable!F$211</f>
        <v>-9.8077419998716855E-3</v>
      </c>
      <c r="G164">
        <f>fullIRtable!G164/fullIRtable!G$211</f>
        <v>4.0267491545023307E-2</v>
      </c>
      <c r="H164">
        <f>fullIRtable!H164/fullIRtable!H$211</f>
        <v>-0.65883009986854024</v>
      </c>
      <c r="I164">
        <f>fullIRtable!I164/fullIRtable!I$211</f>
        <v>2.6589184810655972E-3</v>
      </c>
      <c r="J164">
        <f>fullIRtable!J164/fullIRtable!J$211</f>
        <v>-0.75592385269241347</v>
      </c>
      <c r="K164">
        <f>fullIRtable!K164/fullIRtable!K$211</f>
        <v>-0.21742526220437633</v>
      </c>
      <c r="L164">
        <f>fullIRtable!L164/fullIRtable!L$211</f>
        <v>-0.11557170602636975</v>
      </c>
      <c r="M164">
        <f>fullIRtable!M164/fullIRtable!M$211</f>
        <v>-6.6332175255742185E-2</v>
      </c>
      <c r="N164">
        <f>fullIRtable!N164/fullIRtable!N$211</f>
        <v>-1.0856453558504162E-2</v>
      </c>
      <c r="P164" t="s">
        <v>67</v>
      </c>
    </row>
    <row r="165" spans="1:16" x14ac:dyDescent="0.25">
      <c r="A165" s="1">
        <f>fullIRtable!A165-fullIRtable!$A$161</f>
        <v>11.499999999941792</v>
      </c>
      <c r="B165" s="1">
        <v>30.024999999999999</v>
      </c>
      <c r="C165" s="1">
        <v>6.3517999999999999</v>
      </c>
      <c r="D165" s="1">
        <v>50.343200000000003</v>
      </c>
      <c r="E165" s="89">
        <v>17.389760540000005</v>
      </c>
      <c r="F165">
        <f>fullIRtable!F165/fullIRtable!F$211</f>
        <v>-8.385831460905953E-4</v>
      </c>
      <c r="G165">
        <f>fullIRtable!G165/fullIRtable!G$211</f>
        <v>4.4403407974620418E-2</v>
      </c>
      <c r="H165">
        <f>fullIRtable!H165/fullIRtable!H$211</f>
        <v>-0.67440041060835376</v>
      </c>
      <c r="I165">
        <f>fullIRtable!I165/fullIRtable!I$211</f>
        <v>2.4442846972432541E-3</v>
      </c>
      <c r="J165">
        <f>fullIRtable!J165/fullIRtable!J$211</f>
        <v>-0.75839961483511609</v>
      </c>
      <c r="K165">
        <f>fullIRtable!K165/fullIRtable!K$211</f>
        <v>-0.24695163850093876</v>
      </c>
      <c r="L165">
        <f>fullIRtable!L165/fullIRtable!L$211</f>
        <v>-0.15083629395581752</v>
      </c>
      <c r="M165">
        <f>fullIRtable!M165/fullIRtable!M$211</f>
        <v>-8.0003924596281362E-2</v>
      </c>
      <c r="N165">
        <f>fullIRtable!N165/fullIRtable!N$211</f>
        <v>-2.4438189697538346E-2</v>
      </c>
      <c r="P165" t="s">
        <v>67</v>
      </c>
    </row>
    <row r="166" spans="1:16" x14ac:dyDescent="0.25">
      <c r="A166" s="1">
        <f>fullIRtable!A166-fullIRtable!$A$161</f>
        <v>24</v>
      </c>
      <c r="B166" s="1">
        <v>30.024999999999999</v>
      </c>
      <c r="C166" s="1">
        <v>6.3487</v>
      </c>
      <c r="D166" s="1">
        <v>37.925800000000002</v>
      </c>
      <c r="E166" s="89">
        <v>18.804530360000001</v>
      </c>
      <c r="F166">
        <f>fullIRtable!F166/fullIRtable!F$211</f>
        <v>8.1158726949270885E-2</v>
      </c>
      <c r="G166">
        <f>fullIRtable!G166/fullIRtable!G$211</f>
        <v>4.3713477346521548E-2</v>
      </c>
      <c r="H166">
        <f>fullIRtable!H166/fullIRtable!H$211</f>
        <v>-0.72329154704113441</v>
      </c>
      <c r="I166">
        <f>fullIRtable!I166/fullIRtable!I$211</f>
        <v>-4.4280540433360209E-2</v>
      </c>
      <c r="J166">
        <f>fullIRtable!J166/fullIRtable!J$211</f>
        <v>-0.75705972935818833</v>
      </c>
      <c r="K166">
        <f>fullIRtable!K166/fullIRtable!K$211</f>
        <v>-0.27766981051244738</v>
      </c>
      <c r="L166">
        <f>fullIRtable!L166/fullIRtable!L$211</f>
        <v>-0.1676420851457549</v>
      </c>
      <c r="M166">
        <f>fullIRtable!M166/fullIRtable!M$211</f>
        <v>-0.14942417808659847</v>
      </c>
      <c r="N166">
        <f>fullIRtable!N166/fullIRtable!N$211</f>
        <v>-9.3463789483089837E-2</v>
      </c>
      <c r="P166" t="s">
        <v>67</v>
      </c>
    </row>
    <row r="167" spans="1:16" x14ac:dyDescent="0.25">
      <c r="A167" s="1">
        <f>fullIRtable!A167-fullIRtable!$A$161</f>
        <v>26.749999999883585</v>
      </c>
      <c r="B167" s="1">
        <v>30.024999999999999</v>
      </c>
      <c r="C167" s="1">
        <v>6.3517999999999999</v>
      </c>
      <c r="D167" s="1">
        <v>20.421399999999998</v>
      </c>
      <c r="E167" s="89">
        <v>19.136520000000001</v>
      </c>
      <c r="F167">
        <f>fullIRtable!F167/fullIRtable!F$211</f>
        <v>0.11526931456259573</v>
      </c>
      <c r="G167">
        <f>fullIRtable!G167/fullIRtable!G$211</f>
        <v>4.9766629228451466E-2</v>
      </c>
      <c r="H167">
        <f>fullIRtable!H167/fullIRtable!H$211</f>
        <v>-0.71523998913298148</v>
      </c>
      <c r="I167">
        <f>fullIRtable!I167/fullIRtable!I$211</f>
        <v>-5.193116044293454E-2</v>
      </c>
      <c r="J167">
        <f>fullIRtable!J167/fullIRtable!J$211</f>
        <v>-0.75174248974356339</v>
      </c>
      <c r="K167">
        <f>fullIRtable!K167/fullIRtable!K$211</f>
        <v>-0.25473340652665694</v>
      </c>
      <c r="L167">
        <f>fullIRtable!L167/fullIRtable!L$211</f>
        <v>-0.13975637109264857</v>
      </c>
      <c r="M167">
        <f>fullIRtable!M167/fullIRtable!M$211</f>
        <v>-0.16361049990349369</v>
      </c>
      <c r="N167">
        <f>fullIRtable!N167/fullIRtable!N$211</f>
        <v>-0.10999419202073001</v>
      </c>
      <c r="P167" t="s">
        <v>67</v>
      </c>
    </row>
    <row r="168" spans="1:16" x14ac:dyDescent="0.25">
      <c r="A168" s="1">
        <f>fullIRtable!A168-fullIRtable!$A$161</f>
        <v>29.499999999941792</v>
      </c>
      <c r="B168" s="1">
        <v>30.024999999999999</v>
      </c>
      <c r="C168" s="1">
        <v>6.3487</v>
      </c>
      <c r="D168" s="1">
        <v>17.7041</v>
      </c>
      <c r="E168" s="89">
        <v>19.471640180000005</v>
      </c>
      <c r="F168">
        <f>fullIRtable!F168/fullIRtable!F$211</f>
        <v>0.10657527152335942</v>
      </c>
      <c r="G168">
        <f>fullIRtable!G168/fullIRtable!G$211</f>
        <v>5.6836116647348341E-2</v>
      </c>
      <c r="H168">
        <f>fullIRtable!H168/fullIRtable!H$211</f>
        <v>-0.73640266495038953</v>
      </c>
      <c r="I168">
        <f>fullIRtable!I168/fullIRtable!I$211</f>
        <v>-8.4440920655930909E-2</v>
      </c>
      <c r="J168">
        <f>fullIRtable!J168/fullIRtable!J$211</f>
        <v>-0.76462345704885504</v>
      </c>
      <c r="K168">
        <f>fullIRtable!K168/fullIRtable!K$211</f>
        <v>-0.30018099221163097</v>
      </c>
      <c r="L168">
        <f>fullIRtable!L168/fullIRtable!L$211</f>
        <v>-0.19172651694274992</v>
      </c>
      <c r="M168">
        <f>fullIRtable!M168/fullIRtable!M$211</f>
        <v>-0.17863340410474191</v>
      </c>
      <c r="N168">
        <f>fullIRtable!N168/fullIRtable!N$211</f>
        <v>-0.12656927132198542</v>
      </c>
      <c r="P168" t="s">
        <v>67</v>
      </c>
    </row>
    <row r="169" spans="1:16" x14ac:dyDescent="0.25">
      <c r="A169" s="1">
        <f>fullIRtable!A169-fullIRtable!$A$161</f>
        <v>32.499999999941792</v>
      </c>
      <c r="B169" s="1">
        <v>30.024999999999999</v>
      </c>
      <c r="C169" s="1">
        <v>6.3391999999999999</v>
      </c>
      <c r="D169" s="1">
        <v>18.778400000000001</v>
      </c>
      <c r="E169" s="89">
        <v>19.868670000000002</v>
      </c>
      <c r="F169">
        <f>fullIRtable!F169/fullIRtable!F$211</f>
        <v>0.12782470536947108</v>
      </c>
      <c r="G169">
        <f>fullIRtable!G169/fullIRtable!G$211</f>
        <v>5.6717572686072436E-2</v>
      </c>
      <c r="H169">
        <f>fullIRtable!H169/fullIRtable!H$211</f>
        <v>-0.72432049794009579</v>
      </c>
      <c r="I169">
        <f>fullIRtable!I169/fullIRtable!I$211</f>
        <v>-7.0037922525673035E-2</v>
      </c>
      <c r="J169">
        <f>fullIRtable!J169/fullIRtable!J$211</f>
        <v>-0.75012966924282065</v>
      </c>
      <c r="K169">
        <f>fullIRtable!K169/fullIRtable!K$211</f>
        <v>-0.26694187610947195</v>
      </c>
      <c r="L169">
        <f>fullIRtable!L169/fullIRtable!L$211</f>
        <v>-0.15100534107137073</v>
      </c>
      <c r="M169">
        <f>fullIRtable!M169/fullIRtable!M$211</f>
        <v>-0.19658354243067633</v>
      </c>
      <c r="N169">
        <f>fullIRtable!N169/fullIRtable!N$211</f>
        <v>-0.14618237054907743</v>
      </c>
      <c r="P169" t="s">
        <v>67</v>
      </c>
    </row>
    <row r="170" spans="1:16" x14ac:dyDescent="0.25">
      <c r="A170" s="1">
        <f>fullIRtable!A170-fullIRtable!$A$161</f>
        <v>35.499999999941792</v>
      </c>
      <c r="B170" s="1">
        <v>30.024999999999999</v>
      </c>
      <c r="C170" s="1">
        <v>6.3517999999999999</v>
      </c>
      <c r="D170" s="1">
        <v>19.852599999999999</v>
      </c>
      <c r="E170" s="89">
        <v>20.299950000000003</v>
      </c>
      <c r="F170">
        <f>fullIRtable!F170/fullIRtable!F$211</f>
        <v>0.15068587591815882</v>
      </c>
      <c r="G170">
        <f>fullIRtable!G170/fullIRtable!G$211</f>
        <v>6.7571483291219925E-2</v>
      </c>
      <c r="H170">
        <f>fullIRtable!H170/fullIRtable!H$211</f>
        <v>-0.73956217968845228</v>
      </c>
      <c r="I170">
        <f>fullIRtable!I170/fullIRtable!I$211</f>
        <v>-0.12505536130841546</v>
      </c>
      <c r="J170">
        <f>fullIRtable!J170/fullIRtable!J$211</f>
        <v>-0.75815535184887739</v>
      </c>
      <c r="K170">
        <f>fullIRtable!K170/fullIRtable!K$211</f>
        <v>-0.33230567106186265</v>
      </c>
      <c r="L170">
        <f>fullIRtable!L170/fullIRtable!L$211</f>
        <v>-0.19651259456967535</v>
      </c>
      <c r="M170">
        <f>fullIRtable!M170/fullIRtable!M$211</f>
        <v>-0.21604567972720851</v>
      </c>
      <c r="N170">
        <f>fullIRtable!N170/fullIRtable!N$211</f>
        <v>-0.16749318679354869</v>
      </c>
      <c r="P170" t="s">
        <v>67</v>
      </c>
    </row>
    <row r="171" spans="1:16" x14ac:dyDescent="0.25">
      <c r="A171" s="1">
        <f>fullIRtable!A171-fullIRtable!$A$161</f>
        <v>48.166666666686069</v>
      </c>
      <c r="B171" s="1">
        <v>30.024999999999999</v>
      </c>
      <c r="C171" s="1">
        <v>6.3487</v>
      </c>
      <c r="D171" s="1">
        <v>15.808299999999999</v>
      </c>
      <c r="E171" s="89">
        <v>22.804240000000004</v>
      </c>
      <c r="F171">
        <f>fullIRtable!F171/fullIRtable!F$211</f>
        <v>0.31846787708738306</v>
      </c>
      <c r="G171">
        <f>fullIRtable!G171/fullIRtable!G$211</f>
        <v>0.11404351407724145</v>
      </c>
      <c r="H171">
        <f>fullIRtable!H171/fullIRtable!H$211</f>
        <v>-0.73619702032504863</v>
      </c>
      <c r="I171">
        <f>fullIRtable!I171/fullIRtable!I$211</f>
        <v>-0.1550059375779704</v>
      </c>
      <c r="J171">
        <f>fullIRtable!J171/fullIRtable!J$211</f>
        <v>-0.75411210730388767</v>
      </c>
      <c r="K171">
        <f>fullIRtable!K171/fullIRtable!K$211</f>
        <v>-0.35875215128106686</v>
      </c>
      <c r="L171">
        <f>fullIRtable!L171/fullIRtable!L$211</f>
        <v>-0.19114774131283768</v>
      </c>
      <c r="M171">
        <f>fullIRtable!M171/fullIRtable!M$211</f>
        <v>-0.33153175062729218</v>
      </c>
      <c r="N171">
        <f>fullIRtable!N171/fullIRtable!N$211</f>
        <v>-0.2908457311352366</v>
      </c>
      <c r="P171" t="s">
        <v>67</v>
      </c>
    </row>
    <row r="172" spans="1:16" x14ac:dyDescent="0.25">
      <c r="A172" s="1">
        <f>fullIRtable!A172-fullIRtable!$A$161</f>
        <v>50.666666666627876</v>
      </c>
      <c r="B172" s="1">
        <v>30.072299999999998</v>
      </c>
      <c r="C172" s="1">
        <v>6.3423999999999996</v>
      </c>
      <c r="D172" s="1">
        <v>14.5128</v>
      </c>
      <c r="E172" s="89">
        <v>23.455730000000003</v>
      </c>
      <c r="F172">
        <f>fullIRtable!F172/fullIRtable!F$211</f>
        <v>0.33764929527027532</v>
      </c>
      <c r="G172">
        <f>fullIRtable!G172/fullIRtable!G$211</f>
        <v>0.11042070753345237</v>
      </c>
      <c r="H172">
        <f>fullIRtable!H172/fullIRtable!H$211</f>
        <v>-0.73557075484792211</v>
      </c>
      <c r="I172">
        <f>fullIRtable!I172/fullIRtable!I$211</f>
        <v>-0.22511481418964555</v>
      </c>
      <c r="J172">
        <f>fullIRtable!J172/fullIRtable!J$211</f>
        <v>-0.74833318522210901</v>
      </c>
      <c r="K172">
        <f>fullIRtable!K172/fullIRtable!K$211</f>
        <v>-0.37160481655274741</v>
      </c>
      <c r="L172">
        <f>fullIRtable!L172/fullIRtable!L$211</f>
        <v>-0.20876713806485514</v>
      </c>
      <c r="M172">
        <f>fullIRtable!M172/fullIRtable!M$211</f>
        <v>-0.36080537862703477</v>
      </c>
      <c r="N172">
        <f>fullIRtable!N172/fullIRtable!N$211</f>
        <v>-0.32305767770182736</v>
      </c>
      <c r="P172" t="s">
        <v>67</v>
      </c>
    </row>
    <row r="173" spans="1:16" x14ac:dyDescent="0.25">
      <c r="A173" s="1">
        <f>fullIRtable!A173-fullIRtable!$A$161</f>
        <v>53.499999999941807</v>
      </c>
      <c r="B173" s="1">
        <v>30.024999999999999</v>
      </c>
      <c r="C173" s="1">
        <v>6.3423999999999996</v>
      </c>
      <c r="D173" s="1">
        <v>21.685199999999998</v>
      </c>
      <c r="E173" s="89">
        <v>24.171720180000001</v>
      </c>
      <c r="F173">
        <f>fullIRtable!F173/fullIRtable!F$211</f>
        <v>0.34330503684206926</v>
      </c>
      <c r="G173">
        <f>fullIRtable!G173/fullIRtable!G$211</f>
        <v>0.11477017471021374</v>
      </c>
      <c r="H173">
        <f>fullIRtable!H173/fullIRtable!H$211</f>
        <v>-0.74721858458693824</v>
      </c>
      <c r="I173">
        <f>fullIRtable!I173/fullIRtable!I$211</f>
        <v>-0.22639904291551152</v>
      </c>
      <c r="J173">
        <f>fullIRtable!J173/fullIRtable!J$211</f>
        <v>-0.75528218483961118</v>
      </c>
      <c r="K173">
        <f>fullIRtable!K173/fullIRtable!K$211</f>
        <v>-0.41006713703050601</v>
      </c>
      <c r="L173">
        <f>fullIRtable!L173/fullIRtable!L$211</f>
        <v>-0.22895140829641883</v>
      </c>
      <c r="M173">
        <f>fullIRtable!M173/fullIRtable!M$211</f>
        <v>-0.39319944669626206</v>
      </c>
      <c r="N173">
        <f>fullIRtable!N173/fullIRtable!N$211</f>
        <v>-0.3583523209578699</v>
      </c>
      <c r="P173" t="s">
        <v>67</v>
      </c>
    </row>
    <row r="174" spans="1:16" x14ac:dyDescent="0.25">
      <c r="A174" s="1">
        <f>fullIRtable!A174-fullIRtable!$A$161</f>
        <v>56.499999999941807</v>
      </c>
      <c r="B174" s="1">
        <v>30.072299999999998</v>
      </c>
      <c r="C174" s="1">
        <v>6.3487</v>
      </c>
      <c r="D174" s="1">
        <v>19.252300000000002</v>
      </c>
      <c r="E174" s="89">
        <v>24.849569910000007</v>
      </c>
      <c r="F174">
        <f>fullIRtable!F174/fullIRtable!F$211</f>
        <v>0.3670467067721126</v>
      </c>
      <c r="G174">
        <f>fullIRtable!G174/fullIRtable!G$211</f>
        <v>0.14977191592752725</v>
      </c>
      <c r="H174">
        <f>fullIRtable!H174/fullIRtable!H$211</f>
        <v>-0.7480763162228028</v>
      </c>
      <c r="I174">
        <f>fullIRtable!I174/fullIRtable!I$211</f>
        <v>-0.24118692045232359</v>
      </c>
      <c r="J174">
        <f>fullIRtable!J174/fullIRtable!J$211</f>
        <v>-0.75896399636094436</v>
      </c>
      <c r="K174">
        <f>fullIRtable!K174/fullIRtable!K$211</f>
        <v>-0.42752524130348035</v>
      </c>
      <c r="L174">
        <f>fullIRtable!L174/fullIRtable!L$211</f>
        <v>-0.21830369760085669</v>
      </c>
      <c r="M174">
        <f>fullIRtable!M174/fullIRtable!M$211</f>
        <v>-0.42076803062471868</v>
      </c>
      <c r="N174">
        <f>fullIRtable!N174/fullIRtable!N$211</f>
        <v>-0.39239601483268566</v>
      </c>
      <c r="P174" t="s">
        <v>67</v>
      </c>
    </row>
    <row r="175" spans="1:16" x14ac:dyDescent="0.25">
      <c r="A175" s="1">
        <f>fullIRtable!A175-fullIRtable!$A$161</f>
        <v>59.499999999941807</v>
      </c>
      <c r="B175" s="1">
        <v>30.072299999999998</v>
      </c>
      <c r="C175" s="1">
        <v>6.3455000000000004</v>
      </c>
      <c r="D175" s="1">
        <v>19.5367</v>
      </c>
      <c r="E175" s="89">
        <v>25.407819910000004</v>
      </c>
      <c r="F175">
        <f>fullIRtable!F175/fullIRtable!F$211</f>
        <v>0.39938364111119989</v>
      </c>
      <c r="G175">
        <f>fullIRtable!G175/fullIRtable!G$211</f>
        <v>0.18187968658115655</v>
      </c>
      <c r="H175">
        <f>fullIRtable!H175/fullIRtable!H$211</f>
        <v>-0.74307029601400321</v>
      </c>
      <c r="I175">
        <f>fullIRtable!I175/fullIRtable!I$211</f>
        <v>-0.24972999059193077</v>
      </c>
      <c r="J175">
        <f>fullIRtable!J175/fullIRtable!J$211</f>
        <v>-0.75982829294783694</v>
      </c>
      <c r="K175">
        <f>fullIRtable!K175/fullIRtable!K$211</f>
        <v>-0.43417927397173284</v>
      </c>
      <c r="L175">
        <f>fullIRtable!L175/fullIRtable!L$211</f>
        <v>-0.22033573205863172</v>
      </c>
      <c r="M175">
        <f>fullIRtable!M175/fullIRtable!M$211</f>
        <v>-0.43958679148169605</v>
      </c>
      <c r="N175">
        <f>fullIRtable!N175/fullIRtable!N$211</f>
        <v>-0.42098914354644162</v>
      </c>
      <c r="P175" t="s">
        <v>67</v>
      </c>
    </row>
    <row r="176" spans="1:16" x14ac:dyDescent="0.25">
      <c r="A176" s="1">
        <f>fullIRtable!A176-fullIRtable!$A$161</f>
        <v>74.499999999941807</v>
      </c>
      <c r="B176" s="1">
        <v>30.024999999999999</v>
      </c>
      <c r="C176" s="1">
        <v>6.4715999999999996</v>
      </c>
      <c r="D176" s="1">
        <v>51.733400000000003</v>
      </c>
      <c r="E176" s="89">
        <v>26.582900090000003</v>
      </c>
      <c r="F176">
        <f>fullIRtable!F176/fullIRtable!F$211</f>
        <v>0.44655981980025156</v>
      </c>
      <c r="G176">
        <f>fullIRtable!G176/fullIRtable!G$211</f>
        <v>0.33373698417198261</v>
      </c>
      <c r="H176">
        <f>fullIRtable!H176/fullIRtable!H$211</f>
        <v>-0.74571870469908674</v>
      </c>
      <c r="I176">
        <f>fullIRtable!I176/fullIRtable!I$211</f>
        <v>-0.11058877025410484</v>
      </c>
      <c r="J176">
        <f>fullIRtable!J176/fullIRtable!J$211</f>
        <v>-0.76537735017328623</v>
      </c>
      <c r="K176">
        <f>fullIRtable!K176/fullIRtable!K$211</f>
        <v>-0.41454792519026051</v>
      </c>
      <c r="L176">
        <f>fullIRtable!L176/fullIRtable!L$211</f>
        <v>-0.15567446305952853</v>
      </c>
      <c r="M176">
        <f>fullIRtable!M176/fullIRtable!M$211</f>
        <v>-0.4607217718587146</v>
      </c>
      <c r="N176">
        <f>fullIRtable!N176/fullIRtable!N$211</f>
        <v>-0.48402805700755053</v>
      </c>
      <c r="P176" t="s">
        <v>67</v>
      </c>
    </row>
    <row r="177" spans="1:16" x14ac:dyDescent="0.25">
      <c r="A177" s="1">
        <f>fullIRtable!A177-fullIRtable!$A$161</f>
        <v>76.500000000000014</v>
      </c>
      <c r="B177" s="1">
        <v>30.024999999999999</v>
      </c>
      <c r="C177" s="1">
        <v>6.4999000000000002</v>
      </c>
      <c r="D177" s="1">
        <v>51.923000000000002</v>
      </c>
      <c r="E177" s="89">
        <v>26.662079820000002</v>
      </c>
      <c r="F177">
        <f>fullIRtable!F177/fullIRtable!F$211</f>
        <v>0.44750097177328091</v>
      </c>
      <c r="G177">
        <f>fullIRtable!G177/fullIRtable!G$211</f>
        <v>0.32274642013889815</v>
      </c>
      <c r="H177">
        <f>fullIRtable!H177/fullIRtable!H$211</f>
        <v>-0.73405134961671947</v>
      </c>
      <c r="I177">
        <f>fullIRtable!I177/fullIRtable!I$211</f>
        <v>-0.18625353597743638</v>
      </c>
      <c r="J177">
        <f>fullIRtable!J177/fullIRtable!J$211</f>
        <v>-0.76312754169783725</v>
      </c>
      <c r="K177">
        <f>fullIRtable!K177/fullIRtable!K$211</f>
        <v>-0.45325496335864102</v>
      </c>
      <c r="L177">
        <f>fullIRtable!L177/fullIRtable!L$211</f>
        <v>-0.21186523221620057</v>
      </c>
      <c r="M177">
        <f>fullIRtable!M177/fullIRtable!M$211</f>
        <v>-0.46078601299620414</v>
      </c>
      <c r="N177">
        <f>fullIRtable!N177/fullIRtable!N$211</f>
        <v>-0.48849573336907487</v>
      </c>
      <c r="P177" t="s">
        <v>67</v>
      </c>
    </row>
    <row r="178" spans="1:16" x14ac:dyDescent="0.25">
      <c r="A178" s="1">
        <f>fullIRtable!A178-fullIRtable!$A$161</f>
        <v>78.499999999883599</v>
      </c>
      <c r="B178" s="1">
        <v>30.024999999999999</v>
      </c>
      <c r="C178" s="1">
        <v>6.5125999999999999</v>
      </c>
      <c r="D178" s="1">
        <v>51.196300000000001</v>
      </c>
      <c r="E178" s="89">
        <v>26.740000000000002</v>
      </c>
      <c r="F178">
        <f>fullIRtable!F178/fullIRtable!F$211</f>
        <v>0.44576236752540693</v>
      </c>
      <c r="G178">
        <f>fullIRtable!G178/fullIRtable!G$211</f>
        <v>0.40832224580288234</v>
      </c>
      <c r="H178">
        <f>fullIRtable!H178/fullIRtable!H$211</f>
        <v>-0.71482183759020124</v>
      </c>
      <c r="I178">
        <f>fullIRtable!I178/fullIRtable!I$211</f>
        <v>-6.789828472271732E-2</v>
      </c>
      <c r="J178">
        <f>fullIRtable!J178/fullIRtable!J$211</f>
        <v>-0.76283423951475104</v>
      </c>
      <c r="K178">
        <f>fullIRtable!K178/fullIRtable!K$211</f>
        <v>-0.38250150465936728</v>
      </c>
      <c r="L178">
        <f>fullIRtable!L178/fullIRtable!L$211</f>
        <v>-0.10588025864569185</v>
      </c>
      <c r="M178">
        <f>fullIRtable!M178/fullIRtable!M$211</f>
        <v>-0.46085041497780366</v>
      </c>
      <c r="N178">
        <f>fullIRtable!N178/fullIRtable!N$211</f>
        <v>-0.49296340973059927</v>
      </c>
      <c r="P178" t="s">
        <v>67</v>
      </c>
    </row>
    <row r="179" spans="1:16" x14ac:dyDescent="0.25">
      <c r="A179" s="1">
        <f>fullIRtable!A179-fullIRtable!$A$161</f>
        <v>81.499999999883599</v>
      </c>
      <c r="B179" s="1">
        <v>30.024999999999999</v>
      </c>
      <c r="C179" s="1">
        <v>6.5189000000000004</v>
      </c>
      <c r="D179" s="1">
        <v>51.733400000000003</v>
      </c>
      <c r="E179" s="89">
        <v>26.860119910000002</v>
      </c>
      <c r="F179">
        <f>fullIRtable!F179/fullIRtable!F$211</f>
        <v>0.44929799945734616</v>
      </c>
      <c r="G179">
        <f>fullIRtable!G179/fullIRtable!G$211</f>
        <v>0.47156838284262664</v>
      </c>
      <c r="H179">
        <f>fullIRtable!H179/fullIRtable!H$211</f>
        <v>-0.74306937032274312</v>
      </c>
      <c r="I179">
        <f>fullIRtable!I179/fullIRtable!I$211</f>
        <v>-0.14851544628033672</v>
      </c>
      <c r="J179">
        <f>fullIRtable!J179/fullIRtable!J$211</f>
        <v>-0.75969066132184715</v>
      </c>
      <c r="K179">
        <f>fullIRtable!K179/fullIRtable!K$211</f>
        <v>-0.44887689236500927</v>
      </c>
      <c r="L179">
        <f>fullIRtable!L179/fullIRtable!L$211</f>
        <v>-0.20990760268906791</v>
      </c>
      <c r="M179">
        <f>fullIRtable!M179/fullIRtable!M$211</f>
        <v>-0.4609790580968926</v>
      </c>
      <c r="N179">
        <f>fullIRtable!N179/fullIRtable!N$211</f>
        <v>-0.49966492427288584</v>
      </c>
      <c r="P179" t="s">
        <v>67</v>
      </c>
    </row>
    <row r="180" spans="1:16" x14ac:dyDescent="0.25">
      <c r="A180" s="1">
        <f>fullIRtable!A180-fullIRtable!$A$161</f>
        <v>98.499999999941807</v>
      </c>
      <c r="B180" s="1">
        <v>29.977699999999999</v>
      </c>
      <c r="C180" s="1">
        <v>6.5315000000000003</v>
      </c>
      <c r="D180" s="1">
        <v>51.575400000000002</v>
      </c>
      <c r="E180" s="89">
        <v>27.447989910000004</v>
      </c>
      <c r="F180">
        <f>fullIRtable!F180/fullIRtable!F$211</f>
        <v>0.45479543913677728</v>
      </c>
      <c r="G180">
        <f>fullIRtable!G180/fullIRtable!G$211</f>
        <v>0.61327847458366458</v>
      </c>
      <c r="H180">
        <f>fullIRtable!H180/fullIRtable!H$211</f>
        <v>-0.71875777836485077</v>
      </c>
      <c r="I180">
        <f>fullIRtable!I180/fullIRtable!I$211</f>
        <v>-0.12819440768134921</v>
      </c>
      <c r="J180">
        <f>fullIRtable!J180/fullIRtable!J$211</f>
        <v>-0.7494709712062676</v>
      </c>
      <c r="K180">
        <f>fullIRtable!K180/fullIRtable!K$211</f>
        <v>-0.45886642024463453</v>
      </c>
      <c r="L180">
        <f>fullIRtable!L180/fullIRtable!L$211</f>
        <v>-0.21117376569906526</v>
      </c>
      <c r="M180">
        <f>fullIRtable!M180/fullIRtable!M$211</f>
        <v>-0.46130074631667001</v>
      </c>
      <c r="N180">
        <f>fullIRtable!N180/fullIRtable!N$211</f>
        <v>-0.53285975963901189</v>
      </c>
      <c r="P180" t="s">
        <v>67</v>
      </c>
    </row>
    <row r="181" spans="1:16" x14ac:dyDescent="0.25">
      <c r="A181" s="1">
        <f>fullIRtable!A181-fullIRtable!$A$161</f>
        <v>100.74999999994181</v>
      </c>
      <c r="B181" s="1">
        <v>30.024999999999999</v>
      </c>
      <c r="C181" s="1">
        <v>6.5125999999999999</v>
      </c>
      <c r="D181" s="1">
        <v>49.174100000000003</v>
      </c>
      <c r="E181" s="89">
        <v>27.510470000000005</v>
      </c>
      <c r="F181">
        <f>fullIRtable!F181/fullIRtable!F$211</f>
        <v>0.4547078782565383</v>
      </c>
      <c r="G181">
        <f>fullIRtable!G181/fullIRtable!G$211</f>
        <v>0.67948763776019871</v>
      </c>
      <c r="H181">
        <f>fullIRtable!H181/fullIRtable!H$211</f>
        <v>-0.89501781171927597</v>
      </c>
      <c r="I181">
        <f>fullIRtable!I181/fullIRtable!I$211</f>
        <v>-0.83224512311319143</v>
      </c>
      <c r="J181">
        <f>fullIRtable!J181/fullIRtable!J$211</f>
        <v>-0.77560891742603277</v>
      </c>
      <c r="K181">
        <f>fullIRtable!K181/fullIRtable!K$211</f>
        <v>-0.81939800073731295</v>
      </c>
      <c r="L181">
        <f>fullIRtable!L181/fullIRtable!L$211</f>
        <v>-0.80963855902592974</v>
      </c>
      <c r="M181">
        <f>fullIRtable!M181/fullIRtable!M$211</f>
        <v>-0.46149379141735847</v>
      </c>
      <c r="N181">
        <f>fullIRtable!N181/fullIRtable!N$211</f>
        <v>-0.53643390072823138</v>
      </c>
      <c r="P181" t="s">
        <v>67</v>
      </c>
    </row>
    <row r="182" spans="1:16" x14ac:dyDescent="0.25">
      <c r="A182" s="1">
        <f>fullIRtable!A182-fullIRtable!$A$161</f>
        <v>102.4999999998836</v>
      </c>
      <c r="B182" s="1">
        <v>30.024999999999999</v>
      </c>
      <c r="C182" s="1">
        <v>6.5094000000000003</v>
      </c>
      <c r="D182" s="1">
        <v>51.417400000000001</v>
      </c>
      <c r="E182" s="89">
        <v>27.568409820000007</v>
      </c>
      <c r="F182">
        <f>fullIRtable!F182/fullIRtable!F$211</f>
        <v>0.45504604756337091</v>
      </c>
      <c r="G182">
        <f>fullIRtable!G182/fullIRtable!G$211</f>
        <v>0.61933806200719865</v>
      </c>
      <c r="H182">
        <f>fullIRtable!H182/fullIRtable!H$211</f>
        <v>-0.72779475935910942</v>
      </c>
      <c r="I182">
        <f>fullIRtable!I182/fullIRtable!I$211</f>
        <v>-0.17002215617430658</v>
      </c>
      <c r="J182">
        <f>fullIRtable!J182/fullIRtable!J$211</f>
        <v>-0.7576822132844595</v>
      </c>
      <c r="K182">
        <f>fullIRtable!K182/fullIRtable!K$211</f>
        <v>-0.48479099203578835</v>
      </c>
      <c r="L182">
        <f>fullIRtable!L182/fullIRtable!L$211</f>
        <v>-0.22865512386019154</v>
      </c>
      <c r="M182">
        <f>fullIRtable!M182/fullIRtable!M$211</f>
        <v>-0.4615902335456476</v>
      </c>
      <c r="N182">
        <f>fullIRtable!N182/fullIRtable!N$211</f>
        <v>-0.5396953044721442</v>
      </c>
      <c r="P182" t="s">
        <v>67</v>
      </c>
    </row>
    <row r="183" spans="1:16" x14ac:dyDescent="0.25">
      <c r="A183" s="1">
        <f>fullIRtable!A183-fullIRtable!$A$161</f>
        <v>104.49999999994181</v>
      </c>
      <c r="B183" s="1">
        <v>30.024999999999999</v>
      </c>
      <c r="C183" s="1">
        <v>6.5063000000000004</v>
      </c>
      <c r="D183" s="1">
        <v>52.744500000000002</v>
      </c>
      <c r="E183" s="89">
        <v>27.585270090000002</v>
      </c>
      <c r="F183">
        <f>fullIRtable!F183/fullIRtable!F$211</f>
        <v>0.45437067258368991</v>
      </c>
      <c r="G183">
        <f>fullIRtable!G183/fullIRtable!G$211</f>
        <v>0.65633319526464251</v>
      </c>
      <c r="H183">
        <f>fullIRtable!H183/fullIRtable!H$211</f>
        <v>-0.73672345698739705</v>
      </c>
      <c r="I183">
        <f>fullIRtable!I183/fullIRtable!I$211</f>
        <v>-0.14605046295547219</v>
      </c>
      <c r="J183">
        <f>fullIRtable!J183/fullIRtable!J$211</f>
        <v>-0.75232331263641949</v>
      </c>
      <c r="K183">
        <f>fullIRtable!K183/fullIRtable!K$211</f>
        <v>-0.48314329908067466</v>
      </c>
      <c r="L183">
        <f>fullIRtable!L183/fullIRtable!L$211</f>
        <v>-0.22882161132155843</v>
      </c>
      <c r="M183">
        <f>fullIRtable!M183/fullIRtable!M$211</f>
        <v>-0.46168683651804671</v>
      </c>
      <c r="N183">
        <f>fullIRtable!N183/fullIRtable!N$211</f>
        <v>-0.54063351650806435</v>
      </c>
      <c r="P183" t="s">
        <v>67</v>
      </c>
    </row>
    <row r="184" spans="1:16" s="93" customFormat="1" x14ac:dyDescent="0.25">
      <c r="A184" s="91">
        <f>fullIRtable!A184-fullIRtable!$A$161</f>
        <v>105.4999999998836</v>
      </c>
      <c r="B184" s="91">
        <v>30.024999999999999</v>
      </c>
      <c r="C184" s="91">
        <v>6.5063000000000004</v>
      </c>
      <c r="D184" s="91">
        <v>52.744500000000002</v>
      </c>
      <c r="E184" s="98">
        <v>27.585270090000002</v>
      </c>
      <c r="F184" s="93">
        <f>fullIRtable!F184/fullIRtable!F$211</f>
        <v>0.45055514593148149</v>
      </c>
      <c r="G184" s="93">
        <f>fullIRtable!G184/fullIRtable!G$211</f>
        <v>0.66736677075128059</v>
      </c>
      <c r="H184" s="93">
        <f>fullIRtable!H184/fullIRtable!H$211</f>
        <v>-0.70867697315821931</v>
      </c>
      <c r="I184" s="93">
        <f>fullIRtable!I184/fullIRtable!I$211</f>
        <v>-0.12817898286777563</v>
      </c>
      <c r="J184" s="93">
        <f>fullIRtable!J184/fullIRtable!J$211</f>
        <v>-0.74339372967875061</v>
      </c>
      <c r="K184" s="93">
        <f>fullIRtable!K184/fullIRtable!K$211</f>
        <v>-0.45986860308414218</v>
      </c>
      <c r="L184" s="93">
        <f>fullIRtable!L184/fullIRtable!L$211</f>
        <v>-0.208825954871835</v>
      </c>
      <c r="M184" s="93">
        <f>fullIRtable!M184/fullIRtable!M$211</f>
        <v>-0.46168683651804671</v>
      </c>
      <c r="N184" s="93">
        <f>fullIRtable!N184/fullIRtable!N$211</f>
        <v>-0.54063351650806435</v>
      </c>
      <c r="P184" s="93" t="s">
        <v>67</v>
      </c>
    </row>
    <row r="185" spans="1:16" x14ac:dyDescent="0.25">
      <c r="A185" s="1">
        <f>fullIRtable!A185-fullIRtable!$A$185</f>
        <v>0</v>
      </c>
      <c r="B185" s="1">
        <v>30.024999999999999</v>
      </c>
      <c r="C185" s="1">
        <v>6.9507000000000003</v>
      </c>
      <c r="D185" s="1">
        <v>51.164700000000003</v>
      </c>
      <c r="E185" s="89">
        <v>16.998349999999999</v>
      </c>
      <c r="F185">
        <f>fullIRtable!F185/fullIRtable!F$211</f>
        <v>0</v>
      </c>
      <c r="G185">
        <f>fullIRtable!G185/fullIRtable!G$211</f>
        <v>0</v>
      </c>
      <c r="H185">
        <f>fullIRtable!H185/fullIRtable!H$211</f>
        <v>0</v>
      </c>
      <c r="I185">
        <f>fullIRtable!I185/fullIRtable!I$211</f>
        <v>0</v>
      </c>
      <c r="J185">
        <f>fullIRtable!J185/fullIRtable!J$211</f>
        <v>0</v>
      </c>
      <c r="K185">
        <f>fullIRtable!K185/fullIRtable!K$211</f>
        <v>0</v>
      </c>
      <c r="L185">
        <f>fullIRtable!L185/fullIRtable!L$211</f>
        <v>0</v>
      </c>
      <c r="M185">
        <f>fullIRtable!M185/fullIRtable!M$211</f>
        <v>0</v>
      </c>
      <c r="N185">
        <f>fullIRtable!N185/fullIRtable!N$211</f>
        <v>0</v>
      </c>
      <c r="P185" t="s">
        <v>68</v>
      </c>
    </row>
    <row r="186" spans="1:16" x14ac:dyDescent="0.25">
      <c r="A186" s="1">
        <f>fullIRtable!A186-fullIRtable!$A$185</f>
        <v>2.0000000000582077</v>
      </c>
      <c r="B186" s="1">
        <v>30.024999999999999</v>
      </c>
      <c r="C186" s="1">
        <v>6.9097</v>
      </c>
      <c r="D186" s="1">
        <v>51.543799999999997</v>
      </c>
      <c r="E186" s="89">
        <v>17.060659999999999</v>
      </c>
      <c r="F186">
        <f>fullIRtable!F186/fullIRtable!F$211</f>
        <v>-5.2862005119173276E-3</v>
      </c>
      <c r="G186">
        <f>fullIRtable!G186/fullIRtable!G$211</f>
        <v>-1.8609650652258553E-4</v>
      </c>
      <c r="H186">
        <f>fullIRtable!H186/fullIRtable!H$211</f>
        <v>-1.700601473195501E-2</v>
      </c>
      <c r="I186">
        <f>fullIRtable!I186/fullIRtable!I$211</f>
        <v>7.7842915788851851E-3</v>
      </c>
      <c r="J186">
        <f>fullIRtable!J186/fullIRtable!J$211</f>
        <v>4.2557034758785857E-4</v>
      </c>
      <c r="K186">
        <f>fullIRtable!K186/fullIRtable!K$211</f>
        <v>1.9498580002341954E-2</v>
      </c>
      <c r="L186">
        <f>fullIRtable!L186/fullIRtable!L$211</f>
        <v>3.1472899128926216E-2</v>
      </c>
      <c r="M186">
        <f>fullIRtable!M186/fullIRtable!M$211</f>
        <v>1.4475969889982464E-3</v>
      </c>
      <c r="N186">
        <f>fullIRtable!N186/fullIRtable!N$211</f>
        <v>-3.7528481436804565E-3</v>
      </c>
      <c r="P186" t="s">
        <v>68</v>
      </c>
    </row>
    <row r="187" spans="1:16" x14ac:dyDescent="0.25">
      <c r="A187" s="1">
        <f>fullIRtable!A187-fullIRtable!$A$185</f>
        <v>5.0000000000582077</v>
      </c>
      <c r="B187" s="1">
        <v>29.977699999999999</v>
      </c>
      <c r="C187" s="1">
        <v>6.8813000000000004</v>
      </c>
      <c r="D187" s="1">
        <v>49.363700000000001</v>
      </c>
      <c r="E187" s="89">
        <v>17.160529999999998</v>
      </c>
      <c r="F187">
        <f>fullIRtable!F187/fullIRtable!F$211</f>
        <v>-2.1362003066044136E-2</v>
      </c>
      <c r="G187">
        <f>fullIRtable!G187/fullIRtable!G$211</f>
        <v>8.5983669771409407E-3</v>
      </c>
      <c r="H187">
        <f>fullIRtable!H187/fullIRtable!H$211</f>
        <v>-3.587008198966659E-2</v>
      </c>
      <c r="I187">
        <f>fullIRtable!I187/fullIRtable!I$211</f>
        <v>6.889800976725066E-3</v>
      </c>
      <c r="J187">
        <f>fullIRtable!J187/fullIRtable!J$211</f>
        <v>-8.4442273258034356E-4</v>
      </c>
      <c r="K187">
        <f>fullIRtable!K187/fullIRtable!K$211</f>
        <v>-1.8097768160557799E-5</v>
      </c>
      <c r="L187">
        <f>fullIRtable!L187/fullIRtable!L$211</f>
        <v>2.3519620621255632E-2</v>
      </c>
      <c r="M187">
        <f>fullIRtable!M187/fullIRtable!M$211</f>
        <v>4.8253232966607019E-4</v>
      </c>
      <c r="N187">
        <f>fullIRtable!N187/fullIRtable!N$211</f>
        <v>-9.2480900683553253E-3</v>
      </c>
      <c r="P187" t="s">
        <v>68</v>
      </c>
    </row>
    <row r="188" spans="1:16" x14ac:dyDescent="0.25">
      <c r="A188" s="1">
        <f>fullIRtable!A188-fullIRtable!$A$185</f>
        <v>8.0000000000582077</v>
      </c>
      <c r="B188" s="1">
        <v>29.977699999999999</v>
      </c>
      <c r="C188" s="1">
        <v>6.8655999999999997</v>
      </c>
      <c r="D188" s="1">
        <v>49.679600000000001</v>
      </c>
      <c r="E188" s="89">
        <v>17.27303946</v>
      </c>
      <c r="F188">
        <f>fullIRtable!F188/fullIRtable!F$211</f>
        <v>-1.9421083287851571E-2</v>
      </c>
      <c r="G188">
        <f>fullIRtable!G188/fullIRtable!G$211</f>
        <v>1.4702527126082159E-2</v>
      </c>
      <c r="H188">
        <f>fullIRtable!H188/fullIRtable!H$211</f>
        <v>-2.6606384271760274E-2</v>
      </c>
      <c r="I188">
        <f>fullIRtable!I188/fullIRtable!I$211</f>
        <v>2.2052182170233015E-2</v>
      </c>
      <c r="J188">
        <f>fullIRtable!J188/fullIRtable!J$211</f>
        <v>-1.5302431720774111E-3</v>
      </c>
      <c r="K188">
        <f>fullIRtable!K188/fullIRtable!K$211</f>
        <v>5.3711751435364906E-3</v>
      </c>
      <c r="L188">
        <f>fullIRtable!L188/fullIRtable!L$211</f>
        <v>2.9249868934608313E-2</v>
      </c>
      <c r="M188">
        <f>fullIRtable!M188/fullIRtable!M$211</f>
        <v>-3.0236762529757058E-3</v>
      </c>
      <c r="N188">
        <f>fullIRtable!N188/fullIRtable!N$211</f>
        <v>-1.5056069338337124E-2</v>
      </c>
      <c r="P188" t="s">
        <v>68</v>
      </c>
    </row>
    <row r="189" spans="1:16" x14ac:dyDescent="0.25">
      <c r="A189" s="1">
        <f>fullIRtable!A189-fullIRtable!$A$185</f>
        <v>11.000000000058208</v>
      </c>
      <c r="B189" s="1">
        <v>29.977699999999999</v>
      </c>
      <c r="C189" s="1">
        <v>6.8655999999999997</v>
      </c>
      <c r="D189" s="1">
        <v>49.837600000000002</v>
      </c>
      <c r="E189" s="89">
        <v>17.393509999999999</v>
      </c>
      <c r="F189">
        <f>fullIRtable!F189/fullIRtable!F$211</f>
        <v>-1.5663157075763975E-2</v>
      </c>
      <c r="G189">
        <f>fullIRtable!G189/fullIRtable!G$211</f>
        <v>2.4000529023122393E-2</v>
      </c>
      <c r="H189">
        <f>fullIRtable!H189/fullIRtable!H$211</f>
        <v>-2.6430676198409341E-2</v>
      </c>
      <c r="I189">
        <f>fullIRtable!I189/fullIRtable!I$211</f>
        <v>3.4577610452283768E-2</v>
      </c>
      <c r="J189">
        <f>fullIRtable!J189/fullIRtable!J$211</f>
        <v>-1.5675502117498872E-3</v>
      </c>
      <c r="K189">
        <f>fullIRtable!K189/fullIRtable!K$211</f>
        <v>7.1631728434386572E-3</v>
      </c>
      <c r="L189">
        <f>fullIRtable!L189/fullIRtable!L$211</f>
        <v>2.5830630454609472E-2</v>
      </c>
      <c r="M189">
        <f>fullIRtable!M189/fullIRtable!M$211</f>
        <v>-7.3988290548800172E-3</v>
      </c>
      <c r="N189">
        <f>fullIRtable!N189/fullIRtable!N$211</f>
        <v>-2.1176785953625536E-2</v>
      </c>
      <c r="P189" t="s">
        <v>68</v>
      </c>
    </row>
    <row r="190" spans="1:16" x14ac:dyDescent="0.25">
      <c r="A190" s="1">
        <f>fullIRtable!A190-fullIRtable!$A$185</f>
        <v>23.500000000116415</v>
      </c>
      <c r="B190" s="1">
        <v>29.977699999999999</v>
      </c>
      <c r="C190" s="1">
        <v>6.8624000000000001</v>
      </c>
      <c r="D190" s="1">
        <v>48.542200000000001</v>
      </c>
      <c r="E190" s="89">
        <v>17.966179999999998</v>
      </c>
      <c r="F190">
        <f>fullIRtable!F190/fullIRtable!F$211</f>
        <v>1.4628765370897025E-2</v>
      </c>
      <c r="G190">
        <f>fullIRtable!G190/fullIRtable!G$211</f>
        <v>3.4212764235685089E-2</v>
      </c>
      <c r="H190">
        <f>fullIRtable!H190/fullIRtable!H$211</f>
        <v>-3.1107732669842927E-2</v>
      </c>
      <c r="I190">
        <f>fullIRtable!I190/fullIRtable!I$211</f>
        <v>2.1711731187308032E-2</v>
      </c>
      <c r="J190">
        <f>fullIRtable!J190/fullIRtable!J$211</f>
        <v>-2.0462760748687068E-3</v>
      </c>
      <c r="K190">
        <f>fullIRtable!K190/fullIRtable!K$211</f>
        <v>-2.2954766636393825E-2</v>
      </c>
      <c r="L190">
        <f>fullIRtable!L190/fullIRtable!L$211</f>
        <v>-1.0551566304265497E-2</v>
      </c>
      <c r="M190">
        <f>fullIRtable!M190/fullIRtable!M$211</f>
        <v>-2.9112783889853961E-2</v>
      </c>
      <c r="N190">
        <f>fullIRtable!N190/fullIRtable!N$211</f>
        <v>-5.0127328776303458E-2</v>
      </c>
      <c r="P190" t="s">
        <v>68</v>
      </c>
    </row>
    <row r="191" spans="1:16" x14ac:dyDescent="0.25">
      <c r="A191" s="1">
        <f>fullIRtable!A191-fullIRtable!$A$185</f>
        <v>26.333333333430346</v>
      </c>
      <c r="B191" s="1">
        <v>29.977699999999999</v>
      </c>
      <c r="C191" s="1">
        <v>6.8624000000000001</v>
      </c>
      <c r="D191" s="1">
        <v>49.837600000000002</v>
      </c>
      <c r="E191" s="89">
        <v>18.109739819999998</v>
      </c>
      <c r="F191">
        <f>fullIRtable!F191/fullIRtable!F$211</f>
        <v>1.7165605531035102E-2</v>
      </c>
      <c r="G191">
        <f>fullIRtable!G191/fullIRtable!G$211</f>
        <v>2.3964032759043234E-2</v>
      </c>
      <c r="H191">
        <f>fullIRtable!H191/fullIRtable!H$211</f>
        <v>-4.7318180003125709E-2</v>
      </c>
      <c r="I191">
        <f>fullIRtable!I191/fullIRtable!I$211</f>
        <v>1.6511023794106145E-2</v>
      </c>
      <c r="J191">
        <f>fullIRtable!J191/fullIRtable!J$211</f>
        <v>-2.0853822280485837E-3</v>
      </c>
      <c r="K191">
        <f>fullIRtable!K191/fullIRtable!K$211</f>
        <v>-2.6253969276216597E-2</v>
      </c>
      <c r="L191">
        <f>fullIRtable!L191/fullIRtable!L$211</f>
        <v>-2.3382657991532458E-2</v>
      </c>
      <c r="M191">
        <f>fullIRtable!M191/fullIRtable!M$211</f>
        <v>-3.3552016985138239E-2</v>
      </c>
      <c r="N191">
        <f>fullIRtable!N191/fullIRtable!N$211</f>
        <v>-5.754367153643393E-2</v>
      </c>
      <c r="P191" t="s">
        <v>68</v>
      </c>
    </row>
    <row r="192" spans="1:16" x14ac:dyDescent="0.25">
      <c r="A192" s="1">
        <f>fullIRtable!A192-fullIRtable!$A$185</f>
        <v>29.000000000058208</v>
      </c>
      <c r="B192" s="1">
        <v>29.977699999999999</v>
      </c>
      <c r="C192" s="1">
        <v>6.8655999999999997</v>
      </c>
      <c r="D192" s="1">
        <v>49.679600000000001</v>
      </c>
      <c r="E192" s="89">
        <v>18.254129459999998</v>
      </c>
      <c r="F192">
        <f>fullIRtable!F192/fullIRtable!F$211</f>
        <v>1.4674652386532355E-2</v>
      </c>
      <c r="G192">
        <f>fullIRtable!G192/fullIRtable!G$211</f>
        <v>1.9252233055923863E-2</v>
      </c>
      <c r="H192">
        <f>fullIRtable!H192/fullIRtable!H$211</f>
        <v>-2.8090123500421955E-2</v>
      </c>
      <c r="I192">
        <f>fullIRtable!I192/fullIRtable!I$211</f>
        <v>2.7944312324643693E-2</v>
      </c>
      <c r="J192">
        <f>fullIRtable!J192/fullIRtable!J$211</f>
        <v>-1.5605725204733717E-3</v>
      </c>
      <c r="K192">
        <f>fullIRtable!K192/fullIRtable!K$211</f>
        <v>1.515968146972309E-3</v>
      </c>
      <c r="L192">
        <f>fullIRtable!L192/fullIRtable!L$211</f>
        <v>1.6993588688439371E-3</v>
      </c>
      <c r="M192">
        <f>fullIRtable!M192/fullIRtable!M$211</f>
        <v>-3.8570224538377509E-2</v>
      </c>
      <c r="N192">
        <f>fullIRtable!N192/fullIRtable!N$211</f>
        <v>-6.4915337532949105E-2</v>
      </c>
      <c r="P192" t="s">
        <v>68</v>
      </c>
    </row>
    <row r="193" spans="1:16" x14ac:dyDescent="0.25">
      <c r="A193" s="1">
        <f>fullIRtable!A193-fullIRtable!$A$185</f>
        <v>32.000000000058208</v>
      </c>
      <c r="B193" s="1">
        <v>30.024999999999999</v>
      </c>
      <c r="C193" s="1">
        <v>6.8655999999999997</v>
      </c>
      <c r="D193" s="1">
        <v>44.845399999999998</v>
      </c>
      <c r="E193" s="89">
        <v>18.425339640000001</v>
      </c>
      <c r="F193">
        <f>fullIRtable!F193/fullIRtable!F$211</f>
        <v>2.2637993555056028E-2</v>
      </c>
      <c r="G193">
        <f>fullIRtable!G193/fullIRtable!G$211</f>
        <v>1.911409575291596E-2</v>
      </c>
      <c r="H193">
        <f>fullIRtable!H193/fullIRtable!H$211</f>
        <v>-1.4409739250926196E-2</v>
      </c>
      <c r="I193">
        <f>fullIRtable!I193/fullIRtable!I$211</f>
        <v>3.1074271420201954E-2</v>
      </c>
      <c r="J193">
        <f>fullIRtable!J193/fullIRtable!J$211</f>
        <v>6.6485647080502606E-4</v>
      </c>
      <c r="K193">
        <f>fullIRtable!K193/fullIRtable!K$211</f>
        <v>-1.1836971212711902E-2</v>
      </c>
      <c r="L193">
        <f>fullIRtable!L193/fullIRtable!L$211</f>
        <v>2.0807910380320413E-3</v>
      </c>
      <c r="M193">
        <f>fullIRtable!M193/fullIRtable!M$211</f>
        <v>-4.5550923245190916E-2</v>
      </c>
      <c r="N193">
        <f>fullIRtable!N193/fullIRtable!N$211</f>
        <v>-7.3493276147075903E-2</v>
      </c>
      <c r="P193" t="s">
        <v>68</v>
      </c>
    </row>
    <row r="194" spans="1:16" x14ac:dyDescent="0.25">
      <c r="A194" s="1">
        <f>fullIRtable!A194-fullIRtable!$A$185</f>
        <v>35.000000000058208</v>
      </c>
      <c r="B194" s="1">
        <v>29.977699999999999</v>
      </c>
      <c r="C194" s="1">
        <v>6.8624000000000001</v>
      </c>
      <c r="D194" s="1">
        <v>47.625900000000001</v>
      </c>
      <c r="E194" s="89">
        <v>18.60516964</v>
      </c>
      <c r="F194">
        <f>fullIRtable!F194/fullIRtable!F$211</f>
        <v>3.0455056350977023E-2</v>
      </c>
      <c r="G194">
        <f>fullIRtable!G194/fullIRtable!G$211</f>
        <v>2.1344017673681461E-2</v>
      </c>
      <c r="H194">
        <f>fullIRtable!H194/fullIRtable!H$211</f>
        <v>-4.5972043589360072E-2</v>
      </c>
      <c r="I194">
        <f>fullIRtable!I194/fullIRtable!I$211</f>
        <v>-9.6387896900564148E-3</v>
      </c>
      <c r="J194">
        <f>fullIRtable!J194/fullIRtable!J$211</f>
        <v>-3.4080832437456113E-4</v>
      </c>
      <c r="K194">
        <f>fullIRtable!K194/fullIRtable!K$211</f>
        <v>-3.6123247837138307E-2</v>
      </c>
      <c r="L194">
        <f>fullIRtable!L194/fullIRtable!L$211</f>
        <v>-3.6954588521420265E-2</v>
      </c>
      <c r="M194">
        <f>fullIRtable!M194/fullIRtable!M$211</f>
        <v>-5.278890819018222E-2</v>
      </c>
      <c r="N194">
        <f>fullIRtable!N194/fullIRtable!N$211</f>
        <v>-8.2517982397355069E-2</v>
      </c>
      <c r="P194" t="s">
        <v>68</v>
      </c>
    </row>
    <row r="195" spans="1:16" x14ac:dyDescent="0.25">
      <c r="A195" s="1">
        <f>fullIRtable!A195-fullIRtable!$A$185</f>
        <v>47.500000000116415</v>
      </c>
      <c r="B195" s="1">
        <v>29.977699999999999</v>
      </c>
      <c r="C195" s="1">
        <v>6.8593000000000002</v>
      </c>
      <c r="D195" s="1">
        <v>39.158000000000001</v>
      </c>
      <c r="E195" s="89">
        <v>19.447079819999999</v>
      </c>
      <c r="F195">
        <f>fullIRtable!F195/fullIRtable!F$211</f>
        <v>8.2985509784145636E-2</v>
      </c>
      <c r="G195">
        <f>fullIRtable!G195/fullIRtable!G$211</f>
        <v>2.4705582970968473E-2</v>
      </c>
      <c r="H195">
        <f>fullIRtable!H195/fullIRtable!H$211</f>
        <v>-4.0865375631459297E-2</v>
      </c>
      <c r="I195">
        <f>fullIRtable!I195/fullIRtable!I$211</f>
        <v>1.8446804518726309E-2</v>
      </c>
      <c r="J195">
        <f>fullIRtable!J195/fullIRtable!J$211</f>
        <v>2.2248269823968057E-4</v>
      </c>
      <c r="K195">
        <f>fullIRtable!K195/fullIRtable!K$211</f>
        <v>-3.2504966566147493E-2</v>
      </c>
      <c r="L195">
        <f>fullIRtable!L195/fullIRtable!L$211</f>
        <v>-2.1990696046057926E-3</v>
      </c>
      <c r="M195">
        <f>fullIRtable!M195/fullIRtable!M$211</f>
        <v>-8.4217911600077425E-2</v>
      </c>
      <c r="N195">
        <f>fullIRtable!N195/fullIRtable!N$211</f>
        <v>-0.12522896841352812</v>
      </c>
      <c r="P195" t="s">
        <v>68</v>
      </c>
    </row>
    <row r="196" spans="1:16" x14ac:dyDescent="0.25">
      <c r="A196" s="1">
        <f>fullIRtable!A196-fullIRtable!$A$185</f>
        <v>50.000000000058208</v>
      </c>
      <c r="B196" s="1">
        <v>30.024999999999999</v>
      </c>
      <c r="C196" s="1">
        <v>6.8624000000000001</v>
      </c>
      <c r="D196" s="1">
        <v>37.0411</v>
      </c>
      <c r="E196" s="89">
        <v>19.631329820000001</v>
      </c>
      <c r="F196">
        <f>fullIRtable!F196/fullIRtable!F$211</f>
        <v>9.5102297370075833E-2</v>
      </c>
      <c r="G196">
        <f>fullIRtable!G196/fullIRtable!G$211</f>
        <v>1.9226823002001004E-2</v>
      </c>
      <c r="H196">
        <f>fullIRtable!H196/fullIRtable!H$211</f>
        <v>-3.6702704273850938E-2</v>
      </c>
      <c r="I196">
        <f>fullIRtable!I196/fullIRtable!I$211</f>
        <v>-3.3903677793697025E-2</v>
      </c>
      <c r="J196">
        <f>fullIRtable!J196/fullIRtable!J$211</f>
        <v>-5.7666226721480684E-4</v>
      </c>
      <c r="K196">
        <f>fullIRtable!K196/fullIRtable!K$211</f>
        <v>-5.4534455415724652E-2</v>
      </c>
      <c r="L196">
        <f>fullIRtable!L196/fullIRtable!L$211</f>
        <v>-2.9504155853079914E-3</v>
      </c>
      <c r="M196">
        <f>fullIRtable!M196/fullIRtable!M$211</f>
        <v>-8.9364923116515699E-2</v>
      </c>
      <c r="N196">
        <f>fullIRtable!N196/fullIRtable!N$211</f>
        <v>-0.13483447259080553</v>
      </c>
      <c r="P196" t="s">
        <v>68</v>
      </c>
    </row>
    <row r="197" spans="1:16" x14ac:dyDescent="0.25">
      <c r="A197" s="1">
        <f>fullIRtable!A197-fullIRtable!$A$185</f>
        <v>53.000000000058208</v>
      </c>
      <c r="B197" s="1">
        <v>29.977699999999999</v>
      </c>
      <c r="C197" s="1">
        <v>6.8655999999999997</v>
      </c>
      <c r="D197" s="1">
        <v>35.935200000000002</v>
      </c>
      <c r="E197" s="89">
        <v>19.877659640000001</v>
      </c>
      <c r="F197">
        <f>fullIRtable!F197/fullIRtable!F$211</f>
        <v>7.8154768013426634E-2</v>
      </c>
      <c r="G197">
        <f>fullIRtable!G197/fullIRtable!G$211</f>
        <v>2.23982264670144E-2</v>
      </c>
      <c r="H197">
        <f>fullIRtable!H197/fullIRtable!H$211</f>
        <v>-8.3594178339678374E-2</v>
      </c>
      <c r="I197">
        <f>fullIRtable!I197/fullIRtable!I$211</f>
        <v>-2.8409612047405535E-2</v>
      </c>
      <c r="J197">
        <f>fullIRtable!J197/fullIRtable!J$211</f>
        <v>-2.8610910770409656E-4</v>
      </c>
      <c r="K197">
        <f>fullIRtable!K197/fullIRtable!K$211</f>
        <v>-9.332112081929167E-2</v>
      </c>
      <c r="L197">
        <f>fullIRtable!L197/fullIRtable!L$211</f>
        <v>-5.548279962541091E-2</v>
      </c>
      <c r="M197">
        <f>fullIRtable!M197/fullIRtable!M$211</f>
        <v>-0.10072045293701359</v>
      </c>
      <c r="N197">
        <f>fullIRtable!N197/fullIRtable!N$211</f>
        <v>-0.14689719876692131</v>
      </c>
      <c r="P197" t="s">
        <v>68</v>
      </c>
    </row>
    <row r="198" spans="1:16" x14ac:dyDescent="0.25">
      <c r="A198" s="1">
        <f>fullIRtable!A198-fullIRtable!$A$185</f>
        <v>56.000000000058208</v>
      </c>
      <c r="B198" s="1">
        <v>29.977699999999999</v>
      </c>
      <c r="C198" s="1">
        <v>6.8624000000000001</v>
      </c>
      <c r="D198" s="1">
        <v>34.228999999999999</v>
      </c>
      <c r="E198" s="89">
        <v>20.12890964</v>
      </c>
      <c r="F198">
        <f>fullIRtable!F198/fullIRtable!F$211</f>
        <v>8.8997833015287311E-2</v>
      </c>
      <c r="G198">
        <f>fullIRtable!G198/fullIRtable!G$211</f>
        <v>1.9827334745339119E-2</v>
      </c>
      <c r="H198">
        <f>fullIRtable!H198/fullIRtable!H$211</f>
        <v>-7.8756151965777926E-2</v>
      </c>
      <c r="I198">
        <f>fullIRtable!I198/fullIRtable!I$211</f>
        <v>-3.4883950068052463E-2</v>
      </c>
      <c r="J198">
        <f>fullIRtable!J198/fullIRtable!J$211</f>
        <v>9.7296945157694228E-5</v>
      </c>
      <c r="K198">
        <f>fullIRtable!K198/fullIRtable!K$211</f>
        <v>-0.17886384094319044</v>
      </c>
      <c r="L198">
        <f>fullIRtable!L198/fullIRtable!L$211</f>
        <v>-5.4232990544638288E-2</v>
      </c>
      <c r="M198">
        <f>fullIRtable!M198/fullIRtable!M$211</f>
        <v>-0.11004941131055797</v>
      </c>
      <c r="N198">
        <f>fullIRtable!N198/fullIRtable!N$211</f>
        <v>-0.15963007639726579</v>
      </c>
      <c r="P198" t="s">
        <v>68</v>
      </c>
    </row>
    <row r="199" spans="1:16" x14ac:dyDescent="0.25">
      <c r="A199" s="1">
        <f>fullIRtable!A199-fullIRtable!$A$185</f>
        <v>59.000000000058208</v>
      </c>
      <c r="B199" s="1">
        <v>29.977699999999999</v>
      </c>
      <c r="C199" s="1">
        <v>6.8624000000000001</v>
      </c>
      <c r="D199" s="1">
        <v>34.039400000000001</v>
      </c>
      <c r="E199" s="89">
        <v>20.387030179999996</v>
      </c>
      <c r="F199">
        <f>fullIRtable!F199/fullIRtable!F$211</f>
        <v>0.10536217200036688</v>
      </c>
      <c r="G199">
        <f>fullIRtable!G199/fullIRtable!G$211</f>
        <v>2.1205366727384337E-2</v>
      </c>
      <c r="H199">
        <f>fullIRtable!H199/fullIRtable!H$211</f>
        <v>-4.0834875275284455E-2</v>
      </c>
      <c r="I199">
        <f>fullIRtable!I199/fullIRtable!I$211</f>
        <v>-5.6819807624135875E-2</v>
      </c>
      <c r="J199">
        <f>fullIRtable!J199/fullIRtable!J$211</f>
        <v>-1.5181677550394419E-3</v>
      </c>
      <c r="K199">
        <f>fullIRtable!K199/fullIRtable!K$211</f>
        <v>-7.8597546051450043E-2</v>
      </c>
      <c r="L199">
        <f>fullIRtable!L199/fullIRtable!L$211</f>
        <v>-6.1611430630119819E-2</v>
      </c>
      <c r="M199">
        <f>fullIRtable!M199/fullIRtable!M$211</f>
        <v>-0.11844566685967969</v>
      </c>
      <c r="N199">
        <f>fullIRtable!N199/fullIRtable!N$211</f>
        <v>-0.17289907519099318</v>
      </c>
      <c r="P199" t="s">
        <v>68</v>
      </c>
    </row>
    <row r="200" spans="1:16" x14ac:dyDescent="0.25">
      <c r="A200" s="1">
        <f>fullIRtable!A200-fullIRtable!$A$185</f>
        <v>71.000000000058208</v>
      </c>
      <c r="B200" s="1">
        <v>29.977699999999999</v>
      </c>
      <c r="C200" s="1">
        <v>6.8655999999999997</v>
      </c>
      <c r="D200" s="1">
        <v>34.860900000000001</v>
      </c>
      <c r="E200" s="89">
        <v>21.58725973</v>
      </c>
      <c r="F200">
        <f>fullIRtable!F200/fullIRtable!F$211</f>
        <v>0.16421794413389532</v>
      </c>
      <c r="G200">
        <f>fullIRtable!G200/fullIRtable!G$211</f>
        <v>2.9287398765184672E-2</v>
      </c>
      <c r="H200">
        <f>fullIRtable!H200/fullIRtable!H$211</f>
        <v>-2.4455659268801923E-2</v>
      </c>
      <c r="I200">
        <f>fullIRtable!I200/fullIRtable!I$211</f>
        <v>1.2872019318105936E-2</v>
      </c>
      <c r="J200">
        <f>fullIRtable!J200/fullIRtable!J$211</f>
        <v>3.1484065947309523E-3</v>
      </c>
      <c r="K200">
        <f>fullIRtable!K200/fullIRtable!K$211</f>
        <v>-7.7802371662581818E-2</v>
      </c>
      <c r="L200">
        <f>fullIRtable!L200/fullIRtable!L$211</f>
        <v>-1.4543550253970628E-2</v>
      </c>
      <c r="M200">
        <f>fullIRtable!M200/fullIRtable!M$211</f>
        <v>-0.16782464775139941</v>
      </c>
      <c r="N200">
        <f>fullIRtable!N200/fullIRtable!N$211</f>
        <v>-0.23303399901711125</v>
      </c>
      <c r="P200" t="s">
        <v>68</v>
      </c>
    </row>
    <row r="201" spans="1:16" x14ac:dyDescent="0.25">
      <c r="A201" s="1">
        <f>fullIRtable!A201-fullIRtable!$A$185</f>
        <v>74.000000000058208</v>
      </c>
      <c r="B201" s="1">
        <v>29.977699999999999</v>
      </c>
      <c r="C201" s="1">
        <v>6.8624000000000001</v>
      </c>
      <c r="D201" s="1">
        <v>35.935200000000002</v>
      </c>
      <c r="E201" s="89">
        <v>21.927849730000002</v>
      </c>
      <c r="F201">
        <f>fullIRtable!F201/fullIRtable!F$211</f>
        <v>0.17494009240832312</v>
      </c>
      <c r="G201">
        <f>fullIRtable!G201/fullIRtable!G$211</f>
        <v>3.451144984947993E-2</v>
      </c>
      <c r="H201">
        <f>fullIRtable!H201/fullIRtable!H$211</f>
        <v>-3.6497085053993669E-2</v>
      </c>
      <c r="I201">
        <f>fullIRtable!I201/fullIRtable!I$211</f>
        <v>-4.4840880863330108E-2</v>
      </c>
      <c r="J201">
        <f>fullIRtable!J201/fullIRtable!J$211</f>
        <v>1.9719451032134518E-3</v>
      </c>
      <c r="K201">
        <f>fullIRtable!K201/fullIRtable!K$211</f>
        <v>-9.8570481111587532E-2</v>
      </c>
      <c r="L201">
        <f>fullIRtable!L201/fullIRtable!L$211</f>
        <v>-3.5200097705825377E-2</v>
      </c>
      <c r="M201">
        <f>fullIRtable!M201/fullIRtable!M$211</f>
        <v>-0.18197892942160465</v>
      </c>
      <c r="N201">
        <f>fullIRtable!N201/fullIRtable!N$211</f>
        <v>-0.25005584595451913</v>
      </c>
      <c r="P201" t="s">
        <v>68</v>
      </c>
    </row>
    <row r="202" spans="1:16" x14ac:dyDescent="0.25">
      <c r="A202" s="1">
        <f>fullIRtable!A202-fullIRtable!$A$185</f>
        <v>77.000000000058208</v>
      </c>
      <c r="B202" s="1">
        <v>29.977699999999999</v>
      </c>
      <c r="C202" s="1">
        <v>6.8593000000000002</v>
      </c>
      <c r="D202" s="1">
        <v>35.5244</v>
      </c>
      <c r="E202" s="89">
        <v>22.283919640000001</v>
      </c>
      <c r="F202">
        <f>fullIRtable!F202/fullIRtable!F$211</f>
        <v>0.19005063203474917</v>
      </c>
      <c r="G202">
        <f>fullIRtable!G202/fullIRtable!G$211</f>
        <v>3.316190416861705E-2</v>
      </c>
      <c r="H202">
        <f>fullIRtable!H202/fullIRtable!H$211</f>
        <v>-3.5985899285523627E-2</v>
      </c>
      <c r="I202">
        <f>fullIRtable!I202/fullIRtable!I$211</f>
        <v>-4.1155376150868159E-2</v>
      </c>
      <c r="J202">
        <f>fullIRtable!J202/fullIRtable!J$211</f>
        <v>2.8678771214553341E-3</v>
      </c>
      <c r="K202">
        <f>fullIRtable!K202/fullIRtable!K$211</f>
        <v>-0.11804083309766147</v>
      </c>
      <c r="L202">
        <f>fullIRtable!L202/fullIRtable!L$211</f>
        <v>-6.8389915167356652E-2</v>
      </c>
      <c r="M202">
        <f>fullIRtable!M202/fullIRtable!M$211</f>
        <v>-0.19658354243067636</v>
      </c>
      <c r="N202">
        <f>fullIRtable!N202/fullIRtable!N$211</f>
        <v>-0.2678818746370013</v>
      </c>
      <c r="P202" t="s">
        <v>68</v>
      </c>
    </row>
    <row r="203" spans="1:16" x14ac:dyDescent="0.25">
      <c r="A203" s="1">
        <f>fullIRtable!A203-fullIRtable!$A$185</f>
        <v>80.000000000058208</v>
      </c>
      <c r="B203" s="1">
        <v>29.977699999999999</v>
      </c>
      <c r="C203" s="1">
        <v>6.8686999999999996</v>
      </c>
      <c r="D203" s="1">
        <v>35.713999999999999</v>
      </c>
      <c r="E203" s="89">
        <v>22.65585973</v>
      </c>
      <c r="F203">
        <f>fullIRtable!F203/fullIRtable!F$211</f>
        <v>0.19454432825651161</v>
      </c>
      <c r="G203">
        <f>fullIRtable!G203/fullIRtable!G$211</f>
        <v>4.1052622536944326E-2</v>
      </c>
      <c r="H203">
        <f>fullIRtable!H203/fullIRtable!H$211</f>
        <v>-1.7374508156564588E-2</v>
      </c>
      <c r="I203">
        <f>fullIRtable!I203/fullIRtable!I$211</f>
        <v>-3.040231127213865E-2</v>
      </c>
      <c r="J203">
        <f>fullIRtable!J203/fullIRtable!J$211</f>
        <v>1.9981092448828281E-3</v>
      </c>
      <c r="K203">
        <f>fullIRtable!K203/fullIRtable!K$211</f>
        <v>-8.4837878186229454E-2</v>
      </c>
      <c r="L203">
        <f>fullIRtable!L203/fullIRtable!L$211</f>
        <v>-1.279100830045905E-2</v>
      </c>
      <c r="M203">
        <f>fullIRtable!M203/fullIRtable!M$211</f>
        <v>-0.21093086920156986</v>
      </c>
      <c r="N203">
        <f>fullIRtable!N203/fullIRtable!N$211</f>
        <v>-0.28664611535540369</v>
      </c>
      <c r="P203" t="s">
        <v>68</v>
      </c>
    </row>
    <row r="204" spans="1:16" x14ac:dyDescent="0.25">
      <c r="A204" s="1">
        <f>fullIRtable!A204-fullIRtable!$A$185</f>
        <v>83.000000000058208</v>
      </c>
      <c r="B204" s="1">
        <v>29.977699999999999</v>
      </c>
      <c r="C204" s="1">
        <v>6.8686999999999996</v>
      </c>
      <c r="D204" s="1">
        <v>35.903599999999997</v>
      </c>
      <c r="E204" s="89">
        <v>23.046139550000003</v>
      </c>
      <c r="F204">
        <f>fullIRtable!F204/fullIRtable!F$211</f>
        <v>0.21887434805008896</v>
      </c>
      <c r="G204">
        <f>fullIRtable!G204/fullIRtable!G$211</f>
        <v>4.8206300497368265E-2</v>
      </c>
      <c r="H204">
        <f>fullIRtable!H204/fullIRtable!H$211</f>
        <v>-3.8484898648926048E-2</v>
      </c>
      <c r="I204">
        <f>fullIRtable!I204/fullIRtable!I$211</f>
        <v>-4.0866795967078456E-2</v>
      </c>
      <c r="J204">
        <f>fullIRtable!J204/fullIRtable!J$211</f>
        <v>1.8550000414445794E-3</v>
      </c>
      <c r="K204">
        <f>fullIRtable!K204/fullIRtable!K$211</f>
        <v>-0.13553773547906403</v>
      </c>
      <c r="L204">
        <f>fullIRtable!L204/fullIRtable!L$211</f>
        <v>-5.2281976869542925E-2</v>
      </c>
      <c r="M204">
        <f>fullIRtable!M204/fullIRtable!M$211</f>
        <v>-0.22646834587917405</v>
      </c>
      <c r="N204">
        <f>fullIRtable!N204/fullIRtable!N$211</f>
        <v>-0.30625921458249572</v>
      </c>
      <c r="P204" t="s">
        <v>68</v>
      </c>
    </row>
    <row r="205" spans="1:16" x14ac:dyDescent="0.25">
      <c r="A205" s="1">
        <f>fullIRtable!A205-fullIRtable!$A$185</f>
        <v>95.000000000058208</v>
      </c>
      <c r="B205" s="1">
        <v>29.977699999999999</v>
      </c>
      <c r="C205" s="1">
        <v>6.8719000000000001</v>
      </c>
      <c r="D205" s="1">
        <v>40.611499999999999</v>
      </c>
      <c r="E205" s="89">
        <v>24.80533982</v>
      </c>
      <c r="F205">
        <f>fullIRtable!F205/fullIRtable!F$211</f>
        <v>0.3062687784708879</v>
      </c>
      <c r="G205">
        <f>fullIRtable!G205/fullIRtable!G$211</f>
        <v>7.7465546160593896E-2</v>
      </c>
      <c r="H205">
        <f>fullIRtable!H205/fullIRtable!H$211</f>
        <v>-3.3962345001620431E-2</v>
      </c>
      <c r="I205">
        <f>fullIRtable!I205/fullIRtable!I$211</f>
        <v>-0.12456533665480193</v>
      </c>
      <c r="J205">
        <f>fullIRtable!J205/fullIRtable!J$211</f>
        <v>6.3823208985586415E-4</v>
      </c>
      <c r="K205">
        <f>fullIRtable!K205/fullIRtable!K$211</f>
        <v>-0.23813102282373311</v>
      </c>
      <c r="L205">
        <f>fullIRtable!L205/fullIRtable!L$211</f>
        <v>-0.13220464392117404</v>
      </c>
      <c r="M205">
        <f>fullIRtable!M205/fullIRtable!M$211</f>
        <v>-0.29701466898282192</v>
      </c>
      <c r="N205">
        <f>fullIRtable!N205/fullIRtable!N$211</f>
        <v>-0.39458517624983258</v>
      </c>
      <c r="P205" t="s">
        <v>68</v>
      </c>
    </row>
    <row r="206" spans="1:16" x14ac:dyDescent="0.25">
      <c r="A206" s="1">
        <f>fullIRtable!A206-fullIRtable!$A$185</f>
        <v>97.000000000116415</v>
      </c>
      <c r="B206" s="1">
        <v>29.977699999999999</v>
      </c>
      <c r="C206" s="1">
        <v>6.8593000000000002</v>
      </c>
      <c r="D206" s="1">
        <v>39.3476</v>
      </c>
      <c r="E206" s="89">
        <v>25.12673946</v>
      </c>
      <c r="F206">
        <f>fullIRtable!F206/fullIRtable!F$211</f>
        <v>0.31597954017406549</v>
      </c>
      <c r="G206">
        <f>fullIRtable!G206/fullIRtable!G$211</f>
        <v>8.1573420576901048E-2</v>
      </c>
      <c r="H206">
        <f>fullIRtable!H206/fullIRtable!H$211</f>
        <v>-1.6636412695994175E-2</v>
      </c>
      <c r="I206">
        <f>fullIRtable!I206/fullIRtable!I$211</f>
        <v>-8.4400967048358852E-2</v>
      </c>
      <c r="J206">
        <f>fullIRtable!J206/fullIRtable!J$211</f>
        <v>-9.9011232280544646E-4</v>
      </c>
      <c r="K206">
        <f>fullIRtable!K206/fullIRtable!K$211</f>
        <v>-0.18205155410733267</v>
      </c>
      <c r="L206">
        <f>fullIRtable!L206/fullIRtable!L$211</f>
        <v>-3.6731174506551507E-2</v>
      </c>
      <c r="M206">
        <f>fullIRtable!M206/fullIRtable!M$211</f>
        <v>-0.30911001737116395</v>
      </c>
      <c r="N206">
        <f>fullIRtable!N206/fullIRtable!N$211</f>
        <v>-0.41084751820578125</v>
      </c>
      <c r="P206" t="s">
        <v>68</v>
      </c>
    </row>
    <row r="207" spans="1:16" x14ac:dyDescent="0.25">
      <c r="A207" s="1">
        <f>fullIRtable!A207-fullIRtable!$A$185</f>
        <v>99</v>
      </c>
      <c r="B207" s="1">
        <v>29.977699999999999</v>
      </c>
      <c r="C207" s="1">
        <v>6.8655999999999997</v>
      </c>
      <c r="D207" s="1">
        <v>35.366500000000002</v>
      </c>
      <c r="E207" s="89">
        <v>25.456469639999998</v>
      </c>
      <c r="F207">
        <f>fullIRtable!F207/fullIRtable!F$211</f>
        <v>0.32644598204705594</v>
      </c>
      <c r="G207">
        <f>fullIRtable!G207/fullIRtable!G$211</f>
        <v>8.2374531972437701E-2</v>
      </c>
      <c r="H207">
        <f>fullIRtable!H207/fullIRtable!H$211</f>
        <v>-2.4280512058876026E-3</v>
      </c>
      <c r="I207">
        <f>fullIRtable!I207/fullIRtable!I$211</f>
        <v>-7.4415905508976102E-2</v>
      </c>
      <c r="J207">
        <f>fullIRtable!J207/fullIRtable!J$211</f>
        <v>-6.3280075369354408E-4</v>
      </c>
      <c r="K207">
        <f>fullIRtable!K207/fullIRtable!K$211</f>
        <v>-0.19104747154771318</v>
      </c>
      <c r="L207">
        <f>fullIRtable!L207/fullIRtable!L$211</f>
        <v>-6.9092548457832442E-2</v>
      </c>
      <c r="M207">
        <f>fullIRtable!M207/fullIRtable!M$211</f>
        <v>-0.32107688348452695</v>
      </c>
      <c r="N207">
        <f>fullIRtable!N207/fullIRtable!N$211</f>
        <v>-0.42760130456149764</v>
      </c>
      <c r="P207" t="s">
        <v>68</v>
      </c>
    </row>
    <row r="208" spans="1:16" x14ac:dyDescent="0.25">
      <c r="A208" s="1">
        <f>fullIRtable!A208-fullIRtable!$A$185</f>
        <v>101.00000000005821</v>
      </c>
      <c r="B208" s="1">
        <v>29.977699999999999</v>
      </c>
      <c r="C208" s="1">
        <v>6.9097</v>
      </c>
      <c r="D208" s="1">
        <v>36.946300000000001</v>
      </c>
      <c r="E208" s="89">
        <v>25.80438973</v>
      </c>
      <c r="F208">
        <f>fullIRtable!F208/fullIRtable!F$211</f>
        <v>0.34300056150676494</v>
      </c>
      <c r="G208">
        <f>fullIRtable!G208/fullIRtable!G$211</f>
        <v>8.9330103099055161E-2</v>
      </c>
      <c r="H208">
        <f>fullIRtable!H208/fullIRtable!H$211</f>
        <v>-2.0045938608836918E-2</v>
      </c>
      <c r="I208">
        <f>fullIRtable!I208/fullIRtable!I$211</f>
        <v>-6.8007087095769345E-2</v>
      </c>
      <c r="J208">
        <f>fullIRtable!J208/fullIRtable!J$211</f>
        <v>-1.576220108968678E-3</v>
      </c>
      <c r="K208">
        <f>fullIRtable!K208/fullIRtable!K$211</f>
        <v>-0.18203485994722554</v>
      </c>
      <c r="L208">
        <f>fullIRtable!L208/fullIRtable!L$211</f>
        <v>-5.5519710664488554E-2</v>
      </c>
      <c r="M208">
        <f>fullIRtable!M208/fullIRtable!M$211</f>
        <v>-0.33542421025542046</v>
      </c>
      <c r="N208">
        <f>fullIRtable!N208/fullIRtable!N$211</f>
        <v>-0.44493588884421226</v>
      </c>
      <c r="P208" t="s">
        <v>68</v>
      </c>
    </row>
    <row r="209" spans="1:16" x14ac:dyDescent="0.25">
      <c r="A209" s="1">
        <f>fullIRtable!A209-fullIRtable!$A$185</f>
        <v>103.00000000011642</v>
      </c>
      <c r="B209" s="1">
        <v>30.024999999999999</v>
      </c>
      <c r="C209" s="1">
        <v>6.9034000000000004</v>
      </c>
      <c r="D209" s="1">
        <v>16.8826</v>
      </c>
      <c r="E209" s="89">
        <v>26.161469460000003</v>
      </c>
      <c r="F209">
        <f>fullIRtable!F209/fullIRtable!F$211</f>
        <v>0.36207111805525949</v>
      </c>
      <c r="G209">
        <f>fullIRtable!G209/fullIRtable!G$211</f>
        <v>9.5381557407167944E-2</v>
      </c>
      <c r="H209">
        <f>fullIRtable!H209/fullIRtable!H$211</f>
        <v>3.9781450186396174E-3</v>
      </c>
      <c r="I209">
        <f>fullIRtable!I209/fullIRtable!I$211</f>
        <v>-4.483904769630865E-2</v>
      </c>
      <c r="J209">
        <f>fullIRtable!J209/fullIRtable!J$211</f>
        <v>2.833148399169655E-3</v>
      </c>
      <c r="K209">
        <f>fullIRtable!K209/fullIRtable!K$211</f>
        <v>-0.17627777374931258</v>
      </c>
      <c r="L209">
        <f>fullIRtable!L209/fullIRtable!L$211</f>
        <v>-2.4172141891074334E-2</v>
      </c>
      <c r="M209">
        <f>fullIRtable!M209/fullIRtable!M$211</f>
        <v>-0.35366383581033273</v>
      </c>
      <c r="N209">
        <f>fullIRtable!N209/fullIRtable!N$211</f>
        <v>-0.46231514989054207</v>
      </c>
      <c r="P209" t="s">
        <v>68</v>
      </c>
    </row>
    <row r="211" spans="1:16" x14ac:dyDescent="0.25">
      <c r="F211">
        <f t="shared" ref="F211:N211" si="0">MAX(F3:F209)</f>
        <v>1</v>
      </c>
      <c r="G211">
        <f t="shared" si="0"/>
        <v>1</v>
      </c>
      <c r="H211">
        <f t="shared" si="0"/>
        <v>0.17270615177452586</v>
      </c>
      <c r="I211">
        <f t="shared" si="0"/>
        <v>0.1496291155355314</v>
      </c>
      <c r="J211">
        <f t="shared" si="0"/>
        <v>0.20725412341083782</v>
      </c>
      <c r="K211">
        <f t="shared" si="0"/>
        <v>0.24091240076472673</v>
      </c>
      <c r="L211">
        <f t="shared" si="0"/>
        <v>0.23543613738927699</v>
      </c>
      <c r="M211">
        <f t="shared" si="0"/>
        <v>1.4475969889982464E-3</v>
      </c>
      <c r="N211">
        <f t="shared" si="0"/>
        <v>0</v>
      </c>
    </row>
    <row r="212" spans="1:16" x14ac:dyDescent="0.25">
      <c r="F212">
        <f>MIN(F3:F209)</f>
        <v>-2.1362003066044136E-2</v>
      </c>
      <c r="G212">
        <f t="shared" ref="G212:N212" si="1">MIN(G3:G209)</f>
        <v>-9.2542201586630814E-3</v>
      </c>
      <c r="H212">
        <f t="shared" si="1"/>
        <v>-1</v>
      </c>
      <c r="I212">
        <f t="shared" si="1"/>
        <v>-1</v>
      </c>
      <c r="J212">
        <f t="shared" si="1"/>
        <v>-1</v>
      </c>
      <c r="K212">
        <f t="shared" si="1"/>
        <v>-1</v>
      </c>
      <c r="L212">
        <f t="shared" si="1"/>
        <v>-1</v>
      </c>
      <c r="M212">
        <f t="shared" si="1"/>
        <v>-1</v>
      </c>
      <c r="N212">
        <f t="shared" si="1"/>
        <v>-1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C4C3-0BF1-45D7-BFA4-C71C49147901}">
  <dimension ref="A2:AD221"/>
  <sheetViews>
    <sheetView topLeftCell="N1" workbookViewId="0">
      <selection activeCell="AD11" sqref="AD11"/>
    </sheetView>
  </sheetViews>
  <sheetFormatPr defaultRowHeight="15" x14ac:dyDescent="0.25"/>
  <cols>
    <col min="28" max="28" width="64" bestFit="1" customWidth="1"/>
    <col min="30" max="30" width="20.7109375" bestFit="1" customWidth="1"/>
  </cols>
  <sheetData>
    <row r="2" spans="1:30" x14ac:dyDescent="0.25">
      <c r="A2" t="s">
        <v>114</v>
      </c>
      <c r="L2" t="s">
        <v>115</v>
      </c>
    </row>
    <row r="3" spans="1:30" x14ac:dyDescent="0.25">
      <c r="B3">
        <v>-0.38966500500000001</v>
      </c>
      <c r="C3">
        <v>0.32948603799999998</v>
      </c>
      <c r="D3">
        <v>1.9765752000000001E-2</v>
      </c>
      <c r="E3">
        <v>-9.1052317999999993E-2</v>
      </c>
      <c r="F3">
        <v>4.3746556999999998E-2</v>
      </c>
      <c r="G3">
        <v>0.54533715500000002</v>
      </c>
      <c r="H3">
        <v>0.528132037</v>
      </c>
      <c r="I3">
        <v>-0.28022750699999999</v>
      </c>
      <c r="J3">
        <v>0.27232636100000002</v>
      </c>
      <c r="M3">
        <v>-7584.7076539999998</v>
      </c>
      <c r="N3">
        <v>6413.3428519999998</v>
      </c>
      <c r="O3">
        <v>384.73418889999999</v>
      </c>
      <c r="P3">
        <v>-1772.304944</v>
      </c>
      <c r="Q3">
        <v>851.51307210000004</v>
      </c>
      <c r="R3">
        <v>10614.817440000001</v>
      </c>
      <c r="S3">
        <v>10279.92518</v>
      </c>
      <c r="T3">
        <v>-5454.540927</v>
      </c>
      <c r="U3">
        <v>5300.747574</v>
      </c>
      <c r="X3">
        <f>FullCtable!F3*'PCA results'!B3+'PCA results'!B4*FullCtable!G3+'PCA results'!B5*FullCtable!H3+FullCtable!I3*'PCA results'!B6+'PCA results'!B7*FullCtable!J3+FullCtable!K3*'PCA results'!B8+'PCA results'!B9*FullCtable!L3</f>
        <v>-116.72811462949176</v>
      </c>
    </row>
    <row r="4" spans="1:30" x14ac:dyDescent="0.25">
      <c r="B4">
        <v>-0.28030955600000002</v>
      </c>
      <c r="C4">
        <v>0.16668950499999999</v>
      </c>
      <c r="D4">
        <v>0.19936889899999999</v>
      </c>
      <c r="E4">
        <v>0.82974730100000005</v>
      </c>
      <c r="F4">
        <v>-0.31593205400000002</v>
      </c>
      <c r="G4">
        <v>-0.237972664</v>
      </c>
      <c r="H4">
        <v>5.8206747000000003E-2</v>
      </c>
      <c r="I4" s="90">
        <v>9.6700000000000006E-5</v>
      </c>
      <c r="J4">
        <v>7.4702965999999996E-2</v>
      </c>
      <c r="M4">
        <v>-589.37928790000001</v>
      </c>
      <c r="N4">
        <v>350.48159989999999</v>
      </c>
      <c r="O4">
        <v>419.19334190000001</v>
      </c>
      <c r="P4">
        <v>1744.6279039999999</v>
      </c>
      <c r="Q4">
        <v>-664.27920400000005</v>
      </c>
      <c r="R4">
        <v>-500.36167640000002</v>
      </c>
      <c r="S4">
        <v>122.3855927</v>
      </c>
      <c r="T4">
        <v>0.20340712</v>
      </c>
      <c r="U4">
        <v>157.07056589999999</v>
      </c>
    </row>
    <row r="5" spans="1:30" x14ac:dyDescent="0.25">
      <c r="B5">
        <v>0.29156570100000001</v>
      </c>
      <c r="C5">
        <v>0.57411741400000005</v>
      </c>
      <c r="D5">
        <v>-0.34966190600000002</v>
      </c>
      <c r="E5">
        <v>-0.197432987</v>
      </c>
      <c r="F5">
        <v>-0.29442829100000001</v>
      </c>
      <c r="G5">
        <v>-0.47004615900000002</v>
      </c>
      <c r="H5">
        <v>0.144267224</v>
      </c>
      <c r="I5">
        <v>-0.29756676500000001</v>
      </c>
      <c r="J5">
        <v>8.4527991999999996E-2</v>
      </c>
      <c r="M5">
        <v>1.4338550720000001</v>
      </c>
      <c r="N5">
        <v>2.8233813620000001</v>
      </c>
      <c r="O5">
        <v>-1.7195592449999999</v>
      </c>
      <c r="P5">
        <v>-0.97093138499999998</v>
      </c>
      <c r="Q5">
        <v>-1.44793265</v>
      </c>
      <c r="R5">
        <v>-2.311582145</v>
      </c>
      <c r="S5">
        <v>0.70947402500000001</v>
      </c>
      <c r="T5">
        <v>-1.4633669659999999</v>
      </c>
      <c r="U5">
        <v>0.41568980900000002</v>
      </c>
    </row>
    <row r="6" spans="1:30" x14ac:dyDescent="0.25">
      <c r="B6">
        <v>0.27340930499999999</v>
      </c>
      <c r="C6">
        <v>4.8931409000000002E-2</v>
      </c>
      <c r="D6">
        <v>0.74811261799999995</v>
      </c>
      <c r="E6">
        <v>-6.6536501999999997E-2</v>
      </c>
      <c r="F6">
        <v>0.38174328099999999</v>
      </c>
      <c r="G6">
        <v>-0.29737584500000003</v>
      </c>
      <c r="H6">
        <v>0.187647803</v>
      </c>
      <c r="I6">
        <v>-0.238376585</v>
      </c>
      <c r="J6">
        <v>0.180438506</v>
      </c>
      <c r="M6">
        <v>52.01782309</v>
      </c>
      <c r="N6">
        <v>9.3095053320000005</v>
      </c>
      <c r="O6">
        <v>142.33308479999999</v>
      </c>
      <c r="P6">
        <v>-12.65898383</v>
      </c>
      <c r="Q6">
        <v>72.629036679999999</v>
      </c>
      <c r="R6">
        <v>-56.577606580000001</v>
      </c>
      <c r="S6">
        <v>35.70116316</v>
      </c>
      <c r="T6">
        <v>-45.352629929999999</v>
      </c>
      <c r="U6">
        <v>34.329549540000002</v>
      </c>
    </row>
    <row r="7" spans="1:30" x14ac:dyDescent="0.25">
      <c r="B7">
        <v>0.442040551</v>
      </c>
      <c r="C7">
        <v>0.40601448400000001</v>
      </c>
      <c r="D7">
        <v>-0.22331580700000001</v>
      </c>
      <c r="E7">
        <v>0.38889222699999998</v>
      </c>
      <c r="F7">
        <v>0.52079095799999997</v>
      </c>
      <c r="G7">
        <v>0.24768917900000001</v>
      </c>
      <c r="H7">
        <v>1.9019351E-2</v>
      </c>
      <c r="I7">
        <v>0.32508521800000001</v>
      </c>
      <c r="J7">
        <v>5.4762999999999999E-3</v>
      </c>
      <c r="M7">
        <v>12.42652129</v>
      </c>
      <c r="N7">
        <v>11.413766499999999</v>
      </c>
      <c r="O7">
        <v>-6.277792002</v>
      </c>
      <c r="P7">
        <v>10.93243034</v>
      </c>
      <c r="Q7">
        <v>14.64033088</v>
      </c>
      <c r="R7">
        <v>6.9629694679999998</v>
      </c>
      <c r="S7">
        <v>0.53466672800000004</v>
      </c>
      <c r="T7">
        <v>9.1387054110000001</v>
      </c>
      <c r="U7">
        <v>0.15394823699999999</v>
      </c>
      <c r="X7" t="s">
        <v>102</v>
      </c>
    </row>
    <row r="8" spans="1:30" x14ac:dyDescent="0.25">
      <c r="B8">
        <v>0.323858017</v>
      </c>
      <c r="C8">
        <v>0.13218353899999999</v>
      </c>
      <c r="D8">
        <v>0.20122201300000001</v>
      </c>
      <c r="E8">
        <v>0.10462227</v>
      </c>
      <c r="F8">
        <v>-0.27766484299999999</v>
      </c>
      <c r="G8">
        <v>0.47446994399999998</v>
      </c>
      <c r="H8">
        <v>-0.54426131200000005</v>
      </c>
      <c r="I8">
        <v>-0.476948433</v>
      </c>
      <c r="J8">
        <v>-1.6961790000000001E-2</v>
      </c>
      <c r="M8">
        <v>69.708804409999999</v>
      </c>
      <c r="N8">
        <v>28.451839920000001</v>
      </c>
      <c r="O8">
        <v>43.312023179999997</v>
      </c>
      <c r="P8">
        <v>22.519415930000001</v>
      </c>
      <c r="Q8">
        <v>-59.765956789999997</v>
      </c>
      <c r="R8">
        <v>102.1272618</v>
      </c>
      <c r="S8">
        <v>-117.1495019</v>
      </c>
      <c r="T8">
        <v>-102.6607443</v>
      </c>
      <c r="U8">
        <v>-3.650939647</v>
      </c>
      <c r="X8" t="s">
        <v>103</v>
      </c>
    </row>
    <row r="9" spans="1:30" x14ac:dyDescent="0.25">
      <c r="B9">
        <v>0.13215386500000001</v>
      </c>
      <c r="C9">
        <v>0.31645847799999999</v>
      </c>
      <c r="D9">
        <v>0.41822164099999998</v>
      </c>
      <c r="E9">
        <v>-0.232692975</v>
      </c>
      <c r="F9">
        <v>-0.45482552300000001</v>
      </c>
      <c r="G9">
        <v>0.16946215100000001</v>
      </c>
      <c r="H9">
        <v>0.138881272</v>
      </c>
      <c r="I9">
        <v>0.58606697799999996</v>
      </c>
      <c r="J9">
        <v>-0.234494856</v>
      </c>
      <c r="M9">
        <v>15.92882642</v>
      </c>
      <c r="N9">
        <v>38.143509090000002</v>
      </c>
      <c r="O9">
        <v>50.409270380000002</v>
      </c>
      <c r="P9">
        <v>-28.04704959</v>
      </c>
      <c r="Q9">
        <v>-54.821225249999998</v>
      </c>
      <c r="R9">
        <v>20.425684780000001</v>
      </c>
      <c r="S9">
        <v>16.739697100000001</v>
      </c>
      <c r="T9">
        <v>70.640076660000005</v>
      </c>
      <c r="U9">
        <v>-28.26423471</v>
      </c>
    </row>
    <row r="10" spans="1:30" x14ac:dyDescent="0.25">
      <c r="B10">
        <v>0.38555284099999998</v>
      </c>
      <c r="C10">
        <v>-0.352311816</v>
      </c>
      <c r="D10">
        <v>-7.6333771999999994E-2</v>
      </c>
      <c r="E10">
        <v>0.20171599100000001</v>
      </c>
      <c r="F10">
        <v>-0.1496537</v>
      </c>
      <c r="G10">
        <v>0.115017622</v>
      </c>
      <c r="H10">
        <v>0.56639392600000005</v>
      </c>
      <c r="I10">
        <v>-0.25039747200000001</v>
      </c>
      <c r="J10">
        <v>-0.51145180400000001</v>
      </c>
      <c r="M10">
        <v>1.198529561</v>
      </c>
      <c r="N10" s="90">
        <v>-1.095196512</v>
      </c>
      <c r="O10">
        <v>-0.237291164</v>
      </c>
      <c r="P10">
        <v>0.62705432999999999</v>
      </c>
      <c r="Q10">
        <v>-0.46521349200000001</v>
      </c>
      <c r="R10">
        <v>0.35754377999999998</v>
      </c>
      <c r="S10">
        <v>1.760692159</v>
      </c>
      <c r="T10">
        <v>-0.77838558300000005</v>
      </c>
      <c r="U10">
        <v>-1.589899079</v>
      </c>
      <c r="X10" t="s">
        <v>104</v>
      </c>
      <c r="Z10" t="s">
        <v>105</v>
      </c>
    </row>
    <row r="11" spans="1:30" x14ac:dyDescent="0.25">
      <c r="B11">
        <v>0.37871497100000001</v>
      </c>
      <c r="C11">
        <v>-0.35363630699999998</v>
      </c>
      <c r="D11">
        <v>-8.2637678000000006E-2</v>
      </c>
      <c r="E11">
        <v>5.2949555000000002E-2</v>
      </c>
      <c r="F11">
        <v>-0.29710898899999999</v>
      </c>
      <c r="G11">
        <v>9.0457075999999997E-2</v>
      </c>
      <c r="H11">
        <v>0.15808731000000001</v>
      </c>
      <c r="I11">
        <v>0.19175389000000001</v>
      </c>
      <c r="J11">
        <v>0.75077713499999998</v>
      </c>
      <c r="M11">
        <v>8.4767771849999995</v>
      </c>
      <c r="N11">
        <v>-7.9154414649999998</v>
      </c>
      <c r="O11">
        <v>-1.849679152</v>
      </c>
      <c r="P11">
        <v>1.1851699</v>
      </c>
      <c r="Q11">
        <v>-6.6501904940000003</v>
      </c>
      <c r="R11">
        <v>2.0247007379999999</v>
      </c>
      <c r="S11">
        <v>3.538468264</v>
      </c>
      <c r="T11">
        <v>4.292027321</v>
      </c>
      <c r="U11">
        <v>16.80464461</v>
      </c>
      <c r="X11" t="s">
        <v>102</v>
      </c>
      <c r="Z11" t="s">
        <v>106</v>
      </c>
      <c r="AA11" t="s">
        <v>107</v>
      </c>
      <c r="AB11" t="s">
        <v>108</v>
      </c>
      <c r="AC11" t="s">
        <v>107</v>
      </c>
      <c r="AD11" t="s">
        <v>109</v>
      </c>
    </row>
    <row r="12" spans="1:30" x14ac:dyDescent="0.25">
      <c r="X12" t="s">
        <v>1</v>
      </c>
    </row>
    <row r="13" spans="1:30" x14ac:dyDescent="0.25">
      <c r="X13" t="s">
        <v>2</v>
      </c>
      <c r="AB13" t="s">
        <v>111</v>
      </c>
      <c r="AD13" t="s">
        <v>110</v>
      </c>
    </row>
    <row r="14" spans="1:30" x14ac:dyDescent="0.25">
      <c r="A14" t="s">
        <v>71</v>
      </c>
      <c r="O14" t="s">
        <v>72</v>
      </c>
      <c r="R14" t="s">
        <v>73</v>
      </c>
      <c r="AB14" t="s">
        <v>112</v>
      </c>
    </row>
    <row r="15" spans="1:30" x14ac:dyDescent="0.25">
      <c r="B15">
        <v>0.68537122968975905</v>
      </c>
      <c r="C15">
        <v>-7.32884088433596E-3</v>
      </c>
      <c r="D15">
        <v>-4.92895811044179E-4</v>
      </c>
      <c r="E15">
        <v>6.3076166529304603E-2</v>
      </c>
      <c r="F15">
        <v>-4.4451383626287901E-2</v>
      </c>
      <c r="G15">
        <v>-1.5844562630069399E-3</v>
      </c>
      <c r="H15">
        <v>6.8859772893480001E-3</v>
      </c>
      <c r="I15">
        <v>-8.5750420303482306E-3</v>
      </c>
      <c r="J15">
        <v>8.3359254610072507E-3</v>
      </c>
      <c r="P15" s="86">
        <v>72.247280375939994</v>
      </c>
      <c r="R15" s="86">
        <f>P15</f>
        <v>72.247280375939994</v>
      </c>
    </row>
    <row r="16" spans="1:30" x14ac:dyDescent="0.25">
      <c r="B16">
        <v>0.49699861564401199</v>
      </c>
      <c r="C16">
        <v>-0.116732663347982</v>
      </c>
      <c r="D16">
        <v>-7.5324232817645401E-2</v>
      </c>
      <c r="E16">
        <v>3.8556116828183502E-2</v>
      </c>
      <c r="F16">
        <v>-8.1111100317141707E-3</v>
      </c>
      <c r="G16">
        <v>-4.3350498374101099E-2</v>
      </c>
      <c r="H16">
        <v>2.9874094219741701E-2</v>
      </c>
      <c r="I16">
        <v>-4.4971032506207504E-3</v>
      </c>
      <c r="J16">
        <v>2.0406857511912201E-2</v>
      </c>
      <c r="P16" s="86">
        <v>17.691851902620801</v>
      </c>
      <c r="R16" s="86">
        <f>R15+P16</f>
        <v>89.939132278560791</v>
      </c>
    </row>
    <row r="17" spans="2:18" x14ac:dyDescent="0.25">
      <c r="B17">
        <v>0.62048831968384499</v>
      </c>
      <c r="C17">
        <v>3.7165535307291601E-2</v>
      </c>
      <c r="D17">
        <v>-9.0177818951001302E-3</v>
      </c>
      <c r="E17">
        <v>4.6919904204693802E-2</v>
      </c>
      <c r="F17">
        <v>-6.3495770846496002E-3</v>
      </c>
      <c r="G17">
        <v>-9.1757082716743404E-3</v>
      </c>
      <c r="H17">
        <v>-3.9259832980041102E-3</v>
      </c>
      <c r="I17">
        <v>-5.7071544026482297E-3</v>
      </c>
      <c r="J17">
        <v>1.3172281038776301E-2</v>
      </c>
      <c r="P17" s="86">
        <v>5.2994873668358</v>
      </c>
      <c r="R17" s="86">
        <f t="shared" ref="R17:R23" si="0">R16+P17</f>
        <v>95.238619645396597</v>
      </c>
    </row>
    <row r="18" spans="2:18" x14ac:dyDescent="0.25">
      <c r="B18">
        <v>0.54809608073694105</v>
      </c>
      <c r="C18">
        <v>1.3108040848843001E-2</v>
      </c>
      <c r="D18">
        <v>-4.5518146464521597E-2</v>
      </c>
      <c r="E18">
        <v>3.9150137221451699E-2</v>
      </c>
      <c r="F18">
        <v>1.55370744271758E-2</v>
      </c>
      <c r="G18">
        <v>-2.1398721905229501E-2</v>
      </c>
      <c r="H18">
        <v>1.28119637352052E-2</v>
      </c>
      <c r="I18">
        <v>-9.8138624135702592E-3</v>
      </c>
      <c r="J18">
        <v>1.95169237102981E-2</v>
      </c>
      <c r="P18" s="86">
        <v>2.5281896145327201</v>
      </c>
      <c r="R18" s="86">
        <f t="shared" si="0"/>
        <v>97.766809259929317</v>
      </c>
    </row>
    <row r="19" spans="2:18" x14ac:dyDescent="0.25">
      <c r="B19">
        <v>0.52552353492152304</v>
      </c>
      <c r="C19">
        <v>3.0335345852250201E-2</v>
      </c>
      <c r="D19">
        <v>-5.1232444465832201E-2</v>
      </c>
      <c r="E19">
        <v>4.2416206194975999E-2</v>
      </c>
      <c r="F19">
        <v>2.5593730837287301E-2</v>
      </c>
      <c r="G19">
        <v>6.3727854620260497E-4</v>
      </c>
      <c r="H19">
        <v>1.0893875863189101E-2</v>
      </c>
      <c r="I19">
        <v>-7.9763165203954704E-3</v>
      </c>
      <c r="J19">
        <v>2.0256384097014701E-2</v>
      </c>
      <c r="P19" s="86">
        <v>1.08007161527844</v>
      </c>
      <c r="R19" s="86">
        <f t="shared" si="0"/>
        <v>98.846880875207759</v>
      </c>
    </row>
    <row r="20" spans="2:18" x14ac:dyDescent="0.25">
      <c r="B20">
        <v>0.31219502949016198</v>
      </c>
      <c r="C20">
        <v>-2.6284470554255899E-2</v>
      </c>
      <c r="D20">
        <v>-0.11952449504349601</v>
      </c>
      <c r="E20">
        <v>1.6358445658058701E-2</v>
      </c>
      <c r="F20">
        <v>4.5720400307566501E-2</v>
      </c>
      <c r="G20">
        <v>2.52607049093053E-2</v>
      </c>
      <c r="H20">
        <v>2.4535359523294002E-2</v>
      </c>
      <c r="I20">
        <v>-7.8515514959561408E-3</v>
      </c>
      <c r="J20">
        <v>1.9537387520522202E-2</v>
      </c>
      <c r="P20" s="86">
        <v>0.48625261236346601</v>
      </c>
      <c r="R20" s="86">
        <f t="shared" si="0"/>
        <v>99.333133487571232</v>
      </c>
    </row>
    <row r="21" spans="2:18" x14ac:dyDescent="0.25">
      <c r="B21">
        <v>0.42797022007917601</v>
      </c>
      <c r="C21">
        <v>0.111351615004414</v>
      </c>
      <c r="D21">
        <v>-0.10595067370555</v>
      </c>
      <c r="E21">
        <v>3.7648198398431698E-2</v>
      </c>
      <c r="F21">
        <v>1.73238891129435E-2</v>
      </c>
      <c r="G21">
        <v>2.0256974054457401E-2</v>
      </c>
      <c r="H21">
        <v>-9.7874942516831993E-3</v>
      </c>
      <c r="I21">
        <v>2.1722891254192699E-2</v>
      </c>
      <c r="J21">
        <v>-4.1626088704881997E-3</v>
      </c>
      <c r="P21" s="86">
        <v>0.38860882003583203</v>
      </c>
      <c r="R21" s="86">
        <f t="shared" si="0"/>
        <v>99.721742307607059</v>
      </c>
    </row>
    <row r="22" spans="2:18" x14ac:dyDescent="0.25">
      <c r="B22">
        <v>0.341407399343925</v>
      </c>
      <c r="C22">
        <v>6.5350169227892399E-2</v>
      </c>
      <c r="D22">
        <v>-8.0458880451479503E-2</v>
      </c>
      <c r="E22">
        <v>6.5007419584595504E-3</v>
      </c>
      <c r="F22">
        <v>2.91876507959953E-2</v>
      </c>
      <c r="G22">
        <v>5.0133435983529999E-3</v>
      </c>
      <c r="H22">
        <v>1.6281224457411401E-2</v>
      </c>
      <c r="I22">
        <v>-7.7534523461346002E-3</v>
      </c>
      <c r="J22">
        <v>9.6281423370939007E-3</v>
      </c>
      <c r="P22" s="86">
        <v>0.18602371053355801</v>
      </c>
      <c r="R22" s="86">
        <f t="shared" si="0"/>
        <v>99.90776601814062</v>
      </c>
    </row>
    <row r="23" spans="2:18" x14ac:dyDescent="0.25">
      <c r="B23">
        <v>0.23636992666728601</v>
      </c>
      <c r="C23">
        <v>1.44545374316473E-3</v>
      </c>
      <c r="D23">
        <v>-0.11078788600678099</v>
      </c>
      <c r="E23">
        <v>3.0456704444666799E-3</v>
      </c>
      <c r="F23">
        <v>4.3296217077754898E-2</v>
      </c>
      <c r="G23">
        <v>-4.5069960956876102E-4</v>
      </c>
      <c r="H23">
        <v>2.4260988810170699E-2</v>
      </c>
      <c r="I23">
        <v>-1.29611388528724E-2</v>
      </c>
      <c r="J23">
        <v>1.2278851145427301E-2</v>
      </c>
      <c r="P23" s="86">
        <v>9.2233981859392897E-2</v>
      </c>
      <c r="R23" s="86">
        <f t="shared" si="0"/>
        <v>100.00000000000001</v>
      </c>
    </row>
    <row r="24" spans="2:18" x14ac:dyDescent="0.25">
      <c r="B24">
        <v>0.22395610078209299</v>
      </c>
      <c r="C24">
        <v>2.4768748991687999E-2</v>
      </c>
      <c r="D24">
        <v>-0.109207048473266</v>
      </c>
      <c r="E24">
        <v>-1.9710070356102902E-3</v>
      </c>
      <c r="F24">
        <v>5.0908390142738597E-2</v>
      </c>
      <c r="G24">
        <v>-6.5116861518014803E-3</v>
      </c>
      <c r="H24">
        <v>2.44754192911967E-2</v>
      </c>
      <c r="I24">
        <v>-1.72568861554677E-2</v>
      </c>
      <c r="J24">
        <v>1.1819804101044201E-2</v>
      </c>
    </row>
    <row r="25" spans="2:18" x14ac:dyDescent="0.25">
      <c r="B25">
        <v>0.19491645711285399</v>
      </c>
      <c r="C25">
        <v>2.9879193563264701E-2</v>
      </c>
      <c r="D25">
        <v>-0.11839781549879599</v>
      </c>
      <c r="E25">
        <v>-1.5236997064184301E-2</v>
      </c>
      <c r="F25">
        <v>3.4698044014046601E-2</v>
      </c>
      <c r="G25">
        <v>1.24005760710049E-2</v>
      </c>
      <c r="H25">
        <v>1.44749248854675E-2</v>
      </c>
      <c r="I25">
        <v>-9.2022338015961096E-3</v>
      </c>
      <c r="J25">
        <v>9.9295069311179109E-4</v>
      </c>
      <c r="N25" t="s">
        <v>101</v>
      </c>
    </row>
    <row r="26" spans="2:18" x14ac:dyDescent="0.25">
      <c r="B26">
        <v>-1.93782164947827E-4</v>
      </c>
      <c r="C26">
        <v>-2.0094649958771402E-2</v>
      </c>
      <c r="D26">
        <v>-0.119513464944096</v>
      </c>
      <c r="E26">
        <v>-3.8269347433533503E-2</v>
      </c>
      <c r="F26">
        <v>5.6539559331935003E-2</v>
      </c>
      <c r="G26">
        <v>4.4121628185240002E-3</v>
      </c>
      <c r="H26">
        <v>4.1972377570758099E-2</v>
      </c>
      <c r="I26">
        <v>-4.3019985237618699E-2</v>
      </c>
      <c r="J26">
        <v>1.04455083597599E-2</v>
      </c>
    </row>
    <row r="27" spans="2:18" x14ac:dyDescent="0.25">
      <c r="B27">
        <v>4.6877129694028498E-2</v>
      </c>
      <c r="C27">
        <v>1.7834539630306401E-2</v>
      </c>
      <c r="D27">
        <v>-0.101593880615061</v>
      </c>
      <c r="E27">
        <v>-4.0496804434576199E-2</v>
      </c>
      <c r="F27">
        <v>4.54886550052385E-2</v>
      </c>
      <c r="G27">
        <v>-3.9733470456422698E-2</v>
      </c>
      <c r="H27">
        <v>1.1939094097270999E-2</v>
      </c>
      <c r="I27">
        <v>-4.4672041798623399E-2</v>
      </c>
      <c r="J27">
        <v>-3.5235099899869398E-3</v>
      </c>
    </row>
    <row r="28" spans="2:18" x14ac:dyDescent="0.25">
      <c r="B28">
        <v>9.47092369734839E-3</v>
      </c>
      <c r="C28">
        <v>2.0105840469263E-2</v>
      </c>
      <c r="D28">
        <v>-9.3271426472858604E-2</v>
      </c>
      <c r="E28">
        <v>-4.2448274873700099E-2</v>
      </c>
      <c r="F28">
        <v>2.7260725599502302E-2</v>
      </c>
      <c r="G28">
        <v>-1.76742794933663E-2</v>
      </c>
      <c r="H28">
        <v>1.0408081311400299E-2</v>
      </c>
      <c r="I28">
        <v>-2.4549891356848302E-2</v>
      </c>
      <c r="J28">
        <v>-1.8939528352659201E-2</v>
      </c>
    </row>
    <row r="29" spans="2:18" x14ac:dyDescent="0.25">
      <c r="B29">
        <v>0.68537122968975905</v>
      </c>
      <c r="C29">
        <v>-7.32884088433596E-3</v>
      </c>
      <c r="D29">
        <v>-4.92895811044179E-4</v>
      </c>
      <c r="E29">
        <v>6.3076166529304603E-2</v>
      </c>
      <c r="F29">
        <v>-4.4451383626287901E-2</v>
      </c>
      <c r="G29">
        <v>-1.5844562630069399E-3</v>
      </c>
      <c r="H29">
        <v>6.8859772893480001E-3</v>
      </c>
      <c r="I29">
        <v>-8.5750420303482306E-3</v>
      </c>
      <c r="J29">
        <v>8.3359254610072507E-3</v>
      </c>
    </row>
    <row r="30" spans="2:18" x14ac:dyDescent="0.25">
      <c r="B30">
        <v>0.78036557260704398</v>
      </c>
      <c r="C30">
        <v>0.102622998343285</v>
      </c>
      <c r="D30">
        <v>8.6753756579177096E-2</v>
      </c>
      <c r="E30">
        <v>5.0295380403343297E-2</v>
      </c>
      <c r="F30">
        <v>-9.4481359163863105E-2</v>
      </c>
      <c r="G30">
        <v>3.4253645146238201E-2</v>
      </c>
      <c r="H30">
        <v>-5.4417948501487897E-3</v>
      </c>
      <c r="I30">
        <v>-2.1032708145152601E-4</v>
      </c>
      <c r="J30">
        <v>-6.9546843812029703E-3</v>
      </c>
    </row>
    <row r="31" spans="2:18" x14ac:dyDescent="0.25">
      <c r="B31">
        <v>0.52228884082613403</v>
      </c>
      <c r="C31">
        <v>-0.153858748943804</v>
      </c>
      <c r="D31">
        <v>-1.9250614718663701E-2</v>
      </c>
      <c r="E31">
        <v>3.6390365321886997E-2</v>
      </c>
      <c r="F31">
        <v>-9.6278125061067393E-2</v>
      </c>
      <c r="G31">
        <v>8.4425120320259298E-3</v>
      </c>
      <c r="H31">
        <v>-1.03043398375872E-2</v>
      </c>
      <c r="I31">
        <v>7.8092481422510499E-4</v>
      </c>
      <c r="J31">
        <v>-1.4443037482214399E-2</v>
      </c>
    </row>
    <row r="32" spans="2:18" x14ac:dyDescent="0.25">
      <c r="B32">
        <v>0.73553159408341595</v>
      </c>
      <c r="C32">
        <v>8.2084381968421202E-2</v>
      </c>
      <c r="D32">
        <v>9.6525000259719093E-2</v>
      </c>
      <c r="E32">
        <v>5.35437156504193E-2</v>
      </c>
      <c r="F32">
        <v>-4.0243568502008602E-2</v>
      </c>
      <c r="G32">
        <v>2.04412277750224E-2</v>
      </c>
      <c r="H32">
        <v>6.7211559408302301E-3</v>
      </c>
      <c r="I32">
        <v>6.40951162702559E-3</v>
      </c>
      <c r="J32">
        <v>1.01371813911019E-3</v>
      </c>
    </row>
    <row r="33" spans="2:10" x14ac:dyDescent="0.25">
      <c r="B33">
        <v>0.67553210177957101</v>
      </c>
      <c r="C33">
        <v>5.5575937912017502E-2</v>
      </c>
      <c r="D33">
        <v>6.5567260895256399E-2</v>
      </c>
      <c r="E33">
        <v>6.9263291319940495E-2</v>
      </c>
      <c r="F33">
        <v>-6.6583218191227297E-2</v>
      </c>
      <c r="G33">
        <v>5.5251489271631399E-2</v>
      </c>
      <c r="H33">
        <v>-1.0926904516631E-2</v>
      </c>
      <c r="I33">
        <v>3.6408342964471298E-2</v>
      </c>
      <c r="J33">
        <v>-1.45217908302776E-2</v>
      </c>
    </row>
    <row r="34" spans="2:10" x14ac:dyDescent="0.25">
      <c r="B34">
        <v>0.19861802057953501</v>
      </c>
      <c r="C34">
        <v>-0.37160294226204599</v>
      </c>
      <c r="D34">
        <v>6.4205949956781194E-2</v>
      </c>
      <c r="E34">
        <v>2.7417178718665201E-2</v>
      </c>
      <c r="F34">
        <v>2.1379434011284799E-2</v>
      </c>
      <c r="G34">
        <v>2.6940201875778801E-2</v>
      </c>
      <c r="H34">
        <v>2.9531412509051499E-2</v>
      </c>
      <c r="I34">
        <v>1.2876809743914901E-3</v>
      </c>
      <c r="J34">
        <v>1.38828794115549E-2</v>
      </c>
    </row>
    <row r="35" spans="2:10" x14ac:dyDescent="0.25">
      <c r="B35">
        <v>0.24047857688900501</v>
      </c>
      <c r="C35">
        <v>-0.32532856612642103</v>
      </c>
      <c r="D35">
        <v>8.1069466936142504E-2</v>
      </c>
      <c r="E35">
        <v>2.40015494605695E-2</v>
      </c>
      <c r="F35">
        <v>2.5832471776305502E-2</v>
      </c>
      <c r="G35">
        <v>2.1446611586196301E-2</v>
      </c>
      <c r="H35">
        <v>3.2310700942426399E-2</v>
      </c>
      <c r="I35">
        <v>7.5069619137257603E-3</v>
      </c>
      <c r="J35">
        <v>1.30431338121285E-2</v>
      </c>
    </row>
    <row r="36" spans="2:10" x14ac:dyDescent="0.25">
      <c r="B36">
        <v>0.27042484511251602</v>
      </c>
      <c r="C36">
        <v>-0.28108785706181</v>
      </c>
      <c r="D36">
        <v>9.4672558437047596E-2</v>
      </c>
      <c r="E36">
        <v>2.7976426135197401E-2</v>
      </c>
      <c r="F36">
        <v>3.14535557338129E-2</v>
      </c>
      <c r="G36">
        <v>1.28715694212408E-2</v>
      </c>
      <c r="H36">
        <v>3.8638303544682603E-2</v>
      </c>
      <c r="I36">
        <v>1.9582821549351499E-2</v>
      </c>
      <c r="J36">
        <v>1.15739320598443E-2</v>
      </c>
    </row>
    <row r="37" spans="2:10" x14ac:dyDescent="0.25">
      <c r="B37">
        <v>0.35417075422287297</v>
      </c>
      <c r="C37">
        <v>-0.182308630637848</v>
      </c>
      <c r="D37">
        <v>0.11665974431046799</v>
      </c>
      <c r="E37">
        <v>4.0681412589956903E-2</v>
      </c>
      <c r="F37">
        <v>4.4781627472108301E-2</v>
      </c>
      <c r="G37">
        <v>-4.2175522058081304E-3</v>
      </c>
      <c r="H37">
        <v>4.4328677453189497E-2</v>
      </c>
      <c r="I37">
        <v>4.3308236150003898E-2</v>
      </c>
      <c r="J37">
        <v>1.27561462947749E-2</v>
      </c>
    </row>
    <row r="38" spans="2:10" x14ac:dyDescent="0.25">
      <c r="B38">
        <v>0.30148475560190702</v>
      </c>
      <c r="C38">
        <v>-0.12390396594106801</v>
      </c>
      <c r="D38">
        <v>-0.14079910835965301</v>
      </c>
      <c r="E38">
        <v>5.2323133139750497E-2</v>
      </c>
      <c r="F38">
        <v>-2.9551917553777E-2</v>
      </c>
      <c r="G38">
        <v>3.7364759055905097E-2</v>
      </c>
      <c r="H38">
        <v>8.1920900255305993E-3</v>
      </c>
      <c r="I38">
        <v>3.8481091660316297E-2</v>
      </c>
      <c r="J38">
        <v>-8.9667228266920793E-3</v>
      </c>
    </row>
    <row r="39" spans="2:10" x14ac:dyDescent="0.25">
      <c r="B39">
        <v>0.20253879671480299</v>
      </c>
      <c r="C39">
        <v>-0.206532202002187</v>
      </c>
      <c r="D39">
        <v>-0.174793032148437</v>
      </c>
      <c r="E39">
        <v>6.8856213994078999E-2</v>
      </c>
      <c r="F39">
        <v>-1.13199425386888E-2</v>
      </c>
      <c r="G39">
        <v>2.8412894575498199E-2</v>
      </c>
      <c r="H39">
        <v>5.4625857347488801E-4</v>
      </c>
      <c r="I39">
        <v>3.5140053289889298E-2</v>
      </c>
      <c r="J39">
        <v>-8.9074035043993499E-3</v>
      </c>
    </row>
    <row r="40" spans="2:10" x14ac:dyDescent="0.25">
      <c r="B40">
        <v>0.173726949195111</v>
      </c>
      <c r="C40">
        <v>-0.17174390556758901</v>
      </c>
      <c r="D40">
        <v>-0.16687703952812299</v>
      </c>
      <c r="E40">
        <v>4.8538755400917601E-2</v>
      </c>
      <c r="F40">
        <v>-1.28280177663094E-2</v>
      </c>
      <c r="G40">
        <v>2.26258441522551E-2</v>
      </c>
      <c r="H40">
        <v>2.2382803058080498E-2</v>
      </c>
      <c r="I40">
        <v>4.73337277459265E-2</v>
      </c>
      <c r="J40">
        <v>-8.8834467469194097E-3</v>
      </c>
    </row>
    <row r="41" spans="2:10" x14ac:dyDescent="0.25">
      <c r="B41">
        <v>0.20616483510636199</v>
      </c>
      <c r="C41">
        <v>-0.146426588896994</v>
      </c>
      <c r="D41">
        <v>0.109681408828916</v>
      </c>
      <c r="E41">
        <v>-1.3719144173815201E-3</v>
      </c>
      <c r="F41">
        <v>3.1303289974328199E-2</v>
      </c>
      <c r="G41">
        <v>8.3570647436004494E-3</v>
      </c>
      <c r="H41">
        <v>3.8713322998564899E-2</v>
      </c>
      <c r="I41">
        <v>1.7448171159922799E-2</v>
      </c>
      <c r="J41">
        <v>1.19430709144938E-2</v>
      </c>
    </row>
    <row r="42" spans="2:10" x14ac:dyDescent="0.25">
      <c r="B42">
        <v>0.29119520341448102</v>
      </c>
      <c r="C42">
        <v>8.3628050708638296E-2</v>
      </c>
      <c r="D42">
        <v>-0.111830826003532</v>
      </c>
      <c r="E42">
        <v>2.3150769722182399E-2</v>
      </c>
      <c r="F42">
        <v>-3.7085141331415501E-2</v>
      </c>
      <c r="G42">
        <v>4.1304725635815803E-2</v>
      </c>
      <c r="H42">
        <v>1.44103644908942E-2</v>
      </c>
      <c r="I42">
        <v>5.3993567634892201E-2</v>
      </c>
      <c r="J42">
        <v>-9.5958196691279408E-3</v>
      </c>
    </row>
    <row r="43" spans="2:10" x14ac:dyDescent="0.25">
      <c r="B43">
        <v>-0.14240973858539499</v>
      </c>
      <c r="C43">
        <v>-6.3069568179790494E-2</v>
      </c>
      <c r="D43">
        <v>-0.191582687862866</v>
      </c>
      <c r="E43">
        <v>-3.76858787606132E-4</v>
      </c>
      <c r="F43">
        <v>-3.6780180900084398E-2</v>
      </c>
      <c r="G43">
        <v>3.3124783715505E-2</v>
      </c>
      <c r="H43">
        <v>-7.1961979496895801E-3</v>
      </c>
      <c r="I43">
        <v>4.2504256582148001E-2</v>
      </c>
      <c r="J43">
        <v>2.9079560654773299E-3</v>
      </c>
    </row>
    <row r="44" spans="2:10" x14ac:dyDescent="0.25">
      <c r="B44">
        <v>-0.23223854286468501</v>
      </c>
      <c r="C44">
        <v>-9.3953957309286504E-2</v>
      </c>
      <c r="D44">
        <v>-0.205510967058538</v>
      </c>
      <c r="E44">
        <v>2.0592664340635001E-3</v>
      </c>
      <c r="F44">
        <v>-4.6761884855406097E-2</v>
      </c>
      <c r="G44">
        <v>4.5150153707231098E-2</v>
      </c>
      <c r="H44">
        <v>-1.9192988711689101E-3</v>
      </c>
      <c r="I44">
        <v>6.4655551447121706E-2</v>
      </c>
      <c r="J44">
        <v>-1.5032654872237699E-3</v>
      </c>
    </row>
    <row r="45" spans="2:10" x14ac:dyDescent="0.25">
      <c r="B45">
        <v>-0.22890696233336599</v>
      </c>
      <c r="C45">
        <v>-3.9989280771975798E-2</v>
      </c>
      <c r="D45">
        <v>-0.224551207077513</v>
      </c>
      <c r="E45">
        <v>-1.8361893583615299E-3</v>
      </c>
      <c r="F45">
        <v>-9.0016488300194403E-2</v>
      </c>
      <c r="G45">
        <v>4.2626800463379501E-2</v>
      </c>
      <c r="H45">
        <v>4.2830043441144999E-3</v>
      </c>
      <c r="I45">
        <v>7.54411673378306E-2</v>
      </c>
      <c r="J45">
        <v>-1.3194646622052801E-2</v>
      </c>
    </row>
    <row r="46" spans="2:10" x14ac:dyDescent="0.25">
      <c r="B46">
        <v>-0.45046143489262003</v>
      </c>
      <c r="C46">
        <v>-0.27075251039446202</v>
      </c>
      <c r="D46">
        <v>-0.30344208943429701</v>
      </c>
      <c r="E46">
        <v>2.126690371925E-2</v>
      </c>
      <c r="F46">
        <v>-2.9875699604814499E-2</v>
      </c>
      <c r="G46">
        <v>2.1355572034673899E-2</v>
      </c>
      <c r="H46">
        <v>-5.5976112565264699E-3</v>
      </c>
      <c r="I46">
        <v>4.1012786586655997E-2</v>
      </c>
      <c r="J46">
        <v>-2.4287830128022401E-3</v>
      </c>
    </row>
    <row r="47" spans="2:10" x14ac:dyDescent="0.25">
      <c r="B47">
        <v>-0.44828679260898202</v>
      </c>
      <c r="C47">
        <v>-0.224733178025078</v>
      </c>
      <c r="D47">
        <v>-0.26360126584732602</v>
      </c>
      <c r="E47">
        <v>2.1794987697116099E-2</v>
      </c>
      <c r="F47">
        <v>-4.4932148078130597E-2</v>
      </c>
      <c r="G47">
        <v>2.41094277870652E-2</v>
      </c>
      <c r="H47">
        <v>-3.6696550296343102E-3</v>
      </c>
      <c r="I47">
        <v>5.7568011493945498E-2</v>
      </c>
      <c r="J47">
        <v>-1.40139861101838E-2</v>
      </c>
    </row>
    <row r="48" spans="2:10" x14ac:dyDescent="0.25">
      <c r="B48">
        <v>-0.54671791808861803</v>
      </c>
      <c r="C48">
        <v>-0.27729593333658997</v>
      </c>
      <c r="D48">
        <v>-0.33040448089448399</v>
      </c>
      <c r="E48">
        <v>1.35158434099032E-2</v>
      </c>
      <c r="F48">
        <v>-5.4568737980975703E-2</v>
      </c>
      <c r="G48">
        <v>-1.5403985536473701E-2</v>
      </c>
      <c r="H48">
        <v>6.09883577737989E-3</v>
      </c>
      <c r="I48">
        <v>3.29176274751918E-2</v>
      </c>
      <c r="J48">
        <v>-9.8650565221256592E-3</v>
      </c>
    </row>
    <row r="49" spans="2:10" x14ac:dyDescent="0.25">
      <c r="B49">
        <v>0.68537122968975905</v>
      </c>
      <c r="C49">
        <v>-7.32884088433596E-3</v>
      </c>
      <c r="D49">
        <v>-4.92895811044179E-4</v>
      </c>
      <c r="E49">
        <v>6.3076166529304603E-2</v>
      </c>
      <c r="F49">
        <v>-4.4451383626287901E-2</v>
      </c>
      <c r="G49">
        <v>-1.5844562630069399E-3</v>
      </c>
      <c r="H49">
        <v>6.8859772893480001E-3</v>
      </c>
      <c r="I49">
        <v>-8.5750420303482306E-3</v>
      </c>
      <c r="J49">
        <v>8.3359254610072507E-3</v>
      </c>
    </row>
    <row r="50" spans="2:10" x14ac:dyDescent="0.25">
      <c r="B50">
        <v>0.49464177311454399</v>
      </c>
      <c r="C50">
        <v>-0.23623451331190801</v>
      </c>
      <c r="D50">
        <v>0.13992415616607301</v>
      </c>
      <c r="E50">
        <v>4.3280475589967997E-2</v>
      </c>
      <c r="F50">
        <v>4.81811970965971E-2</v>
      </c>
      <c r="G50">
        <v>-1.8011952992423601E-3</v>
      </c>
      <c r="H50">
        <v>4.4686419061869702E-2</v>
      </c>
      <c r="I50">
        <v>4.2216189875779797E-2</v>
      </c>
      <c r="J50">
        <v>1.01080259328505E-2</v>
      </c>
    </row>
    <row r="51" spans="2:10" x14ac:dyDescent="0.25">
      <c r="B51">
        <v>0.47590843481349598</v>
      </c>
      <c r="C51">
        <v>-0.21391575504294699</v>
      </c>
      <c r="D51">
        <v>0.146684257584801</v>
      </c>
      <c r="E51">
        <v>3.0527345777719699E-2</v>
      </c>
      <c r="F51">
        <v>4.6250423931390602E-2</v>
      </c>
      <c r="G51">
        <v>-5.6898683550088403E-4</v>
      </c>
      <c r="H51">
        <v>4.5529300719226597E-2</v>
      </c>
      <c r="I51">
        <v>3.7992481342579598E-2</v>
      </c>
      <c r="J51">
        <v>8.7328537511196999E-3</v>
      </c>
    </row>
    <row r="52" spans="2:10" x14ac:dyDescent="0.25">
      <c r="B52">
        <v>0.44417024385169901</v>
      </c>
      <c r="C52">
        <v>-0.202886777240049</v>
      </c>
      <c r="D52">
        <v>0.147363488811046</v>
      </c>
      <c r="E52">
        <v>1.7305178422940298E-2</v>
      </c>
      <c r="F52">
        <v>4.2657279079277903E-2</v>
      </c>
      <c r="G52">
        <v>3.2117821295798601E-3</v>
      </c>
      <c r="H52">
        <v>4.3687692216532403E-2</v>
      </c>
      <c r="I52">
        <v>3.01315675540898E-2</v>
      </c>
      <c r="J52">
        <v>8.3739866765679093E-3</v>
      </c>
    </row>
    <row r="53" spans="2:10" x14ac:dyDescent="0.25">
      <c r="B53">
        <v>0.39765717916163401</v>
      </c>
      <c r="C53">
        <v>-0.20692415401494799</v>
      </c>
      <c r="D53">
        <v>0.143610309360581</v>
      </c>
      <c r="E53">
        <v>3.1938536180039401E-3</v>
      </c>
      <c r="F53">
        <v>3.7154590333709402E-2</v>
      </c>
      <c r="G53">
        <v>9.3445492748607598E-3</v>
      </c>
      <c r="H53">
        <v>4.0964747269384101E-2</v>
      </c>
      <c r="I53">
        <v>1.9159135554422599E-2</v>
      </c>
      <c r="J53">
        <v>8.0064399711154699E-3</v>
      </c>
    </row>
    <row r="54" spans="2:10" x14ac:dyDescent="0.25">
      <c r="B54">
        <v>0.372201759439932</v>
      </c>
      <c r="C54">
        <v>-0.200607852678784</v>
      </c>
      <c r="D54">
        <v>0.14216016603550999</v>
      </c>
      <c r="E54">
        <v>4.25666626219937E-3</v>
      </c>
      <c r="F54">
        <v>3.6954592119730303E-2</v>
      </c>
      <c r="G54">
        <v>7.39659668982576E-3</v>
      </c>
      <c r="H54">
        <v>4.4479613628366999E-2</v>
      </c>
      <c r="I54">
        <v>2.2209412808967099E-2</v>
      </c>
      <c r="J54">
        <v>6.8709919739895001E-3</v>
      </c>
    </row>
    <row r="55" spans="2:10" x14ac:dyDescent="0.25">
      <c r="B55">
        <v>0.29718698107777602</v>
      </c>
      <c r="C55">
        <v>-0.14322838266267701</v>
      </c>
      <c r="D55">
        <v>0.16857746376337901</v>
      </c>
      <c r="E55">
        <v>-3.9236881607159997E-2</v>
      </c>
      <c r="F55">
        <v>2.9215834068261001E-2</v>
      </c>
      <c r="G55">
        <v>1.1175667357546401E-2</v>
      </c>
      <c r="H55">
        <v>5.35701358389769E-2</v>
      </c>
      <c r="I55">
        <v>9.6351882467339799E-3</v>
      </c>
      <c r="J55">
        <v>-1.27170719593284E-3</v>
      </c>
    </row>
    <row r="56" spans="2:10" x14ac:dyDescent="0.25">
      <c r="B56">
        <v>0.33914556321350398</v>
      </c>
      <c r="C56">
        <v>-8.3622941183498695E-2</v>
      </c>
      <c r="D56">
        <v>0.192276222209045</v>
      </c>
      <c r="E56">
        <v>-4.2496218017543698E-2</v>
      </c>
      <c r="F56">
        <v>3.5064671122896997E-2</v>
      </c>
      <c r="G56">
        <v>2.1265952737604598E-3</v>
      </c>
      <c r="H56">
        <v>6.1746840987286E-2</v>
      </c>
      <c r="I56">
        <v>2.1078491918332599E-2</v>
      </c>
      <c r="J56">
        <v>-4.3067394809233796E-3</v>
      </c>
    </row>
    <row r="57" spans="2:10" x14ac:dyDescent="0.25">
      <c r="B57">
        <v>0.35109233030977699</v>
      </c>
      <c r="C57">
        <v>-5.0960807570610098E-2</v>
      </c>
      <c r="D57">
        <v>0.21770701667700201</v>
      </c>
      <c r="E57">
        <v>-5.3188758512842799E-2</v>
      </c>
      <c r="F57">
        <v>3.6689338974184402E-2</v>
      </c>
      <c r="G57">
        <v>-3.4569385049268799E-3</v>
      </c>
      <c r="H57">
        <v>7.4379764548532804E-2</v>
      </c>
      <c r="I57">
        <v>2.7803553816834699E-2</v>
      </c>
      <c r="J57">
        <v>-1.1059610661770899E-2</v>
      </c>
    </row>
    <row r="58" spans="2:10" x14ac:dyDescent="0.25">
      <c r="B58">
        <v>0.36381592026664999</v>
      </c>
      <c r="C58">
        <v>-5.6214083628066897E-3</v>
      </c>
      <c r="D58">
        <v>0.233033934650482</v>
      </c>
      <c r="E58">
        <v>-5.6038584251122098E-2</v>
      </c>
      <c r="F58">
        <v>4.0271970053235198E-2</v>
      </c>
      <c r="G58">
        <v>-1.02746263416788E-2</v>
      </c>
      <c r="H58">
        <v>8.1433456027121903E-2</v>
      </c>
      <c r="I58">
        <v>3.6418301319405301E-2</v>
      </c>
      <c r="J58">
        <v>-1.3651233032641E-2</v>
      </c>
    </row>
    <row r="59" spans="2:10" x14ac:dyDescent="0.25">
      <c r="B59">
        <v>0.35060740517897399</v>
      </c>
      <c r="C59">
        <v>2.5618099284507301E-2</v>
      </c>
      <c r="D59">
        <v>0.23788996545489399</v>
      </c>
      <c r="E59">
        <v>-6.4539743655624399E-2</v>
      </c>
      <c r="F59">
        <v>3.9964016045885002E-2</v>
      </c>
      <c r="G59">
        <v>-1.08660065547027E-2</v>
      </c>
      <c r="H59">
        <v>8.1419176750838901E-2</v>
      </c>
      <c r="I59">
        <v>3.5032180483630902E-2</v>
      </c>
      <c r="J59">
        <v>-1.38031698585327E-2</v>
      </c>
    </row>
    <row r="60" spans="2:10" x14ac:dyDescent="0.25">
      <c r="B60">
        <v>0.357047476481061</v>
      </c>
      <c r="C60">
        <v>0.18124532291975401</v>
      </c>
      <c r="D60">
        <v>-2.89519146888177E-2</v>
      </c>
      <c r="E60">
        <v>-9.2808730586505503E-2</v>
      </c>
      <c r="F60">
        <v>-0.14036179715048899</v>
      </c>
      <c r="G60">
        <v>-1.5411236852485299E-2</v>
      </c>
      <c r="H60">
        <v>2.0781308995308601E-2</v>
      </c>
      <c r="I60">
        <v>-1.70325385475209E-2</v>
      </c>
      <c r="J60">
        <v>-3.8901653735197203E-2</v>
      </c>
    </row>
    <row r="61" spans="2:10" x14ac:dyDescent="0.25">
      <c r="B61">
        <v>0.24746402542541199</v>
      </c>
      <c r="C61">
        <v>8.8573689375884002E-2</v>
      </c>
      <c r="D61">
        <v>-5.0465406661995199E-2</v>
      </c>
      <c r="E61">
        <v>-9.1478303119199994E-2</v>
      </c>
      <c r="F61">
        <v>-0.132360739419913</v>
      </c>
      <c r="G61">
        <v>-9.3591400961569506E-3</v>
      </c>
      <c r="H61">
        <v>1.1352923652161799E-2</v>
      </c>
      <c r="I61">
        <v>-1.4769219672053399E-2</v>
      </c>
      <c r="J61">
        <v>-4.1245621407045199E-2</v>
      </c>
    </row>
    <row r="62" spans="2:10" x14ac:dyDescent="0.25">
      <c r="B62">
        <v>0.18873141852800601</v>
      </c>
      <c r="C62">
        <v>0.208274600438206</v>
      </c>
      <c r="D62">
        <v>-8.4521851755056405E-3</v>
      </c>
      <c r="E62">
        <v>-0.111876046750751</v>
      </c>
      <c r="F62">
        <v>-0.135288682659924</v>
      </c>
      <c r="G62">
        <v>-9.1745109285948298E-3</v>
      </c>
      <c r="H62">
        <v>1.6165521412626699E-2</v>
      </c>
      <c r="I62">
        <v>-1.52105310462473E-2</v>
      </c>
      <c r="J62">
        <v>-3.3196997952412301E-2</v>
      </c>
    </row>
    <row r="63" spans="2:10" x14ac:dyDescent="0.25">
      <c r="B63">
        <v>0.19482189649996201</v>
      </c>
      <c r="C63">
        <v>0.25810839610994402</v>
      </c>
      <c r="D63">
        <v>-1.35427839149313E-2</v>
      </c>
      <c r="E63">
        <v>-0.12784419905720101</v>
      </c>
      <c r="F63">
        <v>-0.16664408438157999</v>
      </c>
      <c r="G63">
        <v>-1.29072729465343E-2</v>
      </c>
      <c r="H63">
        <v>2.48492685971471E-2</v>
      </c>
      <c r="I63">
        <v>-1.0047280505631801E-2</v>
      </c>
      <c r="J63">
        <v>-3.7511982813721E-2</v>
      </c>
    </row>
    <row r="64" spans="2:10" x14ac:dyDescent="0.25">
      <c r="B64">
        <v>8.2760490196200895E-2</v>
      </c>
      <c r="C64">
        <v>0.16275957006605299</v>
      </c>
      <c r="D64">
        <v>-4.5923237487822302E-2</v>
      </c>
      <c r="E64">
        <v>-0.11238585359954199</v>
      </c>
      <c r="F64">
        <v>-0.150251688541537</v>
      </c>
      <c r="G64">
        <v>-2.7969248919910701E-3</v>
      </c>
      <c r="H64">
        <v>6.2882318493401104E-3</v>
      </c>
      <c r="I64">
        <v>5.6333373051344199E-3</v>
      </c>
      <c r="J64">
        <v>-4.31118963545922E-2</v>
      </c>
    </row>
    <row r="65" spans="2:10" x14ac:dyDescent="0.25">
      <c r="B65">
        <v>7.2293322669191307E-2</v>
      </c>
      <c r="C65">
        <v>0.21117414826750899</v>
      </c>
      <c r="D65">
        <v>-2.5120918815958699E-2</v>
      </c>
      <c r="E65">
        <v>-0.13242224916277001</v>
      </c>
      <c r="F65">
        <v>-0.14778054190711501</v>
      </c>
      <c r="G65">
        <v>-1.0139419007312E-2</v>
      </c>
      <c r="H65">
        <v>4.6877255046022699E-3</v>
      </c>
      <c r="I65">
        <v>-7.6929409827167601E-3</v>
      </c>
      <c r="J65">
        <v>-3.8450399676148703E-2</v>
      </c>
    </row>
    <row r="66" spans="2:10" x14ac:dyDescent="0.25">
      <c r="B66">
        <v>-2.6279646004783198E-2</v>
      </c>
      <c r="C66">
        <v>0.197446687152247</v>
      </c>
      <c r="D66">
        <v>-6.2377957032117202E-2</v>
      </c>
      <c r="E66">
        <v>-0.12903457955907699</v>
      </c>
      <c r="F66">
        <v>-0.140831933724268</v>
      </c>
      <c r="G66">
        <v>-2.9343080922593402E-2</v>
      </c>
      <c r="H66">
        <v>-1.5376627571732501E-3</v>
      </c>
      <c r="I66">
        <v>-1.34233937691058E-2</v>
      </c>
      <c r="J66">
        <v>-3.3885681421405203E-2</v>
      </c>
    </row>
    <row r="67" spans="2:10" x14ac:dyDescent="0.25">
      <c r="B67">
        <v>-0.11286039845507299</v>
      </c>
      <c r="C67">
        <v>0.20437495810287201</v>
      </c>
      <c r="D67">
        <v>-9.49535545416271E-2</v>
      </c>
      <c r="E67">
        <v>-0.14147098059257199</v>
      </c>
      <c r="F67">
        <v>-0.15307578978612199</v>
      </c>
      <c r="G67">
        <v>-3.7657051337935801E-2</v>
      </c>
      <c r="H67">
        <v>-6.2129654187127997E-3</v>
      </c>
      <c r="I67">
        <v>-1.16144291405229E-2</v>
      </c>
      <c r="J67">
        <v>-3.4038048595746599E-2</v>
      </c>
    </row>
    <row r="68" spans="2:10" x14ac:dyDescent="0.25">
      <c r="B68">
        <v>-0.15851422809476001</v>
      </c>
      <c r="C68">
        <v>0.21395576393871299</v>
      </c>
      <c r="D68">
        <v>-9.0354740976213696E-2</v>
      </c>
      <c r="E68">
        <v>-0.149096270356497</v>
      </c>
      <c r="F68">
        <v>-0.157508039244068</v>
      </c>
      <c r="G68">
        <v>-1.9918282484847501E-2</v>
      </c>
      <c r="H68">
        <v>-1.4109111981397599E-2</v>
      </c>
      <c r="I68">
        <v>4.5921166524209899E-3</v>
      </c>
      <c r="J68">
        <v>-3.9193315382416702E-2</v>
      </c>
    </row>
    <row r="69" spans="2:10" x14ac:dyDescent="0.25">
      <c r="B69">
        <v>-0.428082363435421</v>
      </c>
      <c r="C69">
        <v>0.244608845564317</v>
      </c>
      <c r="D69">
        <v>-9.6764710267603193E-2</v>
      </c>
      <c r="E69">
        <v>-0.122733081895062</v>
      </c>
      <c r="F69">
        <v>-0.173946796204935</v>
      </c>
      <c r="G69">
        <v>-3.05919299607142E-2</v>
      </c>
      <c r="H69">
        <v>-2.41350149200939E-2</v>
      </c>
      <c r="I69">
        <v>1.30024080398512E-2</v>
      </c>
      <c r="J69">
        <v>-4.0307907984241997E-2</v>
      </c>
    </row>
    <row r="70" spans="2:10" x14ac:dyDescent="0.25">
      <c r="B70">
        <v>-0.45927402224316499</v>
      </c>
      <c r="C70">
        <v>0.27703675766950198</v>
      </c>
      <c r="D70">
        <v>-0.112353302996647</v>
      </c>
      <c r="E70">
        <v>-0.12512938289459499</v>
      </c>
      <c r="F70">
        <v>-0.19691242100363801</v>
      </c>
      <c r="G70">
        <v>-3.3758748952556497E-2</v>
      </c>
      <c r="H70">
        <v>-1.28935331307749E-2</v>
      </c>
      <c r="I70">
        <v>2.3618498806965E-2</v>
      </c>
      <c r="J70">
        <v>-4.2900285141525503E-2</v>
      </c>
    </row>
    <row r="71" spans="2:10" x14ac:dyDescent="0.25">
      <c r="B71">
        <v>-0.60750678288982296</v>
      </c>
      <c r="C71">
        <v>0.13995423271221499</v>
      </c>
      <c r="D71">
        <v>0.12683329329854201</v>
      </c>
      <c r="E71">
        <v>-0.24053923353491499</v>
      </c>
      <c r="F71">
        <v>-0.15226870796235301</v>
      </c>
      <c r="G71">
        <v>-0.104888236978481</v>
      </c>
      <c r="H71">
        <v>-9.2666363280923796E-3</v>
      </c>
      <c r="I71">
        <v>-2.9814629382793799E-2</v>
      </c>
      <c r="J71">
        <v>4.4124699647525301E-3</v>
      </c>
    </row>
    <row r="72" spans="2:10" x14ac:dyDescent="0.25">
      <c r="B72">
        <v>-0.63103127645881396</v>
      </c>
      <c r="C72">
        <v>0.126228052208186</v>
      </c>
      <c r="D72">
        <v>0.182206163518462</v>
      </c>
      <c r="E72">
        <v>-0.21884576512068399</v>
      </c>
      <c r="F72">
        <v>-6.4383041236167504E-2</v>
      </c>
      <c r="G72">
        <v>-7.2556060841278594E-2</v>
      </c>
      <c r="H72">
        <v>1.60686571589094E-2</v>
      </c>
      <c r="I72">
        <v>-1.0317879194716899E-2</v>
      </c>
      <c r="J72">
        <v>1.4418002931256601E-2</v>
      </c>
    </row>
    <row r="73" spans="2:10" x14ac:dyDescent="0.25">
      <c r="B73">
        <v>-0.71667730370957505</v>
      </c>
      <c r="C73">
        <v>7.6466937002412097E-2</v>
      </c>
      <c r="D73">
        <v>0.19042981237804699</v>
      </c>
      <c r="E73">
        <v>-0.221116387509771</v>
      </c>
      <c r="F73">
        <v>-5.8899128525649602E-2</v>
      </c>
      <c r="G73">
        <v>-8.40595605906371E-2</v>
      </c>
      <c r="H73">
        <v>1.8872578925415998E-2</v>
      </c>
      <c r="I73">
        <v>-3.0365324150014601E-2</v>
      </c>
      <c r="J73">
        <v>1.5959605785731901E-2</v>
      </c>
    </row>
    <row r="74" spans="2:10" x14ac:dyDescent="0.25">
      <c r="B74">
        <v>-0.88427068287402599</v>
      </c>
      <c r="C74">
        <v>-1.56730056995628E-2</v>
      </c>
      <c r="D74">
        <v>7.5323407492448702E-2</v>
      </c>
      <c r="E74">
        <v>-0.220183389569927</v>
      </c>
      <c r="F74">
        <v>-3.4698359625956902E-2</v>
      </c>
      <c r="G74">
        <v>-6.1585569500303201E-2</v>
      </c>
      <c r="H74">
        <v>6.4892005904651495E-2</v>
      </c>
      <c r="I74">
        <v>1.66146976221242E-3</v>
      </c>
      <c r="J74">
        <v>1.7354825939977999E-2</v>
      </c>
    </row>
    <row r="75" spans="2:10" x14ac:dyDescent="0.25">
      <c r="B75">
        <v>-0.94115948552515305</v>
      </c>
      <c r="C75">
        <v>-4.0198302877553903E-2</v>
      </c>
      <c r="D75">
        <v>5.1331453920698301E-2</v>
      </c>
      <c r="E75">
        <v>-0.26164622322448899</v>
      </c>
      <c r="F75">
        <v>-6.2411378927710502E-2</v>
      </c>
      <c r="G75">
        <v>-7.7793186682370397E-2</v>
      </c>
      <c r="H75">
        <v>0.102982960307335</v>
      </c>
      <c r="I75">
        <v>3.3650539191688297E-2</v>
      </c>
      <c r="J75">
        <v>9.5775332284738605E-3</v>
      </c>
    </row>
    <row r="76" spans="2:10" x14ac:dyDescent="0.25">
      <c r="B76">
        <v>-0.951057171066513</v>
      </c>
      <c r="C76">
        <v>-3.8827841088046502E-2</v>
      </c>
      <c r="D76">
        <v>1.7670782502372601E-2</v>
      </c>
      <c r="E76">
        <v>-0.24661798171716001</v>
      </c>
      <c r="F76">
        <v>-6.1850669747688297E-2</v>
      </c>
      <c r="G76">
        <v>-9.8977538529526399E-2</v>
      </c>
      <c r="H76">
        <v>0.104291224672937</v>
      </c>
      <c r="I76">
        <v>1.52634721541017E-2</v>
      </c>
      <c r="J76">
        <v>1.7645847933034999E-2</v>
      </c>
    </row>
    <row r="77" spans="2:10" x14ac:dyDescent="0.25">
      <c r="B77">
        <v>0.68537122968975905</v>
      </c>
      <c r="C77">
        <v>-7.32884088433596E-3</v>
      </c>
      <c r="D77">
        <v>-4.92895811044179E-4</v>
      </c>
      <c r="E77">
        <v>6.3076166529304603E-2</v>
      </c>
      <c r="F77">
        <v>-4.4451383626287901E-2</v>
      </c>
      <c r="G77">
        <v>-1.5844562630069399E-3</v>
      </c>
      <c r="H77">
        <v>6.8859772893480001E-3</v>
      </c>
      <c r="I77">
        <v>-8.5750420303482306E-3</v>
      </c>
      <c r="J77">
        <v>8.3359254610072507E-3</v>
      </c>
    </row>
    <row r="78" spans="2:10" x14ac:dyDescent="0.25">
      <c r="B78">
        <v>0.430720707274384</v>
      </c>
      <c r="C78">
        <v>-8.3815911742602302E-3</v>
      </c>
      <c r="D78">
        <v>-9.9493245185193896E-2</v>
      </c>
      <c r="E78">
        <v>9.5811831640431402E-3</v>
      </c>
      <c r="F78">
        <v>-4.75691480696196E-2</v>
      </c>
      <c r="G78">
        <v>3.4550356478739899E-2</v>
      </c>
      <c r="H78">
        <v>2.59007707591398E-2</v>
      </c>
      <c r="I78">
        <v>-1.08358637200659E-2</v>
      </c>
      <c r="J78">
        <v>6.6476534464786905E-4</v>
      </c>
    </row>
    <row r="79" spans="2:10" x14ac:dyDescent="0.25">
      <c r="B79">
        <v>0.35890982106894298</v>
      </c>
      <c r="C79">
        <v>-4.8076943351058901E-2</v>
      </c>
      <c r="D79">
        <v>-9.60487136247649E-2</v>
      </c>
      <c r="E79">
        <v>-3.4094429681477099E-3</v>
      </c>
      <c r="F79">
        <v>-4.0228881459969702E-2</v>
      </c>
      <c r="G79">
        <v>3.9266797390226198E-2</v>
      </c>
      <c r="H79">
        <v>3.3784802901105998E-2</v>
      </c>
      <c r="I79">
        <v>3.47958519042856E-3</v>
      </c>
      <c r="J79">
        <v>-5.2139004373788203E-3</v>
      </c>
    </row>
    <row r="80" spans="2:10" x14ac:dyDescent="0.25">
      <c r="B80">
        <v>0.33564927667195199</v>
      </c>
      <c r="C80">
        <v>-4.7242388791746102E-2</v>
      </c>
      <c r="D80">
        <v>-0.103405013789808</v>
      </c>
      <c r="E80">
        <v>-1.29387037758215E-2</v>
      </c>
      <c r="F80">
        <v>-1.95034164868664E-2</v>
      </c>
      <c r="G80">
        <v>-7.3165870860137198E-3</v>
      </c>
      <c r="H80">
        <v>5.1022691914693101E-2</v>
      </c>
      <c r="I80">
        <v>-1.4346656248208099E-2</v>
      </c>
      <c r="J80">
        <v>4.7909528265188397E-3</v>
      </c>
    </row>
    <row r="81" spans="2:10" x14ac:dyDescent="0.25">
      <c r="B81">
        <v>0.16027981650936801</v>
      </c>
      <c r="C81">
        <v>-0.29665722282442603</v>
      </c>
      <c r="D81">
        <v>0.122219949912296</v>
      </c>
      <c r="E81">
        <v>-4.9389410607922797E-2</v>
      </c>
      <c r="F81">
        <v>9.77569303138205E-3</v>
      </c>
      <c r="G81">
        <v>3.6896277880503002E-2</v>
      </c>
      <c r="H81">
        <v>4.0416311885333199E-2</v>
      </c>
      <c r="I81">
        <v>-2.5140832742544202E-2</v>
      </c>
      <c r="J81">
        <v>3.8303286473819002E-4</v>
      </c>
    </row>
    <row r="82" spans="2:10" x14ac:dyDescent="0.25">
      <c r="B82">
        <v>0.256000443167747</v>
      </c>
      <c r="C82">
        <v>-8.1666796380076304E-2</v>
      </c>
      <c r="D82">
        <v>-0.13681004878040801</v>
      </c>
      <c r="E82">
        <v>-2.8144815960369801E-2</v>
      </c>
      <c r="F82">
        <v>-3.0138411501133298E-2</v>
      </c>
      <c r="G82">
        <v>-7.7034015805752497E-3</v>
      </c>
      <c r="H82">
        <v>5.1330652609573001E-2</v>
      </c>
      <c r="I82">
        <v>-5.39100762915671E-3</v>
      </c>
      <c r="J82">
        <v>-5.8938838165296702E-3</v>
      </c>
    </row>
    <row r="83" spans="2:10" x14ac:dyDescent="0.25">
      <c r="B83">
        <v>0.109645529435609</v>
      </c>
      <c r="C83">
        <v>6.5083015094316698E-3</v>
      </c>
      <c r="D83">
        <v>-0.104317796695587</v>
      </c>
      <c r="E83">
        <v>-5.9371899494122499E-2</v>
      </c>
      <c r="F83">
        <v>-1.04703541860907E-2</v>
      </c>
      <c r="G83">
        <v>1.61361398816251E-2</v>
      </c>
      <c r="H83">
        <v>4.0499226523496502E-2</v>
      </c>
      <c r="I83">
        <v>-3.0429067384625998E-2</v>
      </c>
      <c r="J83">
        <v>6.00708475406394E-3</v>
      </c>
    </row>
    <row r="84" spans="2:10" x14ac:dyDescent="0.25">
      <c r="B84">
        <v>7.4922706818959503E-2</v>
      </c>
      <c r="C84">
        <v>2.0570177606403402E-2</v>
      </c>
      <c r="D84">
        <v>-0.112426492467261</v>
      </c>
      <c r="E84">
        <v>-7.6128885952666606E-2</v>
      </c>
      <c r="F84">
        <v>-1.9395428829613901E-2</v>
      </c>
      <c r="G84">
        <v>-8.7698020845295294E-3</v>
      </c>
      <c r="H84">
        <v>4.9442973707721299E-2</v>
      </c>
      <c r="I84">
        <v>-3.5045214145629403E-2</v>
      </c>
      <c r="J84">
        <v>8.0746128559415799E-3</v>
      </c>
    </row>
    <row r="85" spans="2:10" x14ac:dyDescent="0.25">
      <c r="B85">
        <v>0.105225835800481</v>
      </c>
      <c r="C85">
        <v>8.4490031028188403E-3</v>
      </c>
      <c r="D85">
        <v>0.155351109985122</v>
      </c>
      <c r="E85">
        <v>-7.9137068866561203E-2</v>
      </c>
      <c r="F85">
        <v>2.13905458321304E-2</v>
      </c>
      <c r="G85">
        <v>1.35945635964783E-2</v>
      </c>
      <c r="H85">
        <v>4.4280010859500202E-2</v>
      </c>
      <c r="I85">
        <v>-5.5980579493445396E-3</v>
      </c>
      <c r="J85">
        <v>3.7832315270181498E-3</v>
      </c>
    </row>
    <row r="86" spans="2:10" x14ac:dyDescent="0.25">
      <c r="B86">
        <v>4.5090418024211201E-3</v>
      </c>
      <c r="C86">
        <v>1.7232646796528198E-2</v>
      </c>
      <c r="D86">
        <v>-8.9995021351565396E-2</v>
      </c>
      <c r="E86">
        <v>-7.0743656398142493E-2</v>
      </c>
      <c r="F86">
        <v>2.7136836666823302E-3</v>
      </c>
      <c r="G86">
        <v>-5.0449689959682301E-3</v>
      </c>
      <c r="H86">
        <v>2.24797291195412E-2</v>
      </c>
      <c r="I86">
        <v>-3.22269598897321E-2</v>
      </c>
      <c r="J86">
        <v>-2.9377422922442201E-4</v>
      </c>
    </row>
    <row r="87" spans="2:10" x14ac:dyDescent="0.25">
      <c r="B87">
        <v>-1.44769022414782E-2</v>
      </c>
      <c r="C87">
        <v>4.7320346436573298E-2</v>
      </c>
      <c r="D87">
        <v>-9.2741904515088194E-2</v>
      </c>
      <c r="E87">
        <v>-6.9514004076821401E-2</v>
      </c>
      <c r="F87">
        <v>-4.8885434678836697E-3</v>
      </c>
      <c r="G87">
        <v>-7.8462493520072701E-3</v>
      </c>
      <c r="H87">
        <v>2.2721895658525899E-2</v>
      </c>
      <c r="I87">
        <v>-3.51674328094818E-2</v>
      </c>
      <c r="J87">
        <v>5.65394079960317E-4</v>
      </c>
    </row>
    <row r="88" spans="2:10" x14ac:dyDescent="0.25">
      <c r="B88">
        <v>-0.16163825442375901</v>
      </c>
      <c r="C88">
        <v>-5.4959330825861998E-2</v>
      </c>
      <c r="D88">
        <v>-0.15597645602587301</v>
      </c>
      <c r="E88">
        <v>-5.6611820707270603E-2</v>
      </c>
      <c r="F88">
        <v>9.2729954595108192E-3</v>
      </c>
      <c r="G88">
        <v>-1.8118649288868399E-2</v>
      </c>
      <c r="H88">
        <v>3.0271552898867099E-2</v>
      </c>
      <c r="I88">
        <v>-1.43721686455837E-2</v>
      </c>
      <c r="J88">
        <v>-1.83765012577949E-3</v>
      </c>
    </row>
    <row r="89" spans="2:10" x14ac:dyDescent="0.25">
      <c r="B89">
        <v>-0.129287040567335</v>
      </c>
      <c r="C89">
        <v>2.9266104242316401E-2</v>
      </c>
      <c r="D89">
        <v>-0.107463528450175</v>
      </c>
      <c r="E89">
        <v>-5.4217818271125699E-2</v>
      </c>
      <c r="F89">
        <v>7.0508455393387699E-3</v>
      </c>
      <c r="G89">
        <v>1.4682906449053601E-2</v>
      </c>
      <c r="H89">
        <v>1.22786640271721E-2</v>
      </c>
      <c r="I89">
        <v>-6.7849349886866701E-3</v>
      </c>
      <c r="J89">
        <v>-5.9284773489027302E-3</v>
      </c>
    </row>
    <row r="90" spans="2:10" x14ac:dyDescent="0.25">
      <c r="B90">
        <v>-0.35301913940868102</v>
      </c>
      <c r="C90">
        <v>9.30879755914059E-2</v>
      </c>
      <c r="D90">
        <v>-0.123033550259464</v>
      </c>
      <c r="E90">
        <v>-5.1901515481927597E-2</v>
      </c>
      <c r="F90">
        <v>6.4350187937918498E-3</v>
      </c>
      <c r="G90">
        <v>-7.1839888108720601E-3</v>
      </c>
      <c r="H90">
        <v>7.9558000299551101E-4</v>
      </c>
      <c r="I90">
        <v>-2.7556514880648499E-2</v>
      </c>
      <c r="J90">
        <v>8.36066497316631E-3</v>
      </c>
    </row>
    <row r="91" spans="2:10" x14ac:dyDescent="0.25">
      <c r="B91">
        <v>-0.44268738631042498</v>
      </c>
      <c r="C91">
        <v>7.5879623659299303E-2</v>
      </c>
      <c r="D91">
        <v>-0.15485701838914401</v>
      </c>
      <c r="E91">
        <v>-3.7382148362038403E-2</v>
      </c>
      <c r="F91">
        <v>-1.7772205639369199E-2</v>
      </c>
      <c r="G91">
        <v>-3.09400980467976E-2</v>
      </c>
      <c r="H91">
        <v>-1.7331848232636601E-2</v>
      </c>
      <c r="I91">
        <v>-8.3480541942504496E-3</v>
      </c>
      <c r="J91">
        <v>-5.6455002222429796E-3</v>
      </c>
    </row>
    <row r="92" spans="2:10" x14ac:dyDescent="0.25">
      <c r="B92">
        <v>-0.22087920548420101</v>
      </c>
      <c r="C92">
        <v>0.38493426723963697</v>
      </c>
      <c r="D92">
        <v>0.13477587206889199</v>
      </c>
      <c r="E92">
        <v>-5.8312621824137399E-2</v>
      </c>
      <c r="F92">
        <v>3.80553327179321E-2</v>
      </c>
      <c r="G92">
        <v>-3.6775914770327302E-2</v>
      </c>
      <c r="H92">
        <v>7.3144824906889797E-2</v>
      </c>
      <c r="I92">
        <v>5.9596538213155602E-2</v>
      </c>
      <c r="J92">
        <v>6.72787432193017E-3</v>
      </c>
    </row>
    <row r="93" spans="2:10" x14ac:dyDescent="0.25">
      <c r="B93">
        <v>-0.19947377366653199</v>
      </c>
      <c r="C93">
        <v>0.499781472433246</v>
      </c>
      <c r="D93">
        <v>0.15698206801917</v>
      </c>
      <c r="E93">
        <v>-3.9410685927582401E-2</v>
      </c>
      <c r="F93">
        <v>5.2161914493243901E-2</v>
      </c>
      <c r="G93">
        <v>-6.1857604191604701E-2</v>
      </c>
      <c r="H93">
        <v>9.2845864387968602E-2</v>
      </c>
      <c r="I93">
        <v>9.6436792238599398E-2</v>
      </c>
      <c r="J93">
        <v>3.0415774719354301E-3</v>
      </c>
    </row>
    <row r="94" spans="2:10" x14ac:dyDescent="0.25">
      <c r="B94">
        <v>-0.63984487688394398</v>
      </c>
      <c r="C94">
        <v>0.107348408814463</v>
      </c>
      <c r="D94">
        <v>1.75663165400461E-2</v>
      </c>
      <c r="E94">
        <v>-5.40170315304494E-2</v>
      </c>
      <c r="F94">
        <v>5.8433259244502003E-2</v>
      </c>
      <c r="G94">
        <v>-1.3797985387891501E-2</v>
      </c>
      <c r="H94">
        <v>-2.9552529096697499E-3</v>
      </c>
      <c r="I94">
        <v>-8.1559177719196796E-3</v>
      </c>
      <c r="J94">
        <v>3.08545218215447E-2</v>
      </c>
    </row>
    <row r="95" spans="2:10" x14ac:dyDescent="0.25">
      <c r="B95">
        <v>-0.75885608687704798</v>
      </c>
      <c r="C95">
        <v>3.1360080438377E-3</v>
      </c>
      <c r="D95">
        <v>2.7353590390574001E-2</v>
      </c>
      <c r="E95">
        <v>-6.8494626278233398E-2</v>
      </c>
      <c r="F95">
        <v>9.77458628464037E-2</v>
      </c>
      <c r="G95">
        <v>-1.09835062431646E-2</v>
      </c>
      <c r="H95">
        <v>5.5768360290411696E-3</v>
      </c>
      <c r="I95">
        <v>-1.1711100370096201E-2</v>
      </c>
      <c r="J95">
        <v>3.0855253793952001E-2</v>
      </c>
    </row>
    <row r="96" spans="2:10" x14ac:dyDescent="0.25">
      <c r="B96">
        <v>-0.91419448350259602</v>
      </c>
      <c r="C96">
        <v>8.1585346943308101E-2</v>
      </c>
      <c r="D96">
        <v>0.13297330566197099</v>
      </c>
      <c r="E96">
        <v>-0.15240254690150201</v>
      </c>
      <c r="F96">
        <v>0.112535557013153</v>
      </c>
      <c r="G96">
        <v>3.0407089729835898E-2</v>
      </c>
      <c r="H96">
        <v>5.3572343629447398E-2</v>
      </c>
      <c r="I96">
        <v>-5.5745577429841403E-2</v>
      </c>
      <c r="J96">
        <v>2.2003841865262299E-2</v>
      </c>
    </row>
    <row r="97" spans="2:10" x14ac:dyDescent="0.25">
      <c r="B97">
        <v>-0.98704599471182297</v>
      </c>
      <c r="C97">
        <v>5.8303734232187501E-2</v>
      </c>
      <c r="D97">
        <v>7.8186517624753205E-2</v>
      </c>
      <c r="E97">
        <v>-0.178028050076695</v>
      </c>
      <c r="F97">
        <v>9.6523324147045397E-2</v>
      </c>
      <c r="G97">
        <v>1.9523106803424301E-2</v>
      </c>
      <c r="H97">
        <v>4.5655445669824102E-2</v>
      </c>
      <c r="I97">
        <v>-4.0712688384793402E-2</v>
      </c>
      <c r="J97">
        <v>2.1485522162647199E-3</v>
      </c>
    </row>
    <row r="98" spans="2:10" x14ac:dyDescent="0.25">
      <c r="B98">
        <v>-1.0383771823151999</v>
      </c>
      <c r="C98">
        <v>6.7028030832575303E-2</v>
      </c>
      <c r="D98">
        <v>6.6937511479021203E-2</v>
      </c>
      <c r="E98">
        <v>-0.16879955981022399</v>
      </c>
      <c r="F98">
        <v>0.108669436777804</v>
      </c>
      <c r="G98">
        <v>-1.42707123870594E-2</v>
      </c>
      <c r="H98">
        <v>4.9230667125397802E-2</v>
      </c>
      <c r="I98">
        <v>-3.7741741475612302E-2</v>
      </c>
      <c r="J98">
        <v>-3.4314850951352098E-3</v>
      </c>
    </row>
    <row r="99" spans="2:10" x14ac:dyDescent="0.25">
      <c r="B99">
        <v>-1.04016815997847</v>
      </c>
      <c r="C99">
        <v>6.9319228064635002E-2</v>
      </c>
      <c r="D99">
        <v>5.7167305628628602E-2</v>
      </c>
      <c r="E99">
        <v>-0.20320802361901899</v>
      </c>
      <c r="F99">
        <v>0.11424312037708199</v>
      </c>
      <c r="G99">
        <v>-1.5604547189465899E-2</v>
      </c>
      <c r="H99">
        <v>4.3614598809419598E-2</v>
      </c>
      <c r="I99">
        <v>-3.6544153156263998E-2</v>
      </c>
      <c r="J99">
        <v>-1.05411521675744E-2</v>
      </c>
    </row>
    <row r="100" spans="2:10" x14ac:dyDescent="0.25">
      <c r="B100">
        <v>-1.06263454903777</v>
      </c>
      <c r="C100">
        <v>6.6416564318887497E-2</v>
      </c>
      <c r="D100">
        <v>3.5647136185547601E-2</v>
      </c>
      <c r="E100">
        <v>-0.20878462031212999</v>
      </c>
      <c r="F100">
        <v>0.12785819560699499</v>
      </c>
      <c r="G100">
        <v>-1.5777829276313299E-2</v>
      </c>
      <c r="H100">
        <v>4.6761286772120901E-2</v>
      </c>
      <c r="I100">
        <v>-3.51541785427315E-2</v>
      </c>
      <c r="J100">
        <v>-1.18465097049306E-2</v>
      </c>
    </row>
    <row r="101" spans="2:10" x14ac:dyDescent="0.25">
      <c r="B101">
        <v>0.68537122968975905</v>
      </c>
      <c r="C101">
        <v>-7.32884088433596E-3</v>
      </c>
      <c r="D101">
        <v>-4.92895811044179E-4</v>
      </c>
      <c r="E101">
        <v>6.3076166529304603E-2</v>
      </c>
      <c r="F101">
        <v>-4.4451383626287901E-2</v>
      </c>
      <c r="G101">
        <v>-1.5844562630069399E-3</v>
      </c>
      <c r="H101">
        <v>6.8859772893480001E-3</v>
      </c>
      <c r="I101">
        <v>-8.5750420303482306E-3</v>
      </c>
      <c r="J101">
        <v>8.3359254610072507E-3</v>
      </c>
    </row>
    <row r="102" spans="2:10" x14ac:dyDescent="0.25">
      <c r="B102">
        <v>0.43185884359881299</v>
      </c>
      <c r="C102">
        <v>0.19580045957859901</v>
      </c>
      <c r="D102">
        <v>2.3158229881236499E-2</v>
      </c>
      <c r="E102">
        <v>-4.3289255477400999E-2</v>
      </c>
      <c r="F102">
        <v>3.2118933481843498E-3</v>
      </c>
      <c r="G102">
        <v>8.2021118266036703E-4</v>
      </c>
      <c r="H102">
        <v>-0.13821418813792799</v>
      </c>
      <c r="I102">
        <v>2.64765951964019E-2</v>
      </c>
      <c r="J102">
        <v>4.4381024747034897E-2</v>
      </c>
    </row>
    <row r="103" spans="2:10" x14ac:dyDescent="0.25">
      <c r="B103">
        <v>0.378846425651019</v>
      </c>
      <c r="C103">
        <v>0.18527237750161499</v>
      </c>
      <c r="D103">
        <v>-1.81923978659853E-2</v>
      </c>
      <c r="E103">
        <v>-4.46329865036885E-2</v>
      </c>
      <c r="F103">
        <v>3.4945674405903702E-2</v>
      </c>
      <c r="G103">
        <v>-2.7921393947792601E-2</v>
      </c>
      <c r="H103">
        <v>-0.11880735164249499</v>
      </c>
      <c r="I103">
        <v>2.45753469148468E-2</v>
      </c>
      <c r="J103">
        <v>5.1156875292932703E-2</v>
      </c>
    </row>
    <row r="104" spans="2:10" x14ac:dyDescent="0.25">
      <c r="B104">
        <v>0.248752057442547</v>
      </c>
      <c r="C104">
        <v>7.3821595486183306E-2</v>
      </c>
      <c r="D104">
        <v>-4.8090166725660098E-2</v>
      </c>
      <c r="E104">
        <v>-5.8596894646504E-2</v>
      </c>
      <c r="F104">
        <v>5.26480874976408E-2</v>
      </c>
      <c r="G104">
        <v>-5.03961167117392E-2</v>
      </c>
      <c r="H104">
        <v>-0.11799962380753801</v>
      </c>
      <c r="I104">
        <v>8.8881383106817393E-3</v>
      </c>
      <c r="J104">
        <v>5.2439138466090503E-2</v>
      </c>
    </row>
    <row r="105" spans="2:10" x14ac:dyDescent="0.25">
      <c r="B105">
        <v>1.0524749288094299</v>
      </c>
      <c r="C105">
        <v>0.92666611312589098</v>
      </c>
      <c r="D105">
        <v>0.296364253229355</v>
      </c>
      <c r="E105">
        <v>-2.8579376987784601E-2</v>
      </c>
      <c r="F105">
        <v>0.12756261956142401</v>
      </c>
      <c r="G105">
        <v>-7.8628477440080502E-2</v>
      </c>
      <c r="H105">
        <v>-2.8894717454213899E-2</v>
      </c>
      <c r="I105">
        <v>9.7556422283275504E-2</v>
      </c>
      <c r="J105">
        <v>6.4680507477179502E-2</v>
      </c>
    </row>
    <row r="106" spans="2:10" x14ac:dyDescent="0.25">
      <c r="B106">
        <v>9.4214353172254697E-2</v>
      </c>
      <c r="C106">
        <v>0.12614948694661099</v>
      </c>
      <c r="D106">
        <v>-3.3940577838394499E-2</v>
      </c>
      <c r="E106">
        <v>-0.113571768729819</v>
      </c>
      <c r="F106">
        <v>3.5227212853187001E-2</v>
      </c>
      <c r="G106">
        <v>-4.8782007832329E-2</v>
      </c>
      <c r="H106">
        <v>-0.111928782418135</v>
      </c>
      <c r="I106">
        <v>2.4024247746642701E-2</v>
      </c>
      <c r="J106">
        <v>1.00663587792951E-2</v>
      </c>
    </row>
    <row r="107" spans="2:10" x14ac:dyDescent="0.25">
      <c r="B107">
        <v>8.1159209465050994E-2</v>
      </c>
      <c r="C107">
        <v>0.15184975726375</v>
      </c>
      <c r="D107">
        <v>-1.10368818153383E-2</v>
      </c>
      <c r="E107">
        <v>-0.10931321323741899</v>
      </c>
      <c r="F107">
        <v>2.8505548092601501E-2</v>
      </c>
      <c r="G107">
        <v>-3.1937479406748702E-2</v>
      </c>
      <c r="H107">
        <v>-0.118514088396897</v>
      </c>
      <c r="I107">
        <v>2.9132080509757099E-2</v>
      </c>
      <c r="J107">
        <v>2.0915026873923998E-3</v>
      </c>
    </row>
    <row r="108" spans="2:10" x14ac:dyDescent="0.25">
      <c r="B108">
        <v>1.0091180560478099</v>
      </c>
      <c r="C108">
        <v>1.1748004943514501</v>
      </c>
      <c r="D108">
        <v>0.41518752746304599</v>
      </c>
      <c r="E108">
        <v>-9.4860091675663602E-2</v>
      </c>
      <c r="F108">
        <v>0.133793192680281</v>
      </c>
      <c r="G108">
        <v>-0.10940885083233599</v>
      </c>
      <c r="H108">
        <v>3.2857903573392501E-2</v>
      </c>
      <c r="I108">
        <v>0.130419453862855</v>
      </c>
      <c r="J108">
        <v>3.3210361420330597E-2</v>
      </c>
    </row>
    <row r="109" spans="2:10" x14ac:dyDescent="0.25">
      <c r="B109">
        <v>-3.7330552263110897E-2</v>
      </c>
      <c r="C109">
        <v>8.7945053925921696E-2</v>
      </c>
      <c r="D109">
        <v>-5.2768474075118199E-2</v>
      </c>
      <c r="E109">
        <v>-0.12030365877648699</v>
      </c>
      <c r="F109">
        <v>3.4841242874795599E-2</v>
      </c>
      <c r="G109">
        <v>-5.2562852570170501E-2</v>
      </c>
      <c r="H109">
        <v>-0.12632555296856701</v>
      </c>
      <c r="I109">
        <v>6.2749688706863699E-3</v>
      </c>
      <c r="J109">
        <v>1.0233813812703301E-3</v>
      </c>
    </row>
    <row r="110" spans="2:10" x14ac:dyDescent="0.25">
      <c r="B110">
        <v>-7.7890467948043607E-2</v>
      </c>
      <c r="C110">
        <v>7.5755428572849198E-2</v>
      </c>
      <c r="D110">
        <v>-7.7943430141197298E-2</v>
      </c>
      <c r="E110">
        <v>-0.117338844860135</v>
      </c>
      <c r="F110">
        <v>5.7722216843653203E-2</v>
      </c>
      <c r="G110">
        <v>-7.4875777608508207E-2</v>
      </c>
      <c r="H110">
        <v>-0.119800842353706</v>
      </c>
      <c r="I110">
        <v>6.6207139487690896E-3</v>
      </c>
      <c r="J110">
        <v>2.5122623149566002E-3</v>
      </c>
    </row>
    <row r="111" spans="2:10" x14ac:dyDescent="0.25">
      <c r="B111">
        <v>-0.124594320722076</v>
      </c>
      <c r="C111">
        <v>8.3717172799945894E-2</v>
      </c>
      <c r="D111">
        <v>-6.1650681447704199E-2</v>
      </c>
      <c r="E111">
        <v>-0.12279905572461999</v>
      </c>
      <c r="F111">
        <v>8.1407599573688205E-2</v>
      </c>
      <c r="G111">
        <v>-8.5553141777398103E-2</v>
      </c>
      <c r="H111">
        <v>-0.116934172468649</v>
      </c>
      <c r="I111">
        <v>9.1363914387938509E-3</v>
      </c>
      <c r="J111">
        <v>3.5311543936263198E-4</v>
      </c>
    </row>
    <row r="112" spans="2:10" x14ac:dyDescent="0.25">
      <c r="B112">
        <v>-0.31047908133059399</v>
      </c>
      <c r="C112">
        <v>0.16064792767831801</v>
      </c>
      <c r="D112">
        <v>-4.3595547774439601E-2</v>
      </c>
      <c r="E112">
        <v>-0.115103351620525</v>
      </c>
      <c r="F112">
        <v>9.1709505329583704E-2</v>
      </c>
      <c r="G112">
        <v>-8.24225056104987E-2</v>
      </c>
      <c r="H112">
        <v>-0.134002567851389</v>
      </c>
      <c r="I112">
        <v>1.10570678230153E-2</v>
      </c>
      <c r="J112">
        <v>-2.56371112471976E-2</v>
      </c>
    </row>
    <row r="113" spans="2:10" x14ac:dyDescent="0.25">
      <c r="B113">
        <v>-0.38166250595755402</v>
      </c>
      <c r="C113">
        <v>0.15131182375369201</v>
      </c>
      <c r="D113">
        <v>-2.40727437790593E-2</v>
      </c>
      <c r="E113">
        <v>-0.10470838698811299</v>
      </c>
      <c r="F113">
        <v>0.107508597693795</v>
      </c>
      <c r="G113">
        <v>-7.5640226917956702E-2</v>
      </c>
      <c r="H113">
        <v>-0.13789091163386899</v>
      </c>
      <c r="I113">
        <v>1.29565429478213E-2</v>
      </c>
      <c r="J113">
        <v>-3.13951115876758E-2</v>
      </c>
    </row>
    <row r="114" spans="2:10" x14ac:dyDescent="0.25">
      <c r="B114">
        <v>-0.47278763224825199</v>
      </c>
      <c r="C114">
        <v>9.7932075236669705E-2</v>
      </c>
      <c r="D114">
        <v>-5.8337771735093698E-2</v>
      </c>
      <c r="E114">
        <v>-8.1315226550260203E-2</v>
      </c>
      <c r="F114">
        <v>0.13550691119644401</v>
      </c>
      <c r="G114">
        <v>-9.4760428111031095E-2</v>
      </c>
      <c r="H114">
        <v>-0.15130723323838099</v>
      </c>
      <c r="I114">
        <v>9.4307226144515009E-3</v>
      </c>
      <c r="J114">
        <v>-3.6612009095758E-2</v>
      </c>
    </row>
    <row r="115" spans="2:10" x14ac:dyDescent="0.25">
      <c r="B115">
        <v>0.68537122968975905</v>
      </c>
      <c r="C115">
        <v>-7.32884088433596E-3</v>
      </c>
      <c r="D115">
        <v>-4.92895811044179E-4</v>
      </c>
      <c r="E115">
        <v>6.3076166529304603E-2</v>
      </c>
      <c r="F115">
        <v>-4.4451383626287901E-2</v>
      </c>
      <c r="G115">
        <v>-1.5844562630069399E-3</v>
      </c>
      <c r="H115">
        <v>6.8859772893480001E-3</v>
      </c>
      <c r="I115">
        <v>-8.5750420303482306E-3</v>
      </c>
      <c r="J115">
        <v>8.3359254610072507E-3</v>
      </c>
    </row>
    <row r="116" spans="2:10" x14ac:dyDescent="0.25">
      <c r="B116">
        <v>0.53427880481608403</v>
      </c>
      <c r="C116">
        <v>-0.13969438430127501</v>
      </c>
      <c r="D116">
        <v>-3.39524643905421E-2</v>
      </c>
      <c r="E116">
        <v>4.8304654701786201E-2</v>
      </c>
      <c r="F116">
        <v>-3.5098860261392598E-2</v>
      </c>
      <c r="G116">
        <v>-2.58742262200033E-3</v>
      </c>
      <c r="H116">
        <v>5.0511665178288303E-3</v>
      </c>
      <c r="I116">
        <v>-4.4511383774889302E-3</v>
      </c>
      <c r="J116">
        <v>6.8292986922198198E-3</v>
      </c>
    </row>
    <row r="117" spans="2:10" x14ac:dyDescent="0.25">
      <c r="B117">
        <v>0.75038320489606503</v>
      </c>
      <c r="C117">
        <v>0.107884686892868</v>
      </c>
      <c r="D117">
        <v>6.4026391124087506E-2</v>
      </c>
      <c r="E117">
        <v>5.2375811698813203E-2</v>
      </c>
      <c r="F117">
        <v>-0.111572880960357</v>
      </c>
      <c r="G117">
        <v>0.12082986268387701</v>
      </c>
      <c r="H117">
        <v>-5.2273790122261403E-2</v>
      </c>
      <c r="I117">
        <v>4.0931077844486997E-2</v>
      </c>
      <c r="J117">
        <v>-2.98960124430208E-2</v>
      </c>
    </row>
    <row r="118" spans="2:10" x14ac:dyDescent="0.25">
      <c r="B118">
        <v>0.68168801016605296</v>
      </c>
      <c r="C118">
        <v>0.124941811870988</v>
      </c>
      <c r="D118">
        <v>3.2994836937316502E-2</v>
      </c>
      <c r="E118">
        <v>-2.93371597074541E-2</v>
      </c>
      <c r="F118">
        <v>-2.1855247343813E-2</v>
      </c>
      <c r="G118">
        <v>9.69278308272538E-2</v>
      </c>
      <c r="H118">
        <v>-1.7146972935391001E-2</v>
      </c>
      <c r="I118">
        <v>-1.5082819365503699E-2</v>
      </c>
      <c r="J118">
        <v>3.4236879673026702E-3</v>
      </c>
    </row>
    <row r="119" spans="2:10" x14ac:dyDescent="0.25">
      <c r="B119">
        <v>0.912764670500266</v>
      </c>
      <c r="C119">
        <v>0.35665452184022001</v>
      </c>
      <c r="D119">
        <v>0.14241792006746701</v>
      </c>
      <c r="E119">
        <v>-5.4056028781173701E-2</v>
      </c>
      <c r="F119">
        <v>-3.1630619259936203E-2</v>
      </c>
      <c r="G119">
        <v>0.14849629471595099</v>
      </c>
      <c r="H119">
        <v>-3.9666666023613101E-2</v>
      </c>
      <c r="I119">
        <v>-2.8579693131839699E-2</v>
      </c>
      <c r="J119">
        <v>8.1798337414174199E-4</v>
      </c>
    </row>
    <row r="120" spans="2:10" x14ac:dyDescent="0.25">
      <c r="B120">
        <v>0.52407869275234598</v>
      </c>
      <c r="C120">
        <v>4.22642832204519E-2</v>
      </c>
      <c r="D120">
        <v>-1.13225714724444E-2</v>
      </c>
      <c r="E120">
        <v>2.9320659749578901E-2</v>
      </c>
      <c r="F120">
        <v>-3.9174032699839399E-2</v>
      </c>
      <c r="G120">
        <v>6.9723906793144302E-2</v>
      </c>
      <c r="H120">
        <v>-2.6776863375263301E-2</v>
      </c>
      <c r="I120">
        <v>1.4049228414881199E-3</v>
      </c>
      <c r="J120">
        <v>-1.61579652200384E-3</v>
      </c>
    </row>
    <row r="121" spans="2:10" x14ac:dyDescent="0.25">
      <c r="B121">
        <v>0.39478398795092201</v>
      </c>
      <c r="C121">
        <v>-2.9712561430680601E-2</v>
      </c>
      <c r="D121">
        <v>-4.2354896504308598E-2</v>
      </c>
      <c r="E121">
        <v>-1.0629972363401E-2</v>
      </c>
      <c r="F121">
        <v>-2.2473242176193699E-2</v>
      </c>
      <c r="G121">
        <v>1.1294654917209501E-2</v>
      </c>
      <c r="H121">
        <v>2.6579730979191299E-3</v>
      </c>
      <c r="I121">
        <v>-2.1979594603590401E-2</v>
      </c>
      <c r="J121">
        <v>1.5331915968701801E-2</v>
      </c>
    </row>
    <row r="122" spans="2:10" x14ac:dyDescent="0.25">
      <c r="B122">
        <v>0.48679070226810101</v>
      </c>
      <c r="C122">
        <v>0.12812409519120299</v>
      </c>
      <c r="D122">
        <v>-7.05623072660922E-3</v>
      </c>
      <c r="E122">
        <v>4.1450050356693904E-3</v>
      </c>
      <c r="F122">
        <v>-2.4936208293930201E-2</v>
      </c>
      <c r="G122">
        <v>5.0076648652799198E-2</v>
      </c>
      <c r="H122">
        <v>-1.37017472472943E-2</v>
      </c>
      <c r="I122">
        <v>-2.24832027138607E-2</v>
      </c>
      <c r="J122">
        <v>1.6840753149911201E-2</v>
      </c>
    </row>
    <row r="123" spans="2:10" x14ac:dyDescent="0.25">
      <c r="B123">
        <v>0.422705182865106</v>
      </c>
      <c r="C123">
        <v>9.9190831971145102E-2</v>
      </c>
      <c r="D123">
        <v>-1.5253574954028499E-2</v>
      </c>
      <c r="E123">
        <v>-1.15017713324171E-2</v>
      </c>
      <c r="F123">
        <v>-3.3237923891146298E-2</v>
      </c>
      <c r="G123">
        <v>4.9137214618750397E-2</v>
      </c>
      <c r="H123">
        <v>-1.27428247097207E-2</v>
      </c>
      <c r="I123" s="90">
        <v>1.9734438220413602E-5</v>
      </c>
      <c r="J123">
        <v>8.2311402556020097E-3</v>
      </c>
    </row>
    <row r="124" spans="2:10" x14ac:dyDescent="0.25">
      <c r="B124">
        <v>0.115034295998171</v>
      </c>
      <c r="C124">
        <v>5.8206447443214397E-2</v>
      </c>
      <c r="D124">
        <v>-7.5754170493422604E-2</v>
      </c>
      <c r="E124">
        <v>-6.8838875728562302E-2</v>
      </c>
      <c r="F124">
        <v>1.21273910102286E-2</v>
      </c>
      <c r="G124">
        <v>4.1600887648146997E-2</v>
      </c>
      <c r="H124">
        <v>1.07983892073474E-2</v>
      </c>
      <c r="I124">
        <v>-2.5039304890617401E-2</v>
      </c>
      <c r="J124">
        <v>3.2503989107577999E-2</v>
      </c>
    </row>
    <row r="125" spans="2:10" x14ac:dyDescent="0.25">
      <c r="B125">
        <v>-5.8474321563174603E-3</v>
      </c>
      <c r="C125">
        <v>3.9119982547910298E-2</v>
      </c>
      <c r="D125">
        <v>-9.6784395338298607E-2</v>
      </c>
      <c r="E125">
        <v>-6.17002197291125E-2</v>
      </c>
      <c r="F125">
        <v>1.64355686806303E-2</v>
      </c>
      <c r="G125">
        <v>6.3183000696506994E-2</v>
      </c>
      <c r="H125">
        <v>1.3365585623344899E-2</v>
      </c>
      <c r="I125">
        <v>-2.02511423932463E-2</v>
      </c>
      <c r="J125">
        <v>3.5394142442775202E-2</v>
      </c>
    </row>
    <row r="126" spans="2:10" x14ac:dyDescent="0.25">
      <c r="B126">
        <v>-0.107715073440146</v>
      </c>
      <c r="C126">
        <v>2.3676347258092301E-2</v>
      </c>
      <c r="D126">
        <v>-0.120506083264512</v>
      </c>
      <c r="E126">
        <v>-7.2087384504908703E-2</v>
      </c>
      <c r="F126">
        <v>2.1753768299440999E-2</v>
      </c>
      <c r="G126">
        <v>4.94964708361414E-2</v>
      </c>
      <c r="H126">
        <v>-9.3484593210906592E-3</v>
      </c>
      <c r="I126">
        <v>-9.1755100790135696E-3</v>
      </c>
      <c r="J126">
        <v>1.2139102818041201E-3</v>
      </c>
    </row>
    <row r="127" spans="2:10" x14ac:dyDescent="0.25">
      <c r="B127">
        <v>-0.118055160053954</v>
      </c>
      <c r="C127">
        <v>6.9535422967834604E-2</v>
      </c>
      <c r="D127">
        <v>-0.105764918417199</v>
      </c>
      <c r="E127">
        <v>-7.2433559073764198E-2</v>
      </c>
      <c r="F127">
        <v>5.6071524703781598E-3</v>
      </c>
      <c r="G127">
        <v>3.7048827917566599E-2</v>
      </c>
      <c r="H127">
        <v>-1.53692823817568E-2</v>
      </c>
      <c r="I127">
        <v>-1.7421117650226799E-3</v>
      </c>
      <c r="J127">
        <v>3.5672445732736402E-3</v>
      </c>
    </row>
    <row r="128" spans="2:10" x14ac:dyDescent="0.25">
      <c r="B128">
        <v>-0.15699140819913701</v>
      </c>
      <c r="C128">
        <v>7.3020549201191207E-2</v>
      </c>
      <c r="D128">
        <v>-8.7907049840181301E-2</v>
      </c>
      <c r="E128">
        <v>-5.4269672613685899E-2</v>
      </c>
      <c r="F128">
        <v>-1.35439926410408E-3</v>
      </c>
      <c r="G128">
        <v>2.8274117221560299E-2</v>
      </c>
      <c r="H128">
        <v>-9.7303697682234597E-3</v>
      </c>
      <c r="I128">
        <v>-1.7903592611183801E-2</v>
      </c>
      <c r="J128">
        <v>1.48752603646917E-2</v>
      </c>
    </row>
    <row r="129" spans="2:10" x14ac:dyDescent="0.25">
      <c r="B129">
        <v>-0.21716343402139501</v>
      </c>
      <c r="C129">
        <v>9.4732310014357807E-2</v>
      </c>
      <c r="D129">
        <v>-8.8675363418528705E-2</v>
      </c>
      <c r="E129">
        <v>-6.1399197156509502E-2</v>
      </c>
      <c r="F129">
        <v>-2.4769753910724199E-3</v>
      </c>
      <c r="G129">
        <v>2.7406170737968302E-2</v>
      </c>
      <c r="H129">
        <v>-5.9989834773318904E-3</v>
      </c>
      <c r="I129">
        <v>-1.7283755780603299E-2</v>
      </c>
      <c r="J129">
        <v>1.51358915128553E-2</v>
      </c>
    </row>
    <row r="130" spans="2:10" x14ac:dyDescent="0.25">
      <c r="B130">
        <v>-0.61321094524804998</v>
      </c>
      <c r="C130">
        <v>0.17065226264903399</v>
      </c>
      <c r="D130">
        <v>-0.127061817182679</v>
      </c>
      <c r="E130">
        <v>-9.92066164240228E-2</v>
      </c>
      <c r="F130">
        <v>-1.038848068964E-2</v>
      </c>
      <c r="G130">
        <v>8.4604313791749403E-2</v>
      </c>
      <c r="H130">
        <v>3.0436457801011101E-2</v>
      </c>
      <c r="I130">
        <v>-7.8155832453852409E-3</v>
      </c>
      <c r="J130">
        <v>2.9534684999740601E-2</v>
      </c>
    </row>
    <row r="131" spans="2:10" x14ac:dyDescent="0.25">
      <c r="B131">
        <v>-0.73270158800812901</v>
      </c>
      <c r="C131">
        <v>0.13097610764102899</v>
      </c>
      <c r="D131">
        <v>-0.14109994822986599</v>
      </c>
      <c r="E131">
        <v>-7.2571854687773302E-2</v>
      </c>
      <c r="F131">
        <v>-1.2945222324416099E-2</v>
      </c>
      <c r="G131">
        <v>7.2846057534386499E-2</v>
      </c>
      <c r="H131">
        <v>9.1366245101347204E-3</v>
      </c>
      <c r="I131">
        <v>1.90912858055199E-2</v>
      </c>
      <c r="J131">
        <v>1.39435429778734E-2</v>
      </c>
    </row>
    <row r="132" spans="2:10" x14ac:dyDescent="0.25">
      <c r="B132">
        <v>-0.80653896314188001</v>
      </c>
      <c r="C132">
        <v>0.13763954211209001</v>
      </c>
      <c r="D132">
        <v>-0.154462907058175</v>
      </c>
      <c r="E132">
        <v>-6.9239765509452003E-2</v>
      </c>
      <c r="F132">
        <v>-8.9193501872223795E-3</v>
      </c>
      <c r="G132">
        <v>5.4437301012958801E-2</v>
      </c>
      <c r="H132">
        <v>7.8250062424424904E-3</v>
      </c>
      <c r="I132">
        <v>2.16599464008678E-2</v>
      </c>
      <c r="J132">
        <v>9.1021512756480905E-3</v>
      </c>
    </row>
    <row r="133" spans="2:10" x14ac:dyDescent="0.25">
      <c r="B133">
        <v>-0.88281726698134499</v>
      </c>
      <c r="C133">
        <v>0.14095540861747399</v>
      </c>
      <c r="D133">
        <v>-0.14236104974043601</v>
      </c>
      <c r="E133">
        <v>-7.2365442737751196E-2</v>
      </c>
      <c r="F133">
        <v>-8.3623605403687004E-3</v>
      </c>
      <c r="G133">
        <v>7.40270260572536E-2</v>
      </c>
      <c r="H133">
        <v>1.05018675609051E-2</v>
      </c>
      <c r="I133">
        <v>4.2951810607042201E-2</v>
      </c>
      <c r="J133">
        <v>-7.0982338950453599E-4</v>
      </c>
    </row>
    <row r="134" spans="2:10" x14ac:dyDescent="0.25">
      <c r="B134">
        <v>-0.97935000691893903</v>
      </c>
      <c r="C134">
        <v>9.7663216228893193E-2</v>
      </c>
      <c r="D134">
        <v>-0.16785293271047</v>
      </c>
      <c r="E134">
        <v>-6.5773104463215507E-2</v>
      </c>
      <c r="F134">
        <v>2.5301003996330299E-2</v>
      </c>
      <c r="G134">
        <v>7.8469777790678596E-2</v>
      </c>
      <c r="H134">
        <v>-1.90430060313668E-3</v>
      </c>
      <c r="I134">
        <v>4.6156025026900097E-2</v>
      </c>
      <c r="J134">
        <v>-3.1696394514288098E-3</v>
      </c>
    </row>
    <row r="135" spans="2:10" x14ac:dyDescent="0.25">
      <c r="B135">
        <v>-1.0289013839104599</v>
      </c>
      <c r="C135">
        <v>0.15697906017149499</v>
      </c>
      <c r="D135">
        <v>-0.14455181511349799</v>
      </c>
      <c r="E135">
        <v>-1.8283411453661299E-2</v>
      </c>
      <c r="F135">
        <v>-9.0146342809E-3</v>
      </c>
      <c r="G135">
        <v>6.7155355482009599E-2</v>
      </c>
      <c r="H135">
        <v>1.94539106937359E-2</v>
      </c>
      <c r="I135">
        <v>4.30718860401961E-2</v>
      </c>
      <c r="J135">
        <v>6.2163348115932401E-3</v>
      </c>
    </row>
    <row r="136" spans="2:10" x14ac:dyDescent="0.25">
      <c r="B136">
        <v>-1.2564527497015801</v>
      </c>
      <c r="C136">
        <v>0.24643082297913901</v>
      </c>
      <c r="D136">
        <v>-0.15441241288829699</v>
      </c>
      <c r="E136">
        <v>9.9984868513016394E-3</v>
      </c>
      <c r="F136">
        <v>2.8787873275205999E-2</v>
      </c>
      <c r="G136">
        <v>0.15652078997954599</v>
      </c>
      <c r="H136">
        <v>4.8028968907557902E-2</v>
      </c>
      <c r="I136">
        <v>-8.5295764257882802E-3</v>
      </c>
      <c r="J136">
        <v>3.79940486553332E-2</v>
      </c>
    </row>
    <row r="137" spans="2:10" x14ac:dyDescent="0.25">
      <c r="B137">
        <v>-1.29953094304439</v>
      </c>
      <c r="C137">
        <v>0.230842634816572</v>
      </c>
      <c r="D137">
        <v>-0.15212112463116301</v>
      </c>
      <c r="E137">
        <v>3.7190461387477801E-2</v>
      </c>
      <c r="F137">
        <v>4.6945436152288501E-2</v>
      </c>
      <c r="G137">
        <v>0.15546343195155199</v>
      </c>
      <c r="H137" s="90">
        <v>1.4712213680677801E-2</v>
      </c>
      <c r="I137">
        <v>-3.9327341038987301E-3</v>
      </c>
      <c r="J137">
        <v>2.80468273416896E-2</v>
      </c>
    </row>
    <row r="138" spans="2:10" x14ac:dyDescent="0.25">
      <c r="B138">
        <v>-1.3110465092527299</v>
      </c>
      <c r="C138">
        <v>0.21485891572117199</v>
      </c>
      <c r="D138">
        <v>-0.150948486458996</v>
      </c>
      <c r="E138">
        <v>7.09833037399E-2</v>
      </c>
      <c r="F138">
        <v>5.3441511628851301E-2</v>
      </c>
      <c r="G138">
        <v>0.113247101696459</v>
      </c>
      <c r="H138">
        <v>-3.4025311939181797E-2</v>
      </c>
      <c r="I138">
        <v>4.3916131550811302E-3</v>
      </c>
      <c r="J138">
        <v>9.8744033976318497E-3</v>
      </c>
    </row>
    <row r="139" spans="2:10" x14ac:dyDescent="0.25">
      <c r="B139">
        <v>-0.90395376492248203</v>
      </c>
      <c r="C139">
        <v>0.68659738595406805</v>
      </c>
      <c r="D139">
        <v>0.12003239540898999</v>
      </c>
      <c r="E139">
        <v>0.18822204226619901</v>
      </c>
      <c r="F139">
        <v>-5.4343499370047302E-2</v>
      </c>
      <c r="G139">
        <v>4.5982321301870299E-2</v>
      </c>
      <c r="H139">
        <v>-5.9346031315082703E-2</v>
      </c>
      <c r="I139">
        <v>-3.78636143630754E-2</v>
      </c>
      <c r="J139">
        <v>1.53979336087694E-2</v>
      </c>
    </row>
    <row r="140" spans="2:10" x14ac:dyDescent="0.25">
      <c r="B140">
        <v>-0.93781417612139195</v>
      </c>
      <c r="C140">
        <v>0.66967256683668896</v>
      </c>
      <c r="D140">
        <v>7.3899115611629596E-2</v>
      </c>
      <c r="E140">
        <v>0.100802676748648</v>
      </c>
      <c r="F140">
        <v>-3.7812858293695399E-2</v>
      </c>
      <c r="G140">
        <v>4.3476551301302097E-2</v>
      </c>
      <c r="H140">
        <v>-5.4251221508389E-2</v>
      </c>
      <c r="I140">
        <v>-3.90314320520814E-2</v>
      </c>
      <c r="J140">
        <v>6.0745955882262103E-3</v>
      </c>
    </row>
    <row r="141" spans="2:10" x14ac:dyDescent="0.25">
      <c r="B141">
        <v>-1.0284540245451901</v>
      </c>
      <c r="C141">
        <v>0.70065414627220401</v>
      </c>
      <c r="D141">
        <v>0.10070432229126</v>
      </c>
      <c r="E141">
        <v>0.196897110272129</v>
      </c>
      <c r="F141">
        <v>-0.105492900089512</v>
      </c>
      <c r="G141" s="90">
        <v>-5.0248816275078097E-3</v>
      </c>
      <c r="H141">
        <v>-2.8665172383359999E-2</v>
      </c>
      <c r="I141">
        <v>-2.7623506729709701E-2</v>
      </c>
      <c r="J141">
        <v>1.2077497739538401E-2</v>
      </c>
    </row>
    <row r="142" spans="2:10" x14ac:dyDescent="0.25">
      <c r="B142">
        <v>-1.1331138873675399</v>
      </c>
      <c r="C142">
        <v>0.681554000166819</v>
      </c>
      <c r="D142">
        <v>0.116627578944637</v>
      </c>
      <c r="E142">
        <v>0.29883302403663398</v>
      </c>
      <c r="F142">
        <v>-0.118126430285767</v>
      </c>
      <c r="G142">
        <v>-3.05797054336868E-2</v>
      </c>
      <c r="H142">
        <v>-1.7847554134616701E-2</v>
      </c>
      <c r="I142">
        <v>-2.8117507353135399E-2</v>
      </c>
      <c r="J142">
        <v>2.4526540963548699E-2</v>
      </c>
    </row>
    <row r="143" spans="2:10" x14ac:dyDescent="0.25">
      <c r="B143">
        <v>-1.4632833170294499</v>
      </c>
      <c r="C143">
        <v>0.58528605643238296</v>
      </c>
      <c r="D143">
        <v>0.14324154994997201</v>
      </c>
      <c r="E143">
        <v>0.35909170710792498</v>
      </c>
      <c r="F143">
        <v>-0.12392699214385999</v>
      </c>
      <c r="G143">
        <v>-8.8440278690115801E-4</v>
      </c>
      <c r="H143">
        <v>5.5162515812691203E-3</v>
      </c>
      <c r="I143">
        <v>4.8607485390449699E-2</v>
      </c>
      <c r="J143">
        <v>5.4784230954655301E-3</v>
      </c>
    </row>
    <row r="144" spans="2:10" x14ac:dyDescent="0.25">
      <c r="B144">
        <v>-1.4694239440185199</v>
      </c>
      <c r="C144">
        <v>0.53931857994505705</v>
      </c>
      <c r="D144">
        <v>0.10339976592139299</v>
      </c>
      <c r="E144">
        <v>0.29352909794536503</v>
      </c>
      <c r="F144">
        <v>-7.6364093520238194E-2</v>
      </c>
      <c r="G144">
        <v>1.3538597955316501E-2</v>
      </c>
      <c r="H144">
        <v>-8.3877252760903194E-3</v>
      </c>
      <c r="I144">
        <v>4.1094145302325601E-2</v>
      </c>
      <c r="J144">
        <v>5.2470262008028296E-4</v>
      </c>
    </row>
    <row r="145" spans="2:10" x14ac:dyDescent="0.25">
      <c r="B145">
        <v>-1.48043647015327</v>
      </c>
      <c r="C145">
        <v>0.57738218634554705</v>
      </c>
      <c r="D145">
        <v>0.109484416082504</v>
      </c>
      <c r="E145">
        <v>0.31594892851067602</v>
      </c>
      <c r="F145">
        <v>-9.9854464441314406E-2</v>
      </c>
      <c r="G145">
        <v>-3.71804865182845E-3</v>
      </c>
      <c r="H145">
        <v>6.33132772900925E-3</v>
      </c>
      <c r="I145">
        <v>3.2097922368706303E-2</v>
      </c>
      <c r="J145">
        <v>6.6288226050301097E-3</v>
      </c>
    </row>
    <row r="146" spans="2:10" x14ac:dyDescent="0.25">
      <c r="B146">
        <v>0.68537122968975905</v>
      </c>
      <c r="C146">
        <v>-7.32884088433596E-3</v>
      </c>
      <c r="D146">
        <v>-4.92895811044179E-4</v>
      </c>
      <c r="E146">
        <v>6.3076166529304603E-2</v>
      </c>
      <c r="F146">
        <v>-4.4451383626287901E-2</v>
      </c>
      <c r="G146">
        <v>-1.5844562630069399E-3</v>
      </c>
      <c r="H146">
        <v>6.8859772893480001E-3</v>
      </c>
      <c r="I146">
        <v>-8.5750420303482306E-3</v>
      </c>
      <c r="J146">
        <v>8.3359254610072507E-3</v>
      </c>
    </row>
    <row r="147" spans="2:10" x14ac:dyDescent="0.25">
      <c r="B147">
        <v>0.63413825406658098</v>
      </c>
      <c r="C147">
        <v>-7.02795338823686E-2</v>
      </c>
      <c r="D147">
        <v>-1.09281565564531E-2</v>
      </c>
      <c r="E147">
        <v>7.4224251797429502E-2</v>
      </c>
      <c r="F147">
        <v>-1.6825949581775801E-2</v>
      </c>
      <c r="G147">
        <v>8.1664207234449192E-3</v>
      </c>
      <c r="H147">
        <v>-1.51903639637611E-4</v>
      </c>
      <c r="I147">
        <v>6.0881462187264502E-3</v>
      </c>
      <c r="J147">
        <v>6.2194885911287297E-3</v>
      </c>
    </row>
    <row r="148" spans="2:10" x14ac:dyDescent="0.25">
      <c r="B148">
        <v>0.562729192270923</v>
      </c>
      <c r="C148">
        <v>-0.15154914862180399</v>
      </c>
      <c r="D148">
        <v>-4.3249450556046398E-2</v>
      </c>
      <c r="E148">
        <v>7.8615486832113696E-2</v>
      </c>
      <c r="F148">
        <v>2.88042133926122E-3</v>
      </c>
      <c r="G148">
        <v>-1.8424396799116699E-2</v>
      </c>
      <c r="H148">
        <v>-1.42503256068927E-2</v>
      </c>
      <c r="I148">
        <v>-6.9624212044447397E-3</v>
      </c>
      <c r="J148">
        <v>9.3040669063470301E-3</v>
      </c>
    </row>
    <row r="149" spans="2:10" x14ac:dyDescent="0.25">
      <c r="B149">
        <v>-0.78655007636569996</v>
      </c>
      <c r="C149">
        <v>-1.4768135270452201</v>
      </c>
      <c r="D149">
        <v>-0.79152400288542002</v>
      </c>
      <c r="E149">
        <v>6.6924929595331001E-2</v>
      </c>
      <c r="F149">
        <v>8.5268252458615704E-2</v>
      </c>
      <c r="G149">
        <v>-0.13967477796667899</v>
      </c>
      <c r="H149">
        <v>3.8788413228237097E-2</v>
      </c>
      <c r="I149">
        <v>0.100027340062293</v>
      </c>
      <c r="J149">
        <v>-1.5523224414273999E-2</v>
      </c>
    </row>
    <row r="150" spans="2:10" x14ac:dyDescent="0.25">
      <c r="B150">
        <v>0.57528620513137996</v>
      </c>
      <c r="C150">
        <v>-9.2449651166181299E-2</v>
      </c>
      <c r="D150">
        <v>-5.5053869235381102E-2</v>
      </c>
      <c r="E150">
        <v>6.5567882968706803E-2</v>
      </c>
      <c r="F150">
        <v>-2.0235675684579998E-2</v>
      </c>
      <c r="G150">
        <v>-4.2026324950483002E-2</v>
      </c>
      <c r="H150">
        <v>-1.43856714887463E-2</v>
      </c>
      <c r="I150">
        <v>-2.1826685298913899E-2</v>
      </c>
      <c r="J150">
        <v>1.08704178724004E-2</v>
      </c>
    </row>
    <row r="151" spans="2:10" x14ac:dyDescent="0.25">
      <c r="B151">
        <v>0.56546623696903697</v>
      </c>
      <c r="C151">
        <v>-8.9670211840646302E-2</v>
      </c>
      <c r="D151">
        <v>-3.2659215903730499E-2</v>
      </c>
      <c r="E151">
        <v>5.64560724213077E-2</v>
      </c>
      <c r="F151">
        <v>-2.91280073656296E-2</v>
      </c>
      <c r="G151">
        <v>-1.2889670839324401E-2</v>
      </c>
      <c r="H151">
        <v>-1.5541129517283101E-2</v>
      </c>
      <c r="I151">
        <v>5.9089291665535403E-3</v>
      </c>
      <c r="J151">
        <v>3.60345739967485E-4</v>
      </c>
    </row>
    <row r="152" spans="2:10" x14ac:dyDescent="0.25">
      <c r="B152">
        <v>0.47238152466031302</v>
      </c>
      <c r="C152">
        <v>-0.108485633092007</v>
      </c>
      <c r="D152">
        <v>-5.0047087120333199E-2</v>
      </c>
      <c r="E152">
        <v>4.3737904415341103E-2</v>
      </c>
      <c r="F152">
        <v>-2.2440990263076499E-2</v>
      </c>
      <c r="G152">
        <v>-5.1556568233589303E-3</v>
      </c>
      <c r="H152">
        <v>-1.2988159208126101E-2</v>
      </c>
      <c r="I152">
        <v>-1.09692765513573E-2</v>
      </c>
      <c r="J152">
        <v>8.5876074986952506E-3</v>
      </c>
    </row>
    <row r="153" spans="2:10" x14ac:dyDescent="0.25">
      <c r="B153">
        <v>0.45330400802397502</v>
      </c>
      <c r="C153">
        <v>-0.100199517951372</v>
      </c>
      <c r="D153">
        <v>-4.9945023138613903E-2</v>
      </c>
      <c r="E153">
        <v>3.8315549784917698E-2</v>
      </c>
      <c r="F153">
        <v>-5.8004006509167197E-3</v>
      </c>
      <c r="G153">
        <v>-1.02810873216404E-2</v>
      </c>
      <c r="H153">
        <v>4.5207486200603804E-3</v>
      </c>
      <c r="I153">
        <v>-6.0684834351231801E-3</v>
      </c>
      <c r="J153">
        <v>1.4358084019341501E-2</v>
      </c>
    </row>
    <row r="154" spans="2:10" x14ac:dyDescent="0.25">
      <c r="B154">
        <v>0.47653649288113198</v>
      </c>
      <c r="C154">
        <v>-8.38232219956941E-2</v>
      </c>
      <c r="D154">
        <v>-4.3394155568911602E-2</v>
      </c>
      <c r="E154">
        <v>4.46987538171792E-2</v>
      </c>
      <c r="F154">
        <v>-4.3940369902762096E-3</v>
      </c>
      <c r="G154">
        <v>-6.5701554478934604E-3</v>
      </c>
      <c r="H154">
        <v>-2.75097349523565E-2</v>
      </c>
      <c r="I154">
        <v>-3.1565792633828603E-2</v>
      </c>
      <c r="J154">
        <v>1.44088968808277E-2</v>
      </c>
    </row>
    <row r="155" spans="2:10" x14ac:dyDescent="0.25">
      <c r="B155">
        <v>0.37288453064238097</v>
      </c>
      <c r="C155">
        <v>-0.1478672580823</v>
      </c>
      <c r="D155">
        <v>-0.112119538959363</v>
      </c>
      <c r="E155">
        <v>3.60048972233106E-2</v>
      </c>
      <c r="F155">
        <v>-5.52670472386157E-4</v>
      </c>
      <c r="G155">
        <v>-3.6683950028696899E-2</v>
      </c>
      <c r="H155">
        <v>-4.94655250855982E-3</v>
      </c>
      <c r="I155">
        <v>-2.3362632867843201E-2</v>
      </c>
      <c r="J155">
        <v>1.63935575360286E-2</v>
      </c>
    </row>
    <row r="156" spans="2:10" x14ac:dyDescent="0.25">
      <c r="B156">
        <v>0.43507261027032901</v>
      </c>
      <c r="C156">
        <v>-6.2552482119605304E-2</v>
      </c>
      <c r="D156">
        <v>-7.8499586371911595E-2</v>
      </c>
      <c r="E156">
        <v>4.0770238781280103E-2</v>
      </c>
      <c r="F156">
        <v>7.6385975428494204E-3</v>
      </c>
      <c r="G156">
        <v>-1.1984259011475601E-2</v>
      </c>
      <c r="H156">
        <v>-7.0274657773584199E-3</v>
      </c>
      <c r="I156">
        <v>-1.80149816095319E-2</v>
      </c>
      <c r="J156">
        <v>1.5891492779705502E-2</v>
      </c>
    </row>
    <row r="157" spans="2:10" x14ac:dyDescent="0.25">
      <c r="B157">
        <v>0.39542666716764602</v>
      </c>
      <c r="C157">
        <v>-8.8693888786335801E-2</v>
      </c>
      <c r="D157">
        <v>-0.11924964362378</v>
      </c>
      <c r="E157">
        <v>3.93398599185096E-2</v>
      </c>
      <c r="F157">
        <v>1.0823955549232E-2</v>
      </c>
      <c r="G157">
        <v>-1.6289939825653299E-2</v>
      </c>
      <c r="H157">
        <v>-9.8486152086356103E-3</v>
      </c>
      <c r="I157">
        <v>2.20123338585885E-3</v>
      </c>
      <c r="J157">
        <v>8.1308239762848001E-3</v>
      </c>
    </row>
    <row r="158" spans="2:10" x14ac:dyDescent="0.25">
      <c r="B158">
        <v>0.34044977155266498</v>
      </c>
      <c r="C158">
        <v>-2.3543048692919601E-2</v>
      </c>
      <c r="D158">
        <v>-9.7132677613773505E-2</v>
      </c>
      <c r="E158">
        <v>3.5056967170756799E-2</v>
      </c>
      <c r="F158">
        <v>2.3406120128192501E-2</v>
      </c>
      <c r="G158">
        <v>2.36424418304358E-2</v>
      </c>
      <c r="H158">
        <v>8.4751152257513396E-3</v>
      </c>
      <c r="I158">
        <v>-2.0173149213543001E-2</v>
      </c>
      <c r="J158">
        <v>2.41219985638353E-2</v>
      </c>
    </row>
    <row r="159" spans="2:10" x14ac:dyDescent="0.25">
      <c r="B159">
        <v>0.313732531859166</v>
      </c>
      <c r="C159">
        <v>-3.08512197897149E-2</v>
      </c>
      <c r="D159">
        <v>-0.108405078690269</v>
      </c>
      <c r="E159">
        <v>2.3207452076002999E-2</v>
      </c>
      <c r="F159">
        <v>1.8715425915212799E-2</v>
      </c>
      <c r="G159">
        <v>1.4837254081743601E-2</v>
      </c>
      <c r="H159">
        <v>4.3738834882639998E-3</v>
      </c>
      <c r="I159">
        <v>-1.95376644280384E-2</v>
      </c>
      <c r="J159">
        <v>2.05658668853748E-2</v>
      </c>
    </row>
    <row r="160" spans="2:10" x14ac:dyDescent="0.25">
      <c r="B160">
        <v>0.28954607577710401</v>
      </c>
      <c r="C160">
        <v>-4.3308999220464599E-2</v>
      </c>
      <c r="D160">
        <v>-0.12805335433534401</v>
      </c>
      <c r="E160">
        <v>2.00237479602886E-2</v>
      </c>
      <c r="F160">
        <v>3.3405696736827098E-2</v>
      </c>
      <c r="G160">
        <v>-9.8314656235767694E-3</v>
      </c>
      <c r="H160">
        <v>-1.5169949013170601E-3</v>
      </c>
      <c r="I160">
        <v>-3.5481427473622498E-2</v>
      </c>
      <c r="J160">
        <v>2.4657606036525202E-2</v>
      </c>
    </row>
    <row r="161" spans="2:10" x14ac:dyDescent="0.25">
      <c r="B161">
        <v>0.34340884321335502</v>
      </c>
      <c r="C161">
        <v>4.8892267179233902E-2</v>
      </c>
      <c r="D161">
        <v>-8.5741989189800805E-2</v>
      </c>
      <c r="E161">
        <v>1.11418563259995E-2</v>
      </c>
      <c r="F161">
        <v>-8.8349553505968001E-3</v>
      </c>
      <c r="G161">
        <v>8.5037188707618207E-3</v>
      </c>
      <c r="H161">
        <v>-1.58210883037402E-2</v>
      </c>
      <c r="I161">
        <v>-3.0646473512245601E-2</v>
      </c>
      <c r="J161">
        <v>1.31638329835609E-2</v>
      </c>
    </row>
    <row r="162" spans="2:10" x14ac:dyDescent="0.25">
      <c r="B162">
        <v>0.19964043761688699</v>
      </c>
      <c r="C162">
        <v>-7.1059316860020497E-2</v>
      </c>
      <c r="D162">
        <v>-0.125154807686678</v>
      </c>
      <c r="E162">
        <v>5.4993224124700001E-3</v>
      </c>
      <c r="F162">
        <v>1.77706354714567E-2</v>
      </c>
      <c r="G162">
        <v>-3.8997747254992999E-3</v>
      </c>
      <c r="H162">
        <v>-1.8355416613987899E-3</v>
      </c>
      <c r="I162">
        <v>-1.09118734282963E-2</v>
      </c>
      <c r="J162">
        <v>1.27393105639455E-2</v>
      </c>
    </row>
    <row r="163" spans="2:10" x14ac:dyDescent="0.25">
      <c r="B163">
        <v>0.225713460356261</v>
      </c>
      <c r="C163">
        <v>-4.0412893237626403E-2</v>
      </c>
      <c r="D163">
        <v>-0.108423316774496</v>
      </c>
      <c r="E163">
        <v>2.9790861324519701E-3</v>
      </c>
      <c r="F163">
        <v>2.7965514664424099E-2</v>
      </c>
      <c r="G163">
        <v>-3.6715077725116801E-3</v>
      </c>
      <c r="H163">
        <v>-1.02548632814277E-2</v>
      </c>
      <c r="I163">
        <v>-3.6861318402725302E-2</v>
      </c>
      <c r="J163">
        <v>1.9939850585766999E-2</v>
      </c>
    </row>
    <row r="164" spans="2:10" x14ac:dyDescent="0.25">
      <c r="B164">
        <v>3.9056196972793299E-2</v>
      </c>
      <c r="C164">
        <v>-3.0268791981844598E-2</v>
      </c>
      <c r="D164">
        <v>-0.13185533160914401</v>
      </c>
      <c r="E164">
        <v>-3.42103383363395E-3</v>
      </c>
      <c r="F164">
        <v>7.3547702052667602E-3</v>
      </c>
      <c r="G164">
        <v>-1.71399511162936E-2</v>
      </c>
      <c r="H164">
        <v>1.0023831982435E-2</v>
      </c>
      <c r="I164">
        <v>-2.12925699590811E-2</v>
      </c>
      <c r="J164">
        <v>1.7286879292253299E-2</v>
      </c>
    </row>
    <row r="165" spans="2:10" x14ac:dyDescent="0.25">
      <c r="B165">
        <v>-1.37792496310338E-2</v>
      </c>
      <c r="C165">
        <v>-7.0032922344844803E-2</v>
      </c>
      <c r="D165">
        <v>-0.15686776958614501</v>
      </c>
      <c r="E165">
        <v>1.8177122055838098E-2</v>
      </c>
      <c r="F165">
        <v>1.9806517170534998E-2</v>
      </c>
      <c r="G165">
        <v>-1.9158167694798299E-2</v>
      </c>
      <c r="H165">
        <v>-4.9736375412027002E-3</v>
      </c>
      <c r="I165">
        <v>-2.5887002019628801E-2</v>
      </c>
      <c r="J165">
        <v>1.6569307602394799E-2</v>
      </c>
    </row>
    <row r="166" spans="2:10" x14ac:dyDescent="0.25">
      <c r="B166">
        <v>1.5328008126776999E-2</v>
      </c>
      <c r="C166">
        <v>-8.6683554073252508E-3</v>
      </c>
      <c r="D166">
        <v>-0.14837438155305199</v>
      </c>
      <c r="E166">
        <v>-7.6358056635292401E-3</v>
      </c>
      <c r="F166">
        <v>-9.7711477048497601E-4</v>
      </c>
      <c r="G166">
        <v>-3.5641638426928601E-4</v>
      </c>
      <c r="H166">
        <v>-1.02533093776186E-2</v>
      </c>
      <c r="I166">
        <v>-1.8905472439328198E-2</v>
      </c>
      <c r="J166">
        <v>8.1031158907470709E-3</v>
      </c>
    </row>
    <row r="167" spans="2:10" x14ac:dyDescent="0.25">
      <c r="B167">
        <v>-4.7543831181374098E-2</v>
      </c>
      <c r="C167">
        <v>-3.5102045814550502E-2</v>
      </c>
      <c r="D167">
        <v>-0.14389355501041601</v>
      </c>
      <c r="E167">
        <v>1.04055746747709E-2</v>
      </c>
      <c r="F167">
        <v>5.7622015565746898E-3</v>
      </c>
      <c r="G167">
        <v>-3.90032731662278E-2</v>
      </c>
      <c r="H167">
        <v>1.0922684883536701E-2</v>
      </c>
      <c r="I167">
        <v>-2.8297650580719001E-2</v>
      </c>
      <c r="J167">
        <v>1.7152351244500801E-2</v>
      </c>
    </row>
    <row r="168" spans="2:10" x14ac:dyDescent="0.25">
      <c r="B168">
        <v>-5.8550607312924399E-2</v>
      </c>
      <c r="C168">
        <v>-1.0192889418652601E-2</v>
      </c>
      <c r="D168">
        <v>-0.142959867704606</v>
      </c>
      <c r="E168">
        <v>4.93520004334152E-2</v>
      </c>
      <c r="F168">
        <v>2.3227997968694801E-3</v>
      </c>
      <c r="G168">
        <v>-2.22391664643556E-2</v>
      </c>
      <c r="H168">
        <v>-6.1171541393897398E-3</v>
      </c>
      <c r="I168">
        <v>-2.43899498681238E-2</v>
      </c>
      <c r="J168">
        <v>1.6006587862846599E-2</v>
      </c>
    </row>
    <row r="169" spans="2:10" x14ac:dyDescent="0.25">
      <c r="B169">
        <v>-0.41355407289076002</v>
      </c>
      <c r="C169">
        <v>-8.1166855636684797E-4</v>
      </c>
      <c r="D169">
        <v>-0.15690864004927499</v>
      </c>
      <c r="E169">
        <v>0.124486308503185</v>
      </c>
      <c r="F169">
        <v>-5.2065574906008098E-2</v>
      </c>
      <c r="G169">
        <v>-7.4553911941954196E-2</v>
      </c>
      <c r="H169">
        <v>1.6073366722302501E-2</v>
      </c>
      <c r="I169">
        <v>-1.2078223313533899E-2</v>
      </c>
      <c r="J169">
        <v>1.93723265343668E-2</v>
      </c>
    </row>
    <row r="170" spans="2:10" x14ac:dyDescent="0.25">
      <c r="B170">
        <v>-0.46636874911366499</v>
      </c>
      <c r="C170">
        <v>-7.9138440362346296E-2</v>
      </c>
      <c r="D170">
        <v>-0.18375858511873799</v>
      </c>
      <c r="E170">
        <v>8.9550073550559203E-2</v>
      </c>
      <c r="F170">
        <v>-1.2592382284021099E-2</v>
      </c>
      <c r="G170">
        <v>-7.0488490259415906E-2</v>
      </c>
      <c r="H170">
        <v>7.4462601753559499E-3</v>
      </c>
      <c r="I170">
        <v>-7.2115712413245098E-3</v>
      </c>
      <c r="J170">
        <v>1.4692714097119501E-2</v>
      </c>
    </row>
    <row r="171" spans="2:10" x14ac:dyDescent="0.25">
      <c r="B171">
        <v>-0.33270483743567397</v>
      </c>
      <c r="C171">
        <v>9.6084227296093894E-2</v>
      </c>
      <c r="D171">
        <v>-0.12739780036368401</v>
      </c>
      <c r="E171">
        <v>9.59956472967394E-2</v>
      </c>
      <c r="F171">
        <v>-5.1348358758674502E-2</v>
      </c>
      <c r="G171">
        <v>-7.5313814801299006E-2</v>
      </c>
      <c r="H171">
        <v>1.44337406017749E-3</v>
      </c>
      <c r="I171">
        <v>-2.7901034134067301E-2</v>
      </c>
      <c r="J171">
        <v>1.7525967378182201E-2</v>
      </c>
    </row>
    <row r="172" spans="2:10" x14ac:dyDescent="0.25">
      <c r="B172">
        <v>-0.47547510051602798</v>
      </c>
      <c r="C172">
        <v>-2.9797706060006798E-2</v>
      </c>
      <c r="D172">
        <v>-0.161335159809083</v>
      </c>
      <c r="E172">
        <v>0.11825853437720101</v>
      </c>
      <c r="F172">
        <v>-3.9932827737086597E-2</v>
      </c>
      <c r="G172">
        <v>-8.2689834315692198E-2</v>
      </c>
      <c r="H172">
        <v>7.9827439057766694E-3</v>
      </c>
      <c r="I172">
        <v>-4.2595081127432699E-4</v>
      </c>
      <c r="J172">
        <v>1.20184793151667E-2</v>
      </c>
    </row>
    <row r="173" spans="2:10" x14ac:dyDescent="0.25">
      <c r="B173">
        <v>0.68537122968975905</v>
      </c>
      <c r="C173">
        <v>-7.32884088433596E-3</v>
      </c>
      <c r="D173">
        <v>-4.92895811044179E-4</v>
      </c>
      <c r="E173">
        <v>6.3076166529304603E-2</v>
      </c>
      <c r="F173">
        <v>-4.4451383626287901E-2</v>
      </c>
      <c r="G173">
        <v>-1.5844562630069399E-3</v>
      </c>
      <c r="H173">
        <v>6.8859772893480001E-3</v>
      </c>
      <c r="I173">
        <v>-8.5750420303482306E-3</v>
      </c>
      <c r="J173">
        <v>8.3359254610072507E-3</v>
      </c>
    </row>
    <row r="174" spans="2:10" x14ac:dyDescent="0.25">
      <c r="B174">
        <v>0.55244934422043102</v>
      </c>
      <c r="C174">
        <v>-0.15050222854206999</v>
      </c>
      <c r="D174">
        <v>-4.0289266599663899E-2</v>
      </c>
      <c r="E174">
        <v>5.8263757641988601E-2</v>
      </c>
      <c r="F174">
        <v>-1.5480679292019701E-2</v>
      </c>
      <c r="G174">
        <v>-6.5456205351521801E-2</v>
      </c>
      <c r="H174">
        <v>2.0054864626625798E-2</v>
      </c>
      <c r="I174">
        <v>-4.8209455340725502E-2</v>
      </c>
      <c r="J174" s="90">
        <v>2.67271399974543E-2</v>
      </c>
    </row>
    <row r="175" spans="2:10" x14ac:dyDescent="0.25">
      <c r="B175">
        <v>0.53863818415557196</v>
      </c>
      <c r="C175">
        <v>-0.14558085883608199</v>
      </c>
      <c r="D175">
        <v>-4.4835964255599296E-3</v>
      </c>
      <c r="E175">
        <v>4.7550093445072203E-2</v>
      </c>
      <c r="F175">
        <v>-6.2815649080874197E-2</v>
      </c>
      <c r="G175">
        <v>-0.100059340447041</v>
      </c>
      <c r="H175">
        <v>1.7161034591931499E-2</v>
      </c>
      <c r="I175">
        <v>-7.49846531911805E-2</v>
      </c>
      <c r="J175">
        <v>2.8952089044786099E-2</v>
      </c>
    </row>
    <row r="176" spans="2:10" x14ac:dyDescent="0.25">
      <c r="B176">
        <v>3.7017094951906901E-2</v>
      </c>
      <c r="C176">
        <v>-0.72698479037118602</v>
      </c>
      <c r="D176">
        <v>0.32238323632036298</v>
      </c>
      <c r="E176">
        <v>-7.65039089608575E-2</v>
      </c>
      <c r="F176">
        <v>-0.13019857477206201</v>
      </c>
      <c r="G176">
        <v>-2.6218037534510501E-2</v>
      </c>
      <c r="H176">
        <v>-4.1876792688105402E-2</v>
      </c>
      <c r="I176">
        <v>-5.6547804086972903E-3</v>
      </c>
      <c r="J176">
        <v>5.8874645780375903E-3</v>
      </c>
    </row>
    <row r="177" spans="2:10" x14ac:dyDescent="0.25">
      <c r="B177">
        <v>2.0324579641442801E-3</v>
      </c>
      <c r="C177">
        <v>-0.73873801293151298</v>
      </c>
      <c r="D177">
        <v>0.31069795176791998</v>
      </c>
      <c r="E177">
        <v>-7.01234893813759E-2</v>
      </c>
      <c r="F177">
        <v>-9.7580867138329197E-2</v>
      </c>
      <c r="G177">
        <v>-3.83281324219759E-2</v>
      </c>
      <c r="H177">
        <v>-3.7951025031054797E-2</v>
      </c>
      <c r="I177">
        <v>-1.0054078782430099E-2</v>
      </c>
      <c r="J177">
        <v>1.28363240541853E-2</v>
      </c>
    </row>
    <row r="178" spans="2:10" x14ac:dyDescent="0.25">
      <c r="B178">
        <v>-0.121238806323022</v>
      </c>
      <c r="C178">
        <v>-0.70215883772665499</v>
      </c>
      <c r="D178">
        <v>0.29181536550714499</v>
      </c>
      <c r="E178">
        <v>-8.18405675811269E-2</v>
      </c>
      <c r="F178">
        <v>-4.9449766949971601E-2</v>
      </c>
      <c r="G178">
        <v>1.21088311847969E-2</v>
      </c>
      <c r="H178">
        <v>-4.6328070787052901E-2</v>
      </c>
      <c r="I178">
        <v>2.0384048566387302E-3</v>
      </c>
      <c r="J178">
        <v>1.07027025354875E-2</v>
      </c>
    </row>
    <row r="179" spans="2:10" x14ac:dyDescent="0.25">
      <c r="B179">
        <v>-0.13423756704302101</v>
      </c>
      <c r="C179">
        <v>-0.66080357302419901</v>
      </c>
      <c r="D179">
        <v>0.30269677322687499</v>
      </c>
      <c r="E179">
        <v>-8.6762630493222095E-2</v>
      </c>
      <c r="F179">
        <v>-6.4409340750858204E-2</v>
      </c>
      <c r="G179">
        <v>4.1558884181998303E-2</v>
      </c>
      <c r="H179">
        <v>-4.7392645333355903E-2</v>
      </c>
      <c r="I179">
        <v>-5.7746192730142004E-4</v>
      </c>
      <c r="J179">
        <v>7.6902100410440703E-3</v>
      </c>
    </row>
    <row r="180" spans="2:10" x14ac:dyDescent="0.25">
      <c r="B180">
        <v>-0.187240113451624</v>
      </c>
      <c r="C180">
        <v>-0.69275971735437303</v>
      </c>
      <c r="D180">
        <v>0.26152609443178598</v>
      </c>
      <c r="E180">
        <v>-7.5342885633261802E-2</v>
      </c>
      <c r="F180">
        <v>-3.6481552952499802E-2</v>
      </c>
      <c r="G180">
        <v>1.7962212963264401E-2</v>
      </c>
      <c r="H180">
        <v>-5.4582718421370503E-2</v>
      </c>
      <c r="I180">
        <v>3.5205242173597801E-3</v>
      </c>
      <c r="J180">
        <v>6.3222187420299003E-3</v>
      </c>
    </row>
    <row r="181" spans="2:10" x14ac:dyDescent="0.25">
      <c r="B181">
        <v>-0.17982182994707099</v>
      </c>
      <c r="C181">
        <v>-0.64171188124942102</v>
      </c>
      <c r="D181">
        <v>0.291946072158218</v>
      </c>
      <c r="E181">
        <v>-8.5740593890635305E-2</v>
      </c>
      <c r="F181">
        <v>-4.5262193153214302E-2</v>
      </c>
      <c r="G181">
        <v>4.2039136809573399E-2</v>
      </c>
      <c r="H181">
        <v>-6.4348485615347506E-2</v>
      </c>
      <c r="I181">
        <v>3.9947377394486004E-3</v>
      </c>
      <c r="J181">
        <v>1.4251523887741699E-4</v>
      </c>
    </row>
    <row r="182" spans="2:10" x14ac:dyDescent="0.25">
      <c r="B182">
        <v>-0.257563347679446</v>
      </c>
      <c r="C182">
        <v>-0.65571950567244097</v>
      </c>
      <c r="D182">
        <v>0.231586272286704</v>
      </c>
      <c r="E182">
        <v>-7.6570914051052402E-2</v>
      </c>
      <c r="F182">
        <v>-2.02945472851657E-2</v>
      </c>
      <c r="G182">
        <v>3.05694090101674E-2</v>
      </c>
      <c r="H182">
        <v>-4.9455744636056301E-2</v>
      </c>
      <c r="I182">
        <v>1.7922413961525802E-2</v>
      </c>
      <c r="J182">
        <v>1.6536460078893801E-3</v>
      </c>
    </row>
    <row r="183" spans="2:10" x14ac:dyDescent="0.25">
      <c r="B183">
        <v>-0.44048635554362198</v>
      </c>
      <c r="C183">
        <v>-0.50807218018616995</v>
      </c>
      <c r="D183">
        <v>0.23561283336129499</v>
      </c>
      <c r="E183">
        <v>-8.42291166028971E-2</v>
      </c>
      <c r="F183">
        <v>2.0880041601365099E-2</v>
      </c>
      <c r="G183">
        <v>8.3254396794135196E-2</v>
      </c>
      <c r="H183">
        <v>-3.2969694177186898E-2</v>
      </c>
      <c r="I183">
        <v>-6.1580544310191701E-4</v>
      </c>
      <c r="J183">
        <v>1.13648999228213E-2</v>
      </c>
    </row>
    <row r="184" spans="2:10" x14ac:dyDescent="0.25">
      <c r="B184">
        <v>-0.49335306688992198</v>
      </c>
      <c r="C184">
        <v>-0.48865066430999299</v>
      </c>
      <c r="D184">
        <v>0.17625228777454199</v>
      </c>
      <c r="E184">
        <v>-8.7048443218638499E-2</v>
      </c>
      <c r="F184">
        <v>2.4459201688076401E-2</v>
      </c>
      <c r="G184">
        <v>0.10119774848190601</v>
      </c>
      <c r="H184">
        <v>-5.3130260811673699E-2</v>
      </c>
      <c r="I184">
        <v>9.3704725077994599E-3</v>
      </c>
      <c r="J184">
        <v>-1.1101667065146401E-3</v>
      </c>
    </row>
    <row r="185" spans="2:10" x14ac:dyDescent="0.25">
      <c r="B185">
        <v>-0.544575071070034</v>
      </c>
      <c r="C185">
        <v>-0.48321091039562403</v>
      </c>
      <c r="D185">
        <v>0.17110356706146199</v>
      </c>
      <c r="E185">
        <v>-9.2002265839189107E-2</v>
      </c>
      <c r="F185">
        <v>5.7846916446387002E-2</v>
      </c>
      <c r="G185">
        <v>7.8794481310970194E-2</v>
      </c>
      <c r="H185">
        <v>-5.7740765144923101E-2</v>
      </c>
      <c r="I185">
        <v>1.7157835635359001E-2</v>
      </c>
      <c r="J185">
        <v>-5.0442969882661696E-3</v>
      </c>
    </row>
    <row r="186" spans="2:10" x14ac:dyDescent="0.25">
      <c r="B186">
        <v>-0.59732724276276095</v>
      </c>
      <c r="C186">
        <v>-0.44945112902482198</v>
      </c>
      <c r="D186">
        <v>0.174468076420222</v>
      </c>
      <c r="E186">
        <v>-7.7067725984423602E-2</v>
      </c>
      <c r="F186">
        <v>5.4762354085507801E-2</v>
      </c>
      <c r="G186">
        <v>7.4571696578957999E-2</v>
      </c>
      <c r="H186">
        <v>-5.6149388327840201E-2</v>
      </c>
      <c r="I186">
        <v>2.80335458316553E-2</v>
      </c>
      <c r="J186">
        <v>-1.2384985514816E-2</v>
      </c>
    </row>
    <row r="187" spans="2:10" x14ac:dyDescent="0.25">
      <c r="B187">
        <v>-0.64069393052625101</v>
      </c>
      <c r="C187">
        <v>-0.41612039858973998</v>
      </c>
      <c r="D187">
        <v>0.17517054688671799</v>
      </c>
      <c r="E187">
        <v>-5.9660146560511898E-2</v>
      </c>
      <c r="F187">
        <v>5.4931202307591999E-2</v>
      </c>
      <c r="G187">
        <v>7.6286390435848797E-2</v>
      </c>
      <c r="H187">
        <v>-4.9939371822015001E-2</v>
      </c>
      <c r="I187">
        <v>2.04528750979419E-2</v>
      </c>
      <c r="J187">
        <v>-1.35561364299905E-2</v>
      </c>
    </row>
    <row r="188" spans="2:10" x14ac:dyDescent="0.25">
      <c r="B188">
        <v>-0.68394590267703603</v>
      </c>
      <c r="C188">
        <v>-0.31943210795692201</v>
      </c>
      <c r="D188">
        <v>0.35045288841913502</v>
      </c>
      <c r="E188">
        <v>3.0560970628441899E-2</v>
      </c>
      <c r="F188">
        <v>4.7056328821397202E-2</v>
      </c>
      <c r="G188">
        <v>3.6507534826195703E-2</v>
      </c>
      <c r="H188">
        <v>-1.4203796269780499E-2</v>
      </c>
      <c r="I188">
        <v>-5.1994617447017402E-3</v>
      </c>
      <c r="J188">
        <v>-1.6526815949345901E-2</v>
      </c>
    </row>
    <row r="189" spans="2:10" x14ac:dyDescent="0.25">
      <c r="B189">
        <v>-0.71920117670107098</v>
      </c>
      <c r="C189">
        <v>-0.33834043365563998</v>
      </c>
      <c r="D189">
        <v>0.25617769932394402</v>
      </c>
      <c r="E189">
        <v>3.3737825778702699E-2</v>
      </c>
      <c r="F189">
        <v>5.7063316861394597E-2</v>
      </c>
      <c r="G189">
        <v>2.89111087080519E-2</v>
      </c>
      <c r="H189">
        <v>-1.42985597765533E-2</v>
      </c>
      <c r="I189">
        <v>-5.4788924316169496E-3</v>
      </c>
      <c r="J189">
        <v>-1.9234227653243698E-2</v>
      </c>
    </row>
    <row r="190" spans="2:10" x14ac:dyDescent="0.25">
      <c r="B190">
        <v>-0.66921208902478702</v>
      </c>
      <c r="C190">
        <v>-0.26320340749343801</v>
      </c>
      <c r="D190">
        <v>0.41389469964271097</v>
      </c>
      <c r="E190">
        <v>7.5835895213525503E-2</v>
      </c>
      <c r="F190">
        <v>3.11007728420962E-3</v>
      </c>
      <c r="G190">
        <v>1.4555463123494899E-2</v>
      </c>
      <c r="H190">
        <v>-9.7786142218700793E-3</v>
      </c>
      <c r="I190">
        <v>-1.1295271607603199E-2</v>
      </c>
      <c r="J190">
        <v>-1.9706371967651501E-2</v>
      </c>
    </row>
    <row r="191" spans="2:10" x14ac:dyDescent="0.25">
      <c r="B191">
        <v>-0.75503758050444703</v>
      </c>
      <c r="C191">
        <v>-0.30966061923608801</v>
      </c>
      <c r="D191">
        <v>0.31913919825124498</v>
      </c>
      <c r="E191">
        <v>0.15703706819178201</v>
      </c>
      <c r="F191">
        <v>3.0216962134816502E-2</v>
      </c>
      <c r="G191">
        <v>-1.0280226080915E-2</v>
      </c>
      <c r="H191">
        <v>-2.8272012171017E-3</v>
      </c>
      <c r="I191">
        <v>-1.4197416695757701E-2</v>
      </c>
      <c r="J191">
        <v>-1.03816108628567E-2</v>
      </c>
    </row>
    <row r="192" spans="2:10" x14ac:dyDescent="0.25">
      <c r="B192">
        <v>-0.79583845497697803</v>
      </c>
      <c r="C192">
        <v>-0.25499522236423799</v>
      </c>
      <c r="D192">
        <v>0.35214786344596799</v>
      </c>
      <c r="E192">
        <v>0.269369395655913</v>
      </c>
      <c r="F192">
        <v>4.8686670910353599E-3</v>
      </c>
      <c r="G192">
        <v>-6.39386507031105E-2</v>
      </c>
      <c r="H192">
        <v>1.56707751875787E-2</v>
      </c>
      <c r="I192">
        <v>-2.6742608421004701E-2</v>
      </c>
      <c r="J192">
        <v>-1.6811721991883299E-2</v>
      </c>
    </row>
    <row r="193" spans="2:10" x14ac:dyDescent="0.25">
      <c r="B193">
        <v>-1.2670813140257999</v>
      </c>
      <c r="C193">
        <v>-0.62595787260675995</v>
      </c>
      <c r="D193">
        <v>-0.41642233052474698</v>
      </c>
      <c r="E193">
        <v>0.49710474641209601</v>
      </c>
      <c r="F193">
        <v>0.12685895161962099</v>
      </c>
      <c r="G193">
        <v>-6.6822470194276798E-2</v>
      </c>
      <c r="H193">
        <v>-2.61274171335334E-2</v>
      </c>
      <c r="I193">
        <v>5.6471094958396202E-3</v>
      </c>
      <c r="J193">
        <v>-1.0101925118413201E-2</v>
      </c>
    </row>
    <row r="194" spans="2:10" x14ac:dyDescent="0.25">
      <c r="B194">
        <v>-0.82874178510357399</v>
      </c>
      <c r="C194">
        <v>-0.27091108167147099</v>
      </c>
      <c r="D194">
        <v>0.31512192660057597</v>
      </c>
      <c r="E194">
        <v>0.27668365332533101</v>
      </c>
      <c r="F194">
        <v>2.6056876795587801E-3</v>
      </c>
      <c r="G194">
        <v>-6.6505954343113696E-2</v>
      </c>
      <c r="H194">
        <v>1.7284372337314901E-2</v>
      </c>
      <c r="I194">
        <v>-1.5940559954702199E-2</v>
      </c>
      <c r="J194">
        <v>-2.5091882191277001E-2</v>
      </c>
    </row>
    <row r="195" spans="2:10" x14ac:dyDescent="0.25">
      <c r="B195">
        <v>-0.83241001566189599</v>
      </c>
      <c r="C195">
        <v>-0.26621333694159799</v>
      </c>
      <c r="D195">
        <v>0.34268991016961498</v>
      </c>
      <c r="E195">
        <v>0.30983558244530301</v>
      </c>
      <c r="F195">
        <v>5.3703793173124504E-3</v>
      </c>
      <c r="G195">
        <v>-7.6624864006296201E-2</v>
      </c>
      <c r="H195">
        <v>2.12701589565806E-2</v>
      </c>
      <c r="I195">
        <v>-1.8102183701718198E-2</v>
      </c>
      <c r="J195">
        <v>-1.9556008526698001E-2</v>
      </c>
    </row>
    <row r="196" spans="2:10" x14ac:dyDescent="0.25">
      <c r="B196">
        <v>-0.80682499549165299</v>
      </c>
      <c r="C196">
        <v>-0.23562500034073799</v>
      </c>
      <c r="D196">
        <v>0.35942921815172901</v>
      </c>
      <c r="E196">
        <v>0.31386651632801099</v>
      </c>
      <c r="F196">
        <v>-1.06244115632892E-2</v>
      </c>
      <c r="G196">
        <v>-8.3185578999237897E-2</v>
      </c>
      <c r="H196">
        <v>1.7576358266306599E-2</v>
      </c>
      <c r="I196">
        <v>-2.61169052496086E-2</v>
      </c>
      <c r="J196">
        <v>-1.9210178024435899E-2</v>
      </c>
    </row>
    <row r="197" spans="2:10" x14ac:dyDescent="0.25">
      <c r="B197">
        <v>0.68537122968975905</v>
      </c>
      <c r="C197">
        <v>-7.32884088433596E-3</v>
      </c>
      <c r="D197">
        <v>-4.92895811044179E-4</v>
      </c>
      <c r="E197">
        <v>6.3076166529304603E-2</v>
      </c>
      <c r="F197">
        <v>-4.4451383626287901E-2</v>
      </c>
      <c r="G197">
        <v>-1.5844562630069399E-3</v>
      </c>
      <c r="H197">
        <v>6.8859772893480001E-3</v>
      </c>
      <c r="I197">
        <v>-8.5750420303482306E-3</v>
      </c>
      <c r="J197">
        <v>8.3359254610072507E-3</v>
      </c>
    </row>
    <row r="198" spans="2:10" x14ac:dyDescent="0.25">
      <c r="B198">
        <v>0.69445219049192797</v>
      </c>
      <c r="C198">
        <v>-4.9569613359147198E-3</v>
      </c>
      <c r="D198">
        <v>2.8326179757061299E-2</v>
      </c>
      <c r="E198">
        <v>6.1217938586378903E-2</v>
      </c>
      <c r="F198">
        <v>-5.5253937895773403E-2</v>
      </c>
      <c r="G198" s="90">
        <v>1.5773211454415799E-2</v>
      </c>
      <c r="H198">
        <v>-2.9159721271473401E-3</v>
      </c>
      <c r="I198">
        <v>4.3127691445826498E-3</v>
      </c>
      <c r="J198">
        <v>-4.4170084668985303E-3</v>
      </c>
    </row>
    <row r="199" spans="2:10" x14ac:dyDescent="0.25">
      <c r="B199">
        <v>0.68212303030169297</v>
      </c>
      <c r="C199">
        <v>-2.2992374219355901E-2</v>
      </c>
      <c r="D199">
        <v>2.9244616409958402E-2</v>
      </c>
      <c r="E199">
        <v>7.2583731035180302E-2</v>
      </c>
      <c r="F199">
        <v>-4.33676839767086E-2</v>
      </c>
      <c r="G199">
        <v>2.51849613035195E-3</v>
      </c>
      <c r="H199">
        <v>-5.7059970789990096E-3</v>
      </c>
      <c r="I199">
        <v>1.80674011427721E-2</v>
      </c>
      <c r="J199">
        <v>-1.1337622046058E-2</v>
      </c>
    </row>
    <row r="200" spans="2:10" x14ac:dyDescent="0.25">
      <c r="B200">
        <v>0.68515025629688797</v>
      </c>
      <c r="C200">
        <v>-9.7385051478444708E-3</v>
      </c>
      <c r="D200">
        <v>4.2985674527075399E-2</v>
      </c>
      <c r="E200">
        <v>7.2583056005151497E-2</v>
      </c>
      <c r="F200">
        <v>-4.4360156641247997E-2</v>
      </c>
      <c r="G200">
        <v>-4.3093734053817898E-3</v>
      </c>
      <c r="H200">
        <v>-5.1984513703218996E-3</v>
      </c>
      <c r="I200">
        <v>1.1482364260070399E-2</v>
      </c>
      <c r="J200">
        <v>-1.08402629177211E-2</v>
      </c>
    </row>
    <row r="201" spans="2:10" x14ac:dyDescent="0.25">
      <c r="B201">
        <v>0.68066254045307495</v>
      </c>
      <c r="C201">
        <v>-3.3910736394216598E-3</v>
      </c>
      <c r="D201">
        <v>5.4001372232665899E-2</v>
      </c>
      <c r="E201">
        <v>7.8849771307526406E-2</v>
      </c>
      <c r="F201">
        <v>-3.8892101567090998E-2</v>
      </c>
      <c r="G201">
        <v>-9.0753624525549102E-3</v>
      </c>
      <c r="H201">
        <v>-5.1934066307363896E-3</v>
      </c>
      <c r="I201">
        <v>4.4432702010895999E-3</v>
      </c>
      <c r="J201">
        <v>-8.4337908390203307E-3</v>
      </c>
    </row>
    <row r="202" spans="2:10" x14ac:dyDescent="0.25">
      <c r="B202">
        <v>0.62700544947171699</v>
      </c>
      <c r="C202">
        <v>7.1763647694117697E-3</v>
      </c>
      <c r="D202">
        <v>3.15269857492399E-2</v>
      </c>
      <c r="E202">
        <v>8.5560382938696999E-2</v>
      </c>
      <c r="F202">
        <v>-7.8157430985555405E-3</v>
      </c>
      <c r="G202">
        <v>-1.46521570344467E-2</v>
      </c>
      <c r="H202">
        <v>2.7649019812434898E-3</v>
      </c>
      <c r="I202">
        <v>-6.8132965461425998E-3</v>
      </c>
      <c r="J202">
        <v>-3.7285538662405202E-3</v>
      </c>
    </row>
    <row r="203" spans="2:10" x14ac:dyDescent="0.25">
      <c r="B203">
        <v>0.61543973964066101</v>
      </c>
      <c r="C203">
        <v>-3.5831185235747102E-3</v>
      </c>
      <c r="D203">
        <v>2.62416647037945E-2</v>
      </c>
      <c r="E203">
        <v>8.1709225219168805E-2</v>
      </c>
      <c r="F203">
        <v>7.9200411527004504E-3</v>
      </c>
      <c r="G203">
        <v>-6.5944760746640303E-3</v>
      </c>
      <c r="H203">
        <v>-3.48029220937937E-3</v>
      </c>
      <c r="I203">
        <v>-7.73134636663285E-3</v>
      </c>
      <c r="J203">
        <v>-6.3449558602493104E-3</v>
      </c>
    </row>
    <row r="204" spans="2:10" x14ac:dyDescent="0.25">
      <c r="B204">
        <v>0.63427699323081099</v>
      </c>
      <c r="C204">
        <v>2.26054362233396E-2</v>
      </c>
      <c r="D204">
        <v>4.4035913948159103E-2</v>
      </c>
      <c r="E204">
        <v>6.9339905101310398E-2</v>
      </c>
      <c r="F204">
        <v>-7.9012029629781898E-3</v>
      </c>
      <c r="G204">
        <v>-2.9572229812731298E-3</v>
      </c>
      <c r="H204">
        <v>-1.5779041508337598E-2</v>
      </c>
      <c r="I204">
        <v>-1.4012304351722E-2</v>
      </c>
      <c r="J204">
        <v>-1.3004643889206099E-2</v>
      </c>
    </row>
    <row r="205" spans="2:10" x14ac:dyDescent="0.25">
      <c r="B205">
        <v>0.62682682935850498</v>
      </c>
      <c r="C205">
        <v>3.7965598586735601E-2</v>
      </c>
      <c r="D205">
        <v>3.9941195768787303E-2</v>
      </c>
      <c r="E205">
        <v>6.3108354024438207E-2</v>
      </c>
      <c r="F205">
        <v>-2.0558340480046301E-3</v>
      </c>
      <c r="G205">
        <v>-1.32413842230279E-2</v>
      </c>
      <c r="H205">
        <v>-6.9675248964634201E-3</v>
      </c>
      <c r="I205">
        <v>-1.36420437800571E-2</v>
      </c>
      <c r="J205">
        <v>-1.18457906914077E-2</v>
      </c>
    </row>
    <row r="206" spans="2:10" x14ac:dyDescent="0.25">
      <c r="B206">
        <v>0.58314496702808005</v>
      </c>
      <c r="C206">
        <v>1.0570153812866899E-2</v>
      </c>
      <c r="D206">
        <v>1.4289539391886901E-3</v>
      </c>
      <c r="E206">
        <v>7.7400615847052504E-2</v>
      </c>
      <c r="F206">
        <v>1.9071033938843601E-2</v>
      </c>
      <c r="G206">
        <v>-2.6023535867730099E-3</v>
      </c>
      <c r="H206">
        <v>-1.26509816511812E-2</v>
      </c>
      <c r="I206">
        <v>-8.2745716762144504E-3</v>
      </c>
      <c r="J206">
        <v>-1.30781542304753E-2</v>
      </c>
    </row>
    <row r="207" spans="2:10" x14ac:dyDescent="0.25">
      <c r="B207">
        <v>0.54862225220753802</v>
      </c>
      <c r="C207">
        <v>7.0627262337125699E-2</v>
      </c>
      <c r="D207">
        <v>4.34294574410879E-2</v>
      </c>
      <c r="E207">
        <v>5.6438890486165197E-2</v>
      </c>
      <c r="F207">
        <v>3.0399248850840398E-2</v>
      </c>
      <c r="G207">
        <v>1.4759778415389E-2</v>
      </c>
      <c r="H207">
        <v>-3.9032333834268399E-4</v>
      </c>
      <c r="I207">
        <v>-1.2703055983470201E-2</v>
      </c>
      <c r="J207">
        <v>-1.72225178994404E-2</v>
      </c>
    </row>
    <row r="208" spans="2:10" x14ac:dyDescent="0.25">
      <c r="B208">
        <v>0.51912792899853899</v>
      </c>
      <c r="C208">
        <v>7.5270640446428103E-2</v>
      </c>
      <c r="D208">
        <v>-1.42484217459247E-3</v>
      </c>
      <c r="E208">
        <v>4.9463446804533399E-2</v>
      </c>
      <c r="F208">
        <v>2.1116688227799801E-2</v>
      </c>
      <c r="G208">
        <v>2.4043951742599299E-2</v>
      </c>
      <c r="H208">
        <v>3.9036300061190401E-3</v>
      </c>
      <c r="I208">
        <v>4.3951195820010397E-3</v>
      </c>
      <c r="J208">
        <v>-2.7459933149591501E-2</v>
      </c>
    </row>
    <row r="209" spans="2:10" x14ac:dyDescent="0.25">
      <c r="B209">
        <v>0.48435121077723198</v>
      </c>
      <c r="C209">
        <v>3.0196123394995299E-2</v>
      </c>
      <c r="D209">
        <v>-8.5973512555207396E-3</v>
      </c>
      <c r="E209">
        <v>6.7880043049220101E-2</v>
      </c>
      <c r="F209">
        <v>7.5374265016737801E-2</v>
      </c>
      <c r="G209">
        <v>4.8238458067500004E-3</v>
      </c>
      <c r="H209">
        <v>-5.1150829106923696E-3</v>
      </c>
      <c r="I209">
        <v>1.01247976249852E-2</v>
      </c>
      <c r="J209">
        <v>-2.5081136220228999E-2</v>
      </c>
    </row>
    <row r="210" spans="2:10" x14ac:dyDescent="0.25">
      <c r="B210">
        <v>0.44469916628587403</v>
      </c>
      <c r="C210">
        <v>3.2834369161896797E-2</v>
      </c>
      <c r="D210">
        <v>-3.0442464756305101E-2</v>
      </c>
      <c r="E210">
        <v>5.2587768875267601E-2</v>
      </c>
      <c r="F210">
        <v>0.101327452415539</v>
      </c>
      <c r="G210">
        <v>-3.1505472101157402E-2</v>
      </c>
      <c r="H210">
        <v>3.9386605980771698E-2</v>
      </c>
      <c r="I210">
        <v>4.87406651568279E-2</v>
      </c>
      <c r="J210">
        <v>-2.67078652510193E-2</v>
      </c>
    </row>
    <row r="211" spans="2:10" x14ac:dyDescent="0.25">
      <c r="B211">
        <v>0.46551584072519703</v>
      </c>
      <c r="C211">
        <v>7.7066988590982599E-2</v>
      </c>
      <c r="D211">
        <v>-4.0326234281069802E-2</v>
      </c>
      <c r="E211">
        <v>5.5396310603250697E-2</v>
      </c>
      <c r="F211">
        <v>6.1942036133573797E-2</v>
      </c>
      <c r="G211">
        <v>9.5459713214837601E-3</v>
      </c>
      <c r="H211">
        <v>-1.30158360323052E-2</v>
      </c>
      <c r="I211">
        <v>-1.5013313292783799E-2</v>
      </c>
      <c r="J211">
        <v>-2.85482624334376E-2</v>
      </c>
    </row>
    <row r="212" spans="2:10" x14ac:dyDescent="0.25">
      <c r="B212">
        <v>0.43087468568381498</v>
      </c>
      <c r="C212">
        <v>0.166177572949575</v>
      </c>
      <c r="D212">
        <v>3.6399934738235801E-2</v>
      </c>
      <c r="E212">
        <v>2.6673527247103201E-2</v>
      </c>
      <c r="F212">
        <v>8.9803500900664399E-2</v>
      </c>
      <c r="G212">
        <v>9.6855426738420708E-3</v>
      </c>
      <c r="H212">
        <v>2.6970103938433101E-3</v>
      </c>
      <c r="I212">
        <v>-2.34363729721676E-2</v>
      </c>
      <c r="J212">
        <v>-2.88750061161267E-2</v>
      </c>
    </row>
    <row r="213" spans="2:10" x14ac:dyDescent="0.25">
      <c r="B213">
        <v>0.38406272100808198</v>
      </c>
      <c r="C213">
        <v>0.162090460681481</v>
      </c>
      <c r="D213">
        <v>-1.13801393462608E-2</v>
      </c>
      <c r="E213">
        <v>3.4669148119437103E-2</v>
      </c>
      <c r="F213">
        <v>9.18605299737493E-2</v>
      </c>
      <c r="G213">
        <v>2.029851373598E-2</v>
      </c>
      <c r="H213">
        <v>-6.1988284592917704E-3</v>
      </c>
      <c r="I213">
        <v>-1.14030394167303E-2</v>
      </c>
      <c r="J213">
        <v>-3.7347002557176497E-2</v>
      </c>
    </row>
    <row r="214" spans="2:10" x14ac:dyDescent="0.25">
      <c r="B214">
        <v>0.35703207066845899</v>
      </c>
      <c r="C214">
        <v>0.166054246402598</v>
      </c>
      <c r="D214">
        <v>-2.4182807217894502E-2</v>
      </c>
      <c r="E214">
        <v>3.3971932203842897E-2</v>
      </c>
      <c r="F214">
        <v>0.12265464729129499</v>
      </c>
      <c r="G214">
        <v>9.5908662433869599E-3</v>
      </c>
      <c r="H214">
        <v>-2.6171742789959499E-3</v>
      </c>
      <c r="I214">
        <v>-2.6303308846294698E-2</v>
      </c>
      <c r="J214">
        <v>-3.0420422265238799E-2</v>
      </c>
    </row>
    <row r="215" spans="2:10" x14ac:dyDescent="0.25">
      <c r="B215">
        <v>0.36651385156748101</v>
      </c>
      <c r="C215">
        <v>0.21338238336821899</v>
      </c>
      <c r="D215">
        <v>1.1789870498826601E-2</v>
      </c>
      <c r="E215">
        <v>2.20305036949183E-2</v>
      </c>
      <c r="F215">
        <v>9.1745582580593801E-2</v>
      </c>
      <c r="G215">
        <v>1.98304842992547E-2</v>
      </c>
      <c r="H215">
        <v>-1.6540420085021702E-2</v>
      </c>
      <c r="I215">
        <v>-1.9202957309415201E-2</v>
      </c>
      <c r="J215">
        <v>-4.5449158203715097E-2</v>
      </c>
    </row>
    <row r="216" spans="2:10" x14ac:dyDescent="0.25">
      <c r="B216">
        <v>0.31089190432876501</v>
      </c>
      <c r="C216">
        <v>0.203112241277036</v>
      </c>
      <c r="D216">
        <v>-1.06292527319715E-2</v>
      </c>
      <c r="E216">
        <v>3.02717213769087E-2</v>
      </c>
      <c r="F216">
        <v>0.13288761867569401</v>
      </c>
      <c r="G216">
        <v>1.0086455141001101E-2</v>
      </c>
      <c r="H216">
        <v>1.92203808953557E-3</v>
      </c>
      <c r="I216">
        <v>-1.6123968530797599E-2</v>
      </c>
      <c r="J216">
        <v>-3.8620457195690801E-2</v>
      </c>
    </row>
    <row r="217" spans="2:10" x14ac:dyDescent="0.25">
      <c r="B217">
        <v>0.14209506080480999</v>
      </c>
      <c r="C217">
        <v>0.25202787950873101</v>
      </c>
      <c r="D217">
        <v>-0.108379325964455</v>
      </c>
      <c r="E217">
        <v>3.9751710078435101E-2</v>
      </c>
      <c r="F217">
        <v>0.19518765843458</v>
      </c>
      <c r="G217">
        <v>-5.0793579757919503E-3</v>
      </c>
      <c r="H217">
        <v>2.5521962222315901E-2</v>
      </c>
      <c r="I217">
        <v>-1.9581557529752502E-2</v>
      </c>
      <c r="J217">
        <v>-3.7112166004993299E-2</v>
      </c>
    </row>
    <row r="218" spans="2:10" x14ac:dyDescent="0.25">
      <c r="B218">
        <v>0.172429591408191</v>
      </c>
      <c r="C218">
        <v>0.31480192682805602</v>
      </c>
      <c r="D218">
        <v>-2.9534854173451901E-2</v>
      </c>
      <c r="E218">
        <v>1.5899910303574401E-2</v>
      </c>
      <c r="F218">
        <v>0.151344602529392</v>
      </c>
      <c r="G218">
        <v>1.8672434811733502E-2</v>
      </c>
      <c r="H218">
        <v>1.42109725126934E-2</v>
      </c>
      <c r="I218">
        <v>-8.4444903849718693E-3</v>
      </c>
      <c r="J218">
        <v>-5.4820443757557E-2</v>
      </c>
    </row>
    <row r="219" spans="2:10" x14ac:dyDescent="0.25">
      <c r="B219">
        <v>0.157008401910086</v>
      </c>
      <c r="C219">
        <v>0.32588560728565802</v>
      </c>
      <c r="D219">
        <v>-3.97926596320387E-2</v>
      </c>
      <c r="E219">
        <v>1.5569098262270899E-2</v>
      </c>
      <c r="F219">
        <v>0.175349062286451</v>
      </c>
      <c r="G219">
        <v>1.9859124782162598E-3</v>
      </c>
      <c r="H219">
        <v>1.4690757586601899E-2</v>
      </c>
      <c r="I219">
        <v>-3.27608563027698E-2</v>
      </c>
      <c r="J219">
        <v>-4.7622382393823798E-2</v>
      </c>
    </row>
    <row r="220" spans="2:10" x14ac:dyDescent="0.25">
      <c r="B220">
        <v>0.13742236817735601</v>
      </c>
      <c r="C220">
        <v>0.33898677480036499</v>
      </c>
      <c r="D220">
        <v>-1.6895552896280301E-2</v>
      </c>
      <c r="E220">
        <v>1.64908474896776E-2</v>
      </c>
      <c r="F220">
        <v>0.17963981759515399</v>
      </c>
      <c r="G220">
        <v>1.88582866566534E-2</v>
      </c>
      <c r="H220">
        <v>8.5947767880646692E-3</v>
      </c>
      <c r="I220">
        <v>-3.00665372209757E-2</v>
      </c>
      <c r="J220">
        <v>-5.1944579032621903E-2</v>
      </c>
    </row>
    <row r="221" spans="2:10" x14ac:dyDescent="0.25">
      <c r="B221">
        <v>0.13597609021503199</v>
      </c>
      <c r="C221">
        <v>0.38624869708521398</v>
      </c>
      <c r="D221">
        <v>9.73234184874785E-3</v>
      </c>
      <c r="E221">
        <v>3.9142207150483603E-3</v>
      </c>
      <c r="F221">
        <v>0.17466641998957599</v>
      </c>
      <c r="G221">
        <v>1.51020331453341E-2</v>
      </c>
      <c r="H221">
        <v>1.5057943739135601E-2</v>
      </c>
      <c r="I221">
        <v>-2.9787555554991199E-2</v>
      </c>
      <c r="J221">
        <v>-5.1231597729524299E-2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7FAC-7E8A-4D83-91C0-E7296B426445}">
  <dimension ref="A1:AI214"/>
  <sheetViews>
    <sheetView topLeftCell="I1" workbookViewId="0">
      <selection activeCell="AC11" sqref="AC11"/>
    </sheetView>
  </sheetViews>
  <sheetFormatPr defaultRowHeight="15" x14ac:dyDescent="0.25"/>
  <sheetData>
    <row r="1" spans="1:35" x14ac:dyDescent="0.25">
      <c r="A1" s="61" t="s">
        <v>0</v>
      </c>
      <c r="B1" s="62" t="s">
        <v>1</v>
      </c>
      <c r="C1" s="62" t="s">
        <v>2</v>
      </c>
      <c r="D1" s="62" t="s">
        <v>3</v>
      </c>
      <c r="E1" s="87" t="s">
        <v>9</v>
      </c>
      <c r="F1" s="62" t="s">
        <v>58</v>
      </c>
      <c r="G1" s="62" t="s">
        <v>74</v>
      </c>
      <c r="H1" s="99" t="s">
        <v>29</v>
      </c>
      <c r="I1" s="99" t="s">
        <v>30</v>
      </c>
      <c r="J1" s="62" t="s">
        <v>15</v>
      </c>
      <c r="K1" s="62" t="s">
        <v>16</v>
      </c>
      <c r="L1" s="62" t="s">
        <v>17</v>
      </c>
      <c r="N1" s="99" t="s">
        <v>56</v>
      </c>
      <c r="O1" s="99" t="s">
        <v>57</v>
      </c>
      <c r="P1" s="99" t="s">
        <v>80</v>
      </c>
      <c r="Q1" s="99" t="s">
        <v>79</v>
      </c>
      <c r="S1" s="62" t="s">
        <v>1</v>
      </c>
      <c r="T1" s="62" t="s">
        <v>2</v>
      </c>
      <c r="U1" s="99" t="s">
        <v>75</v>
      </c>
      <c r="V1" s="99" t="s">
        <v>81</v>
      </c>
      <c r="W1" s="99" t="s">
        <v>82</v>
      </c>
      <c r="Y1" s="15" t="s">
        <v>59</v>
      </c>
    </row>
    <row r="2" spans="1:35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88" t="s">
        <v>20</v>
      </c>
      <c r="F2" s="65" t="s">
        <v>21</v>
      </c>
      <c r="G2" s="68" t="s">
        <v>23</v>
      </c>
      <c r="H2" s="65" t="s">
        <v>21</v>
      </c>
      <c r="I2" s="65" t="s">
        <v>21</v>
      </c>
      <c r="J2" s="65" t="s">
        <v>21</v>
      </c>
      <c r="K2" s="65" t="s">
        <v>21</v>
      </c>
      <c r="L2" s="66" t="s">
        <v>21</v>
      </c>
      <c r="N2" s="99" t="s">
        <v>78</v>
      </c>
      <c r="O2" s="99" t="s">
        <v>19</v>
      </c>
      <c r="P2" s="99" t="s">
        <v>77</v>
      </c>
      <c r="Q2" s="99" t="s">
        <v>77</v>
      </c>
      <c r="S2" s="65" t="s">
        <v>33</v>
      </c>
      <c r="T2" s="65" t="s">
        <v>35</v>
      </c>
      <c r="U2" s="99" t="s">
        <v>76</v>
      </c>
      <c r="V2" s="99" t="s">
        <v>113</v>
      </c>
      <c r="W2" s="99" t="s">
        <v>113</v>
      </c>
    </row>
    <row r="3" spans="1:35" x14ac:dyDescent="0.25">
      <c r="A3" s="1">
        <f>fullIRtable!A3-fullIRtable!$A$3</f>
        <v>0</v>
      </c>
      <c r="B3" s="1">
        <v>29.919899999999998</v>
      </c>
      <c r="C3" s="1">
        <v>4.9851000000000001</v>
      </c>
      <c r="D3" s="1">
        <v>4.9851000000000001</v>
      </c>
      <c r="E3" s="89">
        <v>17.588350000000002</v>
      </c>
      <c r="F3">
        <f>'F037'!M9</f>
        <v>316.92307692307702</v>
      </c>
      <c r="G3">
        <f>'F037'!O9</f>
        <v>0</v>
      </c>
      <c r="H3">
        <f>'F037'!Q9</f>
        <v>0.21173</v>
      </c>
      <c r="I3">
        <f>'F037'!R9</f>
        <v>8.6487599999999993</v>
      </c>
      <c r="J3">
        <f>'F037'!S9</f>
        <v>1.1217200000000001</v>
      </c>
      <c r="K3">
        <f>'F037'!T9</f>
        <v>9.6747200000000007</v>
      </c>
      <c r="L3">
        <f>'F037'!U9</f>
        <v>5.3744300000000003</v>
      </c>
      <c r="N3">
        <f>'F037'!G9</f>
        <v>0.5517000000000003</v>
      </c>
      <c r="O3">
        <f>'F037'!F9</f>
        <v>0.5920000000000023</v>
      </c>
      <c r="P3">
        <f t="shared" ref="P3:P15" si="0">(N4-N3)/(A4-A3)</f>
        <v>2.3460000000546356E-2</v>
      </c>
      <c r="Q3">
        <f t="shared" ref="Q3:Q15" si="1">(O4-O3)/(A4-A3)</f>
        <v>0.12920000000300888</v>
      </c>
      <c r="S3" s="1">
        <v>29.919899999999998</v>
      </c>
      <c r="T3" s="1">
        <v>4.9851000000000001</v>
      </c>
      <c r="U3">
        <f t="shared" ref="U3:U15" si="2">(E4-E3)/(A4-A3)</f>
        <v>0.12267800000285664</v>
      </c>
      <c r="V3">
        <f>(P3/U3)</f>
        <v>0.19123233179543256</v>
      </c>
      <c r="W3">
        <f>(Q3/U3)</f>
        <v>1.0531635664096282</v>
      </c>
      <c r="Y3" t="s">
        <v>60</v>
      </c>
      <c r="AA3" t="b">
        <f t="shared" ref="AA3" si="3">ISNUMBER(F3)</f>
        <v>1</v>
      </c>
      <c r="AB3" t="b">
        <f t="shared" ref="AB3" si="4">ISNUMBER(G3)</f>
        <v>1</v>
      </c>
      <c r="AC3" t="b">
        <f t="shared" ref="AC3" si="5">ISNUMBER(H3)</f>
        <v>1</v>
      </c>
      <c r="AD3" t="b">
        <f t="shared" ref="AD3" si="6">ISNUMBER(I3)</f>
        <v>1</v>
      </c>
      <c r="AE3" t="b">
        <f t="shared" ref="AE3" si="7">ISNUMBER(J3)</f>
        <v>1</v>
      </c>
      <c r="AF3" t="b">
        <f t="shared" ref="AF3" si="8">ISNUMBER(K3)</f>
        <v>1</v>
      </c>
      <c r="AG3" t="b">
        <f t="shared" ref="AG3" si="9">ISNUMBER(L3)</f>
        <v>1</v>
      </c>
      <c r="AH3" t="b">
        <v>1</v>
      </c>
      <c r="AI3" t="b">
        <v>1</v>
      </c>
    </row>
    <row r="4" spans="1:35" x14ac:dyDescent="0.25">
      <c r="A4" s="1">
        <f>fullIRtable!A4-fullIRtable!$A$3</f>
        <v>4.9999999998835634</v>
      </c>
      <c r="B4" s="1">
        <v>29.919899999999998</v>
      </c>
      <c r="C4" s="1">
        <v>4.9851000000000001</v>
      </c>
      <c r="D4" s="1">
        <v>4.9851000000000001</v>
      </c>
      <c r="E4" s="89">
        <v>18.201740000000001</v>
      </c>
      <c r="F4">
        <f>'F037'!M10</f>
        <v>339.61538461538453</v>
      </c>
      <c r="G4">
        <f>'F037'!O10</f>
        <v>0</v>
      </c>
      <c r="H4">
        <f>'F037'!Q10</f>
        <v>0.18442</v>
      </c>
      <c r="I4">
        <f>'F037'!R10</f>
        <v>7.5274199999999993</v>
      </c>
      <c r="J4">
        <f>'F037'!S10</f>
        <v>0.91386999999999996</v>
      </c>
      <c r="K4">
        <f>'F037'!T10</f>
        <v>7.7207999999999997</v>
      </c>
      <c r="L4">
        <f>'F037'!U10</f>
        <v>4.4916400000000003</v>
      </c>
      <c r="N4">
        <f>'F037'!G10</f>
        <v>0.66900000000000048</v>
      </c>
      <c r="O4">
        <f>'F037'!F10</f>
        <v>1.2380000000000031</v>
      </c>
      <c r="P4">
        <f t="shared" si="0"/>
        <v>1.8190909090523944E-2</v>
      </c>
      <c r="Q4">
        <f t="shared" si="1"/>
        <v>0.12899999999726849</v>
      </c>
      <c r="S4" s="1">
        <v>29.919899999999998</v>
      </c>
      <c r="T4" s="1">
        <v>4.9851000000000001</v>
      </c>
      <c r="U4">
        <f t="shared" si="2"/>
        <v>0.11759454545205605</v>
      </c>
      <c r="V4">
        <f t="shared" ref="V4:V67" si="10">(P4/U4)</f>
        <v>0.15469177605640289</v>
      </c>
      <c r="W4">
        <f t="shared" ref="W4:W67" si="11">(Q4/U4)</f>
        <v>1.0969896562920303</v>
      </c>
      <c r="Y4" t="s">
        <v>60</v>
      </c>
      <c r="AA4" t="b">
        <f t="shared" ref="AA4:AA67" si="12">ISNUMBER(F4)</f>
        <v>1</v>
      </c>
      <c r="AB4" t="b">
        <f t="shared" ref="AB4:AB67" si="13">ISNUMBER(G4)</f>
        <v>1</v>
      </c>
      <c r="AC4" t="b">
        <f t="shared" ref="AC4:AC67" si="14">ISNUMBER(H4)</f>
        <v>1</v>
      </c>
      <c r="AD4" t="b">
        <f t="shared" ref="AD4:AD67" si="15">ISNUMBER(I4)</f>
        <v>1</v>
      </c>
      <c r="AE4" t="b">
        <f t="shared" ref="AE4:AE67" si="16">ISNUMBER(J4)</f>
        <v>1</v>
      </c>
      <c r="AF4" t="b">
        <f t="shared" ref="AF4:AF67" si="17">ISNUMBER(K4)</f>
        <v>1</v>
      </c>
      <c r="AG4" t="b">
        <f t="shared" ref="AG4:AG67" si="18">ISNUMBER(L4)</f>
        <v>1</v>
      </c>
      <c r="AH4" t="b">
        <v>1</v>
      </c>
      <c r="AI4" t="b">
        <v>1</v>
      </c>
    </row>
    <row r="5" spans="1:35" x14ac:dyDescent="0.25">
      <c r="A5" s="1">
        <f>fullIRtable!A5-fullIRtable!$A$3</f>
        <v>8.6666666666278616</v>
      </c>
      <c r="B5" s="1">
        <v>29.919899999999998</v>
      </c>
      <c r="C5" s="1">
        <v>4.9882</v>
      </c>
      <c r="D5" s="1">
        <v>4.9882</v>
      </c>
      <c r="E5" s="89">
        <v>18.632920000000002</v>
      </c>
      <c r="F5">
        <f>'F037'!M11</f>
        <v>334.23076923076917</v>
      </c>
      <c r="G5">
        <f>'F037'!O11</f>
        <v>0</v>
      </c>
      <c r="H5">
        <f>'F037'!Q11</f>
        <v>0.20069000000000001</v>
      </c>
      <c r="I5">
        <f>'F037'!R11</f>
        <v>8.1036400000000004</v>
      </c>
      <c r="J5">
        <f>'F037'!S11</f>
        <v>1.0644500000000001</v>
      </c>
      <c r="K5">
        <f>'F037'!T11</f>
        <v>8.8056200000000011</v>
      </c>
      <c r="L5">
        <f>'F037'!U11</f>
        <v>4.9834100000000001</v>
      </c>
      <c r="N5">
        <f>'F037'!G11</f>
        <v>0.73570000000000046</v>
      </c>
      <c r="O5">
        <f>'F037'!F11</f>
        <v>1.7110000000000021</v>
      </c>
      <c r="P5">
        <f t="shared" si="0"/>
        <v>1.6199999999999843E-2</v>
      </c>
      <c r="Q5">
        <f t="shared" si="1"/>
        <v>0.12899999999999956</v>
      </c>
      <c r="S5" s="1">
        <v>29.919899999999998</v>
      </c>
      <c r="T5" s="1">
        <v>4.9882</v>
      </c>
      <c r="U5">
        <f t="shared" si="2"/>
        <v>0.11690999999999956</v>
      </c>
      <c r="V5">
        <f t="shared" si="10"/>
        <v>0.13856812933025323</v>
      </c>
      <c r="W5">
        <f t="shared" si="11"/>
        <v>1.1034128817038753</v>
      </c>
      <c r="Y5" t="s">
        <v>60</v>
      </c>
      <c r="AA5" t="b">
        <f t="shared" si="12"/>
        <v>1</v>
      </c>
      <c r="AB5" t="b">
        <f t="shared" si="13"/>
        <v>1</v>
      </c>
      <c r="AC5" t="b">
        <f t="shared" si="14"/>
        <v>1</v>
      </c>
      <c r="AD5" t="b">
        <f t="shared" si="15"/>
        <v>1</v>
      </c>
      <c r="AE5" t="b">
        <f t="shared" si="16"/>
        <v>1</v>
      </c>
      <c r="AF5" t="b">
        <f t="shared" si="17"/>
        <v>1</v>
      </c>
      <c r="AG5" t="b">
        <f t="shared" si="18"/>
        <v>1</v>
      </c>
      <c r="AH5" t="b">
        <v>1</v>
      </c>
      <c r="AI5" t="b">
        <v>1</v>
      </c>
    </row>
    <row r="6" spans="1:35" x14ac:dyDescent="0.25">
      <c r="A6" s="1">
        <f>fullIRtable!A6-fullIRtable!$A$3</f>
        <v>11.666666666627862</v>
      </c>
      <c r="B6" s="1">
        <v>29.919899999999998</v>
      </c>
      <c r="C6" s="1">
        <v>4.9820000000000002</v>
      </c>
      <c r="D6" s="1">
        <v>4.9820000000000002</v>
      </c>
      <c r="E6" s="89">
        <v>18.983650000000001</v>
      </c>
      <c r="F6">
        <f>'F037'!M12</f>
        <v>355</v>
      </c>
      <c r="G6">
        <f>'F037'!O12</f>
        <v>0</v>
      </c>
      <c r="H6">
        <f>'F037'!Q12</f>
        <v>0.19253999999999999</v>
      </c>
      <c r="I6">
        <f>'F037'!R12</f>
        <v>7.6482000000000001</v>
      </c>
      <c r="J6">
        <f>'F037'!S12</f>
        <v>1.0014699999999999</v>
      </c>
      <c r="K6">
        <f>'F037'!T12</f>
        <v>8.0315899999999996</v>
      </c>
      <c r="L6">
        <f>'F037'!U12</f>
        <v>4.6104900000000004</v>
      </c>
      <c r="N6">
        <f>'F037'!G12</f>
        <v>0.7843</v>
      </c>
      <c r="O6">
        <f>'F037'!F12</f>
        <v>2.0980000000000008</v>
      </c>
      <c r="P6">
        <f t="shared" si="0"/>
        <v>1.8120000000421937E-2</v>
      </c>
      <c r="Q6">
        <f t="shared" si="1"/>
        <v>0.12880000000299852</v>
      </c>
      <c r="S6" s="1">
        <v>29.919899999999998</v>
      </c>
      <c r="T6" s="1">
        <v>4.9820000000000002</v>
      </c>
      <c r="U6">
        <f t="shared" si="2"/>
        <v>0.1180600000027472</v>
      </c>
      <c r="V6">
        <f t="shared" si="10"/>
        <v>0.15348128070472888</v>
      </c>
      <c r="W6">
        <f t="shared" si="11"/>
        <v>1.0909706928680449</v>
      </c>
      <c r="Y6" t="s">
        <v>60</v>
      </c>
      <c r="AA6" t="b">
        <f t="shared" si="12"/>
        <v>1</v>
      </c>
      <c r="AB6" t="b">
        <f t="shared" si="13"/>
        <v>1</v>
      </c>
      <c r="AC6" t="b">
        <f t="shared" si="14"/>
        <v>1</v>
      </c>
      <c r="AD6" t="b">
        <f t="shared" si="15"/>
        <v>1</v>
      </c>
      <c r="AE6" t="b">
        <f t="shared" si="16"/>
        <v>1</v>
      </c>
      <c r="AF6" t="b">
        <f t="shared" si="17"/>
        <v>1</v>
      </c>
      <c r="AG6" t="b">
        <f t="shared" si="18"/>
        <v>1</v>
      </c>
      <c r="AH6" t="b">
        <v>1</v>
      </c>
      <c r="AI6" t="b">
        <v>1</v>
      </c>
    </row>
    <row r="7" spans="1:35" x14ac:dyDescent="0.25">
      <c r="A7" s="1">
        <f>fullIRtable!A7-fullIRtable!$A$3</f>
        <v>14.166666666569654</v>
      </c>
      <c r="B7" s="1">
        <v>29.919899999999998</v>
      </c>
      <c r="C7" s="1">
        <v>4.9757999999999996</v>
      </c>
      <c r="D7" s="1">
        <v>4.9757999999999996</v>
      </c>
      <c r="E7" s="89">
        <v>19.278799999999997</v>
      </c>
      <c r="F7">
        <f>'F037'!M13</f>
        <v>375</v>
      </c>
      <c r="G7">
        <f>'F037'!O13</f>
        <v>0.25</v>
      </c>
      <c r="H7">
        <f>'F037'!Q13</f>
        <v>0.18719</v>
      </c>
      <c r="I7">
        <f>'F037'!R13</f>
        <v>7.4008500000000002</v>
      </c>
      <c r="J7">
        <f>'F037'!S13</f>
        <v>1.0019199999999999</v>
      </c>
      <c r="K7">
        <f>'F037'!T13</f>
        <v>7.9306999999999999</v>
      </c>
      <c r="L7">
        <f>'F037'!U13</f>
        <v>4.5343800000000005</v>
      </c>
      <c r="N7">
        <f>'F037'!G13</f>
        <v>0.82960000000000012</v>
      </c>
      <c r="O7">
        <f>'F037'!F13</f>
        <v>2.42</v>
      </c>
      <c r="P7">
        <f t="shared" si="0"/>
        <v>1.6652459016170958E-2</v>
      </c>
      <c r="Q7">
        <f t="shared" si="1"/>
        <v>0.12904918032614499</v>
      </c>
      <c r="S7" s="1">
        <v>29.919899999999998</v>
      </c>
      <c r="T7" s="1">
        <v>4.9757999999999996</v>
      </c>
      <c r="U7">
        <f t="shared" si="2"/>
        <v>0.11681213114598084</v>
      </c>
      <c r="V7">
        <f t="shared" si="10"/>
        <v>0.14255761668589265</v>
      </c>
      <c r="W7">
        <f t="shared" si="11"/>
        <v>1.1047583762072746</v>
      </c>
      <c r="Y7" t="s">
        <v>60</v>
      </c>
      <c r="AA7" t="b">
        <f t="shared" si="12"/>
        <v>1</v>
      </c>
      <c r="AB7" t="b">
        <f t="shared" si="13"/>
        <v>1</v>
      </c>
      <c r="AC7" t="b">
        <f t="shared" si="14"/>
        <v>1</v>
      </c>
      <c r="AD7" t="b">
        <f t="shared" si="15"/>
        <v>1</v>
      </c>
      <c r="AE7" t="b">
        <f t="shared" si="16"/>
        <v>1</v>
      </c>
      <c r="AF7" t="b">
        <f t="shared" si="17"/>
        <v>1</v>
      </c>
      <c r="AG7" t="b">
        <f t="shared" si="18"/>
        <v>1</v>
      </c>
      <c r="AH7" t="b">
        <v>1</v>
      </c>
      <c r="AI7" t="b">
        <v>1</v>
      </c>
    </row>
    <row r="8" spans="1:35" x14ac:dyDescent="0.25">
      <c r="A8" s="1">
        <f>fullIRtable!A8-fullIRtable!$A$3</f>
        <v>24.333333333372138</v>
      </c>
      <c r="B8" s="1">
        <v>29.919899999999998</v>
      </c>
      <c r="C8" s="1">
        <v>4.9882</v>
      </c>
      <c r="D8" s="1">
        <v>4.9882</v>
      </c>
      <c r="E8" s="89">
        <v>20.466390000000001</v>
      </c>
      <c r="F8">
        <f>'F037'!M14</f>
        <v>435.76923076923043</v>
      </c>
      <c r="G8">
        <f>'F037'!O14</f>
        <v>0.61</v>
      </c>
      <c r="H8">
        <f>'F037'!Q14</f>
        <v>0.15678999999999998</v>
      </c>
      <c r="I8">
        <f>'F037'!R14</f>
        <v>5.9702999999999999</v>
      </c>
      <c r="J8">
        <f>'F037'!S14</f>
        <v>0.81289</v>
      </c>
      <c r="K8">
        <f>'F037'!T14</f>
        <v>6.4775200000000002</v>
      </c>
      <c r="L8">
        <f>'F037'!U14</f>
        <v>3.8504600000000004</v>
      </c>
      <c r="N8">
        <f>'F037'!G14</f>
        <v>0.9988999999999999</v>
      </c>
      <c r="O8">
        <f>'F037'!F14</f>
        <v>3.7320000000000011</v>
      </c>
      <c r="P8">
        <f t="shared" si="0"/>
        <v>1.4480000000337143E-2</v>
      </c>
      <c r="Q8">
        <f t="shared" si="1"/>
        <v>0.12880000000299924</v>
      </c>
      <c r="S8" s="1">
        <v>29.919899999999998</v>
      </c>
      <c r="T8" s="1">
        <v>4.9882</v>
      </c>
      <c r="U8">
        <f t="shared" si="2"/>
        <v>0.11478400000267275</v>
      </c>
      <c r="V8">
        <f t="shared" si="10"/>
        <v>0.12614998606077482</v>
      </c>
      <c r="W8">
        <f t="shared" si="11"/>
        <v>1.1221076108168397</v>
      </c>
      <c r="Y8" t="s">
        <v>60</v>
      </c>
      <c r="AA8" t="b">
        <f t="shared" si="12"/>
        <v>1</v>
      </c>
      <c r="AB8" t="b">
        <f t="shared" si="13"/>
        <v>1</v>
      </c>
      <c r="AC8" t="b">
        <f t="shared" si="14"/>
        <v>1</v>
      </c>
      <c r="AD8" t="b">
        <f t="shared" si="15"/>
        <v>1</v>
      </c>
      <c r="AE8" t="b">
        <f t="shared" si="16"/>
        <v>1</v>
      </c>
      <c r="AF8" t="b">
        <f t="shared" si="17"/>
        <v>1</v>
      </c>
      <c r="AG8" t="b">
        <f t="shared" si="18"/>
        <v>1</v>
      </c>
      <c r="AH8" t="b">
        <v>1</v>
      </c>
      <c r="AI8" t="b">
        <v>1</v>
      </c>
    </row>
    <row r="9" spans="1:35" x14ac:dyDescent="0.25">
      <c r="A9" s="1">
        <f>fullIRtable!A9-fullIRtable!$A$3</f>
        <v>26.833333333313931</v>
      </c>
      <c r="B9" s="1">
        <v>29.919899999999998</v>
      </c>
      <c r="C9" s="1">
        <v>4.9820000000000002</v>
      </c>
      <c r="D9" s="1">
        <v>4.9820000000000002</v>
      </c>
      <c r="E9" s="89">
        <v>20.753350000000001</v>
      </c>
      <c r="F9">
        <f>'F037'!M15</f>
        <v>393.84615384615392</v>
      </c>
      <c r="G9">
        <f>'F037'!O15</f>
        <v>2.35</v>
      </c>
      <c r="H9">
        <f>'F037'!Q15</f>
        <v>0.17802999999999999</v>
      </c>
      <c r="I9">
        <f>'F037'!R15</f>
        <v>6.0711700000000004</v>
      </c>
      <c r="J9">
        <f>'F037'!S15</f>
        <v>0.94403000000000004</v>
      </c>
      <c r="K9">
        <f>'F037'!T15</f>
        <v>7.1257299999999999</v>
      </c>
      <c r="L9">
        <f>'F037'!U15</f>
        <v>4.3185899999999995</v>
      </c>
      <c r="N9">
        <f>'F037'!G15</f>
        <v>1.0350999999999999</v>
      </c>
      <c r="O9">
        <f>'F037'!F15</f>
        <v>4.054000000000002</v>
      </c>
      <c r="P9">
        <f t="shared" si="0"/>
        <v>1.5176470588339274E-2</v>
      </c>
      <c r="Q9">
        <f t="shared" si="1"/>
        <v>0.12917647058911913</v>
      </c>
      <c r="S9" s="1">
        <v>29.919899999999998</v>
      </c>
      <c r="T9" s="1">
        <v>4.9820000000000002</v>
      </c>
      <c r="U9">
        <f t="shared" si="2"/>
        <v>0.11481882353019728</v>
      </c>
      <c r="V9">
        <f t="shared" si="10"/>
        <v>0.13217754826017594</v>
      </c>
      <c r="W9">
        <f t="shared" si="11"/>
        <v>1.1250461084470684</v>
      </c>
      <c r="Y9" t="s">
        <v>60</v>
      </c>
      <c r="AA9" t="b">
        <f t="shared" si="12"/>
        <v>1</v>
      </c>
      <c r="AB9" t="b">
        <f t="shared" si="13"/>
        <v>1</v>
      </c>
      <c r="AC9" t="b">
        <f t="shared" si="14"/>
        <v>1</v>
      </c>
      <c r="AD9" t="b">
        <f t="shared" si="15"/>
        <v>1</v>
      </c>
      <c r="AE9" t="b">
        <f t="shared" si="16"/>
        <v>1</v>
      </c>
      <c r="AF9" t="b">
        <f t="shared" si="17"/>
        <v>1</v>
      </c>
      <c r="AG9" t="b">
        <f t="shared" si="18"/>
        <v>1</v>
      </c>
      <c r="AH9" t="b">
        <v>1</v>
      </c>
      <c r="AI9" t="b">
        <v>1</v>
      </c>
    </row>
    <row r="10" spans="1:35" x14ac:dyDescent="0.25">
      <c r="A10" s="1">
        <f>fullIRtable!A10-fullIRtable!$A$3</f>
        <v>29.666666666627862</v>
      </c>
      <c r="B10" s="1">
        <v>29.919899999999998</v>
      </c>
      <c r="C10" s="1">
        <v>4.9851000000000001</v>
      </c>
      <c r="D10" s="1">
        <v>4.9851000000000001</v>
      </c>
      <c r="E10" s="89">
        <v>21.078669999999999</v>
      </c>
      <c r="F10">
        <f>'F037'!M16</f>
        <v>424.61538461538458</v>
      </c>
      <c r="G10">
        <f>'F037'!O16</f>
        <v>2.14</v>
      </c>
      <c r="H10">
        <f>'F037'!Q16</f>
        <v>0.16663999999999998</v>
      </c>
      <c r="I10">
        <f>'F037'!R16</f>
        <v>6.1462000000000003</v>
      </c>
      <c r="J10">
        <f>'F037'!S16</f>
        <v>0.82096000000000002</v>
      </c>
      <c r="K10">
        <f>'F037'!T16</f>
        <v>6.5752899999999999</v>
      </c>
      <c r="L10">
        <f>'F037'!U16</f>
        <v>4.0634899999999998</v>
      </c>
      <c r="N10">
        <f>'F037'!G16</f>
        <v>1.0781000000000001</v>
      </c>
      <c r="O10">
        <f>'F037'!F16</f>
        <v>4.42</v>
      </c>
      <c r="P10">
        <f t="shared" si="0"/>
        <v>1.5166666666666847E-2</v>
      </c>
      <c r="Q10">
        <f t="shared" si="1"/>
        <v>0.12900000000000075</v>
      </c>
      <c r="S10" s="1">
        <v>29.919899999999998</v>
      </c>
      <c r="T10" s="1">
        <v>4.9851000000000001</v>
      </c>
      <c r="U10">
        <f t="shared" si="2"/>
        <v>0.11514000000000142</v>
      </c>
      <c r="V10">
        <f t="shared" si="10"/>
        <v>0.13172369868565798</v>
      </c>
      <c r="W10">
        <f t="shared" si="11"/>
        <v>1.1203751954142709</v>
      </c>
      <c r="Y10" t="s">
        <v>60</v>
      </c>
      <c r="AA10" t="b">
        <f t="shared" si="12"/>
        <v>1</v>
      </c>
      <c r="AB10" t="b">
        <f t="shared" si="13"/>
        <v>1</v>
      </c>
      <c r="AC10" t="b">
        <f t="shared" si="14"/>
        <v>1</v>
      </c>
      <c r="AD10" t="b">
        <f t="shared" si="15"/>
        <v>1</v>
      </c>
      <c r="AE10" t="b">
        <f t="shared" si="16"/>
        <v>1</v>
      </c>
      <c r="AF10" t="b">
        <f t="shared" si="17"/>
        <v>1</v>
      </c>
      <c r="AG10" t="b">
        <f t="shared" si="18"/>
        <v>1</v>
      </c>
      <c r="AH10" t="b">
        <v>1</v>
      </c>
      <c r="AI10" t="b">
        <v>1</v>
      </c>
    </row>
    <row r="11" spans="1:35" x14ac:dyDescent="0.25">
      <c r="A11" s="1">
        <f>fullIRtable!A11-fullIRtable!$A$3</f>
        <v>32.666666666627862</v>
      </c>
      <c r="B11" s="1">
        <v>29.919899999999998</v>
      </c>
      <c r="C11" s="1">
        <v>4.9851000000000001</v>
      </c>
      <c r="D11" s="1">
        <v>4.9851000000000001</v>
      </c>
      <c r="E11" s="89">
        <v>21.424090000000003</v>
      </c>
      <c r="F11">
        <f>'F037'!M17</f>
        <v>439.23076923076928</v>
      </c>
      <c r="G11">
        <f>'F037'!O17</f>
        <v>2.83</v>
      </c>
      <c r="H11">
        <f>'F037'!Q17</f>
        <v>0.15140000000000001</v>
      </c>
      <c r="I11">
        <f>'F037'!R17</f>
        <v>5.6556800000000003</v>
      </c>
      <c r="J11">
        <f>'F037'!S17</f>
        <v>0.72573999999999994</v>
      </c>
      <c r="K11">
        <f>'F037'!T17</f>
        <v>5.89316</v>
      </c>
      <c r="L11">
        <f>'F037'!U17</f>
        <v>3.6835200000000001</v>
      </c>
      <c r="N11">
        <f>'F037'!G17</f>
        <v>1.1236000000000006</v>
      </c>
      <c r="O11">
        <f>'F037'!F17</f>
        <v>4.8070000000000022</v>
      </c>
      <c r="P11">
        <f t="shared" si="0"/>
        <v>1.5066666666666487E-2</v>
      </c>
      <c r="Q11">
        <f t="shared" si="1"/>
        <v>0.12899999999999956</v>
      </c>
      <c r="S11" s="1">
        <v>29.919899999999998</v>
      </c>
      <c r="T11" s="1">
        <v>4.9851000000000001</v>
      </c>
      <c r="U11">
        <f t="shared" si="2"/>
        <v>0.11504999999999892</v>
      </c>
      <c r="V11">
        <f t="shared" si="10"/>
        <v>0.13095755468636791</v>
      </c>
      <c r="W11">
        <f t="shared" si="11"/>
        <v>1.1212516297262127</v>
      </c>
      <c r="Y11" t="s">
        <v>60</v>
      </c>
      <c r="AA11" t="b">
        <f t="shared" si="12"/>
        <v>1</v>
      </c>
      <c r="AB11" t="b">
        <f t="shared" si="13"/>
        <v>1</v>
      </c>
      <c r="AC11" t="b">
        <f t="shared" si="14"/>
        <v>1</v>
      </c>
      <c r="AD11" t="b">
        <f t="shared" si="15"/>
        <v>1</v>
      </c>
      <c r="AE11" t="b">
        <f t="shared" si="16"/>
        <v>1</v>
      </c>
      <c r="AF11" t="b">
        <f t="shared" si="17"/>
        <v>1</v>
      </c>
      <c r="AG11" t="b">
        <f t="shared" si="18"/>
        <v>1</v>
      </c>
      <c r="AH11" t="b">
        <v>1</v>
      </c>
      <c r="AI11" t="b">
        <v>1</v>
      </c>
    </row>
    <row r="12" spans="1:35" x14ac:dyDescent="0.25">
      <c r="A12" s="1">
        <f>fullIRtable!A12-fullIRtable!$A$3</f>
        <v>35.666666666627862</v>
      </c>
      <c r="B12" s="1">
        <v>29.919899999999998</v>
      </c>
      <c r="C12" s="1">
        <v>4.9851000000000001</v>
      </c>
      <c r="D12" s="1">
        <v>4.9851000000000001</v>
      </c>
      <c r="E12" s="89">
        <v>21.76924</v>
      </c>
      <c r="F12">
        <f>'F037'!M18</f>
        <v>442.30769230769261</v>
      </c>
      <c r="G12">
        <f>'F037'!O18</f>
        <v>3.03</v>
      </c>
      <c r="H12">
        <f>'F037'!Q18</f>
        <v>0.15172999999999998</v>
      </c>
      <c r="I12">
        <f>'F037'!R18</f>
        <v>5.6093000000000002</v>
      </c>
      <c r="J12">
        <f>'F037'!S18</f>
        <v>0.71778000000000008</v>
      </c>
      <c r="K12">
        <f>'F037'!T18</f>
        <v>5.7582599999999999</v>
      </c>
      <c r="L12">
        <f>'F037'!U18</f>
        <v>3.6289900000000004</v>
      </c>
      <c r="N12">
        <f>'F037'!G18</f>
        <v>1.1688000000000001</v>
      </c>
      <c r="O12">
        <f>'F037'!F18</f>
        <v>5.1940000000000008</v>
      </c>
      <c r="P12">
        <f t="shared" si="0"/>
        <v>1.5560000000362258E-2</v>
      </c>
      <c r="Q12">
        <f t="shared" si="1"/>
        <v>0.12880000000299924</v>
      </c>
      <c r="S12" s="1">
        <v>29.919899999999998</v>
      </c>
      <c r="T12" s="1">
        <v>4.9851000000000001</v>
      </c>
      <c r="U12">
        <f t="shared" si="2"/>
        <v>0.11626000000270666</v>
      </c>
      <c r="V12">
        <f t="shared" si="10"/>
        <v>0.13383794942370553</v>
      </c>
      <c r="W12">
        <f t="shared" si="11"/>
        <v>1.1078616893170534</v>
      </c>
      <c r="Y12" t="s">
        <v>60</v>
      </c>
      <c r="AA12" t="b">
        <f t="shared" si="12"/>
        <v>1</v>
      </c>
      <c r="AB12" t="b">
        <f t="shared" si="13"/>
        <v>1</v>
      </c>
      <c r="AC12" t="b">
        <f t="shared" si="14"/>
        <v>1</v>
      </c>
      <c r="AD12" t="b">
        <f t="shared" si="15"/>
        <v>1</v>
      </c>
      <c r="AE12" t="b">
        <f t="shared" si="16"/>
        <v>1</v>
      </c>
      <c r="AF12" t="b">
        <f t="shared" si="17"/>
        <v>1</v>
      </c>
      <c r="AG12" t="b">
        <f t="shared" si="18"/>
        <v>1</v>
      </c>
      <c r="AH12" t="b">
        <v>1</v>
      </c>
      <c r="AI12" t="b">
        <v>1</v>
      </c>
    </row>
    <row r="13" spans="1:35" x14ac:dyDescent="0.25">
      <c r="A13" s="1">
        <f>fullIRtable!A13-fullIRtable!$A$3</f>
        <v>38.166666666569654</v>
      </c>
      <c r="B13" s="1">
        <v>29.919899999999998</v>
      </c>
      <c r="C13" s="1">
        <v>4.9882</v>
      </c>
      <c r="D13" s="1">
        <v>4.9882</v>
      </c>
      <c r="E13" s="89">
        <v>22.059889999999999</v>
      </c>
      <c r="F13">
        <f>'F037'!M19</f>
        <v>448.07692307692332</v>
      </c>
      <c r="G13">
        <f>'F037'!O19</f>
        <v>2.5499999999999998</v>
      </c>
      <c r="H13">
        <f>'F037'!Q19</f>
        <v>0.14782000000000001</v>
      </c>
      <c r="I13">
        <f>'F037'!R19</f>
        <v>5.2659199999999995</v>
      </c>
      <c r="J13">
        <f>'F037'!S19</f>
        <v>0.68887999999999994</v>
      </c>
      <c r="K13">
        <f>'F037'!T19</f>
        <v>5.7145200000000003</v>
      </c>
      <c r="L13">
        <f>'F037'!U19</f>
        <v>3.6547800000000001</v>
      </c>
      <c r="N13">
        <f>'F037'!G19</f>
        <v>1.2077</v>
      </c>
      <c r="O13">
        <f>'F037'!F19</f>
        <v>5.5160000000000018</v>
      </c>
      <c r="P13">
        <f t="shared" si="0"/>
        <v>1.4187096774220215E-2</v>
      </c>
      <c r="Q13">
        <f t="shared" si="1"/>
        <v>0.12909677419379059</v>
      </c>
      <c r="S13" s="1">
        <v>29.919899999999998</v>
      </c>
      <c r="T13" s="1">
        <v>4.9882</v>
      </c>
      <c r="U13">
        <f t="shared" si="2"/>
        <v>0.11512064516150643</v>
      </c>
      <c r="V13">
        <f t="shared" si="10"/>
        <v>0.12323677264244554</v>
      </c>
      <c r="W13">
        <f t="shared" si="11"/>
        <v>1.1214041930765468</v>
      </c>
      <c r="Y13" t="s">
        <v>60</v>
      </c>
      <c r="AA13" t="b">
        <f t="shared" si="12"/>
        <v>1</v>
      </c>
      <c r="AB13" t="b">
        <f t="shared" si="13"/>
        <v>1</v>
      </c>
      <c r="AC13" t="b">
        <f t="shared" si="14"/>
        <v>1</v>
      </c>
      <c r="AD13" t="b">
        <f t="shared" si="15"/>
        <v>1</v>
      </c>
      <c r="AE13" t="b">
        <f t="shared" si="16"/>
        <v>1</v>
      </c>
      <c r="AF13" t="b">
        <f t="shared" si="17"/>
        <v>1</v>
      </c>
      <c r="AG13" t="b">
        <f t="shared" si="18"/>
        <v>1</v>
      </c>
      <c r="AH13" t="b">
        <v>1</v>
      </c>
      <c r="AI13" t="b">
        <v>1</v>
      </c>
    </row>
    <row r="14" spans="1:35" x14ac:dyDescent="0.25">
      <c r="A14" s="1">
        <f>fullIRtable!A14-fullIRtable!$A$3</f>
        <v>48.499999999883585</v>
      </c>
      <c r="B14" s="1">
        <v>29.919899999999998</v>
      </c>
      <c r="C14" s="1">
        <v>4.9820000000000002</v>
      </c>
      <c r="D14" s="1">
        <v>4.9820000000000002</v>
      </c>
      <c r="E14" s="89">
        <v>23.249469999999999</v>
      </c>
      <c r="F14">
        <f>'F037'!M20</f>
        <v>496.15384615384636</v>
      </c>
      <c r="G14">
        <f>'F037'!O20</f>
        <v>4.62</v>
      </c>
      <c r="H14">
        <f>'F037'!Q20</f>
        <v>0.12576999999999999</v>
      </c>
      <c r="I14">
        <f>'F037'!R20</f>
        <v>4.7554699999999999</v>
      </c>
      <c r="J14">
        <f>'F037'!S20</f>
        <v>0.51305000000000001</v>
      </c>
      <c r="K14">
        <f>'F037'!T20</f>
        <v>4.6696399999999993</v>
      </c>
      <c r="L14">
        <f>'F037'!U20</f>
        <v>3.12452</v>
      </c>
      <c r="N14">
        <f>'F037'!G20</f>
        <v>1.3543000000000003</v>
      </c>
      <c r="O14">
        <f>'F037'!F20</f>
        <v>6.85</v>
      </c>
      <c r="P14">
        <f t="shared" si="0"/>
        <v>1.3199999999451064E-2</v>
      </c>
      <c r="Q14">
        <f t="shared" si="1"/>
        <v>0.1289999999946374</v>
      </c>
      <c r="S14" s="1">
        <v>29.919899999999998</v>
      </c>
      <c r="T14" s="1">
        <v>4.9820000000000002</v>
      </c>
      <c r="U14">
        <f t="shared" si="2"/>
        <v>0.11270999999531475</v>
      </c>
      <c r="V14">
        <f t="shared" si="10"/>
        <v>0.11711471919084177</v>
      </c>
      <c r="W14">
        <f t="shared" si="11"/>
        <v>1.1445302102741532</v>
      </c>
      <c r="Y14" t="s">
        <v>60</v>
      </c>
      <c r="AA14" t="b">
        <f t="shared" si="12"/>
        <v>1</v>
      </c>
      <c r="AB14" t="b">
        <f t="shared" si="13"/>
        <v>1</v>
      </c>
      <c r="AC14" t="b">
        <f t="shared" si="14"/>
        <v>1</v>
      </c>
      <c r="AD14" t="b">
        <f t="shared" si="15"/>
        <v>1</v>
      </c>
      <c r="AE14" t="b">
        <f t="shared" si="16"/>
        <v>1</v>
      </c>
      <c r="AF14" t="b">
        <f t="shared" si="17"/>
        <v>1</v>
      </c>
      <c r="AG14" t="b">
        <f t="shared" si="18"/>
        <v>1</v>
      </c>
      <c r="AH14" t="b">
        <v>1</v>
      </c>
      <c r="AI14" t="b">
        <v>1</v>
      </c>
    </row>
    <row r="15" spans="1:35" x14ac:dyDescent="0.25">
      <c r="A15" s="1">
        <f>fullIRtable!A15-fullIRtable!$A$3</f>
        <v>50.833333333313931</v>
      </c>
      <c r="B15" s="1">
        <v>29.872699999999998</v>
      </c>
      <c r="C15" s="1">
        <v>4.9912999999999998</v>
      </c>
      <c r="D15" s="1">
        <v>4.9912999999999998</v>
      </c>
      <c r="E15" s="89">
        <v>23.512460000000001</v>
      </c>
      <c r="F15">
        <f>'F037'!M21</f>
        <v>450</v>
      </c>
      <c r="G15">
        <f>'F037'!O21</f>
        <v>5.1100000000000003</v>
      </c>
      <c r="H15">
        <f>'F037'!Q21</f>
        <v>0.13453999999999999</v>
      </c>
      <c r="I15">
        <f>'F037'!R21</f>
        <v>4.9403899999999998</v>
      </c>
      <c r="J15">
        <f>'F037'!S21</f>
        <v>0.52340999999999993</v>
      </c>
      <c r="K15">
        <f>'F037'!T21</f>
        <v>4.8290999999999995</v>
      </c>
      <c r="L15">
        <f>'F037'!U21</f>
        <v>3.2019299999999999</v>
      </c>
      <c r="N15">
        <f>'F037'!G21</f>
        <v>1.3851</v>
      </c>
      <c r="O15">
        <f>'F037'!F21</f>
        <v>7.1510000000000016</v>
      </c>
      <c r="P15">
        <f t="shared" si="0"/>
        <v>9.8823529412441526E-3</v>
      </c>
      <c r="Q15">
        <f t="shared" si="1"/>
        <v>0.12882352941264696</v>
      </c>
      <c r="S15" s="1">
        <v>29.872699999999998</v>
      </c>
      <c r="T15" s="1">
        <v>4.9912999999999998</v>
      </c>
      <c r="U15">
        <f t="shared" si="2"/>
        <v>0.11155411764782269</v>
      </c>
      <c r="V15">
        <f t="shared" si="10"/>
        <v>8.8587971019078157E-2</v>
      </c>
      <c r="W15">
        <f t="shared" si="11"/>
        <v>1.15480747935584</v>
      </c>
      <c r="Y15" t="s">
        <v>60</v>
      </c>
      <c r="AA15" t="b">
        <f t="shared" si="12"/>
        <v>1</v>
      </c>
      <c r="AB15" t="b">
        <f t="shared" si="13"/>
        <v>1</v>
      </c>
      <c r="AC15" t="b">
        <f t="shared" si="14"/>
        <v>1</v>
      </c>
      <c r="AD15" t="b">
        <f t="shared" si="15"/>
        <v>1</v>
      </c>
      <c r="AE15" t="b">
        <f t="shared" si="16"/>
        <v>1</v>
      </c>
      <c r="AF15" t="b">
        <f t="shared" si="17"/>
        <v>1</v>
      </c>
      <c r="AG15" t="b">
        <f t="shared" si="18"/>
        <v>1</v>
      </c>
      <c r="AH15" t="b">
        <v>1</v>
      </c>
      <c r="AI15" t="b">
        <v>1</v>
      </c>
    </row>
    <row r="16" spans="1:35" s="93" customFormat="1" x14ac:dyDescent="0.25">
      <c r="A16" s="91">
        <f>fullIRtable!A16-fullIRtable!$A$3</f>
        <v>53.666666666627862</v>
      </c>
      <c r="B16" s="91">
        <v>29.872699999999998</v>
      </c>
      <c r="C16" s="91">
        <v>5.0068999999999999</v>
      </c>
      <c r="D16" s="91">
        <v>5.0068999999999999</v>
      </c>
      <c r="E16" s="98">
        <v>23.828530000000001</v>
      </c>
      <c r="F16" s="93">
        <f>'F037'!M22</f>
        <v>457.30769230769261</v>
      </c>
      <c r="G16" s="93">
        <f>'F037'!O22</f>
        <v>5.94</v>
      </c>
      <c r="H16" s="93">
        <f>'F037'!Q22</f>
        <v>0.12767000000000001</v>
      </c>
      <c r="I16" s="93">
        <f>'F037'!R22</f>
        <v>4.6741000000000001</v>
      </c>
      <c r="J16" s="93">
        <f>'F037'!S22</f>
        <v>0.49779000000000001</v>
      </c>
      <c r="K16" s="93">
        <f>'F037'!T22</f>
        <v>4.7350700000000003</v>
      </c>
      <c r="L16" s="93">
        <f>'F037'!U22</f>
        <v>3.2957000000000001</v>
      </c>
      <c r="N16">
        <f>'F037'!G22</f>
        <v>1.4131</v>
      </c>
      <c r="O16">
        <f>'F037'!F22</f>
        <v>7.5160000000000018</v>
      </c>
      <c r="P16">
        <v>0</v>
      </c>
      <c r="Q16">
        <v>0</v>
      </c>
      <c r="S16" s="91">
        <v>29.872699999999998</v>
      </c>
      <c r="T16" s="91">
        <v>5.0068999999999999</v>
      </c>
      <c r="U16" s="93">
        <v>0</v>
      </c>
      <c r="V16" t="e">
        <f t="shared" si="10"/>
        <v>#DIV/0!</v>
      </c>
      <c r="W16" t="e">
        <f t="shared" si="11"/>
        <v>#DIV/0!</v>
      </c>
      <c r="Y16" s="93" t="s">
        <v>60</v>
      </c>
      <c r="AA16" t="b">
        <f t="shared" si="12"/>
        <v>1</v>
      </c>
      <c r="AB16" t="b">
        <f t="shared" si="13"/>
        <v>1</v>
      </c>
      <c r="AC16" t="b">
        <f t="shared" si="14"/>
        <v>1</v>
      </c>
      <c r="AD16" t="b">
        <f t="shared" si="15"/>
        <v>1</v>
      </c>
      <c r="AE16" t="b">
        <f t="shared" si="16"/>
        <v>1</v>
      </c>
      <c r="AF16" t="b">
        <f t="shared" si="17"/>
        <v>1</v>
      </c>
      <c r="AG16" t="b">
        <f t="shared" si="18"/>
        <v>1</v>
      </c>
      <c r="AH16" t="b">
        <v>1</v>
      </c>
      <c r="AI16" t="b">
        <v>1</v>
      </c>
    </row>
    <row r="17" spans="1:35" x14ac:dyDescent="0.25">
      <c r="A17" s="1">
        <f>fullIRtable!A17-fullIRtable!$A$17</f>
        <v>0</v>
      </c>
      <c r="B17" s="1">
        <v>29.919899999999998</v>
      </c>
      <c r="C17" s="1">
        <v>4.9882</v>
      </c>
      <c r="D17" s="1">
        <v>47.081800000000001</v>
      </c>
      <c r="E17" s="89">
        <v>20.79823</v>
      </c>
      <c r="F17">
        <f>'F044'!M19</f>
        <v>447.30769230769215</v>
      </c>
      <c r="G17">
        <f>'F044'!O19</f>
        <v>0.89</v>
      </c>
      <c r="H17">
        <f>'F044'!Q19</f>
        <v>0.27356999999999998</v>
      </c>
      <c r="I17">
        <f>'F044'!R19</f>
        <v>9.1060499999999998</v>
      </c>
      <c r="J17">
        <f>'F044'!S19</f>
        <v>1.2306900000000001</v>
      </c>
      <c r="K17">
        <f>'F044'!T19</f>
        <v>9.6032899999999994</v>
      </c>
      <c r="L17">
        <f>'F044'!U19</f>
        <v>5.9827399999999997</v>
      </c>
      <c r="N17">
        <f>'F044'!G19</f>
        <v>1.0042</v>
      </c>
      <c r="O17">
        <f>'F044'!F19</f>
        <v>1.6929999999999996</v>
      </c>
      <c r="P17">
        <f t="shared" ref="P17:P35" si="19">(N18-N17)/(A18-A17)</f>
        <v>2.6571428572311354E-3</v>
      </c>
      <c r="Q17">
        <f t="shared" ref="Q17:Q35" si="20">(O18-O17)/(A18-A17)</f>
        <v>8.6571428574308815E-2</v>
      </c>
      <c r="S17" s="1">
        <v>29.919899999999998</v>
      </c>
      <c r="T17" s="1">
        <v>4.9882</v>
      </c>
      <c r="U17">
        <f t="shared" ref="U17:U35" si="21">(E18-E17)/(A18-A17)</f>
        <v>7.078285714520853E-2</v>
      </c>
      <c r="V17">
        <f t="shared" si="10"/>
        <v>3.7539355776217122E-2</v>
      </c>
      <c r="W17">
        <f t="shared" si="11"/>
        <v>1.2230564301284221</v>
      </c>
      <c r="Y17" t="s">
        <v>61</v>
      </c>
      <c r="AA17" t="b">
        <f t="shared" si="12"/>
        <v>1</v>
      </c>
      <c r="AB17" t="b">
        <f t="shared" si="13"/>
        <v>1</v>
      </c>
      <c r="AC17" t="b">
        <f t="shared" si="14"/>
        <v>1</v>
      </c>
      <c r="AD17" t="b">
        <f t="shared" si="15"/>
        <v>1</v>
      </c>
      <c r="AE17" t="b">
        <f t="shared" si="16"/>
        <v>1</v>
      </c>
      <c r="AF17" t="b">
        <f t="shared" si="17"/>
        <v>1</v>
      </c>
      <c r="AG17" t="b">
        <f t="shared" si="18"/>
        <v>1</v>
      </c>
      <c r="AH17" t="b">
        <v>1</v>
      </c>
      <c r="AI17" t="b">
        <v>1</v>
      </c>
    </row>
    <row r="18" spans="1:35" x14ac:dyDescent="0.25">
      <c r="A18" s="1">
        <f>fullIRtable!A18-fullIRtable!$A$17</f>
        <v>1.1666666666278616</v>
      </c>
      <c r="B18" s="1">
        <v>19.960699999999999</v>
      </c>
      <c r="C18" s="1">
        <v>5.1254</v>
      </c>
      <c r="D18" s="1">
        <v>44.464199999999998</v>
      </c>
      <c r="E18" s="89">
        <v>20.880809999999997</v>
      </c>
      <c r="F18">
        <f>'F044'!M20</f>
        <v>451.53846153846132</v>
      </c>
      <c r="G18">
        <f>'F044'!O20</f>
        <v>1.28</v>
      </c>
      <c r="H18">
        <f>'F044'!Q20</f>
        <v>0.28548000000000001</v>
      </c>
      <c r="I18">
        <f>'F044'!R20</f>
        <v>9.6226599999999998</v>
      </c>
      <c r="J18">
        <f>'F044'!S20</f>
        <v>1.2896399999999999</v>
      </c>
      <c r="K18">
        <f>'F044'!T20</f>
        <v>10.548640000000001</v>
      </c>
      <c r="L18">
        <f>'F044'!U20</f>
        <v>6.6657099999999998</v>
      </c>
      <c r="N18">
        <f>'F044'!G20</f>
        <v>1.0072999999999999</v>
      </c>
      <c r="O18">
        <f>'F044'!F20</f>
        <v>1.7940000000000005</v>
      </c>
      <c r="P18">
        <f t="shared" si="19"/>
        <v>9.709090908885545E-3</v>
      </c>
      <c r="Q18">
        <f t="shared" si="20"/>
        <v>8.563636363455103E-2</v>
      </c>
      <c r="S18" s="1">
        <v>19.960699999999999</v>
      </c>
      <c r="T18" s="1">
        <v>5.1254</v>
      </c>
      <c r="U18">
        <f t="shared" si="21"/>
        <v>7.6390909089293385E-2</v>
      </c>
      <c r="V18">
        <f t="shared" si="10"/>
        <v>0.12709746519100307</v>
      </c>
      <c r="W18">
        <f t="shared" si="11"/>
        <v>1.1210282042127635</v>
      </c>
      <c r="Y18" t="s">
        <v>61</v>
      </c>
      <c r="AA18" t="b">
        <f t="shared" si="12"/>
        <v>1</v>
      </c>
      <c r="AB18" t="b">
        <f t="shared" si="13"/>
        <v>1</v>
      </c>
      <c r="AC18" t="b">
        <f t="shared" si="14"/>
        <v>1</v>
      </c>
      <c r="AD18" t="b">
        <f t="shared" si="15"/>
        <v>1</v>
      </c>
      <c r="AE18" t="b">
        <f t="shared" si="16"/>
        <v>1</v>
      </c>
      <c r="AF18" t="b">
        <f t="shared" si="17"/>
        <v>1</v>
      </c>
      <c r="AG18" t="b">
        <f t="shared" si="18"/>
        <v>1</v>
      </c>
      <c r="AH18" t="b">
        <v>1</v>
      </c>
      <c r="AI18" t="b">
        <v>1</v>
      </c>
    </row>
    <row r="19" spans="1:35" x14ac:dyDescent="0.25">
      <c r="A19" s="1">
        <f>fullIRtable!A19-fullIRtable!$A$17</f>
        <v>3</v>
      </c>
      <c r="B19" s="1">
        <v>19.960699999999999</v>
      </c>
      <c r="C19" s="1">
        <v>4.9976000000000003</v>
      </c>
      <c r="D19" s="1">
        <v>43.903300000000002</v>
      </c>
      <c r="E19" s="89">
        <v>21.020859999999999</v>
      </c>
      <c r="F19">
        <f>'F044'!M21</f>
        <v>445</v>
      </c>
      <c r="G19">
        <f>'F044'!O21</f>
        <v>1.55</v>
      </c>
      <c r="H19">
        <f>'F044'!Q21</f>
        <v>0.24342</v>
      </c>
      <c r="I19">
        <f>'F044'!R21</f>
        <v>8.1375799999999998</v>
      </c>
      <c r="J19">
        <f>'F044'!S21</f>
        <v>1.0041</v>
      </c>
      <c r="K19">
        <f>'F044'!T21</f>
        <v>8.9453399999999998</v>
      </c>
      <c r="L19">
        <f>'F044'!U21</f>
        <v>5.7138200000000001</v>
      </c>
      <c r="N19">
        <f>'F044'!G21</f>
        <v>1.0251000000000001</v>
      </c>
      <c r="O19">
        <f>'F044'!F21</f>
        <v>1.9510000000000005</v>
      </c>
      <c r="P19">
        <f t="shared" si="19"/>
        <v>1.3433333333333112E-2</v>
      </c>
      <c r="Q19">
        <f t="shared" si="20"/>
        <v>8.5999999999999702E-2</v>
      </c>
      <c r="S19" s="1">
        <v>19.960699999999999</v>
      </c>
      <c r="T19" s="1">
        <v>4.9976000000000003</v>
      </c>
      <c r="U19">
        <f t="shared" si="21"/>
        <v>8.0029999999999532E-2</v>
      </c>
      <c r="V19">
        <f t="shared" si="10"/>
        <v>0.16785372152109446</v>
      </c>
      <c r="W19">
        <f t="shared" si="11"/>
        <v>1.0745970261152094</v>
      </c>
      <c r="Y19" t="s">
        <v>61</v>
      </c>
      <c r="AA19" t="b">
        <f t="shared" si="12"/>
        <v>1</v>
      </c>
      <c r="AB19" t="b">
        <f t="shared" si="13"/>
        <v>1</v>
      </c>
      <c r="AC19" t="b">
        <f t="shared" si="14"/>
        <v>1</v>
      </c>
      <c r="AD19" t="b">
        <f t="shared" si="15"/>
        <v>1</v>
      </c>
      <c r="AE19" t="b">
        <f t="shared" si="16"/>
        <v>1</v>
      </c>
      <c r="AF19" t="b">
        <f t="shared" si="17"/>
        <v>1</v>
      </c>
      <c r="AG19" t="b">
        <f t="shared" si="18"/>
        <v>1</v>
      </c>
      <c r="AH19" t="b">
        <v>1</v>
      </c>
      <c r="AI19" t="b">
        <v>1</v>
      </c>
    </row>
    <row r="20" spans="1:35" x14ac:dyDescent="0.25">
      <c r="A20" s="1">
        <f>fullIRtable!A20-fullIRtable!$A$17</f>
        <v>6</v>
      </c>
      <c r="B20" s="1">
        <v>19.960699999999999</v>
      </c>
      <c r="C20" s="1">
        <v>5.0007000000000001</v>
      </c>
      <c r="D20" s="1">
        <v>39.0107</v>
      </c>
      <c r="E20" s="89">
        <v>21.260949999999998</v>
      </c>
      <c r="F20">
        <f>'F044'!M22</f>
        <v>454.61538461538464</v>
      </c>
      <c r="G20">
        <f>'F044'!O22</f>
        <v>1.38</v>
      </c>
      <c r="H20">
        <f>'F044'!Q22</f>
        <v>0.27160000000000001</v>
      </c>
      <c r="I20">
        <f>'F044'!R22</f>
        <v>9.636610000000001</v>
      </c>
      <c r="J20">
        <f>'F044'!S22</f>
        <v>1.26417</v>
      </c>
      <c r="K20">
        <f>'F044'!T22</f>
        <v>9.8897300000000001</v>
      </c>
      <c r="L20">
        <f>'F044'!U22</f>
        <v>6.3628300000000007</v>
      </c>
      <c r="N20">
        <f>'F044'!G22</f>
        <v>1.0653999999999995</v>
      </c>
      <c r="O20">
        <f>'F044'!F22</f>
        <v>2.2089999999999996</v>
      </c>
      <c r="P20">
        <f t="shared" si="19"/>
        <v>1.5349999999553453E-2</v>
      </c>
      <c r="Q20">
        <f t="shared" si="20"/>
        <v>8.599999999749737E-2</v>
      </c>
      <c r="S20" s="1">
        <v>19.960699999999999</v>
      </c>
      <c r="T20" s="1">
        <v>5.0007000000000001</v>
      </c>
      <c r="U20">
        <f t="shared" si="21"/>
        <v>8.1754999997621744E-2</v>
      </c>
      <c r="V20">
        <f t="shared" si="10"/>
        <v>0.18775610054430905</v>
      </c>
      <c r="W20">
        <f t="shared" si="11"/>
        <v>1.0519234297596369</v>
      </c>
      <c r="Y20" t="s">
        <v>61</v>
      </c>
      <c r="AA20" t="b">
        <f t="shared" si="12"/>
        <v>1</v>
      </c>
      <c r="AB20" t="b">
        <f t="shared" si="13"/>
        <v>1</v>
      </c>
      <c r="AC20" t="b">
        <f t="shared" si="14"/>
        <v>1</v>
      </c>
      <c r="AD20" t="b">
        <f t="shared" si="15"/>
        <v>1</v>
      </c>
      <c r="AE20" t="b">
        <f t="shared" si="16"/>
        <v>1</v>
      </c>
      <c r="AF20" t="b">
        <f t="shared" si="17"/>
        <v>1</v>
      </c>
      <c r="AG20" t="b">
        <f t="shared" si="18"/>
        <v>1</v>
      </c>
      <c r="AH20" t="b">
        <v>1</v>
      </c>
      <c r="AI20" t="b">
        <v>1</v>
      </c>
    </row>
    <row r="21" spans="1:35" x14ac:dyDescent="0.25">
      <c r="A21" s="1">
        <f>fullIRtable!A21-fullIRtable!$A$17</f>
        <v>8.0000000000582077</v>
      </c>
      <c r="B21" s="1">
        <v>19.960699999999999</v>
      </c>
      <c r="C21" s="1">
        <v>4.9945000000000004</v>
      </c>
      <c r="D21" s="1">
        <v>38.418599999999998</v>
      </c>
      <c r="E21" s="89">
        <v>21.42446</v>
      </c>
      <c r="F21">
        <f>'F044'!M23</f>
        <v>458.84615384615381</v>
      </c>
      <c r="G21">
        <f>'F044'!O23</f>
        <v>3.05</v>
      </c>
      <c r="H21">
        <f>'F044'!Q23</f>
        <v>0.25888</v>
      </c>
      <c r="I21">
        <f>'F044'!R23</f>
        <v>8.8918900000000001</v>
      </c>
      <c r="J21">
        <f>'F044'!S23</f>
        <v>1.2282500000000001</v>
      </c>
      <c r="K21">
        <f>'F044'!T23</f>
        <v>9.7325800000000005</v>
      </c>
      <c r="L21">
        <f>'F044'!U23</f>
        <v>6.3352500000000003</v>
      </c>
      <c r="N21">
        <f>'F044'!G23</f>
        <v>1.0960999999999999</v>
      </c>
      <c r="O21">
        <f>'F044'!F23</f>
        <v>2.3810000000000002</v>
      </c>
      <c r="P21">
        <f t="shared" si="19"/>
        <v>1.2419512195263004E-2</v>
      </c>
      <c r="Q21">
        <f t="shared" si="20"/>
        <v>8.5951219513171348E-2</v>
      </c>
      <c r="S21" s="1">
        <v>19.960699999999999</v>
      </c>
      <c r="T21" s="1">
        <v>4.9945000000000004</v>
      </c>
      <c r="U21">
        <f t="shared" si="21"/>
        <v>7.9079024391141936E-2</v>
      </c>
      <c r="V21">
        <f t="shared" si="10"/>
        <v>0.15705191472562199</v>
      </c>
      <c r="W21">
        <f t="shared" si="11"/>
        <v>1.0869028819581543</v>
      </c>
      <c r="Y21" t="s">
        <v>61</v>
      </c>
      <c r="AA21" t="b">
        <f t="shared" si="12"/>
        <v>1</v>
      </c>
      <c r="AB21" t="b">
        <f t="shared" si="13"/>
        <v>1</v>
      </c>
      <c r="AC21" t="b">
        <f t="shared" si="14"/>
        <v>1</v>
      </c>
      <c r="AD21" t="b">
        <f t="shared" si="15"/>
        <v>1</v>
      </c>
      <c r="AE21" t="b">
        <f t="shared" si="16"/>
        <v>1</v>
      </c>
      <c r="AF21" t="b">
        <f t="shared" si="17"/>
        <v>1</v>
      </c>
      <c r="AG21" t="b">
        <f t="shared" si="18"/>
        <v>1</v>
      </c>
      <c r="AH21" t="b">
        <v>1</v>
      </c>
      <c r="AI21" t="b">
        <v>1</v>
      </c>
    </row>
    <row r="22" spans="1:35" x14ac:dyDescent="0.25">
      <c r="A22" s="1">
        <f>fullIRtable!A22-fullIRtable!$A$17</f>
        <v>18.249999999941792</v>
      </c>
      <c r="B22" s="1">
        <v>19.913499999999999</v>
      </c>
      <c r="C22" s="1">
        <v>4.9882</v>
      </c>
      <c r="D22" s="1">
        <v>34.523299999999999</v>
      </c>
      <c r="E22" s="89">
        <v>22.235019999999999</v>
      </c>
      <c r="F22">
        <f>'F044'!M24</f>
        <v>508.84615384615398</v>
      </c>
      <c r="G22">
        <f>'F044'!O24</f>
        <v>3.97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N22">
        <f>'F044'!G24</f>
        <v>1.2233999999999998</v>
      </c>
      <c r="O22">
        <f>'F044'!F24</f>
        <v>3.2620000000000005</v>
      </c>
      <c r="P22">
        <f t="shared" si="19"/>
        <v>1.2399999999999523E-2</v>
      </c>
      <c r="Q22">
        <f t="shared" si="20"/>
        <v>8.6666666666666003E-2</v>
      </c>
      <c r="S22" s="1">
        <v>19.913499999999999</v>
      </c>
      <c r="T22" s="1">
        <v>4.9882</v>
      </c>
      <c r="U22">
        <f t="shared" si="21"/>
        <v>7.9626666666669621E-2</v>
      </c>
      <c r="V22">
        <f t="shared" si="10"/>
        <v>0.15572672471532648</v>
      </c>
      <c r="W22">
        <f t="shared" si="11"/>
        <v>1.0884125920964014</v>
      </c>
      <c r="Y22" t="s">
        <v>61</v>
      </c>
      <c r="AA22" t="b">
        <f t="shared" si="12"/>
        <v>1</v>
      </c>
      <c r="AB22" t="b">
        <f t="shared" si="13"/>
        <v>1</v>
      </c>
      <c r="AC22" t="b">
        <f t="shared" si="14"/>
        <v>0</v>
      </c>
      <c r="AD22" t="b">
        <f t="shared" si="15"/>
        <v>0</v>
      </c>
      <c r="AE22" t="b">
        <f t="shared" si="16"/>
        <v>0</v>
      </c>
      <c r="AF22" t="b">
        <f t="shared" si="17"/>
        <v>0</v>
      </c>
      <c r="AG22" t="b">
        <f t="shared" si="18"/>
        <v>0</v>
      </c>
      <c r="AH22" t="b">
        <v>1</v>
      </c>
      <c r="AI22" t="b">
        <v>1</v>
      </c>
    </row>
    <row r="23" spans="1:35" x14ac:dyDescent="0.25">
      <c r="A23" s="1">
        <f>fullIRtable!A23-fullIRtable!$A$17</f>
        <v>18.999999999941792</v>
      </c>
      <c r="B23" s="1">
        <v>19.960699999999999</v>
      </c>
      <c r="C23" s="1">
        <v>4.9757999999999996</v>
      </c>
      <c r="D23" s="1">
        <v>33.588500000000003</v>
      </c>
      <c r="E23" s="89">
        <v>22.294740000000001</v>
      </c>
      <c r="F23">
        <f>'F044'!M25</f>
        <v>504.23076923076917</v>
      </c>
      <c r="G23">
        <f>'F044'!O25</f>
        <v>3.63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N23">
        <f>'F044'!G25</f>
        <v>1.2326999999999995</v>
      </c>
      <c r="O23">
        <f>'F044'!F25</f>
        <v>3.327</v>
      </c>
      <c r="P23">
        <f t="shared" si="19"/>
        <v>1.0517647058247273E-2</v>
      </c>
      <c r="Q23">
        <f t="shared" si="20"/>
        <v>8.6117647054105614E-2</v>
      </c>
      <c r="S23" s="1">
        <v>19.960699999999999</v>
      </c>
      <c r="T23" s="1">
        <v>4.9757999999999996</v>
      </c>
      <c r="U23">
        <f t="shared" si="21"/>
        <v>7.6609411760510199E-2</v>
      </c>
      <c r="V23">
        <f t="shared" si="10"/>
        <v>0.13728922878466479</v>
      </c>
      <c r="W23">
        <f t="shared" si="11"/>
        <v>1.1241131484382003</v>
      </c>
      <c r="Y23" t="s">
        <v>61</v>
      </c>
      <c r="AA23" t="b">
        <f t="shared" si="12"/>
        <v>1</v>
      </c>
      <c r="AB23" t="b">
        <f t="shared" si="13"/>
        <v>1</v>
      </c>
      <c r="AC23" t="b">
        <f t="shared" si="14"/>
        <v>0</v>
      </c>
      <c r="AD23" t="b">
        <f t="shared" si="15"/>
        <v>0</v>
      </c>
      <c r="AE23" t="b">
        <f t="shared" si="16"/>
        <v>0</v>
      </c>
      <c r="AF23" t="b">
        <f t="shared" si="17"/>
        <v>0</v>
      </c>
      <c r="AG23" t="b">
        <f t="shared" si="18"/>
        <v>0</v>
      </c>
      <c r="AH23" t="b">
        <v>1</v>
      </c>
      <c r="AI23" t="b">
        <v>1</v>
      </c>
    </row>
    <row r="24" spans="1:35" x14ac:dyDescent="0.25">
      <c r="A24" s="1">
        <f>fullIRtable!A24-fullIRtable!$A$17</f>
        <v>20.416666666686069</v>
      </c>
      <c r="B24" s="1">
        <v>19.913499999999999</v>
      </c>
      <c r="C24" s="1">
        <v>4.9820000000000002</v>
      </c>
      <c r="D24" s="1">
        <v>38.5745</v>
      </c>
      <c r="E24" s="89">
        <v>22.403270000000003</v>
      </c>
      <c r="F24">
        <f>'F044'!M26</f>
        <v>500</v>
      </c>
      <c r="G24">
        <f>'F044'!O26</f>
        <v>4.13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N24">
        <f>'F044'!G26</f>
        <v>1.2475999999999994</v>
      </c>
      <c r="O24">
        <f>'F044'!F26</f>
        <v>3.4489999999999998</v>
      </c>
      <c r="P24">
        <f t="shared" si="19"/>
        <v>4.7485714287294215E-2</v>
      </c>
      <c r="Q24">
        <f t="shared" si="20"/>
        <v>0.13542857143307707</v>
      </c>
      <c r="S24" s="1">
        <v>19.913499999999999</v>
      </c>
      <c r="T24" s="1">
        <v>4.9820000000000002</v>
      </c>
      <c r="U24">
        <f t="shared" si="21"/>
        <v>0.14972571429069625</v>
      </c>
      <c r="V24">
        <f t="shared" si="10"/>
        <v>0.31715136249141213</v>
      </c>
      <c r="W24">
        <f t="shared" si="11"/>
        <v>0.90451110602243701</v>
      </c>
      <c r="Y24" t="s">
        <v>61</v>
      </c>
      <c r="AA24" t="b">
        <f t="shared" si="12"/>
        <v>1</v>
      </c>
      <c r="AB24" t="b">
        <f t="shared" si="13"/>
        <v>1</v>
      </c>
      <c r="AC24" t="b">
        <f t="shared" si="14"/>
        <v>0</v>
      </c>
      <c r="AD24" t="b">
        <f t="shared" si="15"/>
        <v>0</v>
      </c>
      <c r="AE24" t="b">
        <f t="shared" si="16"/>
        <v>0</v>
      </c>
      <c r="AF24" t="b">
        <f t="shared" si="17"/>
        <v>0</v>
      </c>
      <c r="AG24" t="b">
        <f t="shared" si="18"/>
        <v>0</v>
      </c>
      <c r="AH24" t="b">
        <v>1</v>
      </c>
      <c r="AI24" t="b">
        <v>1</v>
      </c>
    </row>
    <row r="25" spans="1:35" x14ac:dyDescent="0.25">
      <c r="A25" s="1">
        <f>fullIRtable!A25-fullIRtable!$A$17</f>
        <v>21</v>
      </c>
      <c r="B25" s="1">
        <v>19.913499999999999</v>
      </c>
      <c r="C25" s="1">
        <v>5.0038</v>
      </c>
      <c r="D25" s="1">
        <v>4.2645</v>
      </c>
      <c r="E25" s="89">
        <v>22.490610000000004</v>
      </c>
      <c r="F25">
        <f>'F044'!M27</f>
        <v>486.92307692307679</v>
      </c>
      <c r="G25">
        <f>'F044'!O27</f>
        <v>4.88</v>
      </c>
      <c r="H25" t="s">
        <v>70</v>
      </c>
      <c r="I25" t="s">
        <v>70</v>
      </c>
      <c r="J25" t="s">
        <v>70</v>
      </c>
      <c r="K25" t="s">
        <v>70</v>
      </c>
      <c r="L25" t="s">
        <v>70</v>
      </c>
      <c r="N25">
        <f>'F044'!G27</f>
        <v>1.2752999999999997</v>
      </c>
      <c r="O25">
        <f>'F044'!F27</f>
        <v>3.5280000000000005</v>
      </c>
      <c r="P25">
        <f t="shared" si="19"/>
        <v>1.1533333333333395E-2</v>
      </c>
      <c r="Q25">
        <f t="shared" si="20"/>
        <v>0.11799999999999973</v>
      </c>
      <c r="S25" s="1">
        <v>19.913499999999999</v>
      </c>
      <c r="T25" s="1">
        <v>5.0038</v>
      </c>
      <c r="U25">
        <f t="shared" si="21"/>
        <v>0.10359999999999896</v>
      </c>
      <c r="V25">
        <f t="shared" si="10"/>
        <v>0.11132561132561304</v>
      </c>
      <c r="W25">
        <f t="shared" si="11"/>
        <v>1.1389961389961478</v>
      </c>
      <c r="Y25" t="s">
        <v>61</v>
      </c>
      <c r="AA25" t="b">
        <f t="shared" si="12"/>
        <v>1</v>
      </c>
      <c r="AB25" t="b">
        <f t="shared" si="13"/>
        <v>1</v>
      </c>
      <c r="AC25" t="b">
        <f t="shared" si="14"/>
        <v>0</v>
      </c>
      <c r="AD25" t="b">
        <f t="shared" si="15"/>
        <v>0</v>
      </c>
      <c r="AE25" t="b">
        <f t="shared" si="16"/>
        <v>0</v>
      </c>
      <c r="AF25" t="b">
        <f t="shared" si="17"/>
        <v>0</v>
      </c>
      <c r="AG25" t="b">
        <f t="shared" si="18"/>
        <v>0</v>
      </c>
      <c r="AH25" t="b">
        <v>1</v>
      </c>
      <c r="AI25" t="b">
        <v>1</v>
      </c>
    </row>
    <row r="26" spans="1:35" x14ac:dyDescent="0.25">
      <c r="A26" s="1">
        <f>fullIRtable!A26-fullIRtable!$A$17</f>
        <v>24</v>
      </c>
      <c r="B26" s="1">
        <v>19.960699999999999</v>
      </c>
      <c r="C26" s="1">
        <v>5.01</v>
      </c>
      <c r="D26" s="1">
        <v>2.8622000000000001</v>
      </c>
      <c r="E26" s="89">
        <v>22.801410000000001</v>
      </c>
      <c r="F26">
        <f>'F044'!M28</f>
        <v>505.38461538461536</v>
      </c>
      <c r="G26">
        <f>'F044'!O28</f>
        <v>4.1399999999999997</v>
      </c>
      <c r="H26">
        <f>'F044'!Q28</f>
        <v>0.21381</v>
      </c>
      <c r="I26">
        <f>'F044'!R28</f>
        <v>6.3460299999999998</v>
      </c>
      <c r="J26">
        <f>'F044'!S28</f>
        <v>0.92871000000000004</v>
      </c>
      <c r="K26">
        <f>'F044'!T28</f>
        <v>7.0829800000000009</v>
      </c>
      <c r="L26">
        <f>'F044'!U28</f>
        <v>4.8642400000000006</v>
      </c>
      <c r="N26">
        <f>'F044'!G28</f>
        <v>1.3098999999999998</v>
      </c>
      <c r="O26">
        <f>'F044'!F28</f>
        <v>3.8819999999999997</v>
      </c>
      <c r="P26">
        <f t="shared" si="19"/>
        <v>2.1533333333333477E-2</v>
      </c>
      <c r="Q26">
        <f t="shared" si="20"/>
        <v>0.18800000000000003</v>
      </c>
      <c r="S26" s="1">
        <v>19.960699999999999</v>
      </c>
      <c r="T26" s="1">
        <v>5.01</v>
      </c>
      <c r="U26">
        <f t="shared" si="21"/>
        <v>0.16790000000000069</v>
      </c>
      <c r="V26">
        <f t="shared" si="10"/>
        <v>0.1282509430216402</v>
      </c>
      <c r="W26">
        <f t="shared" si="11"/>
        <v>1.1197141155449628</v>
      </c>
      <c r="Y26" t="s">
        <v>61</v>
      </c>
      <c r="AA26" t="b">
        <f t="shared" si="12"/>
        <v>1</v>
      </c>
      <c r="AB26" t="b">
        <f t="shared" si="13"/>
        <v>1</v>
      </c>
      <c r="AC26" t="b">
        <f t="shared" si="14"/>
        <v>1</v>
      </c>
      <c r="AD26" t="b">
        <f t="shared" si="15"/>
        <v>1</v>
      </c>
      <c r="AE26" t="b">
        <f t="shared" si="16"/>
        <v>1</v>
      </c>
      <c r="AF26" t="b">
        <f t="shared" si="17"/>
        <v>1</v>
      </c>
      <c r="AG26" t="b">
        <f t="shared" si="18"/>
        <v>1</v>
      </c>
      <c r="AH26" t="b">
        <v>1</v>
      </c>
      <c r="AI26" t="b">
        <v>1</v>
      </c>
    </row>
    <row r="27" spans="1:35" x14ac:dyDescent="0.25">
      <c r="A27" s="1">
        <f>fullIRtable!A27-fullIRtable!$A$17</f>
        <v>25.5</v>
      </c>
      <c r="B27" s="1">
        <v>20.007899999999999</v>
      </c>
      <c r="C27" s="1">
        <v>5.0068999999999999</v>
      </c>
      <c r="D27" s="1">
        <v>16.417899999999999</v>
      </c>
      <c r="E27" s="89">
        <v>23.053260000000002</v>
      </c>
      <c r="F27">
        <f>'F044'!M29</f>
        <v>501.53846153846149</v>
      </c>
      <c r="G27">
        <f>'F044'!O29</f>
        <v>5.63</v>
      </c>
      <c r="H27">
        <f>'F044'!Q29</f>
        <v>0.19677</v>
      </c>
      <c r="I27">
        <f>'F044'!R29</f>
        <v>5.8753399999999996</v>
      </c>
      <c r="J27">
        <f>'F044'!S29</f>
        <v>0.84878999999999993</v>
      </c>
      <c r="K27">
        <f>'F044'!T29</f>
        <v>6.5235099999999999</v>
      </c>
      <c r="L27">
        <f>'F044'!U29</f>
        <v>4.44442</v>
      </c>
      <c r="N27">
        <f>'F044'!G29</f>
        <v>1.3422000000000001</v>
      </c>
      <c r="O27">
        <f>'F044'!F29</f>
        <v>4.1639999999999997</v>
      </c>
      <c r="P27">
        <f t="shared" si="19"/>
        <v>2.9849999999130961E-2</v>
      </c>
      <c r="Q27">
        <f t="shared" si="20"/>
        <v>0.21499999999374253</v>
      </c>
      <c r="S27" s="1">
        <v>20.007899999999999</v>
      </c>
      <c r="T27" s="1">
        <v>5.0068999999999999</v>
      </c>
      <c r="U27">
        <f t="shared" si="21"/>
        <v>0.19671499999427414</v>
      </c>
      <c r="V27">
        <f t="shared" si="10"/>
        <v>0.15174236840098526</v>
      </c>
      <c r="W27">
        <f t="shared" si="11"/>
        <v>1.0929517322014113</v>
      </c>
      <c r="Y27" t="s">
        <v>61</v>
      </c>
      <c r="AA27" t="b">
        <f t="shared" si="12"/>
        <v>1</v>
      </c>
      <c r="AB27" t="b">
        <f t="shared" si="13"/>
        <v>1</v>
      </c>
      <c r="AC27" t="b">
        <f t="shared" si="14"/>
        <v>1</v>
      </c>
      <c r="AD27" t="b">
        <f t="shared" si="15"/>
        <v>1</v>
      </c>
      <c r="AE27" t="b">
        <f t="shared" si="16"/>
        <v>1</v>
      </c>
      <c r="AF27" t="b">
        <f t="shared" si="17"/>
        <v>1</v>
      </c>
      <c r="AG27" t="b">
        <f t="shared" si="18"/>
        <v>1</v>
      </c>
      <c r="AH27" t="b">
        <v>1</v>
      </c>
      <c r="AI27" t="b">
        <v>1</v>
      </c>
    </row>
    <row r="28" spans="1:35" x14ac:dyDescent="0.25">
      <c r="A28" s="1">
        <f>fullIRtable!A28-fullIRtable!$A$17</f>
        <v>27.500000000058208</v>
      </c>
      <c r="B28" s="1">
        <v>19.535900000000002</v>
      </c>
      <c r="C28" s="1">
        <v>5.0038</v>
      </c>
      <c r="D28" s="1">
        <v>9.4062999999999999</v>
      </c>
      <c r="E28" s="89">
        <v>23.44669</v>
      </c>
      <c r="F28">
        <f>'F044'!M30</f>
        <v>517.69230769230739</v>
      </c>
      <c r="G28">
        <f>'F044'!O30</f>
        <v>5.69</v>
      </c>
      <c r="H28">
        <f>'F044'!Q30</f>
        <v>0.19672000000000001</v>
      </c>
      <c r="I28">
        <f>'F044'!R30</f>
        <v>5.8046600000000002</v>
      </c>
      <c r="J28">
        <f>'F044'!S30</f>
        <v>0.82721</v>
      </c>
      <c r="K28">
        <f>'F044'!T30</f>
        <v>6.1818499999999998</v>
      </c>
      <c r="L28">
        <f>'F044'!U30</f>
        <v>4.4989699999999999</v>
      </c>
      <c r="N28">
        <f>'F044'!G30</f>
        <v>1.4018999999999995</v>
      </c>
      <c r="O28">
        <f>'F044'!F30</f>
        <v>4.5939999999999994</v>
      </c>
      <c r="P28">
        <f t="shared" si="19"/>
        <v>3.7000000000861573E-2</v>
      </c>
      <c r="Q28">
        <f t="shared" si="20"/>
        <v>0.21560000000501972</v>
      </c>
      <c r="S28" s="1">
        <v>19.535900000000002</v>
      </c>
      <c r="T28" s="1">
        <v>5.0038</v>
      </c>
      <c r="U28">
        <f t="shared" si="21"/>
        <v>0.20362400000474165</v>
      </c>
      <c r="V28">
        <f t="shared" si="10"/>
        <v>0.18170746081012051</v>
      </c>
      <c r="W28">
        <f t="shared" si="11"/>
        <v>1.0588142851530231</v>
      </c>
      <c r="Y28" t="s">
        <v>61</v>
      </c>
      <c r="AA28" t="b">
        <f t="shared" si="12"/>
        <v>1</v>
      </c>
      <c r="AB28" t="b">
        <f t="shared" si="13"/>
        <v>1</v>
      </c>
      <c r="AC28" t="b">
        <f t="shared" si="14"/>
        <v>1</v>
      </c>
      <c r="AD28" t="b">
        <f t="shared" si="15"/>
        <v>1</v>
      </c>
      <c r="AE28" t="b">
        <f t="shared" si="16"/>
        <v>1</v>
      </c>
      <c r="AF28" t="b">
        <f t="shared" si="17"/>
        <v>1</v>
      </c>
      <c r="AG28" t="b">
        <f t="shared" si="18"/>
        <v>1</v>
      </c>
      <c r="AH28" t="b">
        <v>1</v>
      </c>
      <c r="AI28" t="b">
        <v>1</v>
      </c>
    </row>
    <row r="29" spans="1:35" x14ac:dyDescent="0.25">
      <c r="A29" s="1">
        <f>fullIRtable!A29-fullIRtable!$A$17</f>
        <v>30</v>
      </c>
      <c r="B29" s="1">
        <v>19.866299999999999</v>
      </c>
      <c r="C29" s="1">
        <v>4.9695</v>
      </c>
      <c r="D29" s="1">
        <v>12.0863</v>
      </c>
      <c r="E29" s="89">
        <v>23.955750000000002</v>
      </c>
      <c r="F29">
        <f>'F044'!M31</f>
        <v>525</v>
      </c>
      <c r="G29">
        <f>'F044'!O31</f>
        <v>5.64</v>
      </c>
      <c r="H29" t="s">
        <v>70</v>
      </c>
      <c r="I29" t="s">
        <v>70</v>
      </c>
      <c r="J29" t="s">
        <v>70</v>
      </c>
      <c r="K29" t="s">
        <v>70</v>
      </c>
      <c r="L29" t="s">
        <v>70</v>
      </c>
      <c r="N29">
        <f>'F044'!G31</f>
        <v>1.4943999999999997</v>
      </c>
      <c r="O29">
        <f>'F044'!F31</f>
        <v>5.1329999999999991</v>
      </c>
      <c r="P29">
        <f t="shared" si="19"/>
        <v>3.774999999890128E-2</v>
      </c>
      <c r="Q29">
        <f t="shared" si="20"/>
        <v>0.2154999999937286</v>
      </c>
      <c r="S29" s="1">
        <v>19.866299999999999</v>
      </c>
      <c r="T29" s="1">
        <v>4.9695</v>
      </c>
      <c r="U29">
        <f t="shared" si="21"/>
        <v>0.20421999999405582</v>
      </c>
      <c r="V29">
        <f t="shared" si="10"/>
        <v>0.18484967192243687</v>
      </c>
      <c r="W29">
        <f t="shared" si="11"/>
        <v>1.0552345509744447</v>
      </c>
      <c r="Y29" t="s">
        <v>61</v>
      </c>
      <c r="AA29" t="b">
        <f t="shared" si="12"/>
        <v>1</v>
      </c>
      <c r="AB29" t="b">
        <f t="shared" si="13"/>
        <v>1</v>
      </c>
      <c r="AC29" t="b">
        <f t="shared" si="14"/>
        <v>0</v>
      </c>
      <c r="AD29" t="b">
        <f t="shared" si="15"/>
        <v>0</v>
      </c>
      <c r="AE29" t="b">
        <f t="shared" si="16"/>
        <v>0</v>
      </c>
      <c r="AF29" t="b">
        <f t="shared" si="17"/>
        <v>0</v>
      </c>
      <c r="AG29" t="b">
        <f t="shared" si="18"/>
        <v>0</v>
      </c>
      <c r="AH29" t="b">
        <v>1</v>
      </c>
      <c r="AI29" t="b">
        <v>1</v>
      </c>
    </row>
    <row r="30" spans="1:35" x14ac:dyDescent="0.25">
      <c r="A30" s="1">
        <f>fullIRtable!A30-fullIRtable!$A$17</f>
        <v>32.000000000058208</v>
      </c>
      <c r="B30" s="1">
        <v>19.677499999999998</v>
      </c>
      <c r="C30" s="1">
        <v>5.0163000000000002</v>
      </c>
      <c r="D30" s="1">
        <v>18.007200000000001</v>
      </c>
      <c r="E30" s="89">
        <v>24.364190000000001</v>
      </c>
      <c r="F30">
        <f>'F044'!M32</f>
        <v>533.84615384615404</v>
      </c>
      <c r="G30">
        <f>'F044'!O32</f>
        <v>5.67</v>
      </c>
      <c r="H30">
        <f>'F044'!Q32</f>
        <v>0.22197</v>
      </c>
      <c r="I30">
        <f>'F044'!R32</f>
        <v>6.1284399999999994</v>
      </c>
      <c r="J30">
        <f>'F044'!S32</f>
        <v>0.94311000000000011</v>
      </c>
      <c r="K30">
        <f>'F044'!T32</f>
        <v>6.8059299999999991</v>
      </c>
      <c r="L30">
        <f>'F044'!U32</f>
        <v>5.03416</v>
      </c>
      <c r="N30">
        <f>'F044'!G32</f>
        <v>1.5698999999999996</v>
      </c>
      <c r="O30">
        <f>'F044'!F32</f>
        <v>5.5640000000000001</v>
      </c>
      <c r="P30">
        <f t="shared" si="19"/>
        <v>3.7560000000470918E-2</v>
      </c>
      <c r="Q30">
        <f t="shared" si="20"/>
        <v>0.21498461538731053</v>
      </c>
      <c r="S30" s="1">
        <v>19.677499999999998</v>
      </c>
      <c r="T30" s="1">
        <v>5.0163000000000002</v>
      </c>
      <c r="U30">
        <f t="shared" si="21"/>
        <v>0.20364184615639908</v>
      </c>
      <c r="V30">
        <f t="shared" si="10"/>
        <v>0.184441462839737</v>
      </c>
      <c r="W30">
        <f t="shared" si="11"/>
        <v>1.0556995992965026</v>
      </c>
      <c r="Y30" t="s">
        <v>61</v>
      </c>
      <c r="AA30" t="b">
        <f t="shared" si="12"/>
        <v>1</v>
      </c>
      <c r="AB30" t="b">
        <f t="shared" si="13"/>
        <v>1</v>
      </c>
      <c r="AC30" t="b">
        <f t="shared" si="14"/>
        <v>1</v>
      </c>
      <c r="AD30" t="b">
        <f t="shared" si="15"/>
        <v>1</v>
      </c>
      <c r="AE30" t="b">
        <f t="shared" si="16"/>
        <v>1</v>
      </c>
      <c r="AF30" t="b">
        <f t="shared" si="17"/>
        <v>1</v>
      </c>
      <c r="AG30" t="b">
        <f t="shared" si="18"/>
        <v>1</v>
      </c>
      <c r="AH30" t="b">
        <v>1</v>
      </c>
      <c r="AI30" t="b">
        <v>1</v>
      </c>
    </row>
    <row r="31" spans="1:35" x14ac:dyDescent="0.25">
      <c r="A31" s="1">
        <f>fullIRtable!A31-fullIRtable!$A$17</f>
        <v>42.833333333255723</v>
      </c>
      <c r="B31" s="1">
        <v>19.866299999999999</v>
      </c>
      <c r="C31" s="1">
        <v>5.0132000000000003</v>
      </c>
      <c r="D31" s="1">
        <v>34.9908</v>
      </c>
      <c r="E31" s="89">
        <v>26.570309999999999</v>
      </c>
      <c r="F31">
        <f>'F044'!M33</f>
        <v>571.53846153846143</v>
      </c>
      <c r="G31">
        <f>'F044'!O33</f>
        <v>10.199999999999999</v>
      </c>
      <c r="H31">
        <f>'F044'!Q33</f>
        <v>0.17152000000000001</v>
      </c>
      <c r="I31">
        <f>'F044'!R33</f>
        <v>4.32829</v>
      </c>
      <c r="J31">
        <f>'F044'!S33</f>
        <v>0.60187000000000002</v>
      </c>
      <c r="K31">
        <f>'F044'!T33</f>
        <v>4.9020299999999999</v>
      </c>
      <c r="L31">
        <f>'F044'!U33</f>
        <v>3.95479</v>
      </c>
      <c r="N31">
        <f>'F044'!G33</f>
        <v>1.9767999999999999</v>
      </c>
      <c r="O31">
        <f>'F044'!F33</f>
        <v>7.8929999999999989</v>
      </c>
      <c r="P31">
        <f t="shared" si="19"/>
        <v>3.6599999999573883E-2</v>
      </c>
      <c r="Q31">
        <f t="shared" si="20"/>
        <v>0.21479999999749971</v>
      </c>
      <c r="S31" s="1">
        <v>19.866299999999999</v>
      </c>
      <c r="T31" s="1">
        <v>5.0132000000000003</v>
      </c>
      <c r="U31">
        <f t="shared" si="21"/>
        <v>0.2018759999976513</v>
      </c>
      <c r="V31">
        <f t="shared" si="10"/>
        <v>0.18129941151994147</v>
      </c>
      <c r="W31">
        <f t="shared" si="11"/>
        <v>1.064019497117036</v>
      </c>
      <c r="Y31" t="s">
        <v>61</v>
      </c>
      <c r="AA31" t="b">
        <f t="shared" si="12"/>
        <v>1</v>
      </c>
      <c r="AB31" t="b">
        <f t="shared" si="13"/>
        <v>1</v>
      </c>
      <c r="AC31" t="b">
        <f t="shared" si="14"/>
        <v>1</v>
      </c>
      <c r="AD31" t="b">
        <f t="shared" si="15"/>
        <v>1</v>
      </c>
      <c r="AE31" t="b">
        <f t="shared" si="16"/>
        <v>1</v>
      </c>
      <c r="AF31" t="b">
        <f t="shared" si="17"/>
        <v>1</v>
      </c>
      <c r="AG31" t="b">
        <f t="shared" si="18"/>
        <v>1</v>
      </c>
      <c r="AH31" t="b">
        <v>1</v>
      </c>
      <c r="AI31" t="b">
        <v>1</v>
      </c>
    </row>
    <row r="32" spans="1:35" x14ac:dyDescent="0.25">
      <c r="A32" s="1">
        <f>fullIRtable!A32-fullIRtable!$A$17</f>
        <v>44.499999999941792</v>
      </c>
      <c r="B32" s="1">
        <v>29.967099999999999</v>
      </c>
      <c r="C32" s="1">
        <v>4.9945000000000004</v>
      </c>
      <c r="D32" s="1">
        <v>36.767000000000003</v>
      </c>
      <c r="E32" s="89">
        <v>26.906770000000002</v>
      </c>
      <c r="F32">
        <f>'F044'!M34</f>
        <v>583.07692307692321</v>
      </c>
      <c r="G32">
        <f>'F044'!O34</f>
        <v>11.6</v>
      </c>
      <c r="H32">
        <f>'F044'!Q34</f>
        <v>0.16052000000000002</v>
      </c>
      <c r="I32">
        <f>'F044'!R34</f>
        <v>3.9268000000000001</v>
      </c>
      <c r="J32">
        <f>'F044'!S34</f>
        <v>0.54927999999999999</v>
      </c>
      <c r="K32">
        <f>'F044'!T34</f>
        <v>4.5158900000000006</v>
      </c>
      <c r="L32">
        <f>'F044'!U34</f>
        <v>3.8752800000000001</v>
      </c>
      <c r="N32">
        <f>'F044'!G34</f>
        <v>2.0377999999999998</v>
      </c>
      <c r="O32">
        <f>'F044'!F34</f>
        <v>8.2509999999999994</v>
      </c>
      <c r="P32">
        <f t="shared" si="19"/>
        <v>1.2699999998521236E-2</v>
      </c>
      <c r="Q32">
        <f t="shared" si="20"/>
        <v>0.21399999997508753</v>
      </c>
      <c r="S32" s="1">
        <v>29.967099999999999</v>
      </c>
      <c r="T32" s="1">
        <v>4.9945000000000004</v>
      </c>
      <c r="U32">
        <f t="shared" si="21"/>
        <v>0.18174999997884247</v>
      </c>
      <c r="V32">
        <f t="shared" si="10"/>
        <v>6.9876203576339169E-2</v>
      </c>
      <c r="W32">
        <f t="shared" si="11"/>
        <v>1.1774415405777128</v>
      </c>
      <c r="Y32" t="s">
        <v>61</v>
      </c>
      <c r="AA32" t="b">
        <f t="shared" si="12"/>
        <v>1</v>
      </c>
      <c r="AB32" t="b">
        <f t="shared" si="13"/>
        <v>1</v>
      </c>
      <c r="AC32" t="b">
        <f t="shared" si="14"/>
        <v>1</v>
      </c>
      <c r="AD32" t="b">
        <f t="shared" si="15"/>
        <v>1</v>
      </c>
      <c r="AE32" t="b">
        <f t="shared" si="16"/>
        <v>1</v>
      </c>
      <c r="AF32" t="b">
        <f t="shared" si="17"/>
        <v>1</v>
      </c>
      <c r="AG32" t="b">
        <f t="shared" si="18"/>
        <v>1</v>
      </c>
      <c r="AH32" t="b">
        <v>1</v>
      </c>
      <c r="AI32" t="b">
        <v>1</v>
      </c>
    </row>
    <row r="33" spans="1:35" x14ac:dyDescent="0.25">
      <c r="A33" s="1">
        <f>fullIRtable!A33-fullIRtable!$A$17</f>
        <v>45.500000000058208</v>
      </c>
      <c r="B33" s="1">
        <v>29.872699999999998</v>
      </c>
      <c r="C33" s="1">
        <v>4.9882</v>
      </c>
      <c r="D33" s="1">
        <v>39.665100000000002</v>
      </c>
      <c r="E33" s="89">
        <v>27.088520000000003</v>
      </c>
      <c r="F33">
        <f>'F044'!M35</f>
        <v>586.53846153846155</v>
      </c>
      <c r="G33">
        <f>'F044'!O35</f>
        <v>12.67</v>
      </c>
      <c r="H33">
        <f>'F044'!Q35</f>
        <v>0.16852</v>
      </c>
      <c r="I33">
        <f>'F044'!R35</f>
        <v>3.6917700000000004</v>
      </c>
      <c r="J33">
        <f>'F044'!S35</f>
        <v>0.55237000000000003</v>
      </c>
      <c r="K33">
        <f>'F044'!T35</f>
        <v>4.5369599999999997</v>
      </c>
      <c r="L33">
        <f>'F044'!U35</f>
        <v>4.02562</v>
      </c>
      <c r="N33">
        <f>'F044'!G35</f>
        <v>2.0504999999999995</v>
      </c>
      <c r="O33">
        <f>'F044'!F35</f>
        <v>8.4649999999999999</v>
      </c>
      <c r="P33">
        <f t="shared" si="19"/>
        <v>1.5266666666666909E-2</v>
      </c>
      <c r="Q33">
        <f t="shared" si="20"/>
        <v>0.2153333333333336</v>
      </c>
      <c r="S33" s="1">
        <v>29.872699999999998</v>
      </c>
      <c r="T33" s="1">
        <v>4.9882</v>
      </c>
      <c r="U33">
        <f t="shared" si="21"/>
        <v>0.18301333333333503</v>
      </c>
      <c r="V33">
        <f t="shared" si="10"/>
        <v>8.3418330176308286E-2</v>
      </c>
      <c r="W33">
        <f t="shared" si="11"/>
        <v>1.1765991548885233</v>
      </c>
      <c r="Y33" t="s">
        <v>61</v>
      </c>
      <c r="AA33" t="b">
        <f t="shared" si="12"/>
        <v>1</v>
      </c>
      <c r="AB33" t="b">
        <f t="shared" si="13"/>
        <v>1</v>
      </c>
      <c r="AC33" t="b">
        <f t="shared" si="14"/>
        <v>1</v>
      </c>
      <c r="AD33" t="b">
        <f t="shared" si="15"/>
        <v>1</v>
      </c>
      <c r="AE33" t="b">
        <f t="shared" si="16"/>
        <v>1</v>
      </c>
      <c r="AF33" t="b">
        <f t="shared" si="17"/>
        <v>1</v>
      </c>
      <c r="AG33" t="b">
        <f t="shared" si="18"/>
        <v>1</v>
      </c>
      <c r="AH33" t="b">
        <v>1</v>
      </c>
      <c r="AI33" t="b">
        <v>1</v>
      </c>
    </row>
    <row r="34" spans="1:35" x14ac:dyDescent="0.25">
      <c r="A34" s="1">
        <f>fullIRtable!A34-fullIRtable!$A$17</f>
        <v>47.000000000058208</v>
      </c>
      <c r="B34" s="1">
        <v>29.872699999999998</v>
      </c>
      <c r="C34" s="1">
        <v>4.9945000000000004</v>
      </c>
      <c r="D34" s="1">
        <v>48.421799999999998</v>
      </c>
      <c r="E34" s="89">
        <v>27.363040000000005</v>
      </c>
      <c r="F34">
        <f>'F044'!M36</f>
        <v>584.2307692307694</v>
      </c>
      <c r="G34">
        <f>'F044'!O36</f>
        <v>13.57</v>
      </c>
      <c r="H34">
        <f>'F044'!Q36</f>
        <v>0.13591</v>
      </c>
      <c r="I34">
        <f>'F044'!R36</f>
        <v>2.9952800000000002</v>
      </c>
      <c r="J34">
        <f>'F044'!S36</f>
        <v>0.39241999999999999</v>
      </c>
      <c r="K34">
        <f>'F044'!T36</f>
        <v>3.5405000000000002</v>
      </c>
      <c r="L34">
        <f>'F044'!U36</f>
        <v>3.1231499999999999</v>
      </c>
      <c r="N34">
        <f>'F044'!G36</f>
        <v>2.0733999999999999</v>
      </c>
      <c r="O34">
        <f>'F044'!F36</f>
        <v>8.7880000000000003</v>
      </c>
      <c r="P34">
        <f t="shared" si="19"/>
        <v>2.0000000001163948E-2</v>
      </c>
      <c r="Q34">
        <f t="shared" si="20"/>
        <v>0.21500000001251451</v>
      </c>
      <c r="S34" s="1">
        <v>29.872699999999998</v>
      </c>
      <c r="T34" s="1">
        <v>4.9945000000000004</v>
      </c>
      <c r="U34">
        <f t="shared" si="21"/>
        <v>0.1884800000109694</v>
      </c>
      <c r="V34">
        <f t="shared" si="10"/>
        <v>0.10611205432937161</v>
      </c>
      <c r="W34">
        <f t="shared" si="11"/>
        <v>1.1407045840407559</v>
      </c>
      <c r="Y34" t="s">
        <v>61</v>
      </c>
      <c r="AA34" t="b">
        <f t="shared" si="12"/>
        <v>1</v>
      </c>
      <c r="AB34" t="b">
        <f t="shared" si="13"/>
        <v>1</v>
      </c>
      <c r="AC34" t="b">
        <f t="shared" si="14"/>
        <v>1</v>
      </c>
      <c r="AD34" t="b">
        <f t="shared" si="15"/>
        <v>1</v>
      </c>
      <c r="AE34" t="b">
        <f t="shared" si="16"/>
        <v>1</v>
      </c>
      <c r="AF34" t="b">
        <f t="shared" si="17"/>
        <v>1</v>
      </c>
      <c r="AG34" t="b">
        <f t="shared" si="18"/>
        <v>1</v>
      </c>
      <c r="AH34" t="b">
        <v>1</v>
      </c>
      <c r="AI34" t="b">
        <v>1</v>
      </c>
    </row>
    <row r="35" spans="1:35" x14ac:dyDescent="0.25">
      <c r="A35" s="1">
        <f>fullIRtable!A35-fullIRtable!$A$17</f>
        <v>48.999999999941792</v>
      </c>
      <c r="B35" s="1">
        <v>29.872699999999998</v>
      </c>
      <c r="C35" s="1">
        <v>4.9882</v>
      </c>
      <c r="D35" s="1">
        <v>48.546500000000002</v>
      </c>
      <c r="E35" s="89">
        <v>27.740000000000002</v>
      </c>
      <c r="F35">
        <f>'F044'!M37</f>
        <v>582.69230769230739</v>
      </c>
      <c r="G35">
        <f>'F044'!O37</f>
        <v>14.81</v>
      </c>
      <c r="H35">
        <f>'F044'!Q37</f>
        <v>0.13593</v>
      </c>
      <c r="I35">
        <f>'F044'!R37</f>
        <v>3.0943200000000002</v>
      </c>
      <c r="J35">
        <f>'F044'!S37</f>
        <v>0.39635999999999999</v>
      </c>
      <c r="K35">
        <f>'F044'!T37</f>
        <v>3.5823799999999997</v>
      </c>
      <c r="L35">
        <f>'F044'!U37</f>
        <v>3.3040100000000003</v>
      </c>
      <c r="N35">
        <f>'F044'!G37</f>
        <v>2.1133999999999995</v>
      </c>
      <c r="O35">
        <f>'F044'!F37</f>
        <v>9.218</v>
      </c>
      <c r="P35">
        <f t="shared" si="19"/>
        <v>1.973333333333353E-2</v>
      </c>
      <c r="Q35">
        <f t="shared" si="20"/>
        <v>0.21466666666666612</v>
      </c>
      <c r="S35" s="1">
        <v>29.872699999999998</v>
      </c>
      <c r="T35" s="1">
        <v>4.9882</v>
      </c>
      <c r="U35">
        <f t="shared" si="21"/>
        <v>0.18650666666666638</v>
      </c>
      <c r="V35">
        <f t="shared" si="10"/>
        <v>0.10580497569345275</v>
      </c>
      <c r="W35">
        <f t="shared" si="11"/>
        <v>1.1509865599084919</v>
      </c>
      <c r="Y35" t="s">
        <v>61</v>
      </c>
      <c r="AA35" t="b">
        <f t="shared" si="12"/>
        <v>1</v>
      </c>
      <c r="AB35" t="b">
        <f t="shared" si="13"/>
        <v>1</v>
      </c>
      <c r="AC35" t="b">
        <f t="shared" si="14"/>
        <v>1</v>
      </c>
      <c r="AD35" t="b">
        <f t="shared" si="15"/>
        <v>1</v>
      </c>
      <c r="AE35" t="b">
        <f t="shared" si="16"/>
        <v>1</v>
      </c>
      <c r="AF35" t="b">
        <f t="shared" si="17"/>
        <v>1</v>
      </c>
      <c r="AG35" t="b">
        <f t="shared" si="18"/>
        <v>1</v>
      </c>
      <c r="AH35" t="b">
        <v>1</v>
      </c>
      <c r="AI35" t="b">
        <v>1</v>
      </c>
    </row>
    <row r="36" spans="1:35" s="93" customFormat="1" x14ac:dyDescent="0.25">
      <c r="A36" s="91">
        <f>fullIRtable!A36-fullIRtable!$A$17</f>
        <v>50.499999999941792</v>
      </c>
      <c r="B36" s="91">
        <v>29.919899999999998</v>
      </c>
      <c r="C36" s="91">
        <v>4.9912999999999998</v>
      </c>
      <c r="D36" s="91">
        <v>47.206499999999998</v>
      </c>
      <c r="E36" s="98">
        <v>28.019760000000002</v>
      </c>
      <c r="F36" s="93">
        <f>'F044'!M38</f>
        <v>585</v>
      </c>
      <c r="G36" s="93">
        <f>'F044'!O38</f>
        <v>15.56</v>
      </c>
      <c r="H36" s="93">
        <f>'F044'!Q38</f>
        <v>0.13397999999999999</v>
      </c>
      <c r="I36" s="93">
        <f>'F044'!R38</f>
        <v>2.6398599999999997</v>
      </c>
      <c r="J36" s="93">
        <f>'F044'!S38</f>
        <v>0.31639</v>
      </c>
      <c r="K36" s="93">
        <f>'F044'!T38</f>
        <v>3.0639099999999999</v>
      </c>
      <c r="L36" s="93">
        <f>'F044'!U38</f>
        <v>2.9611700000000001</v>
      </c>
      <c r="N36">
        <f>'F044'!G38</f>
        <v>2.1429999999999998</v>
      </c>
      <c r="O36">
        <f>'F044'!F38</f>
        <v>9.5399999999999991</v>
      </c>
      <c r="P36">
        <v>0</v>
      </c>
      <c r="Q36">
        <v>0</v>
      </c>
      <c r="S36" s="91">
        <v>29.919899999999998</v>
      </c>
      <c r="T36" s="91">
        <v>4.9912999999999998</v>
      </c>
      <c r="U36" s="93">
        <v>0</v>
      </c>
      <c r="V36" t="e">
        <f t="shared" si="10"/>
        <v>#DIV/0!</v>
      </c>
      <c r="W36" t="e">
        <f t="shared" si="11"/>
        <v>#DIV/0!</v>
      </c>
      <c r="Y36" s="93" t="s">
        <v>61</v>
      </c>
      <c r="AA36" t="b">
        <f t="shared" si="12"/>
        <v>1</v>
      </c>
      <c r="AB36" t="b">
        <f t="shared" si="13"/>
        <v>1</v>
      </c>
      <c r="AC36" t="b">
        <f t="shared" si="14"/>
        <v>1</v>
      </c>
      <c r="AD36" t="b">
        <f t="shared" si="15"/>
        <v>1</v>
      </c>
      <c r="AE36" t="b">
        <f t="shared" si="16"/>
        <v>1</v>
      </c>
      <c r="AF36" t="b">
        <f t="shared" si="17"/>
        <v>1</v>
      </c>
      <c r="AG36" t="b">
        <f t="shared" si="18"/>
        <v>1</v>
      </c>
      <c r="AH36" t="b">
        <v>1</v>
      </c>
      <c r="AI36" t="b">
        <v>1</v>
      </c>
    </row>
    <row r="37" spans="1:35" x14ac:dyDescent="0.25">
      <c r="A37" s="1">
        <f>fullIRtable!A37-fullIRtable!$A$37</f>
        <v>0</v>
      </c>
      <c r="B37" s="1">
        <v>29.919899999999998</v>
      </c>
      <c r="C37" s="1">
        <v>4.9882</v>
      </c>
      <c r="D37" s="1">
        <v>15.9193</v>
      </c>
      <c r="E37" s="89">
        <v>18.270390000000003</v>
      </c>
      <c r="F37">
        <f>'F048'!M8</f>
        <v>295.38461538461536</v>
      </c>
      <c r="G37">
        <f>'F048'!O8</f>
        <v>0</v>
      </c>
      <c r="H37">
        <f>'F048'!Q4</f>
        <v>0.24</v>
      </c>
      <c r="I37">
        <f>'F048'!R4</f>
        <v>11.46</v>
      </c>
      <c r="J37">
        <f>'F048'!S4</f>
        <v>1.66</v>
      </c>
      <c r="K37">
        <f>'F048'!T4</f>
        <v>11.65</v>
      </c>
      <c r="L37">
        <f>'F048'!U4</f>
        <v>5.9</v>
      </c>
      <c r="N37">
        <f>'F048'!G8</f>
        <v>0.66060000000000052</v>
      </c>
      <c r="O37">
        <f>'F048'!F8</f>
        <v>1.2929999999999993</v>
      </c>
      <c r="P37">
        <f t="shared" ref="P37:P63" si="22">(N38-N37)/(A38-A37)</f>
        <v>1.7040000000396467E-2</v>
      </c>
      <c r="Q37">
        <f t="shared" ref="Q37:Q63" si="23">(O38-O37)/(A38-A37)</f>
        <v>0.12920000000300833</v>
      </c>
      <c r="S37" s="1">
        <v>29.919899999999998</v>
      </c>
      <c r="T37" s="1">
        <v>4.9882</v>
      </c>
      <c r="U37">
        <f t="shared" ref="U37:U63" si="24">(E38-E37)/(A38-A37)</f>
        <v>0.11740400000273261</v>
      </c>
      <c r="V37">
        <f t="shared" si="10"/>
        <v>0.14513985894858655</v>
      </c>
      <c r="W37">
        <f t="shared" si="11"/>
        <v>1.1004735784130111</v>
      </c>
      <c r="Y37" t="s">
        <v>62</v>
      </c>
      <c r="AA37" t="b">
        <f t="shared" si="12"/>
        <v>1</v>
      </c>
      <c r="AB37" t="b">
        <f t="shared" si="13"/>
        <v>1</v>
      </c>
      <c r="AC37" t="b">
        <f t="shared" si="14"/>
        <v>1</v>
      </c>
      <c r="AD37" t="b">
        <f t="shared" si="15"/>
        <v>1</v>
      </c>
      <c r="AE37" t="b">
        <f t="shared" si="16"/>
        <v>1</v>
      </c>
      <c r="AF37" t="b">
        <f t="shared" si="17"/>
        <v>1</v>
      </c>
      <c r="AG37" t="b">
        <f t="shared" si="18"/>
        <v>1</v>
      </c>
      <c r="AH37" t="b">
        <v>1</v>
      </c>
      <c r="AI37" t="b">
        <v>1</v>
      </c>
    </row>
    <row r="38" spans="1:35" x14ac:dyDescent="0.25">
      <c r="A38" s="1">
        <f>fullIRtable!A38-fullIRtable!$A$37</f>
        <v>2.4999999999417923</v>
      </c>
      <c r="B38" s="1">
        <v>29.872699999999998</v>
      </c>
      <c r="C38" s="1">
        <v>4.9820000000000002</v>
      </c>
      <c r="D38" s="1">
        <v>21.590900000000001</v>
      </c>
      <c r="E38" s="89">
        <v>18.5639</v>
      </c>
      <c r="F38">
        <f>'F048'!M9</f>
        <v>305</v>
      </c>
      <c r="G38">
        <f>'F048'!O9</f>
        <v>0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N38">
        <f>'F048'!G9</f>
        <v>0.70319999999999983</v>
      </c>
      <c r="O38">
        <f>'F048'!F9</f>
        <v>1.6159999999999997</v>
      </c>
      <c r="P38">
        <f t="shared" si="22"/>
        <v>1.6066666666666823E-2</v>
      </c>
      <c r="Q38">
        <f t="shared" si="23"/>
        <v>0.1286666666666664</v>
      </c>
      <c r="S38" s="1">
        <v>29.872699999999998</v>
      </c>
      <c r="T38" s="1">
        <v>4.9820000000000002</v>
      </c>
      <c r="U38">
        <f t="shared" si="24"/>
        <v>0.11610666666666584</v>
      </c>
      <c r="V38">
        <f t="shared" si="10"/>
        <v>0.13837850252641481</v>
      </c>
      <c r="W38">
        <f t="shared" si="11"/>
        <v>1.1081763895268775</v>
      </c>
      <c r="Y38" t="s">
        <v>62</v>
      </c>
      <c r="AA38" t="b">
        <f t="shared" si="12"/>
        <v>1</v>
      </c>
      <c r="AB38" t="b">
        <f t="shared" si="13"/>
        <v>1</v>
      </c>
      <c r="AC38" t="b">
        <f t="shared" si="14"/>
        <v>0</v>
      </c>
      <c r="AD38" t="b">
        <f t="shared" si="15"/>
        <v>0</v>
      </c>
      <c r="AE38" t="b">
        <f t="shared" si="16"/>
        <v>0</v>
      </c>
      <c r="AF38" t="b">
        <f t="shared" si="17"/>
        <v>0</v>
      </c>
      <c r="AG38" t="b">
        <f t="shared" si="18"/>
        <v>0</v>
      </c>
      <c r="AH38" t="b">
        <v>1</v>
      </c>
      <c r="AI38" t="b">
        <v>1</v>
      </c>
    </row>
    <row r="39" spans="1:35" x14ac:dyDescent="0.25">
      <c r="A39" s="1">
        <f>fullIRtable!A39-fullIRtable!$A$37</f>
        <v>5.4999999999417923</v>
      </c>
      <c r="B39" s="1">
        <v>29.872699999999998</v>
      </c>
      <c r="C39" s="1">
        <v>4.9882</v>
      </c>
      <c r="D39" s="1">
        <v>29.942399999999999</v>
      </c>
      <c r="E39" s="89">
        <v>18.912219999999998</v>
      </c>
      <c r="F39">
        <f>'F048'!M10</f>
        <v>317.69230769230762</v>
      </c>
      <c r="G39">
        <f>'F048'!O10</f>
        <v>0</v>
      </c>
      <c r="H39" t="s">
        <v>70</v>
      </c>
      <c r="I39" t="s">
        <v>70</v>
      </c>
      <c r="J39" t="s">
        <v>70</v>
      </c>
      <c r="K39" t="s">
        <v>70</v>
      </c>
      <c r="L39" t="s">
        <v>70</v>
      </c>
      <c r="N39">
        <f>'F048'!G10</f>
        <v>0.75140000000000029</v>
      </c>
      <c r="O39">
        <f>'F048'!F10</f>
        <v>2.0019999999999989</v>
      </c>
      <c r="P39">
        <f t="shared" si="22"/>
        <v>1.7366666666666752E-2</v>
      </c>
      <c r="Q39">
        <f t="shared" si="23"/>
        <v>0.12933333333333374</v>
      </c>
      <c r="S39" s="1">
        <v>29.872699999999998</v>
      </c>
      <c r="T39" s="1">
        <v>4.9882</v>
      </c>
      <c r="U39">
        <f t="shared" si="24"/>
        <v>0.11822333333333408</v>
      </c>
      <c r="V39">
        <f t="shared" si="10"/>
        <v>0.1468971156286123</v>
      </c>
      <c r="W39">
        <f t="shared" si="11"/>
        <v>1.0939746806890878</v>
      </c>
      <c r="Y39" t="s">
        <v>62</v>
      </c>
      <c r="AA39" t="b">
        <f t="shared" si="12"/>
        <v>1</v>
      </c>
      <c r="AB39" t="b">
        <f t="shared" si="13"/>
        <v>1</v>
      </c>
      <c r="AC39" t="b">
        <f t="shared" si="14"/>
        <v>0</v>
      </c>
      <c r="AD39" t="b">
        <f t="shared" si="15"/>
        <v>0</v>
      </c>
      <c r="AE39" t="b">
        <f t="shared" si="16"/>
        <v>0</v>
      </c>
      <c r="AF39" t="b">
        <f t="shared" si="17"/>
        <v>0</v>
      </c>
      <c r="AG39" t="b">
        <f t="shared" si="18"/>
        <v>0</v>
      </c>
      <c r="AH39" t="b">
        <v>1</v>
      </c>
      <c r="AI39" t="b">
        <v>1</v>
      </c>
    </row>
    <row r="40" spans="1:35" x14ac:dyDescent="0.25">
      <c r="A40" s="1">
        <f>fullIRtable!A40-fullIRtable!$A$37</f>
        <v>8.4999999999417923</v>
      </c>
      <c r="B40" s="1">
        <v>29.872699999999998</v>
      </c>
      <c r="C40" s="1">
        <v>4.9882</v>
      </c>
      <c r="D40" s="1">
        <v>27.6676</v>
      </c>
      <c r="E40" s="89">
        <v>19.26689</v>
      </c>
      <c r="F40">
        <f>'F048'!M11</f>
        <v>332.30769230769238</v>
      </c>
      <c r="G40">
        <f>'F048'!O11</f>
        <v>0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N40">
        <f>'F048'!G11</f>
        <v>0.80350000000000055</v>
      </c>
      <c r="O40">
        <f>'F048'!F11</f>
        <v>2.39</v>
      </c>
      <c r="P40">
        <f t="shared" si="22"/>
        <v>1.6733333333333118E-2</v>
      </c>
      <c r="Q40">
        <f t="shared" si="23"/>
        <v>0.12866666666666596</v>
      </c>
      <c r="S40" s="1">
        <v>29.872699999999998</v>
      </c>
      <c r="T40" s="1">
        <v>4.9882</v>
      </c>
      <c r="U40">
        <f t="shared" si="24"/>
        <v>0.11670666666666563</v>
      </c>
      <c r="V40">
        <f t="shared" si="10"/>
        <v>0.14337941277276306</v>
      </c>
      <c r="W40">
        <f t="shared" si="11"/>
        <v>1.1024791500057161</v>
      </c>
      <c r="Y40" t="s">
        <v>62</v>
      </c>
      <c r="AA40" t="b">
        <f t="shared" si="12"/>
        <v>1</v>
      </c>
      <c r="AB40" t="b">
        <f t="shared" si="13"/>
        <v>1</v>
      </c>
      <c r="AC40" t="b">
        <f t="shared" si="14"/>
        <v>0</v>
      </c>
      <c r="AD40" t="b">
        <f t="shared" si="15"/>
        <v>0</v>
      </c>
      <c r="AE40" t="b">
        <f t="shared" si="16"/>
        <v>0</v>
      </c>
      <c r="AF40" t="b">
        <f t="shared" si="17"/>
        <v>0</v>
      </c>
      <c r="AG40" t="b">
        <f t="shared" si="18"/>
        <v>0</v>
      </c>
      <c r="AH40" t="b">
        <v>1</v>
      </c>
      <c r="AI40" t="b">
        <v>1</v>
      </c>
    </row>
    <row r="41" spans="1:35" x14ac:dyDescent="0.25">
      <c r="A41" s="1">
        <f>fullIRtable!A41-fullIRtable!$A$37</f>
        <v>11.499999999941792</v>
      </c>
      <c r="B41" s="1">
        <v>29.967099999999999</v>
      </c>
      <c r="C41" s="1">
        <v>4.9851000000000001</v>
      </c>
      <c r="D41" s="1">
        <v>25.4239</v>
      </c>
      <c r="E41" s="89">
        <v>19.617009999999997</v>
      </c>
      <c r="F41">
        <f>'F048'!M12</f>
        <v>348.84615384615381</v>
      </c>
      <c r="G41">
        <f>'F048'!O12</f>
        <v>0</v>
      </c>
      <c r="H41" t="s">
        <v>70</v>
      </c>
      <c r="I41" t="s">
        <v>70</v>
      </c>
      <c r="J41" t="s">
        <v>70</v>
      </c>
      <c r="K41" t="s">
        <v>70</v>
      </c>
      <c r="L41" t="s">
        <v>70</v>
      </c>
      <c r="N41">
        <f>'F048'!G12</f>
        <v>0.8536999999999999</v>
      </c>
      <c r="O41">
        <f>'F048'!F12</f>
        <v>2.775999999999998</v>
      </c>
      <c r="P41">
        <f t="shared" si="22"/>
        <v>1.569999999954334E-2</v>
      </c>
      <c r="Q41">
        <f t="shared" si="23"/>
        <v>0.12899999999624606</v>
      </c>
      <c r="S41" s="1">
        <v>29.967099999999999</v>
      </c>
      <c r="T41" s="1">
        <v>4.9851000000000001</v>
      </c>
      <c r="U41">
        <f t="shared" si="24"/>
        <v>0.11288999999671641</v>
      </c>
      <c r="V41">
        <f t="shared" si="10"/>
        <v>0.13907343431659136</v>
      </c>
      <c r="W41">
        <f t="shared" si="11"/>
        <v>1.1427052883337607</v>
      </c>
      <c r="Y41" t="s">
        <v>62</v>
      </c>
      <c r="AA41" t="b">
        <f t="shared" si="12"/>
        <v>1</v>
      </c>
      <c r="AB41" t="b">
        <f t="shared" si="13"/>
        <v>1</v>
      </c>
      <c r="AC41" t="b">
        <f t="shared" si="14"/>
        <v>0</v>
      </c>
      <c r="AD41" t="b">
        <f t="shared" si="15"/>
        <v>0</v>
      </c>
      <c r="AE41" t="b">
        <f t="shared" si="16"/>
        <v>0</v>
      </c>
      <c r="AF41" t="b">
        <f t="shared" si="17"/>
        <v>0</v>
      </c>
      <c r="AG41" t="b">
        <f t="shared" si="18"/>
        <v>0</v>
      </c>
      <c r="AH41" t="b">
        <v>1</v>
      </c>
      <c r="AI41" t="b">
        <v>1</v>
      </c>
    </row>
    <row r="42" spans="1:35" x14ac:dyDescent="0.25">
      <c r="A42" s="1">
        <f>fullIRtable!A42-fullIRtable!$A$37</f>
        <v>13.5</v>
      </c>
      <c r="B42" s="1">
        <v>29.872699999999998</v>
      </c>
      <c r="C42" s="1">
        <v>4.9882</v>
      </c>
      <c r="D42" s="1">
        <v>25.829000000000001</v>
      </c>
      <c r="E42" s="89">
        <v>19.842790000000001</v>
      </c>
      <c r="F42">
        <f>'F048'!M13</f>
        <v>356.15384615384608</v>
      </c>
      <c r="G42">
        <f>'F048'!O13</f>
        <v>0.999</v>
      </c>
      <c r="H42" t="s">
        <v>70</v>
      </c>
      <c r="I42" t="s">
        <v>70</v>
      </c>
      <c r="J42" t="s">
        <v>70</v>
      </c>
      <c r="K42" t="s">
        <v>70</v>
      </c>
      <c r="L42" t="s">
        <v>70</v>
      </c>
      <c r="N42">
        <f>'F048'!G13</f>
        <v>0.88510000000000044</v>
      </c>
      <c r="O42">
        <f>'F048'!F13</f>
        <v>3.0339999999999989</v>
      </c>
      <c r="P42">
        <f t="shared" si="22"/>
        <v>1.4260000000082988E-2</v>
      </c>
      <c r="Q42">
        <f t="shared" si="23"/>
        <v>0.12900000000075079</v>
      </c>
      <c r="S42" s="1">
        <v>29.872699999999998</v>
      </c>
      <c r="T42" s="1">
        <v>4.9882</v>
      </c>
      <c r="U42">
        <f t="shared" si="24"/>
        <v>0.11499600000066902</v>
      </c>
      <c r="V42">
        <f t="shared" si="10"/>
        <v>0.12400431319350261</v>
      </c>
      <c r="W42">
        <f t="shared" si="11"/>
        <v>1.1217781488051783</v>
      </c>
      <c r="Y42" t="s">
        <v>62</v>
      </c>
      <c r="AA42" t="b">
        <f t="shared" si="12"/>
        <v>1</v>
      </c>
      <c r="AB42" t="b">
        <f t="shared" si="13"/>
        <v>1</v>
      </c>
      <c r="AC42" t="b">
        <f t="shared" si="14"/>
        <v>0</v>
      </c>
      <c r="AD42" t="b">
        <f t="shared" si="15"/>
        <v>0</v>
      </c>
      <c r="AE42" t="b">
        <f t="shared" si="16"/>
        <v>0</v>
      </c>
      <c r="AF42" t="b">
        <f t="shared" si="17"/>
        <v>0</v>
      </c>
      <c r="AG42" t="b">
        <f t="shared" si="18"/>
        <v>0</v>
      </c>
      <c r="AH42" t="b">
        <v>1</v>
      </c>
      <c r="AI42" t="b">
        <v>1</v>
      </c>
    </row>
    <row r="43" spans="1:35" x14ac:dyDescent="0.25">
      <c r="A43" s="1">
        <f>fullIRtable!A43-fullIRtable!$A$37</f>
        <v>23.499999999941792</v>
      </c>
      <c r="B43" s="1">
        <v>29.919899999999998</v>
      </c>
      <c r="C43" s="1">
        <v>4.9820000000000002</v>
      </c>
      <c r="D43" s="1">
        <v>24.707100000000001</v>
      </c>
      <c r="E43" s="89">
        <v>20.992749999999997</v>
      </c>
      <c r="F43">
        <f>'F048'!M14</f>
        <v>392.69230769230796</v>
      </c>
      <c r="G43">
        <f>'F048'!O14</f>
        <v>1.0680000000000001</v>
      </c>
      <c r="H43" t="s">
        <v>70</v>
      </c>
      <c r="I43" t="s">
        <v>70</v>
      </c>
      <c r="J43" t="s">
        <v>70</v>
      </c>
      <c r="K43" t="s">
        <v>70</v>
      </c>
      <c r="L43" t="s">
        <v>70</v>
      </c>
      <c r="N43">
        <f>'F048'!G14</f>
        <v>1.0277000000000003</v>
      </c>
      <c r="O43">
        <f>'F048'!F14</f>
        <v>4.3239999999999981</v>
      </c>
      <c r="P43">
        <f t="shared" si="22"/>
        <v>1.2199999999999989E-2</v>
      </c>
      <c r="Q43">
        <f t="shared" si="23"/>
        <v>0.12933333333333388</v>
      </c>
      <c r="S43" s="1">
        <v>29.919899999999998</v>
      </c>
      <c r="T43" s="1">
        <v>4.9820000000000002</v>
      </c>
      <c r="U43">
        <f t="shared" si="24"/>
        <v>0.11315333333333417</v>
      </c>
      <c r="V43">
        <f t="shared" si="10"/>
        <v>0.10781829965238819</v>
      </c>
      <c r="W43">
        <f t="shared" si="11"/>
        <v>1.1429918105225911</v>
      </c>
      <c r="Y43" t="s">
        <v>62</v>
      </c>
      <c r="AA43" t="b">
        <f t="shared" si="12"/>
        <v>1</v>
      </c>
      <c r="AB43" t="b">
        <f t="shared" si="13"/>
        <v>1</v>
      </c>
      <c r="AC43" t="b">
        <f t="shared" si="14"/>
        <v>0</v>
      </c>
      <c r="AD43" t="b">
        <f t="shared" si="15"/>
        <v>0</v>
      </c>
      <c r="AE43" t="b">
        <f t="shared" si="16"/>
        <v>0</v>
      </c>
      <c r="AF43" t="b">
        <f t="shared" si="17"/>
        <v>0</v>
      </c>
      <c r="AG43" t="b">
        <f t="shared" si="18"/>
        <v>0</v>
      </c>
      <c r="AH43" t="b">
        <v>1</v>
      </c>
      <c r="AI43" t="b">
        <v>1</v>
      </c>
    </row>
    <row r="44" spans="1:35" x14ac:dyDescent="0.25">
      <c r="A44" s="1">
        <f>fullIRtable!A44-fullIRtable!$A$37</f>
        <v>24.999999999941792</v>
      </c>
      <c r="B44" s="1">
        <v>29.919899999999998</v>
      </c>
      <c r="C44" s="1">
        <v>4.9820000000000002</v>
      </c>
      <c r="D44" s="1">
        <v>26.2653</v>
      </c>
      <c r="E44" s="89">
        <v>21.162479999999999</v>
      </c>
      <c r="F44">
        <f>'F048'!M15</f>
        <v>389.2307692307694</v>
      </c>
      <c r="G44">
        <f>'F048'!O15</f>
        <v>1.1339999999999999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  <c r="N44">
        <f>'F048'!G15</f>
        <v>1.0460000000000003</v>
      </c>
      <c r="O44">
        <f>'F048'!F15</f>
        <v>4.5179999999999989</v>
      </c>
      <c r="P44">
        <f t="shared" si="22"/>
        <v>4.2461538460016905E-3</v>
      </c>
      <c r="Q44">
        <f t="shared" si="23"/>
        <v>0.12876923076461821</v>
      </c>
      <c r="S44" s="1">
        <v>29.919899999999998</v>
      </c>
      <c r="T44" s="1">
        <v>4.9820000000000002</v>
      </c>
      <c r="U44">
        <f t="shared" si="24"/>
        <v>0.10613076922696868</v>
      </c>
      <c r="V44">
        <f t="shared" si="10"/>
        <v>4.0008697542943172E-2</v>
      </c>
      <c r="W44">
        <f t="shared" si="11"/>
        <v>1.2133072407044885</v>
      </c>
      <c r="Y44" t="s">
        <v>62</v>
      </c>
      <c r="AA44" t="b">
        <f t="shared" si="12"/>
        <v>1</v>
      </c>
      <c r="AB44" t="b">
        <f t="shared" si="13"/>
        <v>1</v>
      </c>
      <c r="AC44" t="b">
        <f t="shared" si="14"/>
        <v>0</v>
      </c>
      <c r="AD44" t="b">
        <f t="shared" si="15"/>
        <v>0</v>
      </c>
      <c r="AE44" t="b">
        <f t="shared" si="16"/>
        <v>0</v>
      </c>
      <c r="AF44" t="b">
        <f t="shared" si="17"/>
        <v>0</v>
      </c>
      <c r="AG44" t="b">
        <f t="shared" si="18"/>
        <v>0</v>
      </c>
      <c r="AH44" t="b">
        <v>1</v>
      </c>
      <c r="AI44" t="b">
        <v>1</v>
      </c>
    </row>
    <row r="45" spans="1:35" x14ac:dyDescent="0.25">
      <c r="A45" s="1">
        <f>fullIRtable!A45-fullIRtable!$A$37</f>
        <v>27.166666666686069</v>
      </c>
      <c r="B45" s="1">
        <v>16.656600000000001</v>
      </c>
      <c r="C45" s="1">
        <v>4.9912999999999998</v>
      </c>
      <c r="D45" s="1">
        <v>26.3276</v>
      </c>
      <c r="E45" s="89">
        <v>21.392430000000001</v>
      </c>
      <c r="F45">
        <f>'F048'!M16</f>
        <v>391.92307692307679</v>
      </c>
      <c r="G45">
        <f>'F048'!O16</f>
        <v>1.0569999999999999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  <c r="N45">
        <f>'F048'!G16</f>
        <v>1.0552000000000001</v>
      </c>
      <c r="O45">
        <f>'F048'!F16</f>
        <v>4.7969999999999988</v>
      </c>
      <c r="P45">
        <f t="shared" si="22"/>
        <v>1.4614285714772007E-2</v>
      </c>
      <c r="Q45">
        <f t="shared" si="23"/>
        <v>0.12942857143287625</v>
      </c>
      <c r="S45" s="1">
        <v>16.656600000000001</v>
      </c>
      <c r="T45" s="1">
        <v>4.9912999999999998</v>
      </c>
      <c r="U45">
        <f t="shared" si="24"/>
        <v>0.11594142857528379</v>
      </c>
      <c r="V45">
        <f t="shared" si="10"/>
        <v>0.12604886703877871</v>
      </c>
      <c r="W45">
        <f t="shared" si="11"/>
        <v>1.1163272095516308</v>
      </c>
      <c r="Y45" t="s">
        <v>62</v>
      </c>
      <c r="AA45" t="b">
        <f t="shared" si="12"/>
        <v>1</v>
      </c>
      <c r="AB45" t="b">
        <f t="shared" si="13"/>
        <v>1</v>
      </c>
      <c r="AC45" t="b">
        <f t="shared" si="14"/>
        <v>0</v>
      </c>
      <c r="AD45" t="b">
        <f t="shared" si="15"/>
        <v>0</v>
      </c>
      <c r="AE45" t="b">
        <f t="shared" si="16"/>
        <v>0</v>
      </c>
      <c r="AF45" t="b">
        <f t="shared" si="17"/>
        <v>0</v>
      </c>
      <c r="AG45" t="b">
        <f t="shared" si="18"/>
        <v>0</v>
      </c>
      <c r="AH45" t="b">
        <v>1</v>
      </c>
      <c r="AI45" t="b">
        <v>1</v>
      </c>
    </row>
    <row r="46" spans="1:35" x14ac:dyDescent="0.25">
      <c r="A46" s="1">
        <f>fullIRtable!A46-fullIRtable!$A$37</f>
        <v>29.499999999941792</v>
      </c>
      <c r="B46" s="1">
        <v>17.223099999999999</v>
      </c>
      <c r="C46" s="1">
        <v>4.9789000000000003</v>
      </c>
      <c r="D46" s="1">
        <v>23.429500000000001</v>
      </c>
      <c r="E46" s="89">
        <v>21.662959999999998</v>
      </c>
      <c r="F46">
        <f>'F048'!M17</f>
        <v>393.84615384615392</v>
      </c>
      <c r="G46">
        <f>'F048'!O17</f>
        <v>1.5669999999999999</v>
      </c>
      <c r="H46" t="s">
        <v>70</v>
      </c>
      <c r="I46" t="s">
        <v>70</v>
      </c>
      <c r="J46" t="s">
        <v>70</v>
      </c>
      <c r="K46" t="s">
        <v>70</v>
      </c>
      <c r="L46" t="s">
        <v>70</v>
      </c>
      <c r="N46">
        <f>'F048'!G17</f>
        <v>1.0893000000000006</v>
      </c>
      <c r="O46">
        <f>'F048'!F17</f>
        <v>5.0989999999999984</v>
      </c>
      <c r="P46">
        <f t="shared" si="22"/>
        <v>1.8433333333333302E-2</v>
      </c>
      <c r="Q46">
        <f t="shared" si="23"/>
        <v>0.12866666666666729</v>
      </c>
      <c r="S46" s="1">
        <v>17.223099999999999</v>
      </c>
      <c r="T46" s="1">
        <v>4.9789000000000003</v>
      </c>
      <c r="U46">
        <f t="shared" si="24"/>
        <v>0.11823666666666692</v>
      </c>
      <c r="V46">
        <f t="shared" si="10"/>
        <v>0.15590200445434238</v>
      </c>
      <c r="W46">
        <f t="shared" si="11"/>
        <v>1.0882129063178401</v>
      </c>
      <c r="Y46" t="s">
        <v>62</v>
      </c>
      <c r="AA46" t="b">
        <f t="shared" si="12"/>
        <v>1</v>
      </c>
      <c r="AB46" t="b">
        <f t="shared" si="13"/>
        <v>1</v>
      </c>
      <c r="AC46" t="b">
        <f t="shared" si="14"/>
        <v>0</v>
      </c>
      <c r="AD46" t="b">
        <f t="shared" si="15"/>
        <v>0</v>
      </c>
      <c r="AE46" t="b">
        <f t="shared" si="16"/>
        <v>0</v>
      </c>
      <c r="AF46" t="b">
        <f t="shared" si="17"/>
        <v>0</v>
      </c>
      <c r="AG46" t="b">
        <f t="shared" si="18"/>
        <v>0</v>
      </c>
      <c r="AH46" t="b">
        <v>1</v>
      </c>
      <c r="AI46" t="b">
        <v>1</v>
      </c>
    </row>
    <row r="47" spans="1:35" x14ac:dyDescent="0.25">
      <c r="A47" s="1">
        <f>fullIRtable!A47-fullIRtable!$A$37</f>
        <v>32.499999999941792</v>
      </c>
      <c r="B47" s="1">
        <v>17.459099999999999</v>
      </c>
      <c r="C47" s="1">
        <v>4.9789000000000003</v>
      </c>
      <c r="D47" s="1">
        <v>24.115100000000002</v>
      </c>
      <c r="E47" s="89">
        <v>22.017669999999999</v>
      </c>
      <c r="F47">
        <f>'F048'!M18</f>
        <v>401.92307692307702</v>
      </c>
      <c r="G47">
        <f>'F048'!O18</f>
        <v>1.833</v>
      </c>
      <c r="H47" t="s">
        <v>70</v>
      </c>
      <c r="I47" t="s">
        <v>70</v>
      </c>
      <c r="J47" t="s">
        <v>70</v>
      </c>
      <c r="K47" t="s">
        <v>70</v>
      </c>
      <c r="L47" t="s">
        <v>70</v>
      </c>
      <c r="N47">
        <f>'F048'!G18</f>
        <v>1.1446000000000005</v>
      </c>
      <c r="O47">
        <f>'F048'!F18</f>
        <v>5.4850000000000003</v>
      </c>
      <c r="P47">
        <f t="shared" si="22"/>
        <v>2.0399999999999825E-2</v>
      </c>
      <c r="Q47">
        <f t="shared" si="23"/>
        <v>0.12899999999999925</v>
      </c>
      <c r="S47" s="1">
        <v>17.459099999999999</v>
      </c>
      <c r="T47" s="1">
        <v>4.9789000000000003</v>
      </c>
      <c r="U47">
        <f t="shared" si="24"/>
        <v>0.12026999999999906</v>
      </c>
      <c r="V47">
        <f t="shared" si="10"/>
        <v>0.16961835869294076</v>
      </c>
      <c r="W47">
        <f t="shared" si="11"/>
        <v>1.0725866799700696</v>
      </c>
      <c r="Y47" t="s">
        <v>62</v>
      </c>
      <c r="AA47" t="b">
        <f t="shared" si="12"/>
        <v>1</v>
      </c>
      <c r="AB47" t="b">
        <f t="shared" si="13"/>
        <v>1</v>
      </c>
      <c r="AC47" t="b">
        <f t="shared" si="14"/>
        <v>0</v>
      </c>
      <c r="AD47" t="b">
        <f t="shared" si="15"/>
        <v>0</v>
      </c>
      <c r="AE47" t="b">
        <f t="shared" si="16"/>
        <v>0</v>
      </c>
      <c r="AF47" t="b">
        <f t="shared" si="17"/>
        <v>0</v>
      </c>
      <c r="AG47" t="b">
        <f t="shared" si="18"/>
        <v>0</v>
      </c>
      <c r="AH47" t="b">
        <v>1</v>
      </c>
      <c r="AI47" t="b">
        <v>1</v>
      </c>
    </row>
    <row r="48" spans="1:35" x14ac:dyDescent="0.25">
      <c r="A48" s="1">
        <f>fullIRtable!A48-fullIRtable!$A$37</f>
        <v>35.499999999941792</v>
      </c>
      <c r="B48" s="1">
        <v>17.175799999999999</v>
      </c>
      <c r="C48" s="1">
        <v>4.9820000000000002</v>
      </c>
      <c r="D48" s="1">
        <v>27.1067</v>
      </c>
      <c r="E48" s="89">
        <v>22.378479999999996</v>
      </c>
      <c r="F48">
        <f>'F048'!M19</f>
        <v>405.38461538461564</v>
      </c>
      <c r="G48">
        <f>'F048'!O19</f>
        <v>1.8149999999999999</v>
      </c>
      <c r="H48">
        <f>'F048'!Q19</f>
        <v>0.18080000000000002</v>
      </c>
      <c r="I48">
        <f>'F048'!R19</f>
        <v>6.6171999999999995</v>
      </c>
      <c r="J48">
        <f>'F048'!S19</f>
        <v>0.89117000000000002</v>
      </c>
      <c r="K48">
        <f>'F048'!T19</f>
        <v>7.0038499999999999</v>
      </c>
      <c r="L48">
        <f>'F048'!U19</f>
        <v>4.4510800000000001</v>
      </c>
      <c r="N48">
        <f>'F048'!G19</f>
        <v>1.2058</v>
      </c>
      <c r="O48">
        <f>'F048'!F19</f>
        <v>5.8719999999999981</v>
      </c>
      <c r="P48">
        <f t="shared" si="22"/>
        <v>2.0049999999416812E-2</v>
      </c>
      <c r="Q48">
        <f t="shared" si="23"/>
        <v>0.12899999999624651</v>
      </c>
      <c r="S48" s="1">
        <v>17.175799999999999</v>
      </c>
      <c r="T48" s="1">
        <v>4.9820000000000002</v>
      </c>
      <c r="U48">
        <f t="shared" si="24"/>
        <v>0.11995499999651155</v>
      </c>
      <c r="V48">
        <f t="shared" si="10"/>
        <v>0.16714601308824054</v>
      </c>
      <c r="W48">
        <f t="shared" si="11"/>
        <v>1.075403276228569</v>
      </c>
      <c r="Y48" t="s">
        <v>62</v>
      </c>
      <c r="AA48" t="b">
        <f t="shared" si="12"/>
        <v>1</v>
      </c>
      <c r="AB48" t="b">
        <f t="shared" si="13"/>
        <v>1</v>
      </c>
      <c r="AC48" t="b">
        <f t="shared" si="14"/>
        <v>1</v>
      </c>
      <c r="AD48" t="b">
        <f t="shared" si="15"/>
        <v>1</v>
      </c>
      <c r="AE48" t="b">
        <f t="shared" si="16"/>
        <v>1</v>
      </c>
      <c r="AF48" t="b">
        <f t="shared" si="17"/>
        <v>1</v>
      </c>
      <c r="AG48" t="b">
        <f t="shared" si="18"/>
        <v>1</v>
      </c>
      <c r="AH48" t="b">
        <v>1</v>
      </c>
      <c r="AI48" t="b">
        <v>1</v>
      </c>
    </row>
    <row r="49" spans="1:35" x14ac:dyDescent="0.25">
      <c r="A49" s="1">
        <f>fullIRtable!A49-fullIRtable!$A$37</f>
        <v>37.5</v>
      </c>
      <c r="B49" s="1">
        <v>17.6479</v>
      </c>
      <c r="C49" s="1">
        <v>4.9851000000000001</v>
      </c>
      <c r="D49" s="1">
        <v>28.571300000000001</v>
      </c>
      <c r="E49" s="89">
        <v>22.618390000000002</v>
      </c>
      <c r="F49">
        <f>'F048'!M20</f>
        <v>408.84615384615392</v>
      </c>
      <c r="G49">
        <f>'F048'!O20</f>
        <v>2.4830000000000001</v>
      </c>
      <c r="H49">
        <f>'F048'!Q20</f>
        <v>0.16033</v>
      </c>
      <c r="I49">
        <f>'F048'!R20</f>
        <v>6.1082999999999998</v>
      </c>
      <c r="J49">
        <f>'F048'!S20</f>
        <v>0.78908</v>
      </c>
      <c r="K49">
        <f>'F048'!T20</f>
        <v>6.4805099999999998</v>
      </c>
      <c r="L49">
        <f>'F048'!U20</f>
        <v>4.1099100000000002</v>
      </c>
      <c r="N49">
        <f>'F048'!G20</f>
        <v>1.2459000000000007</v>
      </c>
      <c r="O49">
        <f>'F048'!F20</f>
        <v>6.13</v>
      </c>
      <c r="P49">
        <f t="shared" si="22"/>
        <v>2.1262499999961312E-2</v>
      </c>
      <c r="Q49">
        <f t="shared" si="23"/>
        <v>0.12909374999976517</v>
      </c>
      <c r="S49" s="1">
        <v>17.6479</v>
      </c>
      <c r="T49" s="1">
        <v>4.9851000000000001</v>
      </c>
      <c r="U49">
        <f t="shared" si="24"/>
        <v>0.11993906249978191</v>
      </c>
      <c r="V49">
        <f t="shared" si="10"/>
        <v>0.17727752374252528</v>
      </c>
      <c r="W49">
        <f t="shared" si="11"/>
        <v>1.0763278227224755</v>
      </c>
      <c r="Y49" t="s">
        <v>62</v>
      </c>
      <c r="AA49" t="b">
        <f t="shared" si="12"/>
        <v>1</v>
      </c>
      <c r="AB49" t="b">
        <f t="shared" si="13"/>
        <v>1</v>
      </c>
      <c r="AC49" t="b">
        <f t="shared" si="14"/>
        <v>1</v>
      </c>
      <c r="AD49" t="b">
        <f t="shared" si="15"/>
        <v>1</v>
      </c>
      <c r="AE49" t="b">
        <f t="shared" si="16"/>
        <v>1</v>
      </c>
      <c r="AF49" t="b">
        <f t="shared" si="17"/>
        <v>1</v>
      </c>
      <c r="AG49" t="b">
        <f t="shared" si="18"/>
        <v>1</v>
      </c>
      <c r="AH49" t="b">
        <v>1</v>
      </c>
      <c r="AI49" t="b">
        <v>1</v>
      </c>
    </row>
    <row r="50" spans="1:35" x14ac:dyDescent="0.25">
      <c r="A50" s="1">
        <f>fullIRtable!A50-fullIRtable!$A$37</f>
        <v>48.166666666686069</v>
      </c>
      <c r="B50" s="1">
        <v>18.450299999999999</v>
      </c>
      <c r="C50" s="1">
        <v>4.9882</v>
      </c>
      <c r="D50" s="1">
        <v>35.458199999999998</v>
      </c>
      <c r="E50" s="89">
        <v>23.897740000000002</v>
      </c>
      <c r="F50">
        <f>'F048'!M21</f>
        <v>443.84615384615381</v>
      </c>
      <c r="G50">
        <f>'F048'!O21</f>
        <v>4.9569999999999999</v>
      </c>
      <c r="H50">
        <f>'F048'!Q21</f>
        <v>0.16063999999999998</v>
      </c>
      <c r="I50">
        <f>'F048'!R21</f>
        <v>5.9713700000000003</v>
      </c>
      <c r="J50">
        <f>'F048'!S21</f>
        <v>0.75134999999999996</v>
      </c>
      <c r="K50">
        <f>'F048'!T21</f>
        <v>6.1468800000000003</v>
      </c>
      <c r="L50">
        <f>'F048'!U21</f>
        <v>4.1537799999999994</v>
      </c>
      <c r="N50">
        <f>'F048'!G21</f>
        <v>1.4727000000000006</v>
      </c>
      <c r="O50">
        <f>'F048'!F21</f>
        <v>7.5069999999999997</v>
      </c>
      <c r="P50">
        <f t="shared" si="22"/>
        <v>1.8525000000268837E-2</v>
      </c>
      <c r="Q50">
        <f t="shared" si="23"/>
        <v>0.12825000000186446</v>
      </c>
      <c r="S50" s="1">
        <v>18.450299999999999</v>
      </c>
      <c r="T50" s="1">
        <v>4.9882</v>
      </c>
      <c r="U50">
        <f t="shared" si="24"/>
        <v>0.11515500000167417</v>
      </c>
      <c r="V50">
        <f t="shared" si="10"/>
        <v>0.16087013156180377</v>
      </c>
      <c r="W50">
        <f t="shared" si="11"/>
        <v>1.1137162954279007</v>
      </c>
      <c r="Y50" t="s">
        <v>62</v>
      </c>
      <c r="AA50" t="b">
        <f t="shared" si="12"/>
        <v>1</v>
      </c>
      <c r="AB50" t="b">
        <f t="shared" si="13"/>
        <v>1</v>
      </c>
      <c r="AC50" t="b">
        <f t="shared" si="14"/>
        <v>1</v>
      </c>
      <c r="AD50" t="b">
        <f t="shared" si="15"/>
        <v>1</v>
      </c>
      <c r="AE50" t="b">
        <f t="shared" si="16"/>
        <v>1</v>
      </c>
      <c r="AF50" t="b">
        <f t="shared" si="17"/>
        <v>1</v>
      </c>
      <c r="AG50" t="b">
        <f t="shared" si="18"/>
        <v>1</v>
      </c>
      <c r="AH50" t="b">
        <v>1</v>
      </c>
      <c r="AI50" t="b">
        <v>1</v>
      </c>
    </row>
    <row r="51" spans="1:35" x14ac:dyDescent="0.25">
      <c r="A51" s="1">
        <f>fullIRtable!A51-fullIRtable!$A$37</f>
        <v>49.500000000000014</v>
      </c>
      <c r="B51" s="1">
        <v>17.317499999999999</v>
      </c>
      <c r="C51" s="1">
        <v>4.9725999999999999</v>
      </c>
      <c r="D51" s="1">
        <v>29.288</v>
      </c>
      <c r="E51" s="89">
        <v>24.051280000000002</v>
      </c>
      <c r="F51">
        <f>'F048'!M22</f>
        <v>452.30769230769226</v>
      </c>
      <c r="G51">
        <f>'F048'!O22</f>
        <v>5.2149999999999999</v>
      </c>
      <c r="H51">
        <f>'F048'!Q22</f>
        <v>0.16894999999999999</v>
      </c>
      <c r="I51">
        <f>'F048'!R22</f>
        <v>5.8550800000000001</v>
      </c>
      <c r="J51">
        <f>'F048'!S22</f>
        <v>0.74938000000000005</v>
      </c>
      <c r="K51">
        <f>'F048'!T22</f>
        <v>6.1585099999999997</v>
      </c>
      <c r="L51">
        <f>'F048'!U22</f>
        <v>4.3128599999999997</v>
      </c>
      <c r="N51">
        <f>'F048'!G22</f>
        <v>1.4973999999999998</v>
      </c>
      <c r="O51">
        <f>'F048'!F22</f>
        <v>7.677999999999999</v>
      </c>
      <c r="P51">
        <f t="shared" si="22"/>
        <v>3.5000000000000142E-2</v>
      </c>
      <c r="Q51">
        <f t="shared" si="23"/>
        <v>0.19866666666666669</v>
      </c>
      <c r="S51" s="1">
        <v>17.317499999999999</v>
      </c>
      <c r="T51" s="1">
        <v>4.9725999999999999</v>
      </c>
      <c r="U51">
        <f t="shared" si="24"/>
        <v>0.18592666666666466</v>
      </c>
      <c r="V51">
        <f t="shared" si="10"/>
        <v>0.1882462619670866</v>
      </c>
      <c r="W51">
        <f t="shared" si="11"/>
        <v>1.0685216393560302</v>
      </c>
      <c r="Y51" t="s">
        <v>62</v>
      </c>
      <c r="AA51" t="b">
        <f t="shared" si="12"/>
        <v>1</v>
      </c>
      <c r="AB51" t="b">
        <f t="shared" si="13"/>
        <v>1</v>
      </c>
      <c r="AC51" t="b">
        <f t="shared" si="14"/>
        <v>1</v>
      </c>
      <c r="AD51" t="b">
        <f t="shared" si="15"/>
        <v>1</v>
      </c>
      <c r="AE51" t="b">
        <f t="shared" si="16"/>
        <v>1</v>
      </c>
      <c r="AF51" t="b">
        <f t="shared" si="17"/>
        <v>1</v>
      </c>
      <c r="AG51" t="b">
        <f t="shared" si="18"/>
        <v>1</v>
      </c>
      <c r="AH51" t="b">
        <v>1</v>
      </c>
      <c r="AI51" t="b">
        <v>1</v>
      </c>
    </row>
    <row r="52" spans="1:35" x14ac:dyDescent="0.25">
      <c r="A52" s="1">
        <f>fullIRtable!A52-fullIRtable!$A$37</f>
        <v>51.000000000000014</v>
      </c>
      <c r="B52" s="1">
        <v>20.527100000000001</v>
      </c>
      <c r="C52" s="1">
        <v>4.9789000000000003</v>
      </c>
      <c r="D52" s="1">
        <v>35.427</v>
      </c>
      <c r="E52" s="89">
        <v>24.330169999999999</v>
      </c>
      <c r="F52">
        <f>'F048'!M23</f>
        <v>447.69230769230774</v>
      </c>
      <c r="G52">
        <f>'F048'!O23</f>
        <v>6.2619999999999996</v>
      </c>
      <c r="H52">
        <f>'F048'!Q23</f>
        <v>0.14749999999999999</v>
      </c>
      <c r="I52">
        <f>'F048'!R23</f>
        <v>5.2754799999999999</v>
      </c>
      <c r="J52">
        <f>'F048'!S23</f>
        <v>0.67232999999999998</v>
      </c>
      <c r="K52">
        <f>'F048'!T23</f>
        <v>5.6382300000000001</v>
      </c>
      <c r="L52">
        <f>'F048'!U23</f>
        <v>3.9664799999999998</v>
      </c>
      <c r="N52">
        <f>'F048'!G23</f>
        <v>1.5499000000000001</v>
      </c>
      <c r="O52">
        <f>'F048'!F23</f>
        <v>7.9759999999999991</v>
      </c>
      <c r="P52">
        <f t="shared" si="22"/>
        <v>3.4680000000807634E-2</v>
      </c>
      <c r="Q52">
        <f t="shared" si="23"/>
        <v>0.22000000000512185</v>
      </c>
      <c r="S52" s="1">
        <v>20.527100000000001</v>
      </c>
      <c r="T52" s="1">
        <v>4.9789000000000003</v>
      </c>
      <c r="U52">
        <f t="shared" si="24"/>
        <v>0.20400400000474889</v>
      </c>
      <c r="V52">
        <f t="shared" si="10"/>
        <v>0.16999666673202651</v>
      </c>
      <c r="W52">
        <f t="shared" si="11"/>
        <v>1.078410227250449</v>
      </c>
      <c r="Y52" t="s">
        <v>62</v>
      </c>
      <c r="AA52" t="b">
        <f t="shared" si="12"/>
        <v>1</v>
      </c>
      <c r="AB52" t="b">
        <f t="shared" si="13"/>
        <v>1</v>
      </c>
      <c r="AC52" t="b">
        <f t="shared" si="14"/>
        <v>1</v>
      </c>
      <c r="AD52" t="b">
        <f t="shared" si="15"/>
        <v>1</v>
      </c>
      <c r="AE52" t="b">
        <f t="shared" si="16"/>
        <v>1</v>
      </c>
      <c r="AF52" t="b">
        <f t="shared" si="17"/>
        <v>1</v>
      </c>
      <c r="AG52" t="b">
        <f t="shared" si="18"/>
        <v>1</v>
      </c>
      <c r="AH52" t="b">
        <v>1</v>
      </c>
      <c r="AI52" t="b">
        <v>1</v>
      </c>
    </row>
    <row r="53" spans="1:35" x14ac:dyDescent="0.25">
      <c r="A53" s="1">
        <f>fullIRtable!A53-fullIRtable!$A$37</f>
        <v>53.499999999941807</v>
      </c>
      <c r="B53" s="1">
        <v>20.810300000000002</v>
      </c>
      <c r="C53" s="1">
        <v>5.0038</v>
      </c>
      <c r="D53" s="1">
        <v>30.0671</v>
      </c>
      <c r="E53" s="89">
        <v>24.840179999999997</v>
      </c>
      <c r="F53">
        <f>'F048'!M24</f>
        <v>456.15384615384642</v>
      </c>
      <c r="G53">
        <f>'F048'!O24</f>
        <v>6.1120000000000001</v>
      </c>
      <c r="H53">
        <f>'F048'!Q24</f>
        <v>0.15006999999999998</v>
      </c>
      <c r="I53">
        <f>'F048'!R24</f>
        <v>5.3452199999999994</v>
      </c>
      <c r="J53">
        <f>'F048'!S24</f>
        <v>0.65595000000000003</v>
      </c>
      <c r="K53">
        <f>'F048'!T24</f>
        <v>5.59246</v>
      </c>
      <c r="L53">
        <f>'F048'!U24</f>
        <v>3.9617400000000003</v>
      </c>
      <c r="N53">
        <f>'F048'!G24</f>
        <v>1.6366000000000005</v>
      </c>
      <c r="O53">
        <f>'F048'!F24</f>
        <v>8.525999999999998</v>
      </c>
      <c r="P53">
        <f t="shared" si="22"/>
        <v>3.8666666666666551E-2</v>
      </c>
      <c r="Q53">
        <f t="shared" si="23"/>
        <v>0.23633333333333381</v>
      </c>
      <c r="S53" s="1">
        <v>20.810300000000002</v>
      </c>
      <c r="T53" s="1">
        <v>5.0038</v>
      </c>
      <c r="U53">
        <f t="shared" si="24"/>
        <v>0.20890333333333425</v>
      </c>
      <c r="V53">
        <f t="shared" si="10"/>
        <v>0.18509358395429967</v>
      </c>
      <c r="W53">
        <f t="shared" si="11"/>
        <v>1.1313047502034408</v>
      </c>
      <c r="Y53" t="s">
        <v>62</v>
      </c>
      <c r="AA53" t="b">
        <f t="shared" si="12"/>
        <v>1</v>
      </c>
      <c r="AB53" t="b">
        <f t="shared" si="13"/>
        <v>1</v>
      </c>
      <c r="AC53" t="b">
        <f t="shared" si="14"/>
        <v>1</v>
      </c>
      <c r="AD53" t="b">
        <f t="shared" si="15"/>
        <v>1</v>
      </c>
      <c r="AE53" t="b">
        <f t="shared" si="16"/>
        <v>1</v>
      </c>
      <c r="AF53" t="b">
        <f t="shared" si="17"/>
        <v>1</v>
      </c>
      <c r="AG53" t="b">
        <f t="shared" si="18"/>
        <v>1</v>
      </c>
      <c r="AH53" t="b">
        <v>1</v>
      </c>
      <c r="AI53" t="b">
        <v>1</v>
      </c>
    </row>
    <row r="54" spans="1:35" x14ac:dyDescent="0.25">
      <c r="A54" s="1">
        <f>fullIRtable!A54-fullIRtable!$A$37</f>
        <v>56.499999999941807</v>
      </c>
      <c r="B54" s="1">
        <v>20.3855</v>
      </c>
      <c r="C54" s="1">
        <v>4.9976000000000003</v>
      </c>
      <c r="D54" s="1">
        <v>29.0076</v>
      </c>
      <c r="E54" s="89">
        <v>25.466889999999999</v>
      </c>
      <c r="F54">
        <f>'F048'!M25</f>
        <v>461.92307692307685</v>
      </c>
      <c r="G54">
        <f>'F048'!O25</f>
        <v>7.867</v>
      </c>
      <c r="H54">
        <f>'F048'!Q25</f>
        <v>0.14327000000000001</v>
      </c>
      <c r="I54">
        <f>'F048'!R25</f>
        <v>4.8675199999999998</v>
      </c>
      <c r="J54">
        <f>'F048'!S25</f>
        <v>0.59278000000000008</v>
      </c>
      <c r="K54">
        <f>'F048'!T25</f>
        <v>5.0670799999999998</v>
      </c>
      <c r="L54">
        <f>'F048'!U25</f>
        <v>3.6491400000000001</v>
      </c>
      <c r="N54">
        <f>'F048'!G25</f>
        <v>1.7526000000000002</v>
      </c>
      <c r="O54">
        <f>'F048'!F25</f>
        <v>9.2349999999999994</v>
      </c>
      <c r="P54">
        <f t="shared" si="22"/>
        <v>3.9366666666666696E-2</v>
      </c>
      <c r="Q54">
        <f t="shared" si="23"/>
        <v>0.23000000000000043</v>
      </c>
      <c r="S54" s="1">
        <v>20.3855</v>
      </c>
      <c r="T54" s="1">
        <v>4.9976000000000003</v>
      </c>
      <c r="U54">
        <f t="shared" si="24"/>
        <v>0.21797000000000111</v>
      </c>
      <c r="V54">
        <f t="shared" si="10"/>
        <v>0.18060589377743036</v>
      </c>
      <c r="W54">
        <f t="shared" si="11"/>
        <v>1.0551910813414656</v>
      </c>
      <c r="Y54" t="s">
        <v>62</v>
      </c>
      <c r="AA54" t="b">
        <f t="shared" si="12"/>
        <v>1</v>
      </c>
      <c r="AB54" t="b">
        <f t="shared" si="13"/>
        <v>1</v>
      </c>
      <c r="AC54" t="b">
        <f t="shared" si="14"/>
        <v>1</v>
      </c>
      <c r="AD54" t="b">
        <f t="shared" si="15"/>
        <v>1</v>
      </c>
      <c r="AE54" t="b">
        <f t="shared" si="16"/>
        <v>1</v>
      </c>
      <c r="AF54" t="b">
        <f t="shared" si="17"/>
        <v>1</v>
      </c>
      <c r="AG54" t="b">
        <f t="shared" si="18"/>
        <v>1</v>
      </c>
      <c r="AH54" t="b">
        <v>1</v>
      </c>
      <c r="AI54" t="b">
        <v>1</v>
      </c>
    </row>
    <row r="55" spans="1:35" x14ac:dyDescent="0.25">
      <c r="A55" s="1">
        <f>fullIRtable!A55-fullIRtable!$A$37</f>
        <v>59.499999999941807</v>
      </c>
      <c r="B55" s="1">
        <v>21.140699999999999</v>
      </c>
      <c r="C55" s="1">
        <v>4.9757999999999996</v>
      </c>
      <c r="D55" s="1">
        <v>29.724299999999999</v>
      </c>
      <c r="E55" s="89">
        <v>26.120800000000003</v>
      </c>
      <c r="F55">
        <f>'F048'!M26</f>
        <v>471.53846153846177</v>
      </c>
      <c r="G55">
        <f>'F048'!O26</f>
        <v>8.8109999999999999</v>
      </c>
      <c r="H55">
        <f>'F048'!Q26</f>
        <v>0.13947000000000001</v>
      </c>
      <c r="I55">
        <f>'F048'!R26</f>
        <v>4.3784700000000001</v>
      </c>
      <c r="J55">
        <f>'F048'!S26</f>
        <v>0.53386</v>
      </c>
      <c r="K55">
        <f>'F048'!T26</f>
        <v>4.6613699999999998</v>
      </c>
      <c r="L55">
        <f>'F048'!U26</f>
        <v>3.4868499999999996</v>
      </c>
      <c r="N55">
        <f>'F048'!G26</f>
        <v>1.8707000000000003</v>
      </c>
      <c r="O55">
        <f>'F048'!F26</f>
        <v>9.9250000000000007</v>
      </c>
      <c r="P55">
        <f t="shared" si="22"/>
        <v>4.0499999998821277E-2</v>
      </c>
      <c r="Q55">
        <f t="shared" si="23"/>
        <v>0.22999999999330567</v>
      </c>
      <c r="S55" s="1">
        <v>21.140699999999999</v>
      </c>
      <c r="T55" s="1">
        <v>4.9757999999999996</v>
      </c>
      <c r="U55">
        <f t="shared" si="24"/>
        <v>0.21877999999363332</v>
      </c>
      <c r="V55">
        <f t="shared" si="10"/>
        <v>0.18511746960416794</v>
      </c>
      <c r="W55">
        <f t="shared" si="11"/>
        <v>1.0512843952829274</v>
      </c>
      <c r="Y55" t="s">
        <v>62</v>
      </c>
      <c r="AA55" t="b">
        <f t="shared" si="12"/>
        <v>1</v>
      </c>
      <c r="AB55" t="b">
        <f t="shared" si="13"/>
        <v>1</v>
      </c>
      <c r="AC55" t="b">
        <f t="shared" si="14"/>
        <v>1</v>
      </c>
      <c r="AD55" t="b">
        <f t="shared" si="15"/>
        <v>1</v>
      </c>
      <c r="AE55" t="b">
        <f t="shared" si="16"/>
        <v>1</v>
      </c>
      <c r="AF55" t="b">
        <f t="shared" si="17"/>
        <v>1</v>
      </c>
      <c r="AG55" t="b">
        <f t="shared" si="18"/>
        <v>1</v>
      </c>
      <c r="AH55" t="b">
        <v>1</v>
      </c>
      <c r="AI55" t="b">
        <v>1</v>
      </c>
    </row>
    <row r="56" spans="1:35" x14ac:dyDescent="0.25">
      <c r="A56" s="1">
        <f>fullIRtable!A56-fullIRtable!$A$37</f>
        <v>61.500000000000014</v>
      </c>
      <c r="B56" s="1">
        <v>20.715900000000001</v>
      </c>
      <c r="C56" s="1">
        <v>4.9976000000000003</v>
      </c>
      <c r="D56" s="1">
        <v>30.191700000000001</v>
      </c>
      <c r="E56" s="89">
        <v>26.558360000000004</v>
      </c>
      <c r="F56">
        <f>'F048'!M27</f>
        <v>479.23076923076928</v>
      </c>
      <c r="G56">
        <f>'F048'!O27</f>
        <v>9.0869999999999997</v>
      </c>
      <c r="H56">
        <f>'F048'!Q27</f>
        <v>0.13322000000000001</v>
      </c>
      <c r="I56">
        <f>'F048'!R27</f>
        <v>4.1536900000000001</v>
      </c>
      <c r="J56">
        <f>'F048'!S27</f>
        <v>0.51119000000000003</v>
      </c>
      <c r="K56">
        <f>'F048'!T27</f>
        <v>4.52712</v>
      </c>
      <c r="L56">
        <f>'F048'!U27</f>
        <v>3.4989699999999999</v>
      </c>
      <c r="N56">
        <f>'F048'!G27</f>
        <v>1.9517000000000002</v>
      </c>
      <c r="O56">
        <f>'F048'!F27</f>
        <v>10.385</v>
      </c>
      <c r="P56">
        <f t="shared" si="22"/>
        <v>3.4019047619047636E-2</v>
      </c>
      <c r="Q56">
        <f t="shared" si="23"/>
        <v>0.23000000000000009</v>
      </c>
      <c r="S56" s="1">
        <v>20.715900000000001</v>
      </c>
      <c r="T56" s="1">
        <v>4.9976000000000003</v>
      </c>
      <c r="U56">
        <f t="shared" si="24"/>
        <v>0.21231714285714259</v>
      </c>
      <c r="V56">
        <f t="shared" si="10"/>
        <v>0.16022751230190266</v>
      </c>
      <c r="W56">
        <f t="shared" si="11"/>
        <v>1.0832851125674547</v>
      </c>
      <c r="Y56" t="s">
        <v>62</v>
      </c>
      <c r="AA56" t="b">
        <f t="shared" si="12"/>
        <v>1</v>
      </c>
      <c r="AB56" t="b">
        <f t="shared" si="13"/>
        <v>1</v>
      </c>
      <c r="AC56" t="b">
        <f t="shared" si="14"/>
        <v>1</v>
      </c>
      <c r="AD56" t="b">
        <f t="shared" si="15"/>
        <v>1</v>
      </c>
      <c r="AE56" t="b">
        <f t="shared" si="16"/>
        <v>1</v>
      </c>
      <c r="AF56" t="b">
        <f t="shared" si="17"/>
        <v>1</v>
      </c>
      <c r="AG56" t="b">
        <f t="shared" si="18"/>
        <v>1</v>
      </c>
      <c r="AH56" t="b">
        <v>1</v>
      </c>
      <c r="AI56" t="b">
        <v>1</v>
      </c>
    </row>
    <row r="57" spans="1:35" x14ac:dyDescent="0.25">
      <c r="A57" s="1">
        <f>fullIRtable!A57-fullIRtable!$A$37</f>
        <v>72.000000000000014</v>
      </c>
      <c r="B57" s="1">
        <v>22.320699999999999</v>
      </c>
      <c r="C57" s="1">
        <v>4.9789000000000003</v>
      </c>
      <c r="D57" s="1">
        <v>32.061500000000002</v>
      </c>
      <c r="E57" s="89">
        <v>28.787690000000001</v>
      </c>
      <c r="F57">
        <f>'F048'!M28</f>
        <v>508.4615384615384</v>
      </c>
      <c r="G57">
        <f>'F048'!O28</f>
        <v>16.295999999999999</v>
      </c>
      <c r="H57">
        <f>'F048'!Q28</f>
        <v>0.11297</v>
      </c>
      <c r="I57">
        <f>'F048'!R28</f>
        <v>3.2640500000000001</v>
      </c>
      <c r="J57">
        <f>'F048'!S28</f>
        <v>0.37034</v>
      </c>
      <c r="K57">
        <f>'F048'!T28</f>
        <v>3.5722700000000005</v>
      </c>
      <c r="L57">
        <f>'F048'!U28</f>
        <v>3.1221900000000002</v>
      </c>
      <c r="N57">
        <f>'F048'!G28</f>
        <v>2.3089000000000004</v>
      </c>
      <c r="O57">
        <f>'F048'!F28</f>
        <v>12.8</v>
      </c>
      <c r="P57">
        <f t="shared" si="22"/>
        <v>3.4125000000496321E-2</v>
      </c>
      <c r="Q57">
        <f t="shared" si="23"/>
        <v>0.23025000000334819</v>
      </c>
      <c r="S57" s="1">
        <v>22.320699999999999</v>
      </c>
      <c r="T57" s="1">
        <v>4.9789000000000003</v>
      </c>
      <c r="U57">
        <f t="shared" si="24"/>
        <v>0.21072000000306396</v>
      </c>
      <c r="V57">
        <f t="shared" si="10"/>
        <v>0.16194476082004616</v>
      </c>
      <c r="W57">
        <f t="shared" si="11"/>
        <v>1.0926822323462426</v>
      </c>
      <c r="Y57" t="s">
        <v>62</v>
      </c>
      <c r="AA57" t="b">
        <f t="shared" si="12"/>
        <v>1</v>
      </c>
      <c r="AB57" t="b">
        <f t="shared" si="13"/>
        <v>1</v>
      </c>
      <c r="AC57" t="b">
        <f t="shared" si="14"/>
        <v>1</v>
      </c>
      <c r="AD57" t="b">
        <f t="shared" si="15"/>
        <v>1</v>
      </c>
      <c r="AE57" t="b">
        <f t="shared" si="16"/>
        <v>1</v>
      </c>
      <c r="AF57" t="b">
        <f t="shared" si="17"/>
        <v>1</v>
      </c>
      <c r="AG57" t="b">
        <f t="shared" si="18"/>
        <v>1</v>
      </c>
      <c r="AH57" t="b">
        <v>1</v>
      </c>
      <c r="AI57" t="b">
        <v>1</v>
      </c>
    </row>
    <row r="58" spans="1:35" x14ac:dyDescent="0.25">
      <c r="A58" s="1">
        <f>fullIRtable!A58-fullIRtable!$A$37</f>
        <v>73.333333333313945</v>
      </c>
      <c r="B58" s="1">
        <v>21.3767</v>
      </c>
      <c r="C58" s="1">
        <v>4.9851000000000001</v>
      </c>
      <c r="D58" s="1">
        <v>29.693100000000001</v>
      </c>
      <c r="E58" s="89">
        <v>29.068649999999998</v>
      </c>
      <c r="F58">
        <f>'F048'!M29</f>
        <v>518.46153846153868</v>
      </c>
      <c r="G58">
        <f>'F048'!O29</f>
        <v>17.405999999999999</v>
      </c>
      <c r="H58">
        <f>'F048'!Q29</f>
        <v>0.11559</v>
      </c>
      <c r="I58">
        <f>'F048'!R29</f>
        <v>3.0547499999999999</v>
      </c>
      <c r="J58">
        <f>'F048'!S29</f>
        <v>0.35982999999999998</v>
      </c>
      <c r="K58">
        <f>'F048'!T29</f>
        <v>3.4232199999999997</v>
      </c>
      <c r="L58">
        <f>'F048'!U29</f>
        <v>3.1686299999999998</v>
      </c>
      <c r="N58">
        <f>'F048'!G29</f>
        <v>2.3544</v>
      </c>
      <c r="O58">
        <f>'F048'!F29</f>
        <v>13.106999999999998</v>
      </c>
      <c r="P58">
        <f t="shared" si="22"/>
        <v>8.6287500001255721E-2</v>
      </c>
      <c r="Q58">
        <f t="shared" si="23"/>
        <v>0.22987500000334629</v>
      </c>
      <c r="S58" s="1">
        <v>21.3767</v>
      </c>
      <c r="T58" s="1">
        <v>4.9851000000000001</v>
      </c>
      <c r="U58">
        <f t="shared" si="24"/>
        <v>0.25926000000377386</v>
      </c>
      <c r="V58">
        <f t="shared" si="10"/>
        <v>0.33282226336496062</v>
      </c>
      <c r="W58">
        <f t="shared" si="11"/>
        <v>0.88665818097662641</v>
      </c>
      <c r="Y58" t="s">
        <v>62</v>
      </c>
      <c r="AA58" t="b">
        <f t="shared" si="12"/>
        <v>1</v>
      </c>
      <c r="AB58" t="b">
        <f t="shared" si="13"/>
        <v>1</v>
      </c>
      <c r="AC58" t="b">
        <f t="shared" si="14"/>
        <v>1</v>
      </c>
      <c r="AD58" t="b">
        <f t="shared" si="15"/>
        <v>1</v>
      </c>
      <c r="AE58" t="b">
        <f t="shared" si="16"/>
        <v>1</v>
      </c>
      <c r="AF58" t="b">
        <f t="shared" si="17"/>
        <v>1</v>
      </c>
      <c r="AG58" t="b">
        <f t="shared" si="18"/>
        <v>1</v>
      </c>
      <c r="AH58" t="b">
        <v>1</v>
      </c>
      <c r="AI58" t="b">
        <v>1</v>
      </c>
    </row>
    <row r="59" spans="1:35" x14ac:dyDescent="0.25">
      <c r="A59" s="1">
        <f>fullIRtable!A59-fullIRtable!$A$37</f>
        <v>75.999999999941807</v>
      </c>
      <c r="B59" s="1">
        <v>21.990300000000001</v>
      </c>
      <c r="C59" s="1">
        <v>6.9801000000000002</v>
      </c>
      <c r="D59" s="1">
        <v>26.171800000000001</v>
      </c>
      <c r="E59" s="89">
        <v>29.760010000000001</v>
      </c>
      <c r="F59">
        <f>'F048'!M30</f>
        <v>520</v>
      </c>
      <c r="G59">
        <f>'F048'!O30</f>
        <v>15.39</v>
      </c>
      <c r="H59">
        <f>'F048'!Q30</f>
        <v>8.9430000000000009E-2</v>
      </c>
      <c r="I59">
        <f>'F048'!R30</f>
        <v>4.2593899999999998</v>
      </c>
      <c r="J59">
        <f>'F048'!S30</f>
        <v>0.13337000000000002</v>
      </c>
      <c r="K59">
        <f>'F048'!T30</f>
        <v>2.95669</v>
      </c>
      <c r="L59">
        <f>'F048'!U30</f>
        <v>3.0531099999999998</v>
      </c>
      <c r="N59">
        <f>'F048'!G30</f>
        <v>2.5845000000000002</v>
      </c>
      <c r="O59">
        <f>'F048'!F30</f>
        <v>13.72</v>
      </c>
      <c r="P59">
        <f t="shared" si="22"/>
        <v>1.9000000000000128E-2</v>
      </c>
      <c r="Q59">
        <f t="shared" si="23"/>
        <v>0.22999999999999923</v>
      </c>
      <c r="S59" s="1">
        <v>21.990300000000001</v>
      </c>
      <c r="T59" s="1">
        <v>6.9801000000000002</v>
      </c>
      <c r="U59">
        <f t="shared" si="24"/>
        <v>0.19880000000000089</v>
      </c>
      <c r="V59">
        <f t="shared" si="10"/>
        <v>9.5573440643863389E-2</v>
      </c>
      <c r="W59">
        <f t="shared" si="11"/>
        <v>1.1569416498993874</v>
      </c>
      <c r="Y59" t="s">
        <v>62</v>
      </c>
      <c r="AA59" t="b">
        <f t="shared" si="12"/>
        <v>1</v>
      </c>
      <c r="AB59" t="b">
        <f t="shared" si="13"/>
        <v>1</v>
      </c>
      <c r="AC59" t="b">
        <f t="shared" si="14"/>
        <v>1</v>
      </c>
      <c r="AD59" t="b">
        <f t="shared" si="15"/>
        <v>1</v>
      </c>
      <c r="AE59" t="b">
        <f t="shared" si="16"/>
        <v>1</v>
      </c>
      <c r="AF59" t="b">
        <f t="shared" si="17"/>
        <v>1</v>
      </c>
      <c r="AG59" t="b">
        <f t="shared" si="18"/>
        <v>1</v>
      </c>
      <c r="AH59" t="b">
        <v>1</v>
      </c>
      <c r="AI59" t="b">
        <v>1</v>
      </c>
    </row>
    <row r="60" spans="1:35" x14ac:dyDescent="0.25">
      <c r="A60" s="1">
        <f>fullIRtable!A60-fullIRtable!$A$37</f>
        <v>77.499999999941807</v>
      </c>
      <c r="B60" s="1">
        <v>22.037500000000001</v>
      </c>
      <c r="C60" s="1">
        <v>6.9832000000000001</v>
      </c>
      <c r="D60" s="1">
        <v>21.372699999999998</v>
      </c>
      <c r="E60" s="89">
        <v>30.058210000000003</v>
      </c>
      <c r="F60">
        <f>'F048'!M31</f>
        <v>538.07692307692287</v>
      </c>
      <c r="G60">
        <f>'F048'!O31</f>
        <v>15.244999999999999</v>
      </c>
      <c r="H60">
        <f>'F048'!Q31</f>
        <v>7.5329999999999994E-2</v>
      </c>
      <c r="I60">
        <f>'F048'!R31</f>
        <v>4.5888399999999994</v>
      </c>
      <c r="J60">
        <f>'F048'!S31</f>
        <v>0.17016000000000001</v>
      </c>
      <c r="K60">
        <f>'F048'!T31</f>
        <v>2.7244099999999998</v>
      </c>
      <c r="L60">
        <f>'F048'!U31</f>
        <v>2.97776</v>
      </c>
      <c r="N60">
        <f>'F048'!G31</f>
        <v>2.6130000000000004</v>
      </c>
      <c r="O60">
        <f>'F048'!F31</f>
        <v>14.065</v>
      </c>
      <c r="P60">
        <f t="shared" si="22"/>
        <v>2.0049999999416368E-2</v>
      </c>
      <c r="Q60">
        <f t="shared" si="23"/>
        <v>0.22999999999330656</v>
      </c>
      <c r="S60" s="1">
        <v>22.037500000000001</v>
      </c>
      <c r="T60" s="1">
        <v>6.9832000000000001</v>
      </c>
      <c r="U60">
        <f t="shared" si="24"/>
        <v>0.19911499999420404</v>
      </c>
      <c r="V60">
        <f t="shared" si="10"/>
        <v>0.10069557793235064</v>
      </c>
      <c r="W60">
        <f t="shared" si="11"/>
        <v>1.155111367802534</v>
      </c>
      <c r="Y60" t="s">
        <v>62</v>
      </c>
      <c r="AA60" t="b">
        <f t="shared" si="12"/>
        <v>1</v>
      </c>
      <c r="AB60" t="b">
        <f t="shared" si="13"/>
        <v>1</v>
      </c>
      <c r="AC60" t="b">
        <f t="shared" si="14"/>
        <v>1</v>
      </c>
      <c r="AD60" t="b">
        <f t="shared" si="15"/>
        <v>1</v>
      </c>
      <c r="AE60" t="b">
        <f t="shared" si="16"/>
        <v>1</v>
      </c>
      <c r="AF60" t="b">
        <f t="shared" si="17"/>
        <v>1</v>
      </c>
      <c r="AG60" t="b">
        <f t="shared" si="18"/>
        <v>1</v>
      </c>
      <c r="AH60" t="b">
        <v>1</v>
      </c>
      <c r="AI60" t="b">
        <v>1</v>
      </c>
    </row>
    <row r="61" spans="1:35" x14ac:dyDescent="0.25">
      <c r="A61" s="1">
        <f>fullIRtable!A61-fullIRtable!$A$37</f>
        <v>79.500000000000014</v>
      </c>
      <c r="B61" s="1">
        <v>22.509499999999999</v>
      </c>
      <c r="C61" s="1">
        <v>6.9832000000000001</v>
      </c>
      <c r="D61" s="1">
        <v>16.012799999999999</v>
      </c>
      <c r="E61" s="89">
        <v>30.456440000000001</v>
      </c>
      <c r="F61">
        <f>'F048'!M32</f>
        <v>543.07692307692321</v>
      </c>
      <c r="G61">
        <f>'F048'!O32</f>
        <v>16.202000000000002</v>
      </c>
      <c r="H61">
        <f>'F048'!Q32</f>
        <v>6.6970000000000002E-2</v>
      </c>
      <c r="I61">
        <f>'F048'!R32</f>
        <v>4.4760499999999999</v>
      </c>
      <c r="J61">
        <f>'F048'!S32</f>
        <v>0.10588</v>
      </c>
      <c r="K61">
        <f>'F048'!T32</f>
        <v>2.4635600000000002</v>
      </c>
      <c r="L61">
        <f>'F048'!U32</f>
        <v>2.7834399999999997</v>
      </c>
      <c r="N61">
        <f>'F048'!G32</f>
        <v>2.6531000000000002</v>
      </c>
      <c r="O61">
        <f>'F048'!F32</f>
        <v>14.525</v>
      </c>
      <c r="P61">
        <f t="shared" si="22"/>
        <v>1.2228571428612024E-3</v>
      </c>
      <c r="Q61">
        <f t="shared" si="23"/>
        <v>1.5371428571479604E-2</v>
      </c>
      <c r="S61" s="1">
        <v>22.509499999999999</v>
      </c>
      <c r="T61" s="1">
        <v>6.9832000000000001</v>
      </c>
      <c r="U61">
        <f t="shared" si="24"/>
        <v>1.3172000000043748E-2</v>
      </c>
      <c r="V61">
        <f t="shared" si="10"/>
        <v>9.2837620927508427E-2</v>
      </c>
      <c r="W61">
        <f t="shared" si="11"/>
        <v>1.1669775714719519</v>
      </c>
      <c r="Y61" t="s">
        <v>62</v>
      </c>
      <c r="AA61" t="b">
        <f t="shared" si="12"/>
        <v>1</v>
      </c>
      <c r="AB61" t="b">
        <f t="shared" si="13"/>
        <v>1</v>
      </c>
      <c r="AC61" t="b">
        <f t="shared" si="14"/>
        <v>1</v>
      </c>
      <c r="AD61" t="b">
        <f t="shared" si="15"/>
        <v>1</v>
      </c>
      <c r="AE61" t="b">
        <f t="shared" si="16"/>
        <v>1</v>
      </c>
      <c r="AF61" t="b">
        <f t="shared" si="17"/>
        <v>1</v>
      </c>
      <c r="AG61" t="b">
        <f t="shared" si="18"/>
        <v>1</v>
      </c>
      <c r="AH61" t="b">
        <v>1</v>
      </c>
      <c r="AI61" t="b">
        <v>1</v>
      </c>
    </row>
    <row r="62" spans="1:35" x14ac:dyDescent="0.25">
      <c r="A62" s="1">
        <f>fullIRtable!A62-fullIRtable!$A$37</f>
        <v>96.999999999941807</v>
      </c>
      <c r="B62" s="1">
        <v>23.406300000000002</v>
      </c>
      <c r="C62" s="1">
        <v>6.9739000000000004</v>
      </c>
      <c r="D62" s="1">
        <v>15.9193</v>
      </c>
      <c r="E62" s="89">
        <v>30.68695</v>
      </c>
      <c r="F62">
        <f>'F048'!M33</f>
        <v>578.07692307692309</v>
      </c>
      <c r="G62">
        <f>'F048'!O33</f>
        <v>16.027999999999999</v>
      </c>
      <c r="H62">
        <f>'F048'!Q33</f>
        <v>5.33E-2</v>
      </c>
      <c r="I62">
        <f>'F048'!R33</f>
        <v>3.61972</v>
      </c>
      <c r="J62">
        <f>'F048'!S33</f>
        <v>5.382E-2</v>
      </c>
      <c r="K62">
        <f>'F048'!T33</f>
        <v>1.5618099999999999</v>
      </c>
      <c r="L62">
        <f>'F048'!U33</f>
        <v>2.44034</v>
      </c>
      <c r="N62">
        <f>'F048'!G33</f>
        <v>2.6745000000000001</v>
      </c>
      <c r="O62">
        <f>'F048'!F33</f>
        <v>14.793999999999999</v>
      </c>
      <c r="P62">
        <f t="shared" si="22"/>
        <v>0</v>
      </c>
      <c r="Q62">
        <f t="shared" si="23"/>
        <v>0</v>
      </c>
      <c r="S62" s="1">
        <v>23.406300000000002</v>
      </c>
      <c r="T62" s="1">
        <v>6.9739000000000004</v>
      </c>
      <c r="U62">
        <f t="shared" si="24"/>
        <v>0</v>
      </c>
      <c r="V62" t="e">
        <f t="shared" si="10"/>
        <v>#DIV/0!</v>
      </c>
      <c r="W62" t="e">
        <f t="shared" si="11"/>
        <v>#DIV/0!</v>
      </c>
      <c r="Y62" t="s">
        <v>62</v>
      </c>
      <c r="AA62" t="b">
        <f t="shared" si="12"/>
        <v>1</v>
      </c>
      <c r="AB62" t="b">
        <f t="shared" si="13"/>
        <v>1</v>
      </c>
      <c r="AC62" t="b">
        <f t="shared" si="14"/>
        <v>1</v>
      </c>
      <c r="AD62" t="b">
        <f t="shared" si="15"/>
        <v>1</v>
      </c>
      <c r="AE62" t="b">
        <f t="shared" si="16"/>
        <v>1</v>
      </c>
      <c r="AF62" t="b">
        <f t="shared" si="17"/>
        <v>1</v>
      </c>
      <c r="AG62" t="b">
        <f t="shared" si="18"/>
        <v>1</v>
      </c>
      <c r="AH62" t="b">
        <v>1</v>
      </c>
      <c r="AI62" t="b">
        <v>1</v>
      </c>
    </row>
    <row r="63" spans="1:35" x14ac:dyDescent="0.25">
      <c r="A63" s="1">
        <f>fullIRtable!A63-fullIRtable!$A$37</f>
        <v>97.500000000000014</v>
      </c>
      <c r="B63" s="1">
        <v>23.453499999999998</v>
      </c>
      <c r="C63" s="1">
        <v>6.9739000000000004</v>
      </c>
      <c r="D63" s="1">
        <v>15.9193</v>
      </c>
      <c r="E63" s="89">
        <v>30.68695</v>
      </c>
      <c r="F63">
        <f>'F048'!M34</f>
        <v>588.46153846153834</v>
      </c>
      <c r="G63">
        <f>'F048'!O34</f>
        <v>15.132</v>
      </c>
      <c r="H63">
        <f>'F048'!Q34</f>
        <v>5.2819999999999999E-2</v>
      </c>
      <c r="I63">
        <f>'F048'!R34</f>
        <v>3.3743000000000003</v>
      </c>
      <c r="J63">
        <f>'F048'!S34</f>
        <v>5.0500000000000007E-3</v>
      </c>
      <c r="K63">
        <f>'F048'!T34</f>
        <v>1.0940799999999999</v>
      </c>
      <c r="L63">
        <f>'F048'!U34</f>
        <v>2.51911</v>
      </c>
      <c r="N63">
        <f>'F048'!G34</f>
        <v>2.6745000000000001</v>
      </c>
      <c r="O63">
        <f>'F048'!F34</f>
        <v>14.793999999999999</v>
      </c>
      <c r="P63">
        <f t="shared" si="22"/>
        <v>0</v>
      </c>
      <c r="Q63">
        <f t="shared" si="23"/>
        <v>0</v>
      </c>
      <c r="S63" s="1">
        <v>23.453499999999998</v>
      </c>
      <c r="T63" s="1">
        <v>6.9739000000000004</v>
      </c>
      <c r="U63">
        <f t="shared" si="24"/>
        <v>0</v>
      </c>
      <c r="V63" t="e">
        <f t="shared" si="10"/>
        <v>#DIV/0!</v>
      </c>
      <c r="W63" t="e">
        <f t="shared" si="11"/>
        <v>#DIV/0!</v>
      </c>
      <c r="Y63" t="s">
        <v>62</v>
      </c>
      <c r="AA63" t="b">
        <f t="shared" si="12"/>
        <v>1</v>
      </c>
      <c r="AB63" t="b">
        <f t="shared" si="13"/>
        <v>1</v>
      </c>
      <c r="AC63" t="b">
        <f t="shared" si="14"/>
        <v>1</v>
      </c>
      <c r="AD63" t="b">
        <f t="shared" si="15"/>
        <v>1</v>
      </c>
      <c r="AE63" t="b">
        <f t="shared" si="16"/>
        <v>1</v>
      </c>
      <c r="AF63" t="b">
        <f t="shared" si="17"/>
        <v>1</v>
      </c>
      <c r="AG63" t="b">
        <f t="shared" si="18"/>
        <v>1</v>
      </c>
      <c r="AH63" t="b">
        <v>1</v>
      </c>
      <c r="AI63" t="b">
        <v>1</v>
      </c>
    </row>
    <row r="64" spans="1:35" s="93" customFormat="1" x14ac:dyDescent="0.25">
      <c r="A64" s="91">
        <f>fullIRtable!A64-fullIRtable!$A$37</f>
        <v>97.999999999883599</v>
      </c>
      <c r="B64" s="91">
        <v>23.028700000000001</v>
      </c>
      <c r="C64" s="91">
        <v>6.9739000000000004</v>
      </c>
      <c r="D64" s="91">
        <v>15.9193</v>
      </c>
      <c r="E64" s="98">
        <v>30.68695</v>
      </c>
      <c r="F64" s="93">
        <f>'F048'!M35</f>
        <v>587.69230769230774</v>
      </c>
      <c r="G64" s="93">
        <f>'F048'!O35</f>
        <v>16.111999999999998</v>
      </c>
      <c r="H64" s="93">
        <f>'F048'!Q35</f>
        <v>5.6479999999999995E-2</v>
      </c>
      <c r="I64" s="93">
        <f>'F048'!R35</f>
        <v>3.27372</v>
      </c>
      <c r="J64" s="93">
        <f>'F048'!S35</f>
        <v>3.8399999999999997E-3</v>
      </c>
      <c r="K64" s="93">
        <f>'F048'!T35</f>
        <v>1.0203500000000001</v>
      </c>
      <c r="L64" s="93">
        <f>'F048'!U35</f>
        <v>2.3824999999999998</v>
      </c>
      <c r="N64">
        <f>'F048'!G35</f>
        <v>2.6745000000000001</v>
      </c>
      <c r="O64">
        <f>'F048'!F35</f>
        <v>14.793999999999999</v>
      </c>
      <c r="P64">
        <v>0</v>
      </c>
      <c r="Q64">
        <v>0</v>
      </c>
      <c r="S64" s="91">
        <v>23.028700000000001</v>
      </c>
      <c r="T64" s="91">
        <v>6.9739000000000004</v>
      </c>
      <c r="U64" s="93">
        <v>0</v>
      </c>
      <c r="V64" t="e">
        <f t="shared" si="10"/>
        <v>#DIV/0!</v>
      </c>
      <c r="W64" t="e">
        <f t="shared" si="11"/>
        <v>#DIV/0!</v>
      </c>
      <c r="Y64" s="93" t="s">
        <v>62</v>
      </c>
      <c r="AA64" t="b">
        <f t="shared" si="12"/>
        <v>1</v>
      </c>
      <c r="AB64" t="b">
        <f t="shared" si="13"/>
        <v>1</v>
      </c>
      <c r="AC64" t="b">
        <f t="shared" si="14"/>
        <v>1</v>
      </c>
      <c r="AD64" t="b">
        <f t="shared" si="15"/>
        <v>1</v>
      </c>
      <c r="AE64" t="b">
        <f t="shared" si="16"/>
        <v>1</v>
      </c>
      <c r="AF64" t="b">
        <f t="shared" si="17"/>
        <v>1</v>
      </c>
      <c r="AG64" t="b">
        <f t="shared" si="18"/>
        <v>1</v>
      </c>
      <c r="AH64" t="b">
        <v>1</v>
      </c>
      <c r="AI64" t="b">
        <v>1</v>
      </c>
    </row>
    <row r="65" spans="1:35" x14ac:dyDescent="0.25">
      <c r="A65" s="1">
        <f>fullIRtable!A65-fullIRtable!$A$65</f>
        <v>0</v>
      </c>
      <c r="B65" s="1">
        <v>29.930499999999999</v>
      </c>
      <c r="C65" s="1">
        <v>4.9713000000000003</v>
      </c>
      <c r="D65" s="1">
        <v>14.354900000000001</v>
      </c>
      <c r="E65" s="89">
        <v>18.532470000000004</v>
      </c>
      <c r="F65">
        <f>'F061'!M5</f>
        <v>268.07692307692304</v>
      </c>
      <c r="G65">
        <f>'F061'!O5</f>
        <v>0</v>
      </c>
      <c r="H65">
        <f>'F061'!Q5</f>
        <v>0.20668</v>
      </c>
      <c r="I65">
        <f>'F061'!R5</f>
        <v>8.2883399999999998</v>
      </c>
      <c r="J65">
        <f>'F061'!S5</f>
        <v>1.18082</v>
      </c>
      <c r="K65">
        <f>'F061'!T5</f>
        <v>9.2543100000000003</v>
      </c>
      <c r="L65">
        <f>'F061'!U5</f>
        <v>4.9810699999999999</v>
      </c>
      <c r="N65">
        <f>'F061'!G5</f>
        <v>0.70840000000000014</v>
      </c>
      <c r="O65">
        <f>'F061'!F5</f>
        <v>1.7250000000000001</v>
      </c>
      <c r="P65">
        <f t="shared" ref="P65:P87" si="25">(N66-N65)/(A66-A65)</f>
        <v>1.6104255319069158E-2</v>
      </c>
      <c r="Q65">
        <f t="shared" ref="Q65:Q87" si="26">(O66-O65)/(A66-A65)</f>
        <v>0.12817021276532253</v>
      </c>
      <c r="S65" s="1">
        <v>29.930499999999999</v>
      </c>
      <c r="T65" s="1">
        <v>4.9713000000000003</v>
      </c>
      <c r="U65">
        <f t="shared" ref="U65:U87" si="27">(E66-E65)/(A66-A65)</f>
        <v>0.11590914893559594</v>
      </c>
      <c r="V65">
        <f t="shared" si="10"/>
        <v>0.13893860378542999</v>
      </c>
      <c r="W65">
        <f t="shared" si="11"/>
        <v>1.1057816742019162</v>
      </c>
      <c r="Y65" t="s">
        <v>63</v>
      </c>
      <c r="AA65" t="b">
        <f t="shared" si="12"/>
        <v>1</v>
      </c>
      <c r="AB65" t="b">
        <f t="shared" si="13"/>
        <v>1</v>
      </c>
      <c r="AC65" t="b">
        <f t="shared" si="14"/>
        <v>1</v>
      </c>
      <c r="AD65" t="b">
        <f t="shared" si="15"/>
        <v>1</v>
      </c>
      <c r="AE65" t="b">
        <f t="shared" si="16"/>
        <v>1</v>
      </c>
      <c r="AF65" t="b">
        <f t="shared" si="17"/>
        <v>1</v>
      </c>
      <c r="AG65" t="b">
        <f t="shared" si="18"/>
        <v>1</v>
      </c>
      <c r="AH65" t="b">
        <v>1</v>
      </c>
      <c r="AI65" t="b">
        <v>1</v>
      </c>
    </row>
    <row r="66" spans="1:35" x14ac:dyDescent="0.25">
      <c r="A66" s="1">
        <f>fullIRtable!A66-fullIRtable!$A$65</f>
        <v>15.666666666744277</v>
      </c>
      <c r="B66" s="1">
        <v>30.024999999999999</v>
      </c>
      <c r="C66" s="1">
        <v>4.9619</v>
      </c>
      <c r="D66" s="1">
        <v>41.9069</v>
      </c>
      <c r="E66" s="89">
        <v>20.348380000000002</v>
      </c>
      <c r="F66">
        <f>'F061'!M6</f>
        <v>368.46153846153811</v>
      </c>
      <c r="G66">
        <f>'F061'!O6</f>
        <v>0</v>
      </c>
      <c r="H66">
        <f>'F061'!Q6</f>
        <v>0.17785000000000001</v>
      </c>
      <c r="I66">
        <f>'F061'!R6</f>
        <v>6.1518700000000006</v>
      </c>
      <c r="J66">
        <f>'F061'!S6</f>
        <v>0.93069000000000002</v>
      </c>
      <c r="K66">
        <f>'F061'!T6</f>
        <v>7.3784999999999998</v>
      </c>
      <c r="L66">
        <f>'F061'!U6</f>
        <v>4.2268400000000002</v>
      </c>
      <c r="N66">
        <f>'F061'!G6</f>
        <v>0.96070000000000011</v>
      </c>
      <c r="O66">
        <f>'F061'!F6</f>
        <v>3.7330000000000005</v>
      </c>
      <c r="P66">
        <f t="shared" si="25"/>
        <v>1.4541176470687778E-2</v>
      </c>
      <c r="Q66">
        <f t="shared" si="26"/>
        <v>0.12882352941264757</v>
      </c>
      <c r="S66" s="1">
        <v>30.024999999999999</v>
      </c>
      <c r="T66" s="1">
        <v>4.9619</v>
      </c>
      <c r="U66">
        <f t="shared" si="27"/>
        <v>0.11485764705961034</v>
      </c>
      <c r="V66">
        <f t="shared" si="10"/>
        <v>0.12660172694588639</v>
      </c>
      <c r="W66">
        <f t="shared" si="11"/>
        <v>1.1215929693021576</v>
      </c>
      <c r="Y66" t="s">
        <v>63</v>
      </c>
      <c r="AA66" t="b">
        <f t="shared" si="12"/>
        <v>1</v>
      </c>
      <c r="AB66" t="b">
        <f t="shared" si="13"/>
        <v>1</v>
      </c>
      <c r="AC66" t="b">
        <f t="shared" si="14"/>
        <v>1</v>
      </c>
      <c r="AD66" t="b">
        <f t="shared" si="15"/>
        <v>1</v>
      </c>
      <c r="AE66" t="b">
        <f t="shared" si="16"/>
        <v>1</v>
      </c>
      <c r="AF66" t="b">
        <f t="shared" si="17"/>
        <v>1</v>
      </c>
      <c r="AG66" t="b">
        <f t="shared" si="18"/>
        <v>1</v>
      </c>
      <c r="AH66" t="b">
        <v>1</v>
      </c>
      <c r="AI66" t="b">
        <v>1</v>
      </c>
    </row>
    <row r="67" spans="1:35" x14ac:dyDescent="0.25">
      <c r="A67" s="1">
        <f>fullIRtable!A67-fullIRtable!$A$65</f>
        <v>18.500000000058208</v>
      </c>
      <c r="B67" s="1">
        <v>30.024999999999999</v>
      </c>
      <c r="C67" s="1">
        <v>4.9713000000000003</v>
      </c>
      <c r="D67" s="1">
        <v>42.949599999999997</v>
      </c>
      <c r="E67" s="89">
        <v>20.673810000000003</v>
      </c>
      <c r="F67">
        <f>'F061'!M7</f>
        <v>379.23076923076917</v>
      </c>
      <c r="G67">
        <f>'F061'!O7</f>
        <v>0</v>
      </c>
      <c r="H67">
        <f>'F061'!Q7</f>
        <v>0.16306999999999999</v>
      </c>
      <c r="I67">
        <f>'F061'!R7</f>
        <v>5.8734699999999993</v>
      </c>
      <c r="J67">
        <f>'F061'!S7</f>
        <v>0.85631999999999997</v>
      </c>
      <c r="K67">
        <f>'F061'!T7</f>
        <v>6.8460099999999997</v>
      </c>
      <c r="L67">
        <f>'F061'!U7</f>
        <v>4.1062899999999996</v>
      </c>
      <c r="N67">
        <f>'F061'!G7</f>
        <v>1.0019</v>
      </c>
      <c r="O67">
        <f>'F061'!F7</f>
        <v>4.0980000000000025</v>
      </c>
      <c r="P67">
        <f t="shared" si="25"/>
        <v>1.4307692307179664E-2</v>
      </c>
      <c r="Q67">
        <f t="shared" si="26"/>
        <v>0.12969230768766155</v>
      </c>
      <c r="S67" s="1">
        <v>30.024999999999999</v>
      </c>
      <c r="T67" s="1">
        <v>4.9713000000000003</v>
      </c>
      <c r="U67">
        <f t="shared" si="27"/>
        <v>0.11533384614971516</v>
      </c>
      <c r="V67">
        <f t="shared" si="10"/>
        <v>0.12405458401696595</v>
      </c>
      <c r="W67">
        <f t="shared" si="11"/>
        <v>1.1244947777021814</v>
      </c>
      <c r="Y67" t="s">
        <v>63</v>
      </c>
      <c r="AA67" t="b">
        <f t="shared" si="12"/>
        <v>1</v>
      </c>
      <c r="AB67" t="b">
        <f t="shared" si="13"/>
        <v>1</v>
      </c>
      <c r="AC67" t="b">
        <f t="shared" si="14"/>
        <v>1</v>
      </c>
      <c r="AD67" t="b">
        <f t="shared" si="15"/>
        <v>1</v>
      </c>
      <c r="AE67" t="b">
        <f t="shared" si="16"/>
        <v>1</v>
      </c>
      <c r="AF67" t="b">
        <f t="shared" si="17"/>
        <v>1</v>
      </c>
      <c r="AG67" t="b">
        <f t="shared" si="18"/>
        <v>1</v>
      </c>
      <c r="AH67" t="b">
        <v>1</v>
      </c>
      <c r="AI67" t="b">
        <v>1</v>
      </c>
    </row>
    <row r="68" spans="1:35" x14ac:dyDescent="0.25">
      <c r="A68" s="1">
        <f>fullIRtable!A68-fullIRtable!$A$65</f>
        <v>20.666666666802485</v>
      </c>
      <c r="B68" s="1">
        <v>30.024999999999999</v>
      </c>
      <c r="C68" s="1">
        <v>4.9713000000000003</v>
      </c>
      <c r="D68" s="1">
        <v>39.189599999999999</v>
      </c>
      <c r="E68" s="89">
        <v>20.923700000000004</v>
      </c>
      <c r="F68">
        <f>'F061'!M8</f>
        <v>376.92307692307679</v>
      </c>
      <c r="G68">
        <f>'F061'!O8</f>
        <v>0.35899999999999999</v>
      </c>
      <c r="H68">
        <f>'F061'!Q8</f>
        <v>0.16642999999999999</v>
      </c>
      <c r="I68">
        <f>'F061'!R8</f>
        <v>5.9839599999999997</v>
      </c>
      <c r="J68">
        <f>'F061'!S8</f>
        <v>0.82169000000000003</v>
      </c>
      <c r="K68">
        <f>'F061'!T8</f>
        <v>6.3650399999999996</v>
      </c>
      <c r="L68">
        <f>'F061'!U8</f>
        <v>3.87643</v>
      </c>
      <c r="N68">
        <f>'F061'!G8</f>
        <v>1.0328999999999997</v>
      </c>
      <c r="O68">
        <f>'F061'!F8</f>
        <v>4.3790000000000013</v>
      </c>
      <c r="P68">
        <f t="shared" si="25"/>
        <v>7.9090909096768101E-3</v>
      </c>
      <c r="Q68">
        <f t="shared" si="26"/>
        <v>0.12872727273680856</v>
      </c>
      <c r="S68" s="1">
        <v>30.024999999999999</v>
      </c>
      <c r="T68" s="1">
        <v>4.9713000000000003</v>
      </c>
      <c r="U68">
        <f t="shared" si="27"/>
        <v>0.10881272728078691</v>
      </c>
      <c r="V68">
        <f t="shared" ref="V68:V131" si="28">(P68/U68)</f>
        <v>7.2685347636473774E-2</v>
      </c>
      <c r="W68">
        <f t="shared" ref="W68:W131" si="29">(Q68/U68)</f>
        <v>1.1830166925660541</v>
      </c>
      <c r="Y68" t="s">
        <v>63</v>
      </c>
      <c r="AA68" t="b">
        <f t="shared" ref="AA68:AA131" si="30">ISNUMBER(F68)</f>
        <v>1</v>
      </c>
      <c r="AB68" t="b">
        <f t="shared" ref="AB68:AB131" si="31">ISNUMBER(G68)</f>
        <v>1</v>
      </c>
      <c r="AC68" t="b">
        <f t="shared" ref="AC68:AC131" si="32">ISNUMBER(H68)</f>
        <v>1</v>
      </c>
      <c r="AD68" t="b">
        <f t="shared" ref="AD68:AD131" si="33">ISNUMBER(I68)</f>
        <v>1</v>
      </c>
      <c r="AE68" t="b">
        <f t="shared" ref="AE68:AE131" si="34">ISNUMBER(J68)</f>
        <v>1</v>
      </c>
      <c r="AF68" t="b">
        <f t="shared" ref="AF68:AF131" si="35">ISNUMBER(K68)</f>
        <v>1</v>
      </c>
      <c r="AG68" t="b">
        <f t="shared" ref="AG68:AG131" si="36">ISNUMBER(L68)</f>
        <v>1</v>
      </c>
      <c r="AH68" t="b">
        <v>1</v>
      </c>
      <c r="AI68" t="b">
        <v>1</v>
      </c>
    </row>
    <row r="69" spans="1:35" x14ac:dyDescent="0.25">
      <c r="A69" s="1">
        <f>fullIRtable!A69-fullIRtable!$A$65</f>
        <v>22.5</v>
      </c>
      <c r="B69" s="1">
        <v>19.9054</v>
      </c>
      <c r="C69" s="1">
        <v>4.9744999999999999</v>
      </c>
      <c r="D69" s="1">
        <v>43.234000000000002</v>
      </c>
      <c r="E69" s="89">
        <v>21.123190000000001</v>
      </c>
      <c r="F69">
        <f>'F061'!M9</f>
        <v>387.69230769230762</v>
      </c>
      <c r="G69">
        <f>'F061'!O9</f>
        <v>0.51500000000000001</v>
      </c>
      <c r="H69" t="s">
        <v>70</v>
      </c>
      <c r="I69" t="s">
        <v>70</v>
      </c>
      <c r="J69" t="s">
        <v>70</v>
      </c>
      <c r="K69" t="s">
        <v>70</v>
      </c>
      <c r="L69" t="s">
        <v>70</v>
      </c>
      <c r="N69">
        <f>'F061'!G9</f>
        <v>1.0473999999999997</v>
      </c>
      <c r="O69">
        <f>'F061'!F9</f>
        <v>4.6150000000000002</v>
      </c>
      <c r="P69">
        <f t="shared" si="25"/>
        <v>1.9666666666667016E-2</v>
      </c>
      <c r="Q69">
        <f t="shared" si="26"/>
        <v>0.1286666666666664</v>
      </c>
      <c r="S69" s="1">
        <v>19.9054</v>
      </c>
      <c r="T69" s="1">
        <v>4.9744999999999999</v>
      </c>
      <c r="U69">
        <f t="shared" si="27"/>
        <v>0.11934666666666753</v>
      </c>
      <c r="V69">
        <f t="shared" si="28"/>
        <v>0.16478605742375327</v>
      </c>
      <c r="W69">
        <f t="shared" si="29"/>
        <v>1.0780918333147034</v>
      </c>
      <c r="Y69" t="s">
        <v>63</v>
      </c>
      <c r="AA69" t="b">
        <f t="shared" si="30"/>
        <v>1</v>
      </c>
      <c r="AB69" t="b">
        <f t="shared" si="31"/>
        <v>1</v>
      </c>
      <c r="AC69" t="b">
        <f t="shared" si="32"/>
        <v>0</v>
      </c>
      <c r="AD69" t="b">
        <f t="shared" si="33"/>
        <v>0</v>
      </c>
      <c r="AE69" t="b">
        <f t="shared" si="34"/>
        <v>0</v>
      </c>
      <c r="AF69" t="b">
        <f t="shared" si="35"/>
        <v>0</v>
      </c>
      <c r="AG69" t="b">
        <f t="shared" si="36"/>
        <v>0</v>
      </c>
      <c r="AH69" t="b">
        <v>1</v>
      </c>
      <c r="AI69" t="b">
        <v>1</v>
      </c>
    </row>
    <row r="70" spans="1:35" x14ac:dyDescent="0.25">
      <c r="A70" s="1">
        <f>fullIRtable!A70-fullIRtable!$A$65</f>
        <v>24</v>
      </c>
      <c r="B70" s="1">
        <v>20.0946</v>
      </c>
      <c r="C70" s="1">
        <v>4.9744999999999999</v>
      </c>
      <c r="D70" s="1">
        <v>42.601999999999997</v>
      </c>
      <c r="E70" s="89">
        <v>21.302210000000002</v>
      </c>
      <c r="F70">
        <f>'F061'!M10</f>
        <v>383.46153846153845</v>
      </c>
      <c r="G70">
        <f>'F061'!O10</f>
        <v>0.35099999999999998</v>
      </c>
      <c r="H70">
        <f>'F061'!Q10</f>
        <v>0.15688999999999997</v>
      </c>
      <c r="I70">
        <f>'F061'!R10</f>
        <v>5.38293</v>
      </c>
      <c r="J70">
        <f>'F061'!S10</f>
        <v>0.74056</v>
      </c>
      <c r="K70">
        <f>'F061'!T10</f>
        <v>5.8462899999999998</v>
      </c>
      <c r="L70">
        <f>'F061'!U10</f>
        <v>3.6984400000000002</v>
      </c>
      <c r="N70">
        <f>'F061'!G10</f>
        <v>1.0769000000000002</v>
      </c>
      <c r="O70">
        <f>'F061'!F10</f>
        <v>4.8079999999999998</v>
      </c>
      <c r="P70">
        <f t="shared" si="25"/>
        <v>1.9899999999855183E-2</v>
      </c>
      <c r="Q70">
        <f t="shared" si="26"/>
        <v>0.12899999999906139</v>
      </c>
      <c r="S70" s="1">
        <v>20.0946</v>
      </c>
      <c r="T70" s="1">
        <v>4.9744999999999999</v>
      </c>
      <c r="U70">
        <f t="shared" si="27"/>
        <v>0.11981999999912801</v>
      </c>
      <c r="V70">
        <f t="shared" si="28"/>
        <v>0.16608245701886165</v>
      </c>
      <c r="W70">
        <f t="shared" si="29"/>
        <v>1.076614922383577</v>
      </c>
      <c r="Y70" t="s">
        <v>63</v>
      </c>
      <c r="AA70" t="b">
        <f t="shared" si="30"/>
        <v>1</v>
      </c>
      <c r="AB70" t="b">
        <f t="shared" si="31"/>
        <v>1</v>
      </c>
      <c r="AC70" t="b">
        <f t="shared" si="32"/>
        <v>1</v>
      </c>
      <c r="AD70" t="b">
        <f t="shared" si="33"/>
        <v>1</v>
      </c>
      <c r="AE70" t="b">
        <f t="shared" si="34"/>
        <v>1</v>
      </c>
      <c r="AF70" t="b">
        <f t="shared" si="35"/>
        <v>1</v>
      </c>
      <c r="AG70" t="b">
        <f t="shared" si="36"/>
        <v>1</v>
      </c>
      <c r="AH70" t="b">
        <v>1</v>
      </c>
      <c r="AI70" t="b">
        <v>1</v>
      </c>
    </row>
    <row r="71" spans="1:35" x14ac:dyDescent="0.25">
      <c r="A71" s="1">
        <f>fullIRtable!A71-fullIRtable!$A$65</f>
        <v>40.000000000116415</v>
      </c>
      <c r="B71" s="1">
        <v>20</v>
      </c>
      <c r="C71" s="1">
        <v>4.9682000000000004</v>
      </c>
      <c r="D71" s="1">
        <v>48.731699999999996</v>
      </c>
      <c r="E71" s="89">
        <v>23.219329999999999</v>
      </c>
      <c r="F71">
        <f>'F061'!M11</f>
        <v>442.30769230769232</v>
      </c>
      <c r="G71">
        <f>'F061'!O11</f>
        <v>2.5550000000000002</v>
      </c>
      <c r="H71">
        <f>'F061'!Q11</f>
        <v>0.14238000000000001</v>
      </c>
      <c r="I71">
        <f>'F061'!R11</f>
        <v>4.9154400000000003</v>
      </c>
      <c r="J71">
        <f>'F061'!S11</f>
        <v>0.63047000000000009</v>
      </c>
      <c r="K71">
        <f>'F061'!T11</f>
        <v>5.2802799999999994</v>
      </c>
      <c r="L71">
        <f>'F061'!U11</f>
        <v>3.4218500000000001</v>
      </c>
      <c r="N71">
        <f>'F061'!G11</f>
        <v>1.3952999999999998</v>
      </c>
      <c r="O71">
        <f>'F061'!F11</f>
        <v>6.8719999999999999</v>
      </c>
      <c r="P71">
        <f t="shared" si="25"/>
        <v>1.9745454546290595E-2</v>
      </c>
      <c r="Q71">
        <f t="shared" si="26"/>
        <v>0.12909090909637402</v>
      </c>
      <c r="S71" s="1">
        <v>20</v>
      </c>
      <c r="T71" s="1">
        <v>4.9682000000000004</v>
      </c>
      <c r="U71">
        <f t="shared" si="27"/>
        <v>0.11975272727779773</v>
      </c>
      <c r="V71">
        <f t="shared" si="28"/>
        <v>0.16488521802502132</v>
      </c>
      <c r="W71">
        <f t="shared" si="29"/>
        <v>1.0779788655411073</v>
      </c>
      <c r="Y71" t="s">
        <v>63</v>
      </c>
      <c r="AA71" t="b">
        <f t="shared" si="30"/>
        <v>1</v>
      </c>
      <c r="AB71" t="b">
        <f t="shared" si="31"/>
        <v>1</v>
      </c>
      <c r="AC71" t="b">
        <f t="shared" si="32"/>
        <v>1</v>
      </c>
      <c r="AD71" t="b">
        <f t="shared" si="33"/>
        <v>1</v>
      </c>
      <c r="AE71" t="b">
        <f t="shared" si="34"/>
        <v>1</v>
      </c>
      <c r="AF71" t="b">
        <f t="shared" si="35"/>
        <v>1</v>
      </c>
      <c r="AG71" t="b">
        <f t="shared" si="36"/>
        <v>1</v>
      </c>
      <c r="AH71" t="b">
        <v>1</v>
      </c>
      <c r="AI71" t="b">
        <v>1</v>
      </c>
    </row>
    <row r="72" spans="1:35" x14ac:dyDescent="0.25">
      <c r="A72" s="1">
        <f>fullIRtable!A72-fullIRtable!$A$65</f>
        <v>42.75</v>
      </c>
      <c r="B72" s="1">
        <v>20.0473</v>
      </c>
      <c r="C72" s="1">
        <v>4.9713000000000003</v>
      </c>
      <c r="D72" s="1">
        <v>50.185200000000002</v>
      </c>
      <c r="E72" s="89">
        <v>23.548650000000002</v>
      </c>
      <c r="F72">
        <f>'F061'!M12</f>
        <v>446.15384615384625</v>
      </c>
      <c r="G72">
        <f>'F061'!O12</f>
        <v>3.0529999999999999</v>
      </c>
      <c r="H72">
        <f>'F061'!Q12</f>
        <v>0.14483000000000001</v>
      </c>
      <c r="I72">
        <f>'F061'!R12</f>
        <v>4.7933300000000001</v>
      </c>
      <c r="J72">
        <f>'F061'!S12</f>
        <v>0.59004000000000001</v>
      </c>
      <c r="K72">
        <f>'F061'!T12</f>
        <v>4.9796500000000004</v>
      </c>
      <c r="L72">
        <f>'F061'!U12</f>
        <v>3.3650899999999999</v>
      </c>
      <c r="N72">
        <f>'F061'!G12</f>
        <v>1.4496000000000002</v>
      </c>
      <c r="O72">
        <f>'F061'!F12</f>
        <v>7.2270000000000003</v>
      </c>
      <c r="P72">
        <f t="shared" si="25"/>
        <v>1.8909090908690526E-2</v>
      </c>
      <c r="Q72">
        <f t="shared" si="26"/>
        <v>0.12218181817923214</v>
      </c>
      <c r="S72" s="1">
        <v>20.0473</v>
      </c>
      <c r="T72" s="1">
        <v>4.9713000000000003</v>
      </c>
      <c r="U72">
        <f t="shared" si="27"/>
        <v>0.11354181817941461</v>
      </c>
      <c r="V72">
        <f t="shared" si="28"/>
        <v>0.16653856008198736</v>
      </c>
      <c r="W72">
        <f t="shared" si="29"/>
        <v>1.0760953112990046</v>
      </c>
      <c r="Y72" t="s">
        <v>63</v>
      </c>
      <c r="AA72" t="b">
        <f t="shared" si="30"/>
        <v>1</v>
      </c>
      <c r="AB72" t="b">
        <f t="shared" si="31"/>
        <v>1</v>
      </c>
      <c r="AC72" t="b">
        <f t="shared" si="32"/>
        <v>1</v>
      </c>
      <c r="AD72" t="b">
        <f t="shared" si="33"/>
        <v>1</v>
      </c>
      <c r="AE72" t="b">
        <f t="shared" si="34"/>
        <v>1</v>
      </c>
      <c r="AF72" t="b">
        <f t="shared" si="35"/>
        <v>1</v>
      </c>
      <c r="AG72" t="b">
        <f t="shared" si="36"/>
        <v>1</v>
      </c>
      <c r="AH72" t="b">
        <v>1</v>
      </c>
      <c r="AI72" t="b">
        <v>1</v>
      </c>
    </row>
    <row r="73" spans="1:35" x14ac:dyDescent="0.25">
      <c r="A73" s="1">
        <f>fullIRtable!A73-fullIRtable!$A$65</f>
        <v>45.500000000058208</v>
      </c>
      <c r="B73" s="1">
        <v>20.0946</v>
      </c>
      <c r="C73" s="1">
        <v>4.9649999999999999</v>
      </c>
      <c r="D73" s="1">
        <v>49.963999999999999</v>
      </c>
      <c r="E73" s="89">
        <v>23.860890000000001</v>
      </c>
      <c r="F73">
        <f>'F061'!M13</f>
        <v>433.46153846153828</v>
      </c>
      <c r="G73">
        <f>'F061'!O13</f>
        <v>4.9119999999999999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N73">
        <f>'F061'!G13</f>
        <v>1.5015999999999998</v>
      </c>
      <c r="O73">
        <f>'F061'!F13</f>
        <v>7.5630000000000006</v>
      </c>
      <c r="P73">
        <f t="shared" si="25"/>
        <v>2.5333333333333503E-2</v>
      </c>
      <c r="Q73">
        <f t="shared" si="26"/>
        <v>0.2110000000000003</v>
      </c>
      <c r="S73" s="1">
        <v>20.0946</v>
      </c>
      <c r="T73" s="1">
        <v>4.9649999999999999</v>
      </c>
      <c r="U73">
        <f t="shared" si="27"/>
        <v>0.18949000000000046</v>
      </c>
      <c r="V73">
        <f t="shared" si="28"/>
        <v>0.13369219132056279</v>
      </c>
      <c r="W73">
        <f t="shared" si="29"/>
        <v>1.1135152250778393</v>
      </c>
      <c r="Y73" t="s">
        <v>63</v>
      </c>
      <c r="AA73" t="b">
        <f t="shared" si="30"/>
        <v>1</v>
      </c>
      <c r="AB73" t="b">
        <f t="shared" si="31"/>
        <v>1</v>
      </c>
      <c r="AC73" t="b">
        <f t="shared" si="32"/>
        <v>0</v>
      </c>
      <c r="AD73" t="b">
        <f t="shared" si="33"/>
        <v>0</v>
      </c>
      <c r="AE73" t="b">
        <f t="shared" si="34"/>
        <v>0</v>
      </c>
      <c r="AF73" t="b">
        <f t="shared" si="35"/>
        <v>0</v>
      </c>
      <c r="AG73" t="b">
        <f t="shared" si="36"/>
        <v>0</v>
      </c>
      <c r="AH73" t="b">
        <v>1</v>
      </c>
      <c r="AI73" t="b">
        <v>1</v>
      </c>
    </row>
    <row r="74" spans="1:35" x14ac:dyDescent="0.25">
      <c r="A74" s="1">
        <f>fullIRtable!A74-fullIRtable!$A$65</f>
        <v>48.500000000058208</v>
      </c>
      <c r="B74" s="1">
        <v>19.8108</v>
      </c>
      <c r="C74" s="1">
        <v>4.9682000000000004</v>
      </c>
      <c r="D74" s="1">
        <v>48.352600000000002</v>
      </c>
      <c r="E74" s="89">
        <v>24.429360000000003</v>
      </c>
      <c r="F74">
        <f>'F061'!M14</f>
        <v>439.61538461538487</v>
      </c>
      <c r="G74">
        <f>'F061'!O14</f>
        <v>4.4969999999999999</v>
      </c>
      <c r="H74">
        <f>'F061'!Q14</f>
        <v>0.13053999999999999</v>
      </c>
      <c r="I74">
        <f>'F061'!R14</f>
        <v>4.5979299999999999</v>
      </c>
      <c r="J74">
        <f>'F061'!S14</f>
        <v>0.54276000000000002</v>
      </c>
      <c r="K74">
        <f>'F061'!T14</f>
        <v>4.7202399999999995</v>
      </c>
      <c r="L74">
        <f>'F061'!U14</f>
        <v>3.1856100000000001</v>
      </c>
      <c r="N74">
        <f>'F061'!G14</f>
        <v>1.5776000000000003</v>
      </c>
      <c r="O74">
        <f>'F061'!F14</f>
        <v>8.1960000000000015</v>
      </c>
      <c r="P74">
        <f t="shared" si="25"/>
        <v>3.3599999999999852E-2</v>
      </c>
      <c r="Q74">
        <f t="shared" si="26"/>
        <v>0.22999999999999923</v>
      </c>
      <c r="S74" s="1">
        <v>19.8108</v>
      </c>
      <c r="T74" s="1">
        <v>4.9682000000000004</v>
      </c>
      <c r="U74">
        <f t="shared" si="27"/>
        <v>0.21193999999999846</v>
      </c>
      <c r="V74">
        <f t="shared" si="28"/>
        <v>0.15853543455695054</v>
      </c>
      <c r="W74">
        <f t="shared" si="29"/>
        <v>1.0852127960743649</v>
      </c>
      <c r="Y74" t="s">
        <v>63</v>
      </c>
      <c r="AA74" t="b">
        <f t="shared" si="30"/>
        <v>1</v>
      </c>
      <c r="AB74" t="b">
        <f t="shared" si="31"/>
        <v>1</v>
      </c>
      <c r="AC74" t="b">
        <f t="shared" si="32"/>
        <v>1</v>
      </c>
      <c r="AD74" t="b">
        <f t="shared" si="33"/>
        <v>1</v>
      </c>
      <c r="AE74" t="b">
        <f t="shared" si="34"/>
        <v>1</v>
      </c>
      <c r="AF74" t="b">
        <f t="shared" si="35"/>
        <v>1</v>
      </c>
      <c r="AG74" t="b">
        <f t="shared" si="36"/>
        <v>1</v>
      </c>
      <c r="AH74" t="b">
        <v>1</v>
      </c>
      <c r="AI74" t="b">
        <v>1</v>
      </c>
    </row>
    <row r="75" spans="1:35" x14ac:dyDescent="0.25">
      <c r="A75" s="1">
        <f>fullIRtable!A75-fullIRtable!$A$65</f>
        <v>50.000000000058208</v>
      </c>
      <c r="B75" s="1">
        <v>19.9527</v>
      </c>
      <c r="C75" s="1">
        <v>4.9713000000000003</v>
      </c>
      <c r="D75" s="1">
        <v>48.352600000000002</v>
      </c>
      <c r="E75" s="89">
        <v>24.74727</v>
      </c>
      <c r="F75">
        <f>'F061'!M15</f>
        <v>446.92307692307679</v>
      </c>
      <c r="G75">
        <f>'F061'!O15</f>
        <v>5.625</v>
      </c>
      <c r="H75">
        <f>'F061'!Q15</f>
        <v>0.13224</v>
      </c>
      <c r="I75">
        <f>'F061'!R15</f>
        <v>4.4848699999999999</v>
      </c>
      <c r="J75">
        <f>'F061'!S15</f>
        <v>0.53500999999999999</v>
      </c>
      <c r="K75">
        <f>'F061'!T15</f>
        <v>4.6547499999999999</v>
      </c>
      <c r="L75">
        <f>'F061'!U15</f>
        <v>3.1771699999999998</v>
      </c>
      <c r="N75">
        <f>'F061'!G15</f>
        <v>1.6280000000000001</v>
      </c>
      <c r="O75">
        <f>'F061'!F15</f>
        <v>8.5410000000000004</v>
      </c>
      <c r="P75">
        <f t="shared" si="25"/>
        <v>3.3733333333333469E-2</v>
      </c>
      <c r="Q75">
        <f t="shared" si="26"/>
        <v>0.23000000000000043</v>
      </c>
      <c r="S75" s="1">
        <v>19.9527</v>
      </c>
      <c r="T75" s="1">
        <v>4.9713000000000003</v>
      </c>
      <c r="U75">
        <f t="shared" si="27"/>
        <v>0.21206000000000338</v>
      </c>
      <c r="V75">
        <f t="shared" si="28"/>
        <v>0.15907447577729383</v>
      </c>
      <c r="W75">
        <f t="shared" si="29"/>
        <v>1.0845986984815466</v>
      </c>
      <c r="Y75" t="s">
        <v>63</v>
      </c>
      <c r="AA75" t="b">
        <f t="shared" si="30"/>
        <v>1</v>
      </c>
      <c r="AB75" t="b">
        <f t="shared" si="31"/>
        <v>1</v>
      </c>
      <c r="AC75" t="b">
        <f t="shared" si="32"/>
        <v>1</v>
      </c>
      <c r="AD75" t="b">
        <f t="shared" si="33"/>
        <v>1</v>
      </c>
      <c r="AE75" t="b">
        <f t="shared" si="34"/>
        <v>1</v>
      </c>
      <c r="AF75" t="b">
        <f t="shared" si="35"/>
        <v>1</v>
      </c>
      <c r="AG75" t="b">
        <f t="shared" si="36"/>
        <v>1</v>
      </c>
      <c r="AH75" t="b">
        <v>1</v>
      </c>
      <c r="AI75" t="b">
        <v>1</v>
      </c>
    </row>
    <row r="76" spans="1:35" x14ac:dyDescent="0.25">
      <c r="A76" s="1">
        <f>fullIRtable!A76-fullIRtable!$A$65</f>
        <v>51.500000000058208</v>
      </c>
      <c r="B76" s="1">
        <v>20</v>
      </c>
      <c r="C76" s="1">
        <v>4.9839000000000002</v>
      </c>
      <c r="D76" s="1">
        <v>46.709600000000002</v>
      </c>
      <c r="E76" s="89">
        <v>25.065360000000005</v>
      </c>
      <c r="F76">
        <f>'F061'!M16</f>
        <v>451.92307692307719</v>
      </c>
      <c r="G76">
        <f>'F061'!O16</f>
        <v>7.2759999999999998</v>
      </c>
      <c r="H76">
        <f>'F061'!Q16</f>
        <v>0.11355</v>
      </c>
      <c r="I76">
        <f>'F061'!R16</f>
        <v>3.7530299999999999</v>
      </c>
      <c r="J76">
        <f>'F061'!S16</f>
        <v>0.44329999999999997</v>
      </c>
      <c r="K76">
        <f>'F061'!T16</f>
        <v>3.77691</v>
      </c>
      <c r="L76">
        <f>'F061'!U16</f>
        <v>2.7730899999999998</v>
      </c>
      <c r="N76">
        <f>'F061'!G16</f>
        <v>1.6786000000000003</v>
      </c>
      <c r="O76">
        <f>'F061'!F16</f>
        <v>8.886000000000001</v>
      </c>
      <c r="P76">
        <f t="shared" si="25"/>
        <v>3.7753846152493546E-2</v>
      </c>
      <c r="Q76">
        <f t="shared" si="26"/>
        <v>0.22984615383792042</v>
      </c>
      <c r="S76" s="1">
        <v>20</v>
      </c>
      <c r="T76" s="1">
        <v>4.9839000000000002</v>
      </c>
      <c r="U76">
        <f t="shared" si="27"/>
        <v>0.21555692306920052</v>
      </c>
      <c r="V76">
        <f t="shared" si="28"/>
        <v>0.17514559780746813</v>
      </c>
      <c r="W76">
        <f t="shared" si="29"/>
        <v>1.0662898252826361</v>
      </c>
      <c r="Y76" t="s">
        <v>63</v>
      </c>
      <c r="AA76" t="b">
        <f t="shared" si="30"/>
        <v>1</v>
      </c>
      <c r="AB76" t="b">
        <f t="shared" si="31"/>
        <v>1</v>
      </c>
      <c r="AC76" t="b">
        <f t="shared" si="32"/>
        <v>1</v>
      </c>
      <c r="AD76" t="b">
        <f t="shared" si="33"/>
        <v>1</v>
      </c>
      <c r="AE76" t="b">
        <f t="shared" si="34"/>
        <v>1</v>
      </c>
      <c r="AF76" t="b">
        <f t="shared" si="35"/>
        <v>1</v>
      </c>
      <c r="AG76" t="b">
        <f t="shared" si="36"/>
        <v>1</v>
      </c>
      <c r="AH76" t="b">
        <v>1</v>
      </c>
      <c r="AI76" t="b">
        <v>1</v>
      </c>
    </row>
    <row r="77" spans="1:35" x14ac:dyDescent="0.25">
      <c r="A77" s="1">
        <f>fullIRtable!A77-fullIRtable!$A$65</f>
        <v>53.666666666802485</v>
      </c>
      <c r="B77" s="1">
        <v>20.1892</v>
      </c>
      <c r="C77" s="1">
        <v>4.9744999999999999</v>
      </c>
      <c r="D77" s="1">
        <v>48.921300000000002</v>
      </c>
      <c r="E77" s="89">
        <v>25.532400000000003</v>
      </c>
      <c r="F77">
        <f>'F061'!M17</f>
        <v>459.61538461538476</v>
      </c>
      <c r="G77">
        <f>'F061'!O17</f>
        <v>7.8159999999999998</v>
      </c>
      <c r="H77">
        <f>'F061'!Q17</f>
        <v>0.1154</v>
      </c>
      <c r="I77">
        <f>'F061'!R17</f>
        <v>3.9271099999999999</v>
      </c>
      <c r="J77">
        <f>'F061'!S17</f>
        <v>0.48766999999999994</v>
      </c>
      <c r="K77">
        <f>'F061'!T17</f>
        <v>4.1634500000000001</v>
      </c>
      <c r="L77">
        <f>'F061'!U17</f>
        <v>3.0062600000000002</v>
      </c>
      <c r="N77">
        <f>'F061'!G17</f>
        <v>1.7603999999999997</v>
      </c>
      <c r="O77">
        <f>'F061'!F17</f>
        <v>9.3840000000000003</v>
      </c>
      <c r="P77">
        <f t="shared" si="25"/>
        <v>3.6720000000213783E-2</v>
      </c>
      <c r="Q77">
        <f t="shared" si="26"/>
        <v>0.23000000000133886</v>
      </c>
      <c r="S77" s="1">
        <v>20.1892</v>
      </c>
      <c r="T77" s="1">
        <v>4.9744999999999999</v>
      </c>
      <c r="U77">
        <f t="shared" si="27"/>
        <v>0.21474800000125016</v>
      </c>
      <c r="V77">
        <f t="shared" si="28"/>
        <v>0.17099111516754528</v>
      </c>
      <c r="W77">
        <f t="shared" si="29"/>
        <v>1.0710227801888721</v>
      </c>
      <c r="Y77" t="s">
        <v>63</v>
      </c>
      <c r="AA77" t="b">
        <f t="shared" si="30"/>
        <v>1</v>
      </c>
      <c r="AB77" t="b">
        <f t="shared" si="31"/>
        <v>1</v>
      </c>
      <c r="AC77" t="b">
        <f t="shared" si="32"/>
        <v>1</v>
      </c>
      <c r="AD77" t="b">
        <f t="shared" si="33"/>
        <v>1</v>
      </c>
      <c r="AE77" t="b">
        <f t="shared" si="34"/>
        <v>1</v>
      </c>
      <c r="AF77" t="b">
        <f t="shared" si="35"/>
        <v>1</v>
      </c>
      <c r="AG77" t="b">
        <f t="shared" si="36"/>
        <v>1</v>
      </c>
      <c r="AH77" t="b">
        <v>1</v>
      </c>
      <c r="AI77" t="b">
        <v>1</v>
      </c>
    </row>
    <row r="78" spans="1:35" x14ac:dyDescent="0.25">
      <c r="A78" s="1">
        <f>fullIRtable!A78-fullIRtable!$A$65</f>
        <v>63.666666666744277</v>
      </c>
      <c r="B78" s="1">
        <v>20.851199999999999</v>
      </c>
      <c r="C78" s="1">
        <v>4.9682000000000004</v>
      </c>
      <c r="D78" s="1">
        <v>49.963999999999999</v>
      </c>
      <c r="E78" s="89">
        <v>27.679880000000004</v>
      </c>
      <c r="F78">
        <f>'F061'!M18</f>
        <v>493.8461538461537</v>
      </c>
      <c r="G78">
        <f>'F061'!O18</f>
        <v>13.132</v>
      </c>
      <c r="H78">
        <f>'F061'!Q18</f>
        <v>0.10513</v>
      </c>
      <c r="I78">
        <f>'F061'!R18</f>
        <v>3.22235</v>
      </c>
      <c r="J78">
        <f>'F061'!S18</f>
        <v>0.36732999999999999</v>
      </c>
      <c r="K78">
        <f>'F061'!T18</f>
        <v>3.3645200000000002</v>
      </c>
      <c r="L78">
        <f>'F061'!U18</f>
        <v>2.61206</v>
      </c>
      <c r="N78">
        <f>'F061'!G18</f>
        <v>2.1276000000000002</v>
      </c>
      <c r="O78">
        <f>'F061'!F18</f>
        <v>11.684000000000001</v>
      </c>
      <c r="P78">
        <f t="shared" si="25"/>
        <v>3.3105882353167845E-2</v>
      </c>
      <c r="Q78">
        <f t="shared" si="26"/>
        <v>0.23011764706039911</v>
      </c>
      <c r="S78" s="1">
        <v>20.851199999999999</v>
      </c>
      <c r="T78" s="1">
        <v>4.9682000000000004</v>
      </c>
      <c r="U78">
        <f t="shared" si="27"/>
        <v>0.21158823529556625</v>
      </c>
      <c r="V78">
        <f t="shared" si="28"/>
        <v>0.15646371976647214</v>
      </c>
      <c r="W78">
        <f t="shared" si="29"/>
        <v>1.0875729774812348</v>
      </c>
      <c r="Y78" t="s">
        <v>63</v>
      </c>
      <c r="AA78" t="b">
        <f t="shared" si="30"/>
        <v>1</v>
      </c>
      <c r="AB78" t="b">
        <f t="shared" si="31"/>
        <v>1</v>
      </c>
      <c r="AC78" t="b">
        <f t="shared" si="32"/>
        <v>1</v>
      </c>
      <c r="AD78" t="b">
        <f t="shared" si="33"/>
        <v>1</v>
      </c>
      <c r="AE78" t="b">
        <f t="shared" si="34"/>
        <v>1</v>
      </c>
      <c r="AF78" t="b">
        <f t="shared" si="35"/>
        <v>1</v>
      </c>
      <c r="AG78" t="b">
        <f t="shared" si="36"/>
        <v>1</v>
      </c>
      <c r="AH78" t="b">
        <v>1</v>
      </c>
      <c r="AI78" t="b">
        <v>1</v>
      </c>
    </row>
    <row r="79" spans="1:35" x14ac:dyDescent="0.25">
      <c r="A79" s="1">
        <f>fullIRtable!A79-fullIRtable!$A$65</f>
        <v>66.500000000058208</v>
      </c>
      <c r="B79" s="1">
        <v>20.756599999999999</v>
      </c>
      <c r="C79" s="1">
        <v>4.9682000000000004</v>
      </c>
      <c r="D79" s="1">
        <v>49.426900000000003</v>
      </c>
      <c r="E79" s="89">
        <v>28.279380000000003</v>
      </c>
      <c r="F79">
        <f>'F061'!M19</f>
        <v>479.61538461538458</v>
      </c>
      <c r="G79">
        <f>'F061'!O19</f>
        <v>15.766</v>
      </c>
      <c r="H79">
        <f>'F061'!Q19</f>
        <v>9.9599999999999994E-2</v>
      </c>
      <c r="I79">
        <f>'F061'!R19</f>
        <v>2.73143</v>
      </c>
      <c r="J79">
        <f>'F061'!S19</f>
        <v>0.31328</v>
      </c>
      <c r="K79">
        <f>'F061'!T19</f>
        <v>2.9902100000000003</v>
      </c>
      <c r="L79">
        <f>'F061'!U19</f>
        <v>2.4928599999999999</v>
      </c>
      <c r="N79">
        <f>'F061'!G19</f>
        <v>2.2214</v>
      </c>
      <c r="O79">
        <f>'F061'!F19</f>
        <v>12.336</v>
      </c>
      <c r="P79">
        <f t="shared" si="25"/>
        <v>3.1933333333333369E-2</v>
      </c>
      <c r="Q79">
        <f t="shared" si="26"/>
        <v>0.23000000000000043</v>
      </c>
      <c r="S79" s="1">
        <v>20.756599999999999</v>
      </c>
      <c r="T79" s="1">
        <v>4.9682000000000004</v>
      </c>
      <c r="U79">
        <f t="shared" si="27"/>
        <v>0.2104399999999996</v>
      </c>
      <c r="V79">
        <f t="shared" si="28"/>
        <v>0.15174554900842724</v>
      </c>
      <c r="W79">
        <f t="shared" si="29"/>
        <v>1.0929481087245811</v>
      </c>
      <c r="Y79" t="s">
        <v>63</v>
      </c>
      <c r="AA79" t="b">
        <f t="shared" si="30"/>
        <v>1</v>
      </c>
      <c r="AB79" t="b">
        <f t="shared" si="31"/>
        <v>1</v>
      </c>
      <c r="AC79" t="b">
        <f t="shared" si="32"/>
        <v>1</v>
      </c>
      <c r="AD79" t="b">
        <f t="shared" si="33"/>
        <v>1</v>
      </c>
      <c r="AE79" t="b">
        <f t="shared" si="34"/>
        <v>1</v>
      </c>
      <c r="AF79" t="b">
        <f t="shared" si="35"/>
        <v>1</v>
      </c>
      <c r="AG79" t="b">
        <f t="shared" si="36"/>
        <v>1</v>
      </c>
      <c r="AH79" t="b">
        <v>1</v>
      </c>
      <c r="AI79" t="b">
        <v>1</v>
      </c>
    </row>
    <row r="80" spans="1:35" x14ac:dyDescent="0.25">
      <c r="A80" s="1">
        <f>fullIRtable!A80-fullIRtable!$A$65</f>
        <v>69.500000000058208</v>
      </c>
      <c r="B80" s="1">
        <v>21.513200000000001</v>
      </c>
      <c r="C80" s="1">
        <v>4.9587000000000003</v>
      </c>
      <c r="D80" s="1">
        <v>41.780500000000004</v>
      </c>
      <c r="E80" s="89">
        <v>28.910700000000002</v>
      </c>
      <c r="F80">
        <f>'F061'!M20</f>
        <v>505.76923076923094</v>
      </c>
      <c r="G80">
        <f>'F061'!O20</f>
        <v>16.852</v>
      </c>
      <c r="H80" t="s">
        <v>70</v>
      </c>
      <c r="I80" t="s">
        <v>70</v>
      </c>
      <c r="J80" t="s">
        <v>70</v>
      </c>
      <c r="K80" t="s">
        <v>70</v>
      </c>
      <c r="L80" t="s">
        <v>70</v>
      </c>
      <c r="N80">
        <f>'F061'!G20</f>
        <v>2.3172000000000001</v>
      </c>
      <c r="O80">
        <f>'F061'!F20</f>
        <v>13.026000000000002</v>
      </c>
      <c r="P80">
        <f t="shared" si="25"/>
        <v>3.0694736841917179E-2</v>
      </c>
      <c r="Q80">
        <f t="shared" si="26"/>
        <v>0.22894736841964974</v>
      </c>
      <c r="S80" s="1">
        <v>21.513200000000001</v>
      </c>
      <c r="T80" s="1">
        <v>4.9587000000000003</v>
      </c>
      <c r="U80">
        <f t="shared" si="27"/>
        <v>0.20849368420924838</v>
      </c>
      <c r="V80">
        <f t="shared" si="28"/>
        <v>0.14722142283749629</v>
      </c>
      <c r="W80">
        <f t="shared" si="29"/>
        <v>1.0981021765142471</v>
      </c>
      <c r="Y80" t="s">
        <v>63</v>
      </c>
      <c r="AA80" t="b">
        <f t="shared" si="30"/>
        <v>1</v>
      </c>
      <c r="AB80" t="b">
        <f t="shared" si="31"/>
        <v>1</v>
      </c>
      <c r="AC80" t="b">
        <f t="shared" si="32"/>
        <v>0</v>
      </c>
      <c r="AD80" t="b">
        <f t="shared" si="33"/>
        <v>0</v>
      </c>
      <c r="AE80" t="b">
        <f t="shared" si="34"/>
        <v>0</v>
      </c>
      <c r="AF80" t="b">
        <f t="shared" si="35"/>
        <v>0</v>
      </c>
      <c r="AG80" t="b">
        <f t="shared" si="36"/>
        <v>0</v>
      </c>
      <c r="AH80" t="b">
        <v>1</v>
      </c>
      <c r="AI80" t="b">
        <v>1</v>
      </c>
    </row>
    <row r="81" spans="1:35" x14ac:dyDescent="0.25">
      <c r="A81" s="1">
        <f>fullIRtable!A81-fullIRtable!$A$65</f>
        <v>72.666666666744277</v>
      </c>
      <c r="B81" s="1">
        <v>21.087599999999998</v>
      </c>
      <c r="C81" s="1">
        <v>4.9744999999999999</v>
      </c>
      <c r="D81" s="1">
        <v>51.638599999999997</v>
      </c>
      <c r="E81" s="89">
        <v>29.570930000000001</v>
      </c>
      <c r="F81">
        <f>'F061'!M21</f>
        <v>503.84615384615392</v>
      </c>
      <c r="G81">
        <f>'F061'!O21</f>
        <v>19.010000000000002</v>
      </c>
      <c r="H81" t="s">
        <v>70</v>
      </c>
      <c r="I81" t="s">
        <v>70</v>
      </c>
      <c r="J81" t="s">
        <v>70</v>
      </c>
      <c r="K81" t="s">
        <v>70</v>
      </c>
      <c r="L81" t="s">
        <v>70</v>
      </c>
      <c r="N81">
        <f>'F061'!G21</f>
        <v>2.4144000000000001</v>
      </c>
      <c r="O81">
        <f>'F061'!F21</f>
        <v>13.751000000000001</v>
      </c>
      <c r="P81">
        <f t="shared" si="25"/>
        <v>6.7517647059285896E-2</v>
      </c>
      <c r="Q81">
        <f t="shared" si="26"/>
        <v>0.22976470588392628</v>
      </c>
      <c r="S81" s="1">
        <v>21.087599999999998</v>
      </c>
      <c r="T81" s="1">
        <v>4.9744999999999999</v>
      </c>
      <c r="U81">
        <f t="shared" si="27"/>
        <v>0.24228000000166047</v>
      </c>
      <c r="V81">
        <f t="shared" si="28"/>
        <v>0.27867610640095408</v>
      </c>
      <c r="W81">
        <f t="shared" si="29"/>
        <v>0.94834367625207028</v>
      </c>
      <c r="Y81" t="s">
        <v>63</v>
      </c>
      <c r="AA81" t="b">
        <f t="shared" si="30"/>
        <v>1</v>
      </c>
      <c r="AB81" t="b">
        <f t="shared" si="31"/>
        <v>1</v>
      </c>
      <c r="AC81" t="b">
        <f t="shared" si="32"/>
        <v>0</v>
      </c>
      <c r="AD81" t="b">
        <f t="shared" si="33"/>
        <v>0</v>
      </c>
      <c r="AE81" t="b">
        <f t="shared" si="34"/>
        <v>0</v>
      </c>
      <c r="AF81" t="b">
        <f t="shared" si="35"/>
        <v>0</v>
      </c>
      <c r="AG81" t="b">
        <f t="shared" si="36"/>
        <v>0</v>
      </c>
      <c r="AH81" t="b">
        <v>1</v>
      </c>
      <c r="AI81" t="b">
        <v>1</v>
      </c>
    </row>
    <row r="82" spans="1:35" x14ac:dyDescent="0.25">
      <c r="A82" s="1">
        <f>fullIRtable!A82-fullIRtable!$A$65</f>
        <v>75.500000000058208</v>
      </c>
      <c r="B82" s="1">
        <v>22.4117</v>
      </c>
      <c r="C82" s="1">
        <v>6.9726999999999997</v>
      </c>
      <c r="D82" s="1">
        <v>39.031599999999997</v>
      </c>
      <c r="E82" s="89">
        <v>30.257390000000004</v>
      </c>
      <c r="F82">
        <f>'F061'!M22</f>
        <v>526.92307692307713</v>
      </c>
      <c r="G82">
        <f>'F061'!O22</f>
        <v>18.661000000000001</v>
      </c>
      <c r="H82">
        <f>'F061'!Q22</f>
        <v>7.3290000000000008E-2</v>
      </c>
      <c r="I82">
        <f>'F061'!R22</f>
        <v>3.2506100000000004</v>
      </c>
      <c r="J82">
        <f>'F061'!S22</f>
        <v>0.22322999999999998</v>
      </c>
      <c r="K82">
        <f>'F061'!T22</f>
        <v>2.4511500000000002</v>
      </c>
      <c r="L82">
        <f>'F061'!U22</f>
        <v>2.4162600000000003</v>
      </c>
      <c r="N82">
        <f>'F061'!G22</f>
        <v>2.6057000000000001</v>
      </c>
      <c r="O82">
        <f>'F061'!F22</f>
        <v>14.402000000000001</v>
      </c>
      <c r="P82">
        <f t="shared" si="25"/>
        <v>1.9699999999426704E-2</v>
      </c>
      <c r="Q82">
        <f t="shared" si="26"/>
        <v>0.22999999999330567</v>
      </c>
      <c r="S82" s="1">
        <v>22.4117</v>
      </c>
      <c r="T82" s="1">
        <v>6.9726999999999997</v>
      </c>
      <c r="U82">
        <f t="shared" si="27"/>
        <v>0.19942999999419536</v>
      </c>
      <c r="V82">
        <f t="shared" si="28"/>
        <v>9.8781527352956394E-2</v>
      </c>
      <c r="W82">
        <f t="shared" si="29"/>
        <v>1.1532868675725823</v>
      </c>
      <c r="Y82" t="s">
        <v>63</v>
      </c>
      <c r="AA82" t="b">
        <f t="shared" si="30"/>
        <v>1</v>
      </c>
      <c r="AB82" t="b">
        <f t="shared" si="31"/>
        <v>1</v>
      </c>
      <c r="AC82" t="b">
        <f t="shared" si="32"/>
        <v>1</v>
      </c>
      <c r="AD82" t="b">
        <f t="shared" si="33"/>
        <v>1</v>
      </c>
      <c r="AE82" t="b">
        <f t="shared" si="34"/>
        <v>1</v>
      </c>
      <c r="AF82" t="b">
        <f t="shared" si="35"/>
        <v>1</v>
      </c>
      <c r="AG82" t="b">
        <f t="shared" si="36"/>
        <v>1</v>
      </c>
      <c r="AH82" t="b">
        <v>1</v>
      </c>
      <c r="AI82" t="b">
        <v>1</v>
      </c>
    </row>
    <row r="83" spans="1:35" x14ac:dyDescent="0.25">
      <c r="A83" s="1">
        <f>fullIRtable!A83-fullIRtable!$A$65</f>
        <v>77.500000000116415</v>
      </c>
      <c r="B83" s="1">
        <v>22.1752</v>
      </c>
      <c r="C83" s="1">
        <v>6.9664000000000001</v>
      </c>
      <c r="D83" s="1">
        <v>31.7013</v>
      </c>
      <c r="E83" s="89">
        <v>30.656250000000004</v>
      </c>
      <c r="F83">
        <f>'F061'!M23</f>
        <v>534.23076923076928</v>
      </c>
      <c r="G83">
        <f>'F061'!O23</f>
        <v>17.960999999999999</v>
      </c>
      <c r="H83">
        <f>'F061'!Q23</f>
        <v>5.5380000000000006E-2</v>
      </c>
      <c r="I83">
        <f>'F061'!R23</f>
        <v>3.1292900000000001</v>
      </c>
      <c r="J83">
        <f>'F061'!S23</f>
        <v>0.14462</v>
      </c>
      <c r="K83">
        <f>'F061'!T23</f>
        <v>1.9671500000000002</v>
      </c>
      <c r="L83">
        <f>'F061'!U23</f>
        <v>2.1507000000000001</v>
      </c>
      <c r="N83">
        <f>'F061'!G23</f>
        <v>2.6451000000000002</v>
      </c>
      <c r="O83">
        <f>'F061'!F23</f>
        <v>14.862</v>
      </c>
      <c r="P83">
        <f t="shared" si="25"/>
        <v>1.9904761904761897E-2</v>
      </c>
      <c r="Q83">
        <f t="shared" si="26"/>
        <v>0.2300000000000004</v>
      </c>
      <c r="S83" s="1">
        <v>22.1752</v>
      </c>
      <c r="T83" s="1">
        <v>6.9664000000000001</v>
      </c>
      <c r="U83">
        <f t="shared" si="27"/>
        <v>0.19961428571428583</v>
      </c>
      <c r="V83">
        <f t="shared" si="28"/>
        <v>9.9716119182232305E-2</v>
      </c>
      <c r="W83">
        <f t="shared" si="29"/>
        <v>1.1522221427037873</v>
      </c>
      <c r="Y83" t="s">
        <v>63</v>
      </c>
      <c r="AA83" t="b">
        <f t="shared" si="30"/>
        <v>1</v>
      </c>
      <c r="AB83" t="b">
        <f t="shared" si="31"/>
        <v>1</v>
      </c>
      <c r="AC83" t="b">
        <f t="shared" si="32"/>
        <v>1</v>
      </c>
      <c r="AD83" t="b">
        <f t="shared" si="33"/>
        <v>1</v>
      </c>
      <c r="AE83" t="b">
        <f t="shared" si="34"/>
        <v>1</v>
      </c>
      <c r="AF83" t="b">
        <f t="shared" si="35"/>
        <v>1</v>
      </c>
      <c r="AG83" t="b">
        <f t="shared" si="36"/>
        <v>1</v>
      </c>
      <c r="AH83" t="b">
        <v>1</v>
      </c>
      <c r="AI83" t="b">
        <v>1</v>
      </c>
    </row>
    <row r="84" spans="1:35" x14ac:dyDescent="0.25">
      <c r="A84" s="1">
        <f>fullIRtable!A84-fullIRtable!$A$65</f>
        <v>88.000000000116401</v>
      </c>
      <c r="B84" s="1">
        <v>22.648099999999999</v>
      </c>
      <c r="C84" s="1">
        <v>6.9664000000000001</v>
      </c>
      <c r="D84" s="1">
        <v>17.767299999999999</v>
      </c>
      <c r="E84" s="89">
        <v>32.752200000000002</v>
      </c>
      <c r="F84">
        <f>'F061'!M24</f>
        <v>591.92307692307691</v>
      </c>
      <c r="G84">
        <f>'F061'!O24</f>
        <v>16.533000000000001</v>
      </c>
      <c r="H84">
        <f>'F061'!Q24</f>
        <v>4.8060000000000005E-2</v>
      </c>
      <c r="I84">
        <f>'F061'!R24</f>
        <v>3.2613599999999998</v>
      </c>
      <c r="J84">
        <f>'F061'!S24</f>
        <v>5.9380000000000002E-2</v>
      </c>
      <c r="K84">
        <f>'F061'!T24</f>
        <v>1.7301899999999999</v>
      </c>
      <c r="L84">
        <f>'F061'!U24</f>
        <v>2.2015500000000001</v>
      </c>
      <c r="N84">
        <f>'F061'!G24</f>
        <v>2.8540999999999999</v>
      </c>
      <c r="O84">
        <f>'F061'!F24</f>
        <v>17.277000000000001</v>
      </c>
      <c r="P84">
        <f t="shared" si="25"/>
        <v>2.2160000000516E-2</v>
      </c>
      <c r="Q84">
        <f t="shared" si="26"/>
        <v>0.23000000000535481</v>
      </c>
      <c r="S84" s="1">
        <v>22.648099999999999</v>
      </c>
      <c r="T84" s="1">
        <v>6.9664000000000001</v>
      </c>
      <c r="U84">
        <f t="shared" si="27"/>
        <v>0.20164400000469376</v>
      </c>
      <c r="V84">
        <f t="shared" si="28"/>
        <v>0.10989664954077567</v>
      </c>
      <c r="W84">
        <f t="shared" si="29"/>
        <v>1.140624070143426</v>
      </c>
      <c r="Y84" t="s">
        <v>63</v>
      </c>
      <c r="AA84" t="b">
        <f t="shared" si="30"/>
        <v>1</v>
      </c>
      <c r="AB84" t="b">
        <f t="shared" si="31"/>
        <v>1</v>
      </c>
      <c r="AC84" t="b">
        <f t="shared" si="32"/>
        <v>1</v>
      </c>
      <c r="AD84" t="b">
        <f t="shared" si="33"/>
        <v>1</v>
      </c>
      <c r="AE84" t="b">
        <f t="shared" si="34"/>
        <v>1</v>
      </c>
      <c r="AF84" t="b">
        <f t="shared" si="35"/>
        <v>1</v>
      </c>
      <c r="AG84" t="b">
        <f t="shared" si="36"/>
        <v>1</v>
      </c>
      <c r="AH84" t="b">
        <v>1</v>
      </c>
      <c r="AI84" t="b">
        <v>1</v>
      </c>
    </row>
    <row r="85" spans="1:35" x14ac:dyDescent="0.25">
      <c r="A85" s="1">
        <f>fullIRtable!A85-fullIRtable!$A$65</f>
        <v>90.500000000058193</v>
      </c>
      <c r="B85" s="1">
        <v>22.648099999999999</v>
      </c>
      <c r="C85" s="1">
        <v>6.9664000000000001</v>
      </c>
      <c r="D85" s="1">
        <v>13.8177</v>
      </c>
      <c r="E85" s="89">
        <v>33.256309999999999</v>
      </c>
      <c r="F85">
        <f>'F061'!M25</f>
        <v>583.84615384615404</v>
      </c>
      <c r="G85">
        <f>'F061'!O25</f>
        <v>15.654</v>
      </c>
      <c r="H85">
        <f>'F061'!Q25</f>
        <v>4.6170000000000003E-2</v>
      </c>
      <c r="I85">
        <f>'F061'!R25</f>
        <v>2.80078</v>
      </c>
      <c r="J85">
        <f>'F061'!S25</f>
        <v>1.9769999999999999E-2</v>
      </c>
      <c r="K85">
        <f>'F061'!T25</f>
        <v>1.4216500000000001</v>
      </c>
      <c r="L85">
        <f>'F061'!U25</f>
        <v>2.10968</v>
      </c>
      <c r="N85">
        <f>'F061'!G25</f>
        <v>2.9095</v>
      </c>
      <c r="O85">
        <f>'F061'!F25</f>
        <v>17.852</v>
      </c>
      <c r="P85">
        <f t="shared" si="25"/>
        <v>2.2499999999999964E-2</v>
      </c>
      <c r="Q85">
        <f t="shared" si="26"/>
        <v>0.23000000000000043</v>
      </c>
      <c r="S85" s="1">
        <v>22.648099999999999</v>
      </c>
      <c r="T85" s="1">
        <v>6.9664000000000001</v>
      </c>
      <c r="U85">
        <f t="shared" si="27"/>
        <v>0.20195000000000127</v>
      </c>
      <c r="V85">
        <f t="shared" si="28"/>
        <v>0.1114137162664017</v>
      </c>
      <c r="W85">
        <f t="shared" si="29"/>
        <v>1.1388957662787769</v>
      </c>
      <c r="Y85" t="s">
        <v>63</v>
      </c>
      <c r="AA85" t="b">
        <f t="shared" si="30"/>
        <v>1</v>
      </c>
      <c r="AB85" t="b">
        <f t="shared" si="31"/>
        <v>1</v>
      </c>
      <c r="AC85" t="b">
        <f t="shared" si="32"/>
        <v>1</v>
      </c>
      <c r="AD85" t="b">
        <f t="shared" si="33"/>
        <v>1</v>
      </c>
      <c r="AE85" t="b">
        <f t="shared" si="34"/>
        <v>1</v>
      </c>
      <c r="AF85" t="b">
        <f t="shared" si="35"/>
        <v>1</v>
      </c>
      <c r="AG85" t="b">
        <f t="shared" si="36"/>
        <v>1</v>
      </c>
      <c r="AH85" t="b">
        <v>1</v>
      </c>
      <c r="AI85" t="b">
        <v>1</v>
      </c>
    </row>
    <row r="86" spans="1:35" x14ac:dyDescent="0.25">
      <c r="A86" s="1">
        <f>fullIRtable!A86-fullIRtable!$A$65</f>
        <v>93.500000000058193</v>
      </c>
      <c r="B86" s="1">
        <v>23.783000000000001</v>
      </c>
      <c r="C86" s="1">
        <v>6.9664000000000001</v>
      </c>
      <c r="D86" s="1">
        <v>6.6136999999999997</v>
      </c>
      <c r="E86" s="89">
        <v>33.862160000000003</v>
      </c>
      <c r="F86">
        <f>'F061'!M26</f>
        <v>575.38461538461513</v>
      </c>
      <c r="G86">
        <f>'F061'!O26</f>
        <v>16.942</v>
      </c>
      <c r="H86">
        <f>'F061'!Q26</f>
        <v>4.5869999999999994E-2</v>
      </c>
      <c r="I86">
        <f>'F061'!R26</f>
        <v>2.7001300000000001</v>
      </c>
      <c r="J86">
        <f>'F061'!S26</f>
        <v>7.7200000000000003E-3</v>
      </c>
      <c r="K86">
        <f>'F061'!T26</f>
        <v>1.1454900000000001</v>
      </c>
      <c r="L86">
        <f>'F061'!U26</f>
        <v>2.0057999999999998</v>
      </c>
      <c r="N86">
        <f>'F061'!G26</f>
        <v>2.9769999999999999</v>
      </c>
      <c r="O86">
        <f>'F061'!F26</f>
        <v>18.542000000000002</v>
      </c>
      <c r="P86">
        <f t="shared" si="25"/>
        <v>2.650000000154247E-2</v>
      </c>
      <c r="Q86">
        <f t="shared" si="26"/>
        <v>0.23000000001338464</v>
      </c>
      <c r="S86" s="1">
        <v>23.783000000000001</v>
      </c>
      <c r="T86" s="1">
        <v>6.9664000000000001</v>
      </c>
      <c r="U86">
        <f t="shared" si="27"/>
        <v>0.20555000001195983</v>
      </c>
      <c r="V86">
        <f t="shared" si="28"/>
        <v>0.12892240330820035</v>
      </c>
      <c r="W86">
        <f t="shared" si="29"/>
        <v>1.1189491607881401</v>
      </c>
      <c r="Y86" t="s">
        <v>63</v>
      </c>
      <c r="AA86" t="b">
        <f t="shared" si="30"/>
        <v>1</v>
      </c>
      <c r="AB86" t="b">
        <f t="shared" si="31"/>
        <v>1</v>
      </c>
      <c r="AC86" t="b">
        <f t="shared" si="32"/>
        <v>1</v>
      </c>
      <c r="AD86" t="b">
        <f t="shared" si="33"/>
        <v>1</v>
      </c>
      <c r="AE86" t="b">
        <f t="shared" si="34"/>
        <v>1</v>
      </c>
      <c r="AF86" t="b">
        <f t="shared" si="35"/>
        <v>1</v>
      </c>
      <c r="AG86" t="b">
        <f t="shared" si="36"/>
        <v>1</v>
      </c>
      <c r="AH86" t="b">
        <v>1</v>
      </c>
      <c r="AI86" t="b">
        <v>1</v>
      </c>
    </row>
    <row r="87" spans="1:35" x14ac:dyDescent="0.25">
      <c r="A87" s="1">
        <f>fullIRtable!A87-fullIRtable!$A$65</f>
        <v>94.499999999999986</v>
      </c>
      <c r="B87" s="1">
        <v>24.066800000000001</v>
      </c>
      <c r="C87" s="1">
        <v>6.9633000000000003</v>
      </c>
      <c r="D87" s="1">
        <v>1.4951000000000001</v>
      </c>
      <c r="E87" s="89">
        <v>34.067709999999998</v>
      </c>
      <c r="F87">
        <f>'F061'!M27</f>
        <v>571.15384615384619</v>
      </c>
      <c r="G87">
        <f>'F061'!O27</f>
        <v>14.87</v>
      </c>
      <c r="H87">
        <f>'F061'!Q27</f>
        <v>4.6780000000000002E-2</v>
      </c>
      <c r="I87">
        <f>'F061'!R27</f>
        <v>2.6531500000000001</v>
      </c>
      <c r="J87">
        <f>'F061'!S27</f>
        <v>8.699999999999999E-4</v>
      </c>
      <c r="K87">
        <f>'F061'!T27</f>
        <v>1.1043499999999999</v>
      </c>
      <c r="L87">
        <f>'F061'!U27</f>
        <v>2.00515</v>
      </c>
      <c r="N87">
        <f>'F061'!G27</f>
        <v>3.0034999999999998</v>
      </c>
      <c r="O87">
        <f>'F061'!F27</f>
        <v>18.771999999999998</v>
      </c>
      <c r="P87">
        <f t="shared" si="25"/>
        <v>2.1999999997439103E-2</v>
      </c>
      <c r="Q87">
        <f t="shared" si="26"/>
        <v>0.22999999997322845</v>
      </c>
      <c r="S87" s="1">
        <v>24.066800000000001</v>
      </c>
      <c r="T87" s="1">
        <v>6.9633000000000003</v>
      </c>
      <c r="U87">
        <f t="shared" si="27"/>
        <v>0.20149999997654522</v>
      </c>
      <c r="V87">
        <f t="shared" si="28"/>
        <v>0.10918114143920557</v>
      </c>
      <c r="W87">
        <f t="shared" si="29"/>
        <v>1.1414392059553382</v>
      </c>
      <c r="Y87" t="s">
        <v>63</v>
      </c>
      <c r="AA87" t="b">
        <f t="shared" si="30"/>
        <v>1</v>
      </c>
      <c r="AB87" t="b">
        <f t="shared" si="31"/>
        <v>1</v>
      </c>
      <c r="AC87" t="b">
        <f t="shared" si="32"/>
        <v>1</v>
      </c>
      <c r="AD87" t="b">
        <f t="shared" si="33"/>
        <v>1</v>
      </c>
      <c r="AE87" t="b">
        <f t="shared" si="34"/>
        <v>1</v>
      </c>
      <c r="AF87" t="b">
        <f t="shared" si="35"/>
        <v>1</v>
      </c>
      <c r="AG87" t="b">
        <f t="shared" si="36"/>
        <v>1</v>
      </c>
      <c r="AH87" t="b">
        <v>1</v>
      </c>
      <c r="AI87" t="b">
        <v>1</v>
      </c>
    </row>
    <row r="88" spans="1:35" s="93" customFormat="1" x14ac:dyDescent="0.25">
      <c r="A88" s="91">
        <f>fullIRtable!A88-fullIRtable!$A$65</f>
        <v>95.500000000116401</v>
      </c>
      <c r="B88" s="91">
        <v>23.783000000000001</v>
      </c>
      <c r="C88" s="91">
        <v>6.9695999999999998</v>
      </c>
      <c r="D88" s="91">
        <v>0.73680000000000001</v>
      </c>
      <c r="E88" s="98">
        <v>34.269210000000001</v>
      </c>
      <c r="F88" s="93">
        <f>'F061'!M28</f>
        <v>573.07692307692332</v>
      </c>
      <c r="G88" s="93">
        <f>'F061'!O28</f>
        <v>14.336</v>
      </c>
      <c r="H88" s="93">
        <f>'F061'!Q28</f>
        <v>4.5990000000000003E-2</v>
      </c>
      <c r="I88" s="93">
        <f>'F061'!R28</f>
        <v>2.54461</v>
      </c>
      <c r="J88" s="93">
        <f>'F061'!S28</f>
        <v>1.1E-4</v>
      </c>
      <c r="K88" s="93">
        <f>'F061'!T28</f>
        <v>0.97984000000000004</v>
      </c>
      <c r="L88" s="93">
        <f>'F061'!U28</f>
        <v>1.9361899999999999</v>
      </c>
      <c r="N88">
        <f>'F061'!G28</f>
        <v>3.0255000000000001</v>
      </c>
      <c r="O88">
        <f>'F061'!F28</f>
        <v>19.002000000000002</v>
      </c>
      <c r="P88">
        <v>0</v>
      </c>
      <c r="Q88">
        <v>0</v>
      </c>
      <c r="S88" s="91">
        <v>23.783000000000001</v>
      </c>
      <c r="T88" s="91">
        <v>6.9695999999999998</v>
      </c>
      <c r="U88" s="93">
        <v>0</v>
      </c>
      <c r="V88" t="e">
        <f t="shared" si="28"/>
        <v>#DIV/0!</v>
      </c>
      <c r="W88" t="e">
        <f t="shared" si="29"/>
        <v>#DIV/0!</v>
      </c>
      <c r="Y88" s="93" t="s">
        <v>63</v>
      </c>
      <c r="AA88" t="b">
        <f t="shared" si="30"/>
        <v>1</v>
      </c>
      <c r="AB88" t="b">
        <f t="shared" si="31"/>
        <v>1</v>
      </c>
      <c r="AC88" t="b">
        <f t="shared" si="32"/>
        <v>1</v>
      </c>
      <c r="AD88" t="b">
        <f t="shared" si="33"/>
        <v>1</v>
      </c>
      <c r="AE88" t="b">
        <f t="shared" si="34"/>
        <v>1</v>
      </c>
      <c r="AF88" t="b">
        <f t="shared" si="35"/>
        <v>1</v>
      </c>
      <c r="AG88" t="b">
        <f t="shared" si="36"/>
        <v>1</v>
      </c>
      <c r="AH88" t="b">
        <v>1</v>
      </c>
      <c r="AI88" t="b">
        <v>1</v>
      </c>
    </row>
    <row r="89" spans="1:35" x14ac:dyDescent="0.25">
      <c r="A89" s="1">
        <f>fullIRtable!A89-fullIRtable!$A$89</f>
        <v>0</v>
      </c>
      <c r="B89" s="1">
        <v>30.072299999999998</v>
      </c>
      <c r="C89" s="1">
        <v>4.9870999999999999</v>
      </c>
      <c r="D89" s="1">
        <v>43.865900000000003</v>
      </c>
      <c r="E89" s="89">
        <v>18.727899999999998</v>
      </c>
      <c r="F89">
        <f>'F066'!M4</f>
        <v>301.53846153846138</v>
      </c>
      <c r="G89">
        <f>'F066'!O4</f>
        <v>0</v>
      </c>
      <c r="H89">
        <f>'F066'!Q4</f>
        <v>0.20411000000000001</v>
      </c>
      <c r="I89">
        <f>'F066'!R4</f>
        <v>7.7583799999999998</v>
      </c>
      <c r="J89">
        <f>'F066'!S4</f>
        <v>1.1015599999999999</v>
      </c>
      <c r="K89">
        <f>'F066'!T4</f>
        <v>9.06386</v>
      </c>
      <c r="L89">
        <f>'F066'!U4</f>
        <v>5.0256999999999996</v>
      </c>
      <c r="N89">
        <f>'F066'!G4</f>
        <v>0.70429999999999993</v>
      </c>
      <c r="O89">
        <f>'F066'!F4</f>
        <v>1.8670000000000009</v>
      </c>
      <c r="P89">
        <f t="shared" ref="P89:P101" si="37">(N90-N89)/(A90-A89)</f>
        <v>1.54969696969697E-2</v>
      </c>
      <c r="Q89">
        <f t="shared" ref="Q89:Q101" si="38">(O90-O89)/(A90-A89)</f>
        <v>0.12903030303030311</v>
      </c>
      <c r="S89" s="1">
        <v>30.072299999999998</v>
      </c>
      <c r="T89" s="1">
        <v>4.9870999999999999</v>
      </c>
      <c r="U89">
        <f t="shared" ref="U89:U101" si="39">(E90-E89)/(A90-A89)</f>
        <v>0.1158812121212124</v>
      </c>
      <c r="V89">
        <f t="shared" si="28"/>
        <v>0.13373151189305635</v>
      </c>
      <c r="W89">
        <f t="shared" si="29"/>
        <v>1.1134704294889208</v>
      </c>
      <c r="Y89" t="s">
        <v>64</v>
      </c>
      <c r="AA89" t="b">
        <f t="shared" si="30"/>
        <v>1</v>
      </c>
      <c r="AB89" t="b">
        <f t="shared" si="31"/>
        <v>1</v>
      </c>
      <c r="AC89" t="b">
        <f t="shared" si="32"/>
        <v>1</v>
      </c>
      <c r="AD89" t="b">
        <f t="shared" si="33"/>
        <v>1</v>
      </c>
      <c r="AE89" t="b">
        <f t="shared" si="34"/>
        <v>1</v>
      </c>
      <c r="AF89" t="b">
        <f t="shared" si="35"/>
        <v>1</v>
      </c>
      <c r="AG89" t="b">
        <f t="shared" si="36"/>
        <v>1</v>
      </c>
      <c r="AH89" t="b">
        <v>1</v>
      </c>
      <c r="AI89" t="b">
        <v>1</v>
      </c>
    </row>
    <row r="90" spans="1:35" x14ac:dyDescent="0.25">
      <c r="A90" s="1">
        <f>fullIRtable!A90-fullIRtable!$A$89</f>
        <v>16.5</v>
      </c>
      <c r="B90" s="1">
        <v>30.072299999999998</v>
      </c>
      <c r="C90" s="1">
        <v>4.9587000000000003</v>
      </c>
      <c r="D90" s="1">
        <v>43.423499999999997</v>
      </c>
      <c r="E90" s="89">
        <v>20.639940000000003</v>
      </c>
      <c r="F90">
        <f>'F066'!M5</f>
        <v>370.38461538461524</v>
      </c>
      <c r="G90">
        <f>'F066'!O5</f>
        <v>0</v>
      </c>
      <c r="H90">
        <f>'F066'!Q5</f>
        <v>0.18805000000000002</v>
      </c>
      <c r="I90">
        <f>'F066'!R5</f>
        <v>6.6137800000000002</v>
      </c>
      <c r="J90">
        <f>'F066'!S5</f>
        <v>0.94232999999999989</v>
      </c>
      <c r="K90">
        <f>'F066'!T5</f>
        <v>8.0983199999999993</v>
      </c>
      <c r="L90">
        <f>'F066'!U5</f>
        <v>4.77088</v>
      </c>
      <c r="N90">
        <f>'F066'!G5</f>
        <v>0.96</v>
      </c>
      <c r="O90">
        <f>'F066'!F5</f>
        <v>3.9960000000000022</v>
      </c>
      <c r="P90">
        <f t="shared" si="37"/>
        <v>1.4399999999999894E-2</v>
      </c>
      <c r="Q90">
        <f t="shared" si="38"/>
        <v>0.1286666666666664</v>
      </c>
      <c r="S90" s="1">
        <v>30.072299999999998</v>
      </c>
      <c r="T90" s="1">
        <v>4.9587000000000003</v>
      </c>
      <c r="U90">
        <f t="shared" si="39"/>
        <v>0.11460666666666579</v>
      </c>
      <c r="V90">
        <f t="shared" si="28"/>
        <v>0.12564714094584378</v>
      </c>
      <c r="W90">
        <f t="shared" si="29"/>
        <v>1.1226804723401842</v>
      </c>
      <c r="Y90" t="s">
        <v>64</v>
      </c>
      <c r="AA90" t="b">
        <f t="shared" si="30"/>
        <v>1</v>
      </c>
      <c r="AB90" t="b">
        <f t="shared" si="31"/>
        <v>1</v>
      </c>
      <c r="AC90" t="b">
        <f t="shared" si="32"/>
        <v>1</v>
      </c>
      <c r="AD90" t="b">
        <f t="shared" si="33"/>
        <v>1</v>
      </c>
      <c r="AE90" t="b">
        <f t="shared" si="34"/>
        <v>1</v>
      </c>
      <c r="AF90" t="b">
        <f t="shared" si="35"/>
        <v>1</v>
      </c>
      <c r="AG90" t="b">
        <f t="shared" si="36"/>
        <v>1</v>
      </c>
      <c r="AH90" t="b">
        <v>1</v>
      </c>
      <c r="AI90" t="b">
        <v>1</v>
      </c>
    </row>
    <row r="91" spans="1:35" x14ac:dyDescent="0.25">
      <c r="A91" s="1">
        <f>fullIRtable!A91-fullIRtable!$A$89</f>
        <v>19.5</v>
      </c>
      <c r="B91" s="1">
        <v>30.072299999999998</v>
      </c>
      <c r="C91" s="1">
        <v>4.9808000000000003</v>
      </c>
      <c r="D91" s="1">
        <v>47.183500000000002</v>
      </c>
      <c r="E91" s="89">
        <v>20.98376</v>
      </c>
      <c r="F91">
        <f>'F066'!M6</f>
        <v>378.07692307692298</v>
      </c>
      <c r="G91">
        <f>'F066'!O6</f>
        <v>0.22</v>
      </c>
      <c r="H91">
        <f>'F066'!Q6</f>
        <v>0.18528</v>
      </c>
      <c r="I91">
        <f>'F066'!R6</f>
        <v>6.3252000000000006</v>
      </c>
      <c r="J91">
        <f>'F066'!S6</f>
        <v>0.91376000000000013</v>
      </c>
      <c r="K91">
        <f>'F066'!T6</f>
        <v>7.3579600000000003</v>
      </c>
      <c r="L91">
        <f>'F066'!U6</f>
        <v>4.4248600000000007</v>
      </c>
      <c r="N91">
        <f>'F066'!G6</f>
        <v>1.0031999999999996</v>
      </c>
      <c r="O91">
        <f>'F066'!F6</f>
        <v>4.3820000000000014</v>
      </c>
      <c r="P91">
        <f t="shared" si="37"/>
        <v>1.3400000000000153E-2</v>
      </c>
      <c r="Q91">
        <f t="shared" si="38"/>
        <v>0.12933333333333272</v>
      </c>
      <c r="S91" s="1">
        <v>30.072299999999998</v>
      </c>
      <c r="T91" s="1">
        <v>4.9808000000000003</v>
      </c>
      <c r="U91">
        <f t="shared" si="39"/>
        <v>0.11423333333333356</v>
      </c>
      <c r="V91">
        <f t="shared" si="28"/>
        <v>0.11730376422527101</v>
      </c>
      <c r="W91">
        <f t="shared" si="29"/>
        <v>1.1321855850598115</v>
      </c>
      <c r="Y91" t="s">
        <v>64</v>
      </c>
      <c r="AA91" t="b">
        <f t="shared" si="30"/>
        <v>1</v>
      </c>
      <c r="AB91" t="b">
        <f t="shared" si="31"/>
        <v>1</v>
      </c>
      <c r="AC91" t="b">
        <f t="shared" si="32"/>
        <v>1</v>
      </c>
      <c r="AD91" t="b">
        <f t="shared" si="33"/>
        <v>1</v>
      </c>
      <c r="AE91" t="b">
        <f t="shared" si="34"/>
        <v>1</v>
      </c>
      <c r="AF91" t="b">
        <f t="shared" si="35"/>
        <v>1</v>
      </c>
      <c r="AG91" t="b">
        <f t="shared" si="36"/>
        <v>1</v>
      </c>
      <c r="AH91" t="b">
        <v>1</v>
      </c>
      <c r="AI91" t="b">
        <v>1</v>
      </c>
    </row>
    <row r="92" spans="1:35" x14ac:dyDescent="0.25">
      <c r="A92" s="1">
        <f>fullIRtable!A92-fullIRtable!$A$89</f>
        <v>22.5</v>
      </c>
      <c r="B92" s="1">
        <v>30.024999999999999</v>
      </c>
      <c r="C92" s="1">
        <v>4.9839000000000002</v>
      </c>
      <c r="D92" s="1">
        <v>43.9923</v>
      </c>
      <c r="E92" s="89">
        <v>21.326460000000001</v>
      </c>
      <c r="F92">
        <f>'F066'!M7</f>
        <v>379.61538461538476</v>
      </c>
      <c r="G92">
        <f>'F066'!O7</f>
        <v>0.24</v>
      </c>
      <c r="H92">
        <f>'F066'!Q7</f>
        <v>0.16420999999999999</v>
      </c>
      <c r="I92">
        <f>'F066'!R7</f>
        <v>5.8230300000000002</v>
      </c>
      <c r="J92">
        <f>'F066'!S7</f>
        <v>0.76339000000000001</v>
      </c>
      <c r="K92">
        <f>'F066'!T7</f>
        <v>6.5039599999999993</v>
      </c>
      <c r="L92">
        <f>'F066'!U7</f>
        <v>3.88489</v>
      </c>
      <c r="N92">
        <f>'F066'!G7</f>
        <v>1.0434000000000001</v>
      </c>
      <c r="O92">
        <f>'F066'!F7</f>
        <v>4.7699999999999996</v>
      </c>
      <c r="P92">
        <f t="shared" si="37"/>
        <v>6.7999999999995469E-3</v>
      </c>
      <c r="Q92">
        <f t="shared" si="38"/>
        <v>0.1286666666666676</v>
      </c>
      <c r="S92" s="1">
        <v>30.024999999999999</v>
      </c>
      <c r="T92" s="1">
        <v>4.9839000000000002</v>
      </c>
      <c r="U92">
        <f t="shared" si="39"/>
        <v>0.10776666666666539</v>
      </c>
      <c r="V92">
        <f t="shared" si="28"/>
        <v>6.3099288586448754E-2</v>
      </c>
      <c r="W92">
        <f t="shared" si="29"/>
        <v>1.1939375193319126</v>
      </c>
      <c r="Y92" t="s">
        <v>64</v>
      </c>
      <c r="AA92" t="b">
        <f t="shared" si="30"/>
        <v>1</v>
      </c>
      <c r="AB92" t="b">
        <f t="shared" si="31"/>
        <v>1</v>
      </c>
      <c r="AC92" t="b">
        <f t="shared" si="32"/>
        <v>1</v>
      </c>
      <c r="AD92" t="b">
        <f t="shared" si="33"/>
        <v>1</v>
      </c>
      <c r="AE92" t="b">
        <f t="shared" si="34"/>
        <v>1</v>
      </c>
      <c r="AF92" t="b">
        <f t="shared" si="35"/>
        <v>1</v>
      </c>
      <c r="AG92" t="b">
        <f t="shared" si="36"/>
        <v>1</v>
      </c>
      <c r="AH92" t="b">
        <v>1</v>
      </c>
      <c r="AI92" t="b">
        <v>1</v>
      </c>
    </row>
    <row r="93" spans="1:35" x14ac:dyDescent="0.25">
      <c r="A93" s="1">
        <f>fullIRtable!A93-fullIRtable!$A$89</f>
        <v>24</v>
      </c>
      <c r="B93" s="1">
        <v>30.024999999999999</v>
      </c>
      <c r="C93" s="1">
        <v>5.2832999999999997</v>
      </c>
      <c r="D93" s="1">
        <v>45.066600000000001</v>
      </c>
      <c r="E93" s="89">
        <v>21.488109999999999</v>
      </c>
      <c r="F93">
        <f>'F066'!M8</f>
        <v>363.46153846153828</v>
      </c>
      <c r="G93">
        <f>'F066'!O8</f>
        <v>0.2</v>
      </c>
      <c r="H93" t="s">
        <v>70</v>
      </c>
      <c r="I93" t="s">
        <v>70</v>
      </c>
      <c r="J93" t="s">
        <v>70</v>
      </c>
      <c r="K93" t="s">
        <v>70</v>
      </c>
      <c r="L93" t="s">
        <v>70</v>
      </c>
      <c r="N93">
        <f>'F066'!G8</f>
        <v>1.0535999999999994</v>
      </c>
      <c r="O93">
        <f>'F066'!F8</f>
        <v>4.963000000000001</v>
      </c>
      <c r="P93">
        <f t="shared" si="37"/>
        <v>1.1830303030303019E-2</v>
      </c>
      <c r="Q93">
        <f t="shared" si="38"/>
        <v>0.12903030303030311</v>
      </c>
      <c r="S93" s="1">
        <v>30.024999999999999</v>
      </c>
      <c r="T93" s="1">
        <v>5.2832999999999997</v>
      </c>
      <c r="U93">
        <f t="shared" si="39"/>
        <v>0.11258121212121223</v>
      </c>
      <c r="V93">
        <f t="shared" si="28"/>
        <v>0.10508239170107485</v>
      </c>
      <c r="W93">
        <f t="shared" si="29"/>
        <v>1.1461086676823191</v>
      </c>
      <c r="Y93" t="s">
        <v>64</v>
      </c>
      <c r="AA93" t="b">
        <f t="shared" si="30"/>
        <v>1</v>
      </c>
      <c r="AB93" t="b">
        <f t="shared" si="31"/>
        <v>1</v>
      </c>
      <c r="AC93" t="b">
        <f t="shared" si="32"/>
        <v>0</v>
      </c>
      <c r="AD93" t="b">
        <f t="shared" si="33"/>
        <v>0</v>
      </c>
      <c r="AE93" t="b">
        <f t="shared" si="34"/>
        <v>0</v>
      </c>
      <c r="AF93" t="b">
        <f t="shared" si="35"/>
        <v>0</v>
      </c>
      <c r="AG93" t="b">
        <f t="shared" si="36"/>
        <v>0</v>
      </c>
      <c r="AH93" t="b">
        <v>1</v>
      </c>
      <c r="AI93" t="b">
        <v>1</v>
      </c>
    </row>
    <row r="94" spans="1:35" x14ac:dyDescent="0.25">
      <c r="A94" s="1">
        <f>fullIRtable!A94-fullIRtable!$A$89</f>
        <v>40.5</v>
      </c>
      <c r="B94" s="1">
        <v>30.024999999999999</v>
      </c>
      <c r="C94" s="1">
        <v>4.9713000000000003</v>
      </c>
      <c r="D94" s="1">
        <v>48.447400000000002</v>
      </c>
      <c r="E94" s="89">
        <v>23.345700000000001</v>
      </c>
      <c r="F94">
        <f>'F066'!M9</f>
        <v>405.38461538461507</v>
      </c>
      <c r="G94">
        <f>'F066'!O9</f>
        <v>1.26</v>
      </c>
      <c r="H94">
        <f>'F066'!Q9</f>
        <v>0.14749000000000001</v>
      </c>
      <c r="I94">
        <f>'F066'!R9</f>
        <v>4.9714499999999999</v>
      </c>
      <c r="J94">
        <f>'F066'!S9</f>
        <v>0.60648000000000002</v>
      </c>
      <c r="K94">
        <f>'F066'!T9</f>
        <v>5.4782299999999999</v>
      </c>
      <c r="L94">
        <f>'F066'!U9</f>
        <v>3.7692999999999999</v>
      </c>
      <c r="N94">
        <f>'F066'!G9</f>
        <v>1.2487999999999992</v>
      </c>
      <c r="O94">
        <f>'F066'!F9</f>
        <v>7.0920000000000023</v>
      </c>
      <c r="P94">
        <f t="shared" si="37"/>
        <v>1.272631578939578E-2</v>
      </c>
      <c r="Q94">
        <f t="shared" si="38"/>
        <v>0.12884210526236772</v>
      </c>
      <c r="S94" s="1">
        <v>30.024999999999999</v>
      </c>
      <c r="T94" s="1">
        <v>4.9713000000000003</v>
      </c>
      <c r="U94">
        <f t="shared" si="39"/>
        <v>0.11323894736772708</v>
      </c>
      <c r="V94">
        <f t="shared" si="28"/>
        <v>0.11238461752977015</v>
      </c>
      <c r="W94">
        <f t="shared" si="29"/>
        <v>1.1377896762319033</v>
      </c>
      <c r="Y94" t="s">
        <v>64</v>
      </c>
      <c r="AA94" t="b">
        <f t="shared" si="30"/>
        <v>1</v>
      </c>
      <c r="AB94" t="b">
        <f t="shared" si="31"/>
        <v>1</v>
      </c>
      <c r="AC94" t="b">
        <f t="shared" si="32"/>
        <v>1</v>
      </c>
      <c r="AD94" t="b">
        <f t="shared" si="33"/>
        <v>1</v>
      </c>
      <c r="AE94" t="b">
        <f t="shared" si="34"/>
        <v>1</v>
      </c>
      <c r="AF94" t="b">
        <f t="shared" si="35"/>
        <v>1</v>
      </c>
      <c r="AG94" t="b">
        <f t="shared" si="36"/>
        <v>1</v>
      </c>
      <c r="AH94" t="b">
        <v>1</v>
      </c>
      <c r="AI94" t="b">
        <v>1</v>
      </c>
    </row>
    <row r="95" spans="1:35" x14ac:dyDescent="0.25">
      <c r="A95" s="1">
        <f>fullIRtable!A95-fullIRtable!$A$89</f>
        <v>43.666666666686069</v>
      </c>
      <c r="B95" s="1">
        <v>30.072299999999998</v>
      </c>
      <c r="C95" s="1">
        <v>4.9649999999999999</v>
      </c>
      <c r="D95" s="1">
        <v>49.174100000000003</v>
      </c>
      <c r="E95" s="89">
        <v>23.70429</v>
      </c>
      <c r="F95">
        <f>'F066'!M10</f>
        <v>411.92307692307696</v>
      </c>
      <c r="G95">
        <f>'F066'!O10</f>
        <v>2.41</v>
      </c>
      <c r="H95">
        <f>'F066'!Q10</f>
        <v>0.14380999999999999</v>
      </c>
      <c r="I95">
        <f>'F066'!R10</f>
        <v>4.9209000000000005</v>
      </c>
      <c r="J95">
        <f>'F066'!S10</f>
        <v>0.60129999999999995</v>
      </c>
      <c r="K95">
        <f>'F066'!T10</f>
        <v>5.5348799999999994</v>
      </c>
      <c r="L95">
        <f>'F066'!U10</f>
        <v>3.8386699999999996</v>
      </c>
      <c r="N95">
        <f>'F066'!G10</f>
        <v>1.2890999999999995</v>
      </c>
      <c r="O95">
        <f>'F066'!F10</f>
        <v>7.5</v>
      </c>
      <c r="P95">
        <f t="shared" si="37"/>
        <v>1.3658823529505442E-2</v>
      </c>
      <c r="Q95">
        <f t="shared" si="38"/>
        <v>0.12917647058912041</v>
      </c>
      <c r="S95" s="1">
        <v>30.072299999999998</v>
      </c>
      <c r="T95" s="1">
        <v>4.9649999999999999</v>
      </c>
      <c r="U95">
        <f t="shared" si="39"/>
        <v>0.1143423529419592</v>
      </c>
      <c r="V95">
        <f t="shared" si="28"/>
        <v>0.1194555051393663</v>
      </c>
      <c r="W95">
        <f t="shared" si="29"/>
        <v>1.1297342346513639</v>
      </c>
      <c r="Y95" t="s">
        <v>64</v>
      </c>
      <c r="AA95" t="b">
        <f t="shared" si="30"/>
        <v>1</v>
      </c>
      <c r="AB95" t="b">
        <f t="shared" si="31"/>
        <v>1</v>
      </c>
      <c r="AC95" t="b">
        <f t="shared" si="32"/>
        <v>1</v>
      </c>
      <c r="AD95" t="b">
        <f t="shared" si="33"/>
        <v>1</v>
      </c>
      <c r="AE95" t="b">
        <f t="shared" si="34"/>
        <v>1</v>
      </c>
      <c r="AF95" t="b">
        <f t="shared" si="35"/>
        <v>1</v>
      </c>
      <c r="AG95" t="b">
        <f t="shared" si="36"/>
        <v>1</v>
      </c>
      <c r="AH95" t="b">
        <v>1</v>
      </c>
      <c r="AI95" t="b">
        <v>1</v>
      </c>
    </row>
    <row r="96" spans="1:35" x14ac:dyDescent="0.25">
      <c r="A96" s="1">
        <f>fullIRtable!A96-fullIRtable!$A$89</f>
        <v>46.5</v>
      </c>
      <c r="B96" s="1">
        <v>30.024999999999999</v>
      </c>
      <c r="C96" s="1">
        <v>4.9775999999999998</v>
      </c>
      <c r="D96" s="1">
        <v>50.122</v>
      </c>
      <c r="E96" s="89">
        <v>24.02826</v>
      </c>
      <c r="F96">
        <f>'F066'!M11</f>
        <v>410.38461538461547</v>
      </c>
      <c r="G96">
        <f>'F066'!O11</f>
        <v>2.7</v>
      </c>
      <c r="H96" t="s">
        <v>70</v>
      </c>
      <c r="I96" t="s">
        <v>70</v>
      </c>
      <c r="J96" t="s">
        <v>70</v>
      </c>
      <c r="K96" t="s">
        <v>70</v>
      </c>
      <c r="L96" t="s">
        <v>70</v>
      </c>
      <c r="N96">
        <f>'F066'!G11</f>
        <v>1.3277999999999999</v>
      </c>
      <c r="O96">
        <f>'F066'!F11</f>
        <v>7.8660000000000014</v>
      </c>
      <c r="P96">
        <f t="shared" si="37"/>
        <v>2.3266666666666325E-2</v>
      </c>
      <c r="Q96">
        <f t="shared" si="38"/>
        <v>0.19733333333333292</v>
      </c>
      <c r="S96" s="1">
        <v>30.024999999999999</v>
      </c>
      <c r="T96" s="1">
        <v>4.9775999999999998</v>
      </c>
      <c r="U96">
        <f t="shared" si="39"/>
        <v>0.17683333333333451</v>
      </c>
      <c r="V96">
        <f t="shared" si="28"/>
        <v>0.13157398680489824</v>
      </c>
      <c r="W96">
        <f t="shared" si="29"/>
        <v>1.1159283694627613</v>
      </c>
      <c r="Y96" t="s">
        <v>64</v>
      </c>
      <c r="AA96" t="b">
        <f t="shared" si="30"/>
        <v>1</v>
      </c>
      <c r="AB96" t="b">
        <f t="shared" si="31"/>
        <v>1</v>
      </c>
      <c r="AC96" t="b">
        <f t="shared" si="32"/>
        <v>0</v>
      </c>
      <c r="AD96" t="b">
        <f t="shared" si="33"/>
        <v>0</v>
      </c>
      <c r="AE96" t="b">
        <f t="shared" si="34"/>
        <v>0</v>
      </c>
      <c r="AF96" t="b">
        <f t="shared" si="35"/>
        <v>0</v>
      </c>
      <c r="AG96" t="b">
        <f t="shared" si="36"/>
        <v>0</v>
      </c>
      <c r="AH96" t="b">
        <v>1</v>
      </c>
      <c r="AI96" t="b">
        <v>1</v>
      </c>
    </row>
    <row r="97" spans="1:35" x14ac:dyDescent="0.25">
      <c r="A97" s="1">
        <f>fullIRtable!A97-fullIRtable!$A$89</f>
        <v>48</v>
      </c>
      <c r="B97" s="1">
        <v>30.024999999999999</v>
      </c>
      <c r="C97" s="1">
        <v>4.9713000000000003</v>
      </c>
      <c r="D97" s="1">
        <v>54.261099999999999</v>
      </c>
      <c r="E97" s="89">
        <v>24.293510000000001</v>
      </c>
      <c r="F97">
        <f>'F066'!M12</f>
        <v>415</v>
      </c>
      <c r="G97">
        <f>'F066'!O12</f>
        <v>3</v>
      </c>
      <c r="H97">
        <f>'F066'!Q12</f>
        <v>0.13200999999999999</v>
      </c>
      <c r="I97">
        <f>'F066'!R12</f>
        <v>4.3812300000000004</v>
      </c>
      <c r="J97">
        <f>'F066'!S12</f>
        <v>0.49104999999999999</v>
      </c>
      <c r="K97">
        <f>'F066'!T12</f>
        <v>4.9333299999999998</v>
      </c>
      <c r="L97">
        <f>'F066'!U12</f>
        <v>3.3913899999999999</v>
      </c>
      <c r="N97">
        <f>'F066'!G12</f>
        <v>1.3626999999999994</v>
      </c>
      <c r="O97">
        <f>'F066'!F12</f>
        <v>8.1620000000000008</v>
      </c>
      <c r="P97">
        <f t="shared" si="37"/>
        <v>2.4800000000000228E-2</v>
      </c>
      <c r="Q97">
        <f t="shared" si="38"/>
        <v>0.23000000000000043</v>
      </c>
      <c r="S97" s="1">
        <v>30.024999999999999</v>
      </c>
      <c r="T97" s="1">
        <v>4.9713000000000003</v>
      </c>
      <c r="U97">
        <f t="shared" si="39"/>
        <v>0.20401999999999987</v>
      </c>
      <c r="V97">
        <f t="shared" si="28"/>
        <v>0.12155671012645938</v>
      </c>
      <c r="W97">
        <f t="shared" si="29"/>
        <v>1.1273404568179619</v>
      </c>
      <c r="Y97" t="s">
        <v>64</v>
      </c>
      <c r="AA97" t="b">
        <f t="shared" si="30"/>
        <v>1</v>
      </c>
      <c r="AB97" t="b">
        <f t="shared" si="31"/>
        <v>1</v>
      </c>
      <c r="AC97" t="b">
        <f t="shared" si="32"/>
        <v>1</v>
      </c>
      <c r="AD97" t="b">
        <f t="shared" si="33"/>
        <v>1</v>
      </c>
      <c r="AE97" t="b">
        <f t="shared" si="34"/>
        <v>1</v>
      </c>
      <c r="AF97" t="b">
        <f t="shared" si="35"/>
        <v>1</v>
      </c>
      <c r="AG97" t="b">
        <f t="shared" si="36"/>
        <v>1</v>
      </c>
      <c r="AH97" t="b">
        <v>1</v>
      </c>
      <c r="AI97" t="b">
        <v>1</v>
      </c>
    </row>
    <row r="98" spans="1:35" x14ac:dyDescent="0.25">
      <c r="A98" s="1">
        <f>fullIRtable!A98-fullIRtable!$A$89</f>
        <v>49.5</v>
      </c>
      <c r="B98" s="1">
        <v>30.024999999999999</v>
      </c>
      <c r="C98" s="1">
        <v>4.9744999999999999</v>
      </c>
      <c r="D98" s="1">
        <v>51.575400000000002</v>
      </c>
      <c r="E98" s="89">
        <v>24.599540000000001</v>
      </c>
      <c r="F98">
        <f>'F066'!M13</f>
        <v>412.69230769230751</v>
      </c>
      <c r="G98">
        <f>'F066'!O13</f>
        <v>3.42</v>
      </c>
      <c r="H98">
        <f>'F066'!Q13</f>
        <v>0.12919</v>
      </c>
      <c r="I98">
        <f>'F066'!R13</f>
        <v>4.2189399999999999</v>
      </c>
      <c r="J98">
        <f>'F066'!S13</f>
        <v>0.47411999999999999</v>
      </c>
      <c r="K98">
        <f>'F066'!T13</f>
        <v>4.5203499999999996</v>
      </c>
      <c r="L98">
        <f>'F066'!U13</f>
        <v>3.1832699999999998</v>
      </c>
      <c r="N98">
        <f>'F066'!G13</f>
        <v>1.3998999999999997</v>
      </c>
      <c r="O98">
        <f>'F066'!F13</f>
        <v>8.5070000000000014</v>
      </c>
      <c r="P98">
        <f t="shared" si="37"/>
        <v>2.6766666666666755E-2</v>
      </c>
      <c r="Q98">
        <f t="shared" si="38"/>
        <v>0.22999999999999984</v>
      </c>
      <c r="S98" s="1">
        <v>30.024999999999999</v>
      </c>
      <c r="T98" s="1">
        <v>4.9744999999999999</v>
      </c>
      <c r="U98">
        <f t="shared" si="39"/>
        <v>0.20579000000000036</v>
      </c>
      <c r="V98">
        <f t="shared" si="28"/>
        <v>0.13006786853912583</v>
      </c>
      <c r="W98">
        <f t="shared" si="29"/>
        <v>1.1176442003984617</v>
      </c>
      <c r="Y98" t="s">
        <v>64</v>
      </c>
      <c r="AA98" t="b">
        <f t="shared" si="30"/>
        <v>1</v>
      </c>
      <c r="AB98" t="b">
        <f t="shared" si="31"/>
        <v>1</v>
      </c>
      <c r="AC98" t="b">
        <f t="shared" si="32"/>
        <v>1</v>
      </c>
      <c r="AD98" t="b">
        <f t="shared" si="33"/>
        <v>1</v>
      </c>
      <c r="AE98" t="b">
        <f t="shared" si="34"/>
        <v>1</v>
      </c>
      <c r="AF98" t="b">
        <f t="shared" si="35"/>
        <v>1</v>
      </c>
      <c r="AG98" t="b">
        <f t="shared" si="36"/>
        <v>1</v>
      </c>
      <c r="AH98" t="b">
        <v>1</v>
      </c>
      <c r="AI98" t="b">
        <v>1</v>
      </c>
    </row>
    <row r="99" spans="1:35" x14ac:dyDescent="0.25">
      <c r="A99" s="1">
        <f>fullIRtable!A99-fullIRtable!$A$89</f>
        <v>52.5</v>
      </c>
      <c r="B99" s="1">
        <v>29.977699999999999</v>
      </c>
      <c r="C99" s="1">
        <v>4.9775999999999998</v>
      </c>
      <c r="D99" s="1">
        <v>65.477800000000002</v>
      </c>
      <c r="E99" s="89">
        <v>25.216910000000002</v>
      </c>
      <c r="F99">
        <f>'F066'!M14</f>
        <v>415.76923076923089</v>
      </c>
      <c r="G99">
        <f>'F066'!O14</f>
        <v>4.0199999999999996</v>
      </c>
      <c r="H99">
        <f>'F066'!Q14</f>
        <v>0.12287999999999999</v>
      </c>
      <c r="I99">
        <f>'F066'!R14</f>
        <v>4.2057200000000003</v>
      </c>
      <c r="J99">
        <f>'F066'!S14</f>
        <v>0.44844000000000001</v>
      </c>
      <c r="K99">
        <f>'F066'!T14</f>
        <v>4.1900399999999998</v>
      </c>
      <c r="L99">
        <f>'F066'!U14</f>
        <v>3.07775</v>
      </c>
      <c r="N99">
        <f>'F066'!G14</f>
        <v>1.4802</v>
      </c>
      <c r="O99">
        <f>'F066'!F14</f>
        <v>9.197000000000001</v>
      </c>
      <c r="P99">
        <f t="shared" si="37"/>
        <v>2.5033333333333314E-2</v>
      </c>
      <c r="Q99">
        <f t="shared" si="38"/>
        <v>0.22999999999999998</v>
      </c>
      <c r="S99" s="1">
        <v>29.977699999999999</v>
      </c>
      <c r="T99" s="1">
        <v>4.9775999999999998</v>
      </c>
      <c r="U99">
        <f t="shared" si="39"/>
        <v>0.20422999999999991</v>
      </c>
      <c r="V99">
        <f t="shared" si="28"/>
        <v>0.12257422187403087</v>
      </c>
      <c r="W99">
        <f t="shared" si="29"/>
        <v>1.1261812662194588</v>
      </c>
      <c r="Y99" t="s">
        <v>64</v>
      </c>
      <c r="AA99" t="b">
        <f t="shared" si="30"/>
        <v>1</v>
      </c>
      <c r="AB99" t="b">
        <f t="shared" si="31"/>
        <v>1</v>
      </c>
      <c r="AC99" t="b">
        <f t="shared" si="32"/>
        <v>1</v>
      </c>
      <c r="AD99" t="b">
        <f t="shared" si="33"/>
        <v>1</v>
      </c>
      <c r="AE99" t="b">
        <f t="shared" si="34"/>
        <v>1</v>
      </c>
      <c r="AF99" t="b">
        <f t="shared" si="35"/>
        <v>1</v>
      </c>
      <c r="AG99" t="b">
        <f t="shared" si="36"/>
        <v>1</v>
      </c>
      <c r="AH99" t="b">
        <v>1</v>
      </c>
      <c r="AI99" t="b">
        <v>1</v>
      </c>
    </row>
    <row r="100" spans="1:35" x14ac:dyDescent="0.25">
      <c r="A100" s="1">
        <f>fullIRtable!A100-fullIRtable!$A$89</f>
        <v>64.5</v>
      </c>
      <c r="B100" s="1">
        <v>30.024999999999999</v>
      </c>
      <c r="C100" s="1">
        <v>4.9619</v>
      </c>
      <c r="D100" s="1">
        <v>46.772799999999997</v>
      </c>
      <c r="E100" s="89">
        <v>27.667670000000001</v>
      </c>
      <c r="F100">
        <f>'F066'!M15</f>
        <v>437.30769230769249</v>
      </c>
      <c r="G100">
        <f>'F066'!O15</f>
        <v>8.83</v>
      </c>
      <c r="H100">
        <f>'F066'!Q15</f>
        <v>0.10709</v>
      </c>
      <c r="I100">
        <f>'F066'!R15</f>
        <v>3.5621699999999996</v>
      </c>
      <c r="J100">
        <f>'F066'!S15</f>
        <v>0.36231000000000002</v>
      </c>
      <c r="K100">
        <f>'F066'!T15</f>
        <v>3.5220700000000003</v>
      </c>
      <c r="L100">
        <f>'F066'!U15</f>
        <v>2.83229</v>
      </c>
      <c r="N100">
        <f>'F066'!G15</f>
        <v>1.7805999999999997</v>
      </c>
      <c r="O100">
        <f>'F066'!F15</f>
        <v>11.957000000000001</v>
      </c>
      <c r="P100">
        <f t="shared" si="37"/>
        <v>2.3784615385041414E-2</v>
      </c>
      <c r="Q100">
        <f t="shared" si="38"/>
        <v>0.22984615385027091</v>
      </c>
      <c r="S100" s="1">
        <v>30.024999999999999</v>
      </c>
      <c r="T100" s="1">
        <v>4.9619</v>
      </c>
      <c r="U100">
        <f t="shared" si="39"/>
        <v>0.20298461538825111</v>
      </c>
      <c r="V100">
        <f t="shared" si="28"/>
        <v>0.11717447324541466</v>
      </c>
      <c r="W100">
        <f t="shared" si="29"/>
        <v>1.1323328785811744</v>
      </c>
      <c r="Y100" t="s">
        <v>64</v>
      </c>
      <c r="AA100" t="b">
        <f t="shared" si="30"/>
        <v>1</v>
      </c>
      <c r="AB100" t="b">
        <f t="shared" si="31"/>
        <v>1</v>
      </c>
      <c r="AC100" t="b">
        <f t="shared" si="32"/>
        <v>1</v>
      </c>
      <c r="AD100" t="b">
        <f t="shared" si="33"/>
        <v>1</v>
      </c>
      <c r="AE100" t="b">
        <f t="shared" si="34"/>
        <v>1</v>
      </c>
      <c r="AF100" t="b">
        <f t="shared" si="35"/>
        <v>1</v>
      </c>
      <c r="AG100" t="b">
        <f t="shared" si="36"/>
        <v>1</v>
      </c>
      <c r="AH100" t="b">
        <v>1</v>
      </c>
      <c r="AI100" t="b">
        <v>1</v>
      </c>
    </row>
    <row r="101" spans="1:35" x14ac:dyDescent="0.25">
      <c r="A101" s="1">
        <f>fullIRtable!A101-fullIRtable!$A$89</f>
        <v>67.749999999941792</v>
      </c>
      <c r="B101" s="1">
        <v>30.024999999999999</v>
      </c>
      <c r="C101" s="1">
        <v>4.9744999999999999</v>
      </c>
      <c r="D101" s="1">
        <v>43.044400000000003</v>
      </c>
      <c r="E101" s="89">
        <v>28.327370000000002</v>
      </c>
      <c r="F101">
        <f>'F066'!M16</f>
        <v>443.84615384615404</v>
      </c>
      <c r="G101">
        <f>'F066'!O16</f>
        <v>10.38</v>
      </c>
      <c r="H101">
        <f>'F066'!Q16</f>
        <v>9.6879999999999994E-2</v>
      </c>
      <c r="I101">
        <f>'F066'!R16</f>
        <v>3.45092</v>
      </c>
      <c r="J101">
        <f>'F066'!S16</f>
        <v>0.32890999999999998</v>
      </c>
      <c r="K101">
        <f>'F066'!T16</f>
        <v>3.29467</v>
      </c>
      <c r="L101">
        <f>'F066'!U16</f>
        <v>2.7206800000000002</v>
      </c>
      <c r="N101">
        <f>'F066'!G16</f>
        <v>1.8578999999999999</v>
      </c>
      <c r="O101">
        <f>'F066'!F16</f>
        <v>12.704000000000002</v>
      </c>
      <c r="P101">
        <f t="shared" si="37"/>
        <v>2.1963636363171314E-2</v>
      </c>
      <c r="Q101">
        <f t="shared" si="38"/>
        <v>0.23054545454057421</v>
      </c>
      <c r="S101" s="1">
        <v>30.024999999999999</v>
      </c>
      <c r="T101" s="1">
        <v>4.9744999999999999</v>
      </c>
      <c r="U101">
        <f t="shared" si="39"/>
        <v>0.20189818181390781</v>
      </c>
      <c r="V101">
        <f t="shared" si="28"/>
        <v>0.10878570656676584</v>
      </c>
      <c r="W101">
        <f t="shared" si="29"/>
        <v>1.1418897013796339</v>
      </c>
      <c r="Y101" t="s">
        <v>64</v>
      </c>
      <c r="AA101" t="b">
        <f t="shared" si="30"/>
        <v>1</v>
      </c>
      <c r="AB101" t="b">
        <f t="shared" si="31"/>
        <v>1</v>
      </c>
      <c r="AC101" t="b">
        <f t="shared" si="32"/>
        <v>1</v>
      </c>
      <c r="AD101" t="b">
        <f t="shared" si="33"/>
        <v>1</v>
      </c>
      <c r="AE101" t="b">
        <f t="shared" si="34"/>
        <v>1</v>
      </c>
      <c r="AF101" t="b">
        <f t="shared" si="35"/>
        <v>1</v>
      </c>
      <c r="AG101" t="b">
        <f t="shared" si="36"/>
        <v>1</v>
      </c>
      <c r="AH101" t="b">
        <v>1</v>
      </c>
      <c r="AI101" t="b">
        <v>1</v>
      </c>
    </row>
    <row r="102" spans="1:35" s="93" customFormat="1" x14ac:dyDescent="0.25">
      <c r="A102" s="91">
        <f>fullIRtable!A102-fullIRtable!$A$89</f>
        <v>70.5</v>
      </c>
      <c r="B102" s="91">
        <v>29.883199999999999</v>
      </c>
      <c r="C102" s="91">
        <v>4.9839000000000002</v>
      </c>
      <c r="D102" s="91">
        <v>90.091399999999993</v>
      </c>
      <c r="E102" s="98">
        <v>28.88259</v>
      </c>
      <c r="F102" s="93">
        <f>'F066'!M17</f>
        <v>434.23076923076917</v>
      </c>
      <c r="G102" s="93">
        <f>'F066'!O17</f>
        <v>11.91</v>
      </c>
      <c r="H102" s="93">
        <f>'F066'!Q17</f>
        <v>8.6430000000000007E-2</v>
      </c>
      <c r="I102" s="93">
        <f>'F066'!R17</f>
        <v>3.11476</v>
      </c>
      <c r="J102" s="93">
        <f>'F066'!S17</f>
        <v>0.28677999999999998</v>
      </c>
      <c r="K102" s="93">
        <f>'F066'!T17</f>
        <v>2.86774</v>
      </c>
      <c r="L102" s="93">
        <f>'F066'!U17</f>
        <v>2.3871500000000001</v>
      </c>
      <c r="N102">
        <f>'F066'!G17</f>
        <v>1.9182999999999995</v>
      </c>
      <c r="O102">
        <f>'F066'!F17</f>
        <v>13.338000000000001</v>
      </c>
      <c r="P102">
        <v>0</v>
      </c>
      <c r="Q102">
        <v>0</v>
      </c>
      <c r="S102" s="91">
        <v>29.883199999999999</v>
      </c>
      <c r="T102" s="91">
        <v>4.9839000000000002</v>
      </c>
      <c r="U102" s="93">
        <v>0</v>
      </c>
      <c r="V102" t="e">
        <f t="shared" si="28"/>
        <v>#DIV/0!</v>
      </c>
      <c r="W102" t="e">
        <f t="shared" si="29"/>
        <v>#DIV/0!</v>
      </c>
      <c r="Y102" s="93" t="s">
        <v>64</v>
      </c>
      <c r="AA102" t="b">
        <f t="shared" si="30"/>
        <v>1</v>
      </c>
      <c r="AB102" t="b">
        <f t="shared" si="31"/>
        <v>1</v>
      </c>
      <c r="AC102" t="b">
        <f t="shared" si="32"/>
        <v>1</v>
      </c>
      <c r="AD102" t="b">
        <f t="shared" si="33"/>
        <v>1</v>
      </c>
      <c r="AE102" t="b">
        <f t="shared" si="34"/>
        <v>1</v>
      </c>
      <c r="AF102" t="b">
        <f t="shared" si="35"/>
        <v>1</v>
      </c>
      <c r="AG102" t="b">
        <f t="shared" si="36"/>
        <v>1</v>
      </c>
      <c r="AH102" t="b">
        <v>1</v>
      </c>
      <c r="AI102" t="b">
        <v>1</v>
      </c>
    </row>
    <row r="103" spans="1:35" x14ac:dyDescent="0.25">
      <c r="A103" s="1">
        <f>fullIRtable!A103-fullIRtable!$A$103</f>
        <v>0</v>
      </c>
      <c r="B103" s="1">
        <v>23.735700000000001</v>
      </c>
      <c r="C103" s="1">
        <v>4.0194999999999999</v>
      </c>
      <c r="D103" s="1">
        <v>60.011699999999998</v>
      </c>
      <c r="E103" s="89">
        <v>17.117980000000003</v>
      </c>
      <c r="F103">
        <f>'F007'!M11</f>
        <v>176.53846153846138</v>
      </c>
      <c r="G103">
        <f>'F007'!O11</f>
        <v>2.17</v>
      </c>
      <c r="H103">
        <f>'F007'!Q11</f>
        <v>0.19859000000000002</v>
      </c>
      <c r="I103">
        <f>'F007'!R11</f>
        <v>7.7033699999999996</v>
      </c>
      <c r="J103">
        <f>'F007'!S11</f>
        <v>1.1999200000000001</v>
      </c>
      <c r="K103">
        <f>'F007'!T11</f>
        <v>8.4746699999999997</v>
      </c>
      <c r="L103">
        <f>'F007'!U11</f>
        <v>4.5187200000000001</v>
      </c>
      <c r="N103">
        <f>'F007'!G11</f>
        <v>0.4643000000000006</v>
      </c>
      <c r="O103">
        <f>'F007'!F11</f>
        <v>1.2190000000000012</v>
      </c>
      <c r="P103">
        <f t="shared" ref="P103:P132" si="40">(N104-N103)/(A104-A103)</f>
        <v>1.5399999999999933E-2</v>
      </c>
      <c r="Q103">
        <f t="shared" ref="Q103:Q132" si="41">(O104-O103)/(A104-A103)</f>
        <v>8.8999999999999815E-2</v>
      </c>
      <c r="S103" s="1">
        <v>23.735700000000001</v>
      </c>
      <c r="T103" s="1">
        <v>4.0194999999999999</v>
      </c>
      <c r="U103">
        <f t="shared" ref="U103:U132" si="42">(E104-E103)/(A104-A103)</f>
        <v>8.4169999999999121E-2</v>
      </c>
      <c r="V103">
        <f t="shared" si="28"/>
        <v>0.18296305096827961</v>
      </c>
      <c r="W103">
        <f t="shared" si="29"/>
        <v>1.0573838659855144</v>
      </c>
      <c r="Y103" t="s">
        <v>65</v>
      </c>
      <c r="AA103" t="b">
        <f t="shared" si="30"/>
        <v>1</v>
      </c>
      <c r="AB103" t="b">
        <f t="shared" si="31"/>
        <v>1</v>
      </c>
      <c r="AC103" t="b">
        <f t="shared" si="32"/>
        <v>1</v>
      </c>
      <c r="AD103" t="b">
        <f t="shared" si="33"/>
        <v>1</v>
      </c>
      <c r="AE103" t="b">
        <f t="shared" si="34"/>
        <v>1</v>
      </c>
      <c r="AF103" t="b">
        <f t="shared" si="35"/>
        <v>1</v>
      </c>
      <c r="AG103" t="b">
        <f t="shared" si="36"/>
        <v>1</v>
      </c>
      <c r="AH103" t="b">
        <v>1</v>
      </c>
      <c r="AI103" t="b">
        <v>1</v>
      </c>
    </row>
    <row r="104" spans="1:35" x14ac:dyDescent="0.25">
      <c r="A104" s="1">
        <f>fullIRtable!A104-fullIRtable!$A$103</f>
        <v>3</v>
      </c>
      <c r="B104" s="1">
        <v>23.735700000000001</v>
      </c>
      <c r="C104" s="1">
        <v>3.9973999999999998</v>
      </c>
      <c r="D104" s="1">
        <v>60.2012</v>
      </c>
      <c r="E104" s="89">
        <v>17.37049</v>
      </c>
      <c r="F104">
        <f>'F007'!M12</f>
        <v>188.84615384615373</v>
      </c>
      <c r="G104">
        <f>'F007'!O12</f>
        <v>2.04</v>
      </c>
      <c r="H104">
        <f>'F007'!Q12</f>
        <v>0.16475000000000001</v>
      </c>
      <c r="I104">
        <f>'F007'!R12</f>
        <v>6.82944</v>
      </c>
      <c r="J104">
        <f>'F007'!S12</f>
        <v>0.99978999999999996</v>
      </c>
      <c r="K104">
        <f>'F007'!T12</f>
        <v>7.3759899999999998</v>
      </c>
      <c r="L104">
        <f>'F007'!U12</f>
        <v>3.9373300000000002</v>
      </c>
      <c r="N104">
        <f>'F007'!G12</f>
        <v>0.5105000000000004</v>
      </c>
      <c r="O104">
        <f>'F007'!F12</f>
        <v>1.4860000000000007</v>
      </c>
      <c r="P104">
        <f t="shared" si="40"/>
        <v>1.5499999999548738E-2</v>
      </c>
      <c r="Q104">
        <f t="shared" si="41"/>
        <v>8.5499999997511317E-2</v>
      </c>
      <c r="S104" s="1">
        <v>23.735700000000001</v>
      </c>
      <c r="T104" s="1">
        <v>3.9973999999999998</v>
      </c>
      <c r="U104">
        <f t="shared" si="42"/>
        <v>8.1494999997628506E-2</v>
      </c>
      <c r="V104">
        <f t="shared" si="28"/>
        <v>0.19019571752868011</v>
      </c>
      <c r="W104">
        <f t="shared" si="29"/>
        <v>1.0491441192711131</v>
      </c>
      <c r="Y104" t="s">
        <v>65</v>
      </c>
      <c r="AA104" t="b">
        <f t="shared" si="30"/>
        <v>1</v>
      </c>
      <c r="AB104" t="b">
        <f t="shared" si="31"/>
        <v>1</v>
      </c>
      <c r="AC104" t="b">
        <f t="shared" si="32"/>
        <v>1</v>
      </c>
      <c r="AD104" t="b">
        <f t="shared" si="33"/>
        <v>1</v>
      </c>
      <c r="AE104" t="b">
        <f t="shared" si="34"/>
        <v>1</v>
      </c>
      <c r="AF104" t="b">
        <f t="shared" si="35"/>
        <v>1</v>
      </c>
      <c r="AG104" t="b">
        <f t="shared" si="36"/>
        <v>1</v>
      </c>
      <c r="AH104" t="b">
        <v>1</v>
      </c>
      <c r="AI104" t="b">
        <v>1</v>
      </c>
    </row>
    <row r="105" spans="1:35" x14ac:dyDescent="0.25">
      <c r="A105" s="1">
        <f>fullIRtable!A105-fullIRtable!$A$103</f>
        <v>5.0000000000582077</v>
      </c>
      <c r="B105" s="1">
        <v>23.735700000000001</v>
      </c>
      <c r="C105" s="1">
        <v>4.0163000000000002</v>
      </c>
      <c r="D105" s="1">
        <v>59.7273</v>
      </c>
      <c r="E105" s="89">
        <v>17.533480000000001</v>
      </c>
      <c r="F105">
        <f>'F007'!M13</f>
        <v>198.07692307692304</v>
      </c>
      <c r="G105">
        <f>'F007'!O13</f>
        <v>1.1000000000000001</v>
      </c>
      <c r="H105">
        <f>'F007'!Q13</f>
        <v>0.19399</v>
      </c>
      <c r="I105">
        <f>'F007'!R13</f>
        <v>7.3099299999999996</v>
      </c>
      <c r="J105">
        <f>'F007'!S13</f>
        <v>1.27902</v>
      </c>
      <c r="K105">
        <f>'F007'!T13</f>
        <v>9.9200999999999997</v>
      </c>
      <c r="L105">
        <f>'F007'!U13</f>
        <v>5.4810299999999996</v>
      </c>
      <c r="N105">
        <f>'F007'!G13</f>
        <v>0.54150000000000009</v>
      </c>
      <c r="O105">
        <f>'F007'!F13</f>
        <v>1.657</v>
      </c>
      <c r="P105">
        <f t="shared" si="40"/>
        <v>1.2144680851184197E-2</v>
      </c>
      <c r="Q105">
        <f t="shared" si="41"/>
        <v>8.1531914894424823E-2</v>
      </c>
      <c r="S105" s="1">
        <v>23.735700000000001</v>
      </c>
      <c r="T105" s="1">
        <v>4.0163000000000002</v>
      </c>
      <c r="U105">
        <f t="shared" si="42"/>
        <v>7.5340425532661279E-2</v>
      </c>
      <c r="V105">
        <f t="shared" si="28"/>
        <v>0.16119740186388096</v>
      </c>
      <c r="W105">
        <f t="shared" si="29"/>
        <v>1.082180175091783</v>
      </c>
      <c r="Y105" t="s">
        <v>65</v>
      </c>
      <c r="AA105" t="b">
        <f t="shared" si="30"/>
        <v>1</v>
      </c>
      <c r="AB105" t="b">
        <f t="shared" si="31"/>
        <v>1</v>
      </c>
      <c r="AC105" t="b">
        <f t="shared" si="32"/>
        <v>1</v>
      </c>
      <c r="AD105" t="b">
        <f t="shared" si="33"/>
        <v>1</v>
      </c>
      <c r="AE105" t="b">
        <f t="shared" si="34"/>
        <v>1</v>
      </c>
      <c r="AF105" t="b">
        <f t="shared" si="35"/>
        <v>1</v>
      </c>
      <c r="AG105" t="b">
        <f t="shared" si="36"/>
        <v>1</v>
      </c>
      <c r="AH105" t="b">
        <v>1</v>
      </c>
      <c r="AI105" t="b">
        <v>1</v>
      </c>
    </row>
    <row r="106" spans="1:35" x14ac:dyDescent="0.25">
      <c r="A106" s="1">
        <f>fullIRtable!A106-fullIRtable!$A$103</f>
        <v>16.749999999941792</v>
      </c>
      <c r="B106" s="1">
        <v>23.641200000000001</v>
      </c>
      <c r="C106" s="1">
        <v>4.0037000000000003</v>
      </c>
      <c r="D106" s="1">
        <v>59.9801</v>
      </c>
      <c r="E106" s="89">
        <v>18.41873</v>
      </c>
      <c r="F106">
        <f>'F007'!M14</f>
        <v>266.15384615384596</v>
      </c>
      <c r="G106">
        <f>'F007'!O14</f>
        <v>2.27</v>
      </c>
      <c r="H106">
        <f>'F007'!Q14</f>
        <v>0.19163999999999998</v>
      </c>
      <c r="I106">
        <f>'F007'!R14</f>
        <v>7.2848799999999994</v>
      </c>
      <c r="J106">
        <f>'F007'!S14</f>
        <v>1.17963</v>
      </c>
      <c r="K106">
        <f>'F007'!T14</f>
        <v>8.6953300000000002</v>
      </c>
      <c r="L106">
        <f>'F007'!U14</f>
        <v>4.7054400000000003</v>
      </c>
      <c r="N106">
        <f>'F007'!G14</f>
        <v>0.68420000000000059</v>
      </c>
      <c r="O106">
        <f>'F007'!F14</f>
        <v>2.6150000000000002</v>
      </c>
      <c r="P106">
        <f t="shared" si="40"/>
        <v>1.3533333333333175E-2</v>
      </c>
      <c r="Q106">
        <f t="shared" si="41"/>
        <v>7.9333333333331993E-2</v>
      </c>
      <c r="S106" s="1">
        <v>23.641200000000001</v>
      </c>
      <c r="T106" s="1">
        <v>4.0037000000000003</v>
      </c>
      <c r="U106">
        <f t="shared" si="42"/>
        <v>7.4853333333334618E-2</v>
      </c>
      <c r="V106">
        <f t="shared" si="28"/>
        <v>0.18079800498752596</v>
      </c>
      <c r="W106">
        <f t="shared" si="29"/>
        <v>1.0598503740648018</v>
      </c>
      <c r="Y106" t="s">
        <v>65</v>
      </c>
      <c r="AA106" t="b">
        <f t="shared" si="30"/>
        <v>1</v>
      </c>
      <c r="AB106" t="b">
        <f t="shared" si="31"/>
        <v>1</v>
      </c>
      <c r="AC106" t="b">
        <f t="shared" si="32"/>
        <v>1</v>
      </c>
      <c r="AD106" t="b">
        <f t="shared" si="33"/>
        <v>1</v>
      </c>
      <c r="AE106" t="b">
        <f t="shared" si="34"/>
        <v>1</v>
      </c>
      <c r="AF106" t="b">
        <f t="shared" si="35"/>
        <v>1</v>
      </c>
      <c r="AG106" t="b">
        <f t="shared" si="36"/>
        <v>1</v>
      </c>
      <c r="AH106" t="b">
        <v>1</v>
      </c>
      <c r="AI106" t="b">
        <v>1</v>
      </c>
    </row>
    <row r="107" spans="1:35" x14ac:dyDescent="0.25">
      <c r="A107" s="1">
        <f>fullIRtable!A107-fullIRtable!$A$103</f>
        <v>18.249999999941792</v>
      </c>
      <c r="B107" s="1">
        <v>23.735700000000001</v>
      </c>
      <c r="C107" s="1">
        <v>4.0068000000000001</v>
      </c>
      <c r="D107" s="1">
        <v>59.916899999999998</v>
      </c>
      <c r="E107" s="89">
        <v>18.531010000000002</v>
      </c>
      <c r="F107">
        <f>'F007'!M15</f>
        <v>274.61538461538436</v>
      </c>
      <c r="G107">
        <f>'F007'!O15</f>
        <v>2.27</v>
      </c>
      <c r="H107">
        <f>'F007'!Q15</f>
        <v>0.22928000000000001</v>
      </c>
      <c r="I107">
        <f>'F007'!R15</f>
        <v>8.6522000000000006</v>
      </c>
      <c r="J107">
        <f>'F007'!S15</f>
        <v>1.42283</v>
      </c>
      <c r="K107">
        <f>'F007'!T15</f>
        <v>10.626749999999999</v>
      </c>
      <c r="L107">
        <f>'F007'!U15</f>
        <v>5.7055199999999999</v>
      </c>
      <c r="N107">
        <f>'F007'!G15</f>
        <v>0.70450000000000035</v>
      </c>
      <c r="O107">
        <f>'F007'!F15</f>
        <v>2.7339999999999982</v>
      </c>
      <c r="P107">
        <f t="shared" si="40"/>
        <v>1.9709090908673666E-2</v>
      </c>
      <c r="Q107">
        <f t="shared" si="41"/>
        <v>0.14509090908783837</v>
      </c>
      <c r="S107" s="1">
        <v>23.735700000000001</v>
      </c>
      <c r="T107" s="1">
        <v>4.0068000000000001</v>
      </c>
      <c r="U107">
        <f t="shared" si="42"/>
        <v>0.13235999999719752</v>
      </c>
      <c r="V107">
        <f t="shared" si="28"/>
        <v>0.14890518970301428</v>
      </c>
      <c r="W107">
        <f t="shared" si="29"/>
        <v>1.0961839610978421</v>
      </c>
      <c r="Y107" t="s">
        <v>65</v>
      </c>
      <c r="AA107" t="b">
        <f t="shared" si="30"/>
        <v>1</v>
      </c>
      <c r="AB107" t="b">
        <f t="shared" si="31"/>
        <v>1</v>
      </c>
      <c r="AC107" t="b">
        <f t="shared" si="32"/>
        <v>1</v>
      </c>
      <c r="AD107" t="b">
        <f t="shared" si="33"/>
        <v>1</v>
      </c>
      <c r="AE107" t="b">
        <f t="shared" si="34"/>
        <v>1</v>
      </c>
      <c r="AF107" t="b">
        <f t="shared" si="35"/>
        <v>1</v>
      </c>
      <c r="AG107" t="b">
        <f t="shared" si="36"/>
        <v>1</v>
      </c>
      <c r="AH107" t="b">
        <v>1</v>
      </c>
      <c r="AI107" t="b">
        <v>1</v>
      </c>
    </row>
    <row r="108" spans="1:35" x14ac:dyDescent="0.25">
      <c r="A108" s="1">
        <f>fullIRtable!A108-fullIRtable!$A$103</f>
        <v>21</v>
      </c>
      <c r="B108" s="1">
        <v>23.688500000000001</v>
      </c>
      <c r="C108" s="1">
        <v>3.9689999999999999</v>
      </c>
      <c r="D108" s="1">
        <v>40.042700000000004</v>
      </c>
      <c r="E108" s="89">
        <v>18.895</v>
      </c>
      <c r="F108">
        <f>'F007'!M16</f>
        <v>260.76923076923083</v>
      </c>
      <c r="G108">
        <f>'F007'!O16</f>
        <v>2.27</v>
      </c>
      <c r="H108">
        <f>'F007'!Q16</f>
        <v>0.16641999999999998</v>
      </c>
      <c r="I108">
        <f>'F007'!R16</f>
        <v>6.2014499999999995</v>
      </c>
      <c r="J108">
        <f>'F007'!S16</f>
        <v>1.02918</v>
      </c>
      <c r="K108">
        <f>'F007'!T16</f>
        <v>7.6173599999999997</v>
      </c>
      <c r="L108">
        <f>'F007'!U16</f>
        <v>4.1632499999999997</v>
      </c>
      <c r="N108">
        <f>'F007'!G16</f>
        <v>0.75870000000000015</v>
      </c>
      <c r="O108">
        <f>'F007'!F16</f>
        <v>3.1329999999999991</v>
      </c>
      <c r="P108">
        <f t="shared" si="40"/>
        <v>2.6466666666666566E-2</v>
      </c>
      <c r="Q108">
        <f t="shared" si="41"/>
        <v>0.15233333333333357</v>
      </c>
      <c r="S108" s="1">
        <v>23.688500000000001</v>
      </c>
      <c r="T108" s="1">
        <v>3.9689999999999999</v>
      </c>
      <c r="U108">
        <f t="shared" si="42"/>
        <v>0.14416333333333378</v>
      </c>
      <c r="V108">
        <f t="shared" si="28"/>
        <v>0.18358805983953258</v>
      </c>
      <c r="W108">
        <f t="shared" si="29"/>
        <v>1.0566718305625546</v>
      </c>
      <c r="Y108" t="s">
        <v>65</v>
      </c>
      <c r="AA108" t="b">
        <f t="shared" si="30"/>
        <v>1</v>
      </c>
      <c r="AB108" t="b">
        <f t="shared" si="31"/>
        <v>1</v>
      </c>
      <c r="AC108" t="b">
        <f t="shared" si="32"/>
        <v>1</v>
      </c>
      <c r="AD108" t="b">
        <f t="shared" si="33"/>
        <v>1</v>
      </c>
      <c r="AE108" t="b">
        <f t="shared" si="34"/>
        <v>1</v>
      </c>
      <c r="AF108" t="b">
        <f t="shared" si="35"/>
        <v>1</v>
      </c>
      <c r="AG108" t="b">
        <f t="shared" si="36"/>
        <v>1</v>
      </c>
      <c r="AH108" t="b">
        <v>1</v>
      </c>
      <c r="AI108" t="b">
        <v>1</v>
      </c>
    </row>
    <row r="109" spans="1:35" x14ac:dyDescent="0.25">
      <c r="A109" s="1">
        <f>fullIRtable!A109-fullIRtable!$A$103</f>
        <v>24</v>
      </c>
      <c r="B109" s="1">
        <v>23.735700000000001</v>
      </c>
      <c r="C109" s="1">
        <v>3.9973999999999998</v>
      </c>
      <c r="D109" s="1">
        <v>40.042700000000004</v>
      </c>
      <c r="E109" s="89">
        <v>19.327490000000001</v>
      </c>
      <c r="F109">
        <f>'F007'!M17</f>
        <v>280.38461538461536</v>
      </c>
      <c r="G109">
        <f>'F007'!O17</f>
        <v>1.84</v>
      </c>
      <c r="H109">
        <f>'F007'!Q17</f>
        <v>0.15631</v>
      </c>
      <c r="I109">
        <f>'F007'!R17</f>
        <v>5.8508100000000001</v>
      </c>
      <c r="J109">
        <f>'F007'!S17</f>
        <v>0.84948999999999997</v>
      </c>
      <c r="K109">
        <f>'F007'!T17</f>
        <v>6.3407400000000003</v>
      </c>
      <c r="L109">
        <f>'F007'!U17</f>
        <v>3.6046399999999998</v>
      </c>
      <c r="N109">
        <f>'F007'!G17</f>
        <v>0.83809999999999985</v>
      </c>
      <c r="O109">
        <f>'F007'!F17</f>
        <v>3.59</v>
      </c>
      <c r="P109">
        <f t="shared" si="40"/>
        <v>2.5833333333333524E-2</v>
      </c>
      <c r="Q109">
        <f t="shared" si="41"/>
        <v>0.15233333333333357</v>
      </c>
      <c r="S109" s="1">
        <v>23.735700000000001</v>
      </c>
      <c r="T109" s="1">
        <v>3.9973999999999998</v>
      </c>
      <c r="U109">
        <f t="shared" si="42"/>
        <v>0.14359333333333288</v>
      </c>
      <c r="V109">
        <f t="shared" si="28"/>
        <v>0.17990621663030043</v>
      </c>
      <c r="W109">
        <f t="shared" si="29"/>
        <v>1.060866335484475</v>
      </c>
      <c r="Y109" t="s">
        <v>65</v>
      </c>
      <c r="AA109" t="b">
        <f t="shared" si="30"/>
        <v>1</v>
      </c>
      <c r="AB109" t="b">
        <f t="shared" si="31"/>
        <v>1</v>
      </c>
      <c r="AC109" t="b">
        <f t="shared" si="32"/>
        <v>1</v>
      </c>
      <c r="AD109" t="b">
        <f t="shared" si="33"/>
        <v>1</v>
      </c>
      <c r="AE109" t="b">
        <f t="shared" si="34"/>
        <v>1</v>
      </c>
      <c r="AF109" t="b">
        <f t="shared" si="35"/>
        <v>1</v>
      </c>
      <c r="AG109" t="b">
        <f t="shared" si="36"/>
        <v>1</v>
      </c>
      <c r="AH109" t="b">
        <v>1</v>
      </c>
      <c r="AI109" t="b">
        <v>1</v>
      </c>
    </row>
    <row r="110" spans="1:35" x14ac:dyDescent="0.25">
      <c r="A110" s="1">
        <f>fullIRtable!A110-fullIRtable!$A$103</f>
        <v>27</v>
      </c>
      <c r="B110" s="1">
        <v>23.735700000000001</v>
      </c>
      <c r="C110" s="1">
        <v>3.9878999999999998</v>
      </c>
      <c r="D110" s="1">
        <v>40.1691</v>
      </c>
      <c r="E110" s="89">
        <v>19.75827</v>
      </c>
      <c r="F110">
        <f>'F007'!M18</f>
        <v>302.30769230769255</v>
      </c>
      <c r="G110">
        <f>'F007'!O18</f>
        <v>2.92</v>
      </c>
      <c r="H110">
        <f>'F007'!Q18</f>
        <v>0.17346</v>
      </c>
      <c r="I110">
        <f>'F007'!R18</f>
        <v>6.1387700000000001</v>
      </c>
      <c r="J110">
        <f>'F007'!S18</f>
        <v>0.98815000000000008</v>
      </c>
      <c r="K110">
        <f>'F007'!T18</f>
        <v>7.1558499999999992</v>
      </c>
      <c r="L110">
        <f>'F007'!U18</f>
        <v>4.00312</v>
      </c>
      <c r="N110">
        <f>'F007'!G18</f>
        <v>0.91560000000000041</v>
      </c>
      <c r="O110">
        <f>'F007'!F18</f>
        <v>4.0470000000000006</v>
      </c>
      <c r="P110">
        <f t="shared" si="40"/>
        <v>2.5799999999248945E-2</v>
      </c>
      <c r="Q110">
        <f t="shared" si="41"/>
        <v>0.15449999999550221</v>
      </c>
      <c r="S110" s="1">
        <v>23.735700000000001</v>
      </c>
      <c r="T110" s="1">
        <v>3.9878999999999998</v>
      </c>
      <c r="U110">
        <f t="shared" si="42"/>
        <v>0.14527499999577176</v>
      </c>
      <c r="V110">
        <f t="shared" si="28"/>
        <v>0.17759421786267324</v>
      </c>
      <c r="W110">
        <f t="shared" si="29"/>
        <v>1.0635002581311233</v>
      </c>
      <c r="Y110" t="s">
        <v>65</v>
      </c>
      <c r="AA110" t="b">
        <f t="shared" si="30"/>
        <v>1</v>
      </c>
      <c r="AB110" t="b">
        <f t="shared" si="31"/>
        <v>1</v>
      </c>
      <c r="AC110" t="b">
        <f t="shared" si="32"/>
        <v>1</v>
      </c>
      <c r="AD110" t="b">
        <f t="shared" si="33"/>
        <v>1</v>
      </c>
      <c r="AE110" t="b">
        <f t="shared" si="34"/>
        <v>1</v>
      </c>
      <c r="AF110" t="b">
        <f t="shared" si="35"/>
        <v>1</v>
      </c>
      <c r="AG110" t="b">
        <f t="shared" si="36"/>
        <v>1</v>
      </c>
      <c r="AH110" t="b">
        <v>1</v>
      </c>
      <c r="AI110" t="b">
        <v>1</v>
      </c>
    </row>
    <row r="111" spans="1:35" x14ac:dyDescent="0.25">
      <c r="A111" s="1">
        <f>fullIRtable!A111-fullIRtable!$A$103</f>
        <v>29.000000000058208</v>
      </c>
      <c r="B111" s="1">
        <v>23.735700000000001</v>
      </c>
      <c r="C111" s="1">
        <v>4.0225999999999997</v>
      </c>
      <c r="D111" s="1">
        <v>39.79</v>
      </c>
      <c r="E111" s="89">
        <v>20.048819999999999</v>
      </c>
      <c r="F111">
        <f>'F007'!M19</f>
        <v>305.3846153846153</v>
      </c>
      <c r="G111">
        <f>'F007'!O19</f>
        <v>2.96</v>
      </c>
      <c r="H111">
        <f>'F007'!Q19</f>
        <v>0.16266999999999998</v>
      </c>
      <c r="I111">
        <f>'F007'!R19</f>
        <v>5.7304200000000005</v>
      </c>
      <c r="J111">
        <f>'F007'!S19</f>
        <v>0.91549999999999998</v>
      </c>
      <c r="K111">
        <f>'F007'!T19</f>
        <v>6.6536799999999996</v>
      </c>
      <c r="L111">
        <f>'F007'!U19</f>
        <v>3.9543900000000001</v>
      </c>
      <c r="N111">
        <f>'F007'!G19</f>
        <v>0.96720000000000006</v>
      </c>
      <c r="O111">
        <f>'F007'!F19</f>
        <v>4.3559999999999981</v>
      </c>
      <c r="P111">
        <f t="shared" si="40"/>
        <v>3.3843902439408796E-2</v>
      </c>
      <c r="Q111">
        <f t="shared" si="41"/>
        <v>0.21200000000240798</v>
      </c>
      <c r="S111" s="1">
        <v>23.735700000000001</v>
      </c>
      <c r="T111" s="1">
        <v>4.0225999999999997</v>
      </c>
      <c r="U111">
        <f t="shared" si="42"/>
        <v>0.19793951219737016</v>
      </c>
      <c r="V111">
        <f t="shared" si="28"/>
        <v>0.17098103387090416</v>
      </c>
      <c r="W111">
        <f t="shared" si="29"/>
        <v>1.0710342652103628</v>
      </c>
      <c r="Y111" t="s">
        <v>65</v>
      </c>
      <c r="AA111" t="b">
        <f t="shared" si="30"/>
        <v>1</v>
      </c>
      <c r="AB111" t="b">
        <f t="shared" si="31"/>
        <v>1</v>
      </c>
      <c r="AC111" t="b">
        <f t="shared" si="32"/>
        <v>1</v>
      </c>
      <c r="AD111" t="b">
        <f t="shared" si="33"/>
        <v>1</v>
      </c>
      <c r="AE111" t="b">
        <f t="shared" si="34"/>
        <v>1</v>
      </c>
      <c r="AF111" t="b">
        <f t="shared" si="35"/>
        <v>1</v>
      </c>
      <c r="AG111" t="b">
        <f t="shared" si="36"/>
        <v>1</v>
      </c>
      <c r="AH111" t="b">
        <v>1</v>
      </c>
      <c r="AI111" t="b">
        <v>1</v>
      </c>
    </row>
    <row r="112" spans="1:35" x14ac:dyDescent="0.25">
      <c r="A112" s="1">
        <f>fullIRtable!A112-fullIRtable!$A$103</f>
        <v>39.249999999941792</v>
      </c>
      <c r="B112" s="1">
        <v>23.735700000000001</v>
      </c>
      <c r="C112" s="1">
        <v>3.9752999999999998</v>
      </c>
      <c r="D112" s="1">
        <v>44.845399999999998</v>
      </c>
      <c r="E112" s="89">
        <v>22.0777</v>
      </c>
      <c r="F112">
        <f>'F007'!M20</f>
        <v>395.76923076923106</v>
      </c>
      <c r="G112">
        <f>'F007'!O20</f>
        <v>3.68</v>
      </c>
      <c r="H112">
        <f>'F007'!Q20</f>
        <v>0.13041999999999998</v>
      </c>
      <c r="I112">
        <f>'F007'!R20</f>
        <v>4.40029</v>
      </c>
      <c r="J112">
        <f>'F007'!S20</f>
        <v>0.64389000000000007</v>
      </c>
      <c r="K112">
        <f>'F007'!T20</f>
        <v>4.6707099999999997</v>
      </c>
      <c r="L112">
        <f>'F007'!U20</f>
        <v>3.0198799999999997</v>
      </c>
      <c r="N112">
        <f>'F007'!G20</f>
        <v>1.3141000000000003</v>
      </c>
      <c r="O112">
        <f>'F007'!F20</f>
        <v>6.5289999999999999</v>
      </c>
      <c r="P112">
        <f t="shared" si="40"/>
        <v>4.0945454544587888E-2</v>
      </c>
      <c r="Q112">
        <f t="shared" si="41"/>
        <v>0.26654545453981293</v>
      </c>
      <c r="S112" s="1">
        <v>23.735700000000001</v>
      </c>
      <c r="T112" s="1">
        <v>3.9752999999999998</v>
      </c>
      <c r="U112">
        <f t="shared" si="42"/>
        <v>0.24742181817658185</v>
      </c>
      <c r="V112">
        <f t="shared" si="28"/>
        <v>0.16548845549007174</v>
      </c>
      <c r="W112">
        <f t="shared" si="29"/>
        <v>1.0772916329859914</v>
      </c>
      <c r="Y112" t="s">
        <v>65</v>
      </c>
      <c r="AA112" t="b">
        <f t="shared" si="30"/>
        <v>1</v>
      </c>
      <c r="AB112" t="b">
        <f t="shared" si="31"/>
        <v>1</v>
      </c>
      <c r="AC112" t="b">
        <f t="shared" si="32"/>
        <v>1</v>
      </c>
      <c r="AD112" t="b">
        <f t="shared" si="33"/>
        <v>1</v>
      </c>
      <c r="AE112" t="b">
        <f t="shared" si="34"/>
        <v>1</v>
      </c>
      <c r="AF112" t="b">
        <f t="shared" si="35"/>
        <v>1</v>
      </c>
      <c r="AG112" t="b">
        <f t="shared" si="36"/>
        <v>1</v>
      </c>
      <c r="AH112" t="b">
        <v>1</v>
      </c>
      <c r="AI112" t="b">
        <v>1</v>
      </c>
    </row>
    <row r="113" spans="1:35" x14ac:dyDescent="0.25">
      <c r="A113" s="1">
        <f>fullIRtable!A113-fullIRtable!$A$103</f>
        <v>42</v>
      </c>
      <c r="B113" s="1">
        <v>23.830300000000001</v>
      </c>
      <c r="C113" s="1">
        <v>4.0194999999999999</v>
      </c>
      <c r="D113" s="1">
        <v>37.135899999999999</v>
      </c>
      <c r="E113" s="89">
        <v>22.758110000000002</v>
      </c>
      <c r="F113">
        <f>'F007'!M21</f>
        <v>428.84615384615404</v>
      </c>
      <c r="G113">
        <f>'F007'!O21</f>
        <v>6</v>
      </c>
      <c r="H113">
        <f>'F007'!Q21</f>
        <v>0.11518</v>
      </c>
      <c r="I113">
        <f>'F007'!R21</f>
        <v>3.8080699999999998</v>
      </c>
      <c r="J113">
        <f>'F007'!S21</f>
        <v>0.56967000000000001</v>
      </c>
      <c r="K113">
        <f>'F007'!T21</f>
        <v>4.1542399999999997</v>
      </c>
      <c r="L113">
        <f>'F007'!U21</f>
        <v>2.7797700000000001</v>
      </c>
      <c r="N113">
        <f>'F007'!G21</f>
        <v>1.4267000000000003</v>
      </c>
      <c r="O113">
        <f>'F007'!F21</f>
        <v>7.2620000000000005</v>
      </c>
      <c r="P113">
        <f t="shared" si="40"/>
        <v>3.5899999999999967E-2</v>
      </c>
      <c r="Q113">
        <f t="shared" si="41"/>
        <v>0.45999999999999969</v>
      </c>
      <c r="S113" s="1">
        <v>23.830300000000001</v>
      </c>
      <c r="T113" s="1">
        <v>4.0194999999999999</v>
      </c>
      <c r="U113">
        <f t="shared" si="42"/>
        <v>0.39570999999999995</v>
      </c>
      <c r="V113">
        <f t="shared" si="28"/>
        <v>9.0723004220262235E-2</v>
      </c>
      <c r="W113">
        <f t="shared" si="29"/>
        <v>1.162467463546536</v>
      </c>
      <c r="Y113" t="s">
        <v>65</v>
      </c>
      <c r="AA113" t="b">
        <f t="shared" si="30"/>
        <v>1</v>
      </c>
      <c r="AB113" t="b">
        <f t="shared" si="31"/>
        <v>1</v>
      </c>
      <c r="AC113" t="b">
        <f t="shared" si="32"/>
        <v>1</v>
      </c>
      <c r="AD113" t="b">
        <f t="shared" si="33"/>
        <v>1</v>
      </c>
      <c r="AE113" t="b">
        <f t="shared" si="34"/>
        <v>1</v>
      </c>
      <c r="AF113" t="b">
        <f t="shared" si="35"/>
        <v>1</v>
      </c>
      <c r="AG113" t="b">
        <f t="shared" si="36"/>
        <v>1</v>
      </c>
      <c r="AH113" t="b">
        <v>1</v>
      </c>
      <c r="AI113" t="b">
        <v>1</v>
      </c>
    </row>
    <row r="114" spans="1:35" x14ac:dyDescent="0.25">
      <c r="A114" s="1">
        <f>fullIRtable!A114-fullIRtable!$A$103</f>
        <v>45</v>
      </c>
      <c r="B114" s="1">
        <v>23.593900000000001</v>
      </c>
      <c r="C114" s="1">
        <v>4.0320999999999998</v>
      </c>
      <c r="D114" s="1">
        <v>3.3593000000000002</v>
      </c>
      <c r="E114" s="89">
        <v>23.945240000000002</v>
      </c>
      <c r="F114">
        <f>'F007'!M22</f>
        <v>410.38461538461547</v>
      </c>
      <c r="G114">
        <f>'F007'!O22</f>
        <v>6.61</v>
      </c>
      <c r="H114">
        <f>'F007'!Q22</f>
        <v>0.10273</v>
      </c>
      <c r="I114">
        <f>'F007'!R22</f>
        <v>3.2010899999999998</v>
      </c>
      <c r="J114">
        <f>'F007'!S22</f>
        <v>0.48544999999999999</v>
      </c>
      <c r="K114">
        <f>'F007'!T22</f>
        <v>3.5779100000000001</v>
      </c>
      <c r="L114">
        <f>'F007'!U22</f>
        <v>2.5451100000000002</v>
      </c>
      <c r="N114">
        <f>'F007'!G22</f>
        <v>1.5344000000000002</v>
      </c>
      <c r="O114">
        <f>'F007'!F22</f>
        <v>8.6419999999999995</v>
      </c>
      <c r="P114">
        <f t="shared" si="40"/>
        <v>2.7800000000000047E-2</v>
      </c>
      <c r="Q114">
        <f t="shared" si="41"/>
        <v>0.11533333333333336</v>
      </c>
      <c r="S114" s="1">
        <v>23.593900000000001</v>
      </c>
      <c r="T114" s="1">
        <v>4.0320999999999998</v>
      </c>
      <c r="U114">
        <f t="shared" si="42"/>
        <v>0.11613333333333269</v>
      </c>
      <c r="V114">
        <f t="shared" si="28"/>
        <v>0.23938002296211425</v>
      </c>
      <c r="W114">
        <f t="shared" si="29"/>
        <v>0.99311136624570029</v>
      </c>
      <c r="Y114" t="s">
        <v>65</v>
      </c>
      <c r="AA114" t="b">
        <f t="shared" si="30"/>
        <v>1</v>
      </c>
      <c r="AB114" t="b">
        <f t="shared" si="31"/>
        <v>1</v>
      </c>
      <c r="AC114" t="b">
        <f t="shared" si="32"/>
        <v>1</v>
      </c>
      <c r="AD114" t="b">
        <f t="shared" si="33"/>
        <v>1</v>
      </c>
      <c r="AE114" t="b">
        <f t="shared" si="34"/>
        <v>1</v>
      </c>
      <c r="AF114" t="b">
        <f t="shared" si="35"/>
        <v>1</v>
      </c>
      <c r="AG114" t="b">
        <f t="shared" si="36"/>
        <v>1</v>
      </c>
      <c r="AH114" t="b">
        <v>1</v>
      </c>
      <c r="AI114" t="b">
        <v>1</v>
      </c>
    </row>
    <row r="115" spans="1:35" x14ac:dyDescent="0.25">
      <c r="A115" s="1">
        <f>fullIRtable!A115-fullIRtable!$A$103</f>
        <v>48</v>
      </c>
      <c r="B115" s="1">
        <v>23.546600000000002</v>
      </c>
      <c r="C115" s="1">
        <v>3.9659</v>
      </c>
      <c r="D115" s="1">
        <v>3.1065</v>
      </c>
      <c r="E115" s="89">
        <v>24.29364</v>
      </c>
      <c r="F115">
        <f>'F007'!M23</f>
        <v>410.38461538461547</v>
      </c>
      <c r="G115">
        <f>'F007'!O23</f>
        <v>8.34</v>
      </c>
      <c r="H115">
        <f>'F007'!Q23</f>
        <v>0.10651000000000001</v>
      </c>
      <c r="I115">
        <f>'F007'!R23</f>
        <v>3.19848</v>
      </c>
      <c r="J115">
        <f>'F007'!S23</f>
        <v>0.48015999999999998</v>
      </c>
      <c r="K115">
        <f>'F007'!T23</f>
        <v>3.5612599999999999</v>
      </c>
      <c r="L115">
        <f>'F007'!U23</f>
        <v>2.6455200000000003</v>
      </c>
      <c r="N115">
        <f>'F007'!G23</f>
        <v>1.6178000000000003</v>
      </c>
      <c r="O115">
        <f>'F007'!F23</f>
        <v>8.9879999999999995</v>
      </c>
      <c r="P115">
        <f t="shared" si="40"/>
        <v>1.2899999999999986E-2</v>
      </c>
      <c r="Q115">
        <f t="shared" si="41"/>
        <v>6.6666666666667027E-2</v>
      </c>
      <c r="S115" s="1">
        <v>23.546600000000002</v>
      </c>
      <c r="T115" s="1">
        <v>3.9659</v>
      </c>
      <c r="U115">
        <f t="shared" si="42"/>
        <v>6.4276666666668092E-2</v>
      </c>
      <c r="V115">
        <f t="shared" si="28"/>
        <v>0.20069491261732667</v>
      </c>
      <c r="W115">
        <f t="shared" si="29"/>
        <v>1.0371830109422633</v>
      </c>
      <c r="Y115" t="s">
        <v>65</v>
      </c>
      <c r="AA115" t="b">
        <f t="shared" si="30"/>
        <v>1</v>
      </c>
      <c r="AB115" t="b">
        <f t="shared" si="31"/>
        <v>1</v>
      </c>
      <c r="AC115" t="b">
        <f t="shared" si="32"/>
        <v>1</v>
      </c>
      <c r="AD115" t="b">
        <f t="shared" si="33"/>
        <v>1</v>
      </c>
      <c r="AE115" t="b">
        <f t="shared" si="34"/>
        <v>1</v>
      </c>
      <c r="AF115" t="b">
        <f t="shared" si="35"/>
        <v>1</v>
      </c>
      <c r="AG115" t="b">
        <f t="shared" si="36"/>
        <v>1</v>
      </c>
      <c r="AH115" t="b">
        <v>1</v>
      </c>
      <c r="AI115" t="b">
        <v>1</v>
      </c>
    </row>
    <row r="116" spans="1:35" x14ac:dyDescent="0.25">
      <c r="A116" s="1">
        <f>fullIRtable!A116-fullIRtable!$A$103</f>
        <v>51</v>
      </c>
      <c r="B116" s="1">
        <v>23.593900000000001</v>
      </c>
      <c r="C116" s="1">
        <v>4.0163000000000002</v>
      </c>
      <c r="D116" s="1">
        <v>27.024999999999999</v>
      </c>
      <c r="E116" s="89">
        <v>24.486470000000004</v>
      </c>
      <c r="F116">
        <f>'F007'!M24</f>
        <v>423.4615384615384</v>
      </c>
      <c r="G116">
        <f>'F007'!O24</f>
        <v>11.33</v>
      </c>
      <c r="H116">
        <f>'F007'!Q24</f>
        <v>0.10438</v>
      </c>
      <c r="I116">
        <f>'F007'!R24</f>
        <v>3.2399500000000003</v>
      </c>
      <c r="J116">
        <f>'F007'!S24</f>
        <v>0.44928000000000001</v>
      </c>
      <c r="K116">
        <f>'F007'!T24</f>
        <v>3.4942000000000002</v>
      </c>
      <c r="L116">
        <f>'F007'!U24</f>
        <v>2.5731899999999999</v>
      </c>
      <c r="N116">
        <f>'F007'!G24</f>
        <v>1.6565000000000003</v>
      </c>
      <c r="O116">
        <f>'F007'!F24</f>
        <v>9.1880000000000006</v>
      </c>
      <c r="P116">
        <f t="shared" si="40"/>
        <v>4.7149999998627783E-2</v>
      </c>
      <c r="Q116">
        <f t="shared" si="41"/>
        <v>0.33149999999035135</v>
      </c>
      <c r="S116" s="1">
        <v>23.593900000000001</v>
      </c>
      <c r="T116" s="1">
        <v>4.0163000000000002</v>
      </c>
      <c r="U116">
        <f t="shared" si="42"/>
        <v>0.30431999999114195</v>
      </c>
      <c r="V116">
        <f t="shared" si="28"/>
        <v>0.15493559411146229</v>
      </c>
      <c r="W116">
        <f t="shared" si="29"/>
        <v>1.0893138801261848</v>
      </c>
      <c r="Y116" t="s">
        <v>65</v>
      </c>
      <c r="AA116" t="b">
        <f t="shared" si="30"/>
        <v>1</v>
      </c>
      <c r="AB116" t="b">
        <f t="shared" si="31"/>
        <v>1</v>
      </c>
      <c r="AC116" t="b">
        <f t="shared" si="32"/>
        <v>1</v>
      </c>
      <c r="AD116" t="b">
        <f t="shared" si="33"/>
        <v>1</v>
      </c>
      <c r="AE116" t="b">
        <f t="shared" si="34"/>
        <v>1</v>
      </c>
      <c r="AF116" t="b">
        <f t="shared" si="35"/>
        <v>1</v>
      </c>
      <c r="AG116" t="b">
        <f t="shared" si="36"/>
        <v>1</v>
      </c>
      <c r="AH116" t="b">
        <v>1</v>
      </c>
      <c r="AI116" t="b">
        <v>1</v>
      </c>
    </row>
    <row r="117" spans="1:35" x14ac:dyDescent="0.25">
      <c r="A117" s="1">
        <f>fullIRtable!A117-fullIRtable!$A$103</f>
        <v>53.000000000058208</v>
      </c>
      <c r="B117" s="1">
        <v>23.924900000000001</v>
      </c>
      <c r="C117" s="1">
        <v>4.0384000000000002</v>
      </c>
      <c r="D117" s="1">
        <v>7.7511999999999999</v>
      </c>
      <c r="E117" s="89">
        <v>25.095110000000002</v>
      </c>
      <c r="F117">
        <f>'F007'!M25</f>
        <v>438.46153846153811</v>
      </c>
      <c r="G117">
        <f>'F007'!O25</f>
        <v>12.33</v>
      </c>
      <c r="H117">
        <f>'F007'!Q25</f>
        <v>0.1014</v>
      </c>
      <c r="I117">
        <f>'F007'!R25</f>
        <v>3.0471900000000001</v>
      </c>
      <c r="J117">
        <f>'F007'!S25</f>
        <v>0.41496000000000005</v>
      </c>
      <c r="K117">
        <f>'F007'!T25</f>
        <v>3.2383499999999996</v>
      </c>
      <c r="L117">
        <f>'F007'!U25</f>
        <v>2.5177</v>
      </c>
      <c r="N117">
        <f>'F007'!G25</f>
        <v>1.7508000000000004</v>
      </c>
      <c r="O117">
        <f>'F007'!F25</f>
        <v>9.8509999999999991</v>
      </c>
      <c r="P117">
        <f t="shared" si="40"/>
        <v>5.0185365854228496E-2</v>
      </c>
      <c r="Q117">
        <f t="shared" si="41"/>
        <v>0.3270243902476167</v>
      </c>
      <c r="S117" s="1">
        <v>23.924900000000001</v>
      </c>
      <c r="T117" s="1">
        <v>4.0384000000000002</v>
      </c>
      <c r="U117">
        <f t="shared" si="42"/>
        <v>0.30351609756442272</v>
      </c>
      <c r="V117">
        <f t="shared" si="28"/>
        <v>0.16534663649454842</v>
      </c>
      <c r="W117">
        <f t="shared" si="29"/>
        <v>1.0774531989302618</v>
      </c>
      <c r="Y117" t="s">
        <v>65</v>
      </c>
      <c r="AA117" t="b">
        <f t="shared" si="30"/>
        <v>1</v>
      </c>
      <c r="AB117" t="b">
        <f t="shared" si="31"/>
        <v>1</v>
      </c>
      <c r="AC117" t="b">
        <f t="shared" si="32"/>
        <v>1</v>
      </c>
      <c r="AD117" t="b">
        <f t="shared" si="33"/>
        <v>1</v>
      </c>
      <c r="AE117" t="b">
        <f t="shared" si="34"/>
        <v>1</v>
      </c>
      <c r="AF117" t="b">
        <f t="shared" si="35"/>
        <v>1</v>
      </c>
      <c r="AG117" t="b">
        <f t="shared" si="36"/>
        <v>1</v>
      </c>
      <c r="AH117" t="b">
        <v>1</v>
      </c>
      <c r="AI117" t="b">
        <v>1</v>
      </c>
    </row>
    <row r="118" spans="1:35" x14ac:dyDescent="0.25">
      <c r="A118" s="1">
        <f>fullIRtable!A118-fullIRtable!$A$103</f>
        <v>63.249999999941792</v>
      </c>
      <c r="B118" s="1">
        <v>23.830300000000001</v>
      </c>
      <c r="C118" s="1">
        <v>3.9752999999999998</v>
      </c>
      <c r="D118" s="1">
        <v>10.531700000000001</v>
      </c>
      <c r="E118" s="89">
        <v>28.206150000000001</v>
      </c>
      <c r="F118">
        <f>'F007'!M26</f>
        <v>551.15384615384573</v>
      </c>
      <c r="G118">
        <f>'F007'!O26</f>
        <v>16.690000000000001</v>
      </c>
      <c r="H118">
        <f>'F007'!Q26</f>
        <v>7.7680000000000013E-2</v>
      </c>
      <c r="I118">
        <f>'F007'!R26</f>
        <v>1.74234</v>
      </c>
      <c r="J118">
        <f>'F007'!S26</f>
        <v>0.23317000000000002</v>
      </c>
      <c r="K118">
        <f>'F007'!T26</f>
        <v>1.92604</v>
      </c>
      <c r="L118">
        <f>'F007'!U26</f>
        <v>2.17571</v>
      </c>
      <c r="N118">
        <f>'F007'!G26</f>
        <v>2.2652000000000001</v>
      </c>
      <c r="O118">
        <f>'F007'!F26</f>
        <v>13.202999999999999</v>
      </c>
      <c r="P118">
        <f t="shared" si="40"/>
        <v>4.2327272726376833E-2</v>
      </c>
      <c r="Q118">
        <f t="shared" si="41"/>
        <v>0.31636363635694043</v>
      </c>
      <c r="S118" s="1">
        <v>23.830300000000001</v>
      </c>
      <c r="T118" s="1">
        <v>3.9752999999999998</v>
      </c>
      <c r="U118">
        <f t="shared" si="42"/>
        <v>0.28802181817572153</v>
      </c>
      <c r="V118">
        <f t="shared" si="28"/>
        <v>0.14695856374517102</v>
      </c>
      <c r="W118">
        <f t="shared" si="29"/>
        <v>1.0984016362396809</v>
      </c>
      <c r="Y118" t="s">
        <v>65</v>
      </c>
      <c r="AA118" t="b">
        <f t="shared" si="30"/>
        <v>1</v>
      </c>
      <c r="AB118" t="b">
        <f t="shared" si="31"/>
        <v>1</v>
      </c>
      <c r="AC118" t="b">
        <f t="shared" si="32"/>
        <v>1</v>
      </c>
      <c r="AD118" t="b">
        <f t="shared" si="33"/>
        <v>1</v>
      </c>
      <c r="AE118" t="b">
        <f t="shared" si="34"/>
        <v>1</v>
      </c>
      <c r="AF118" t="b">
        <f t="shared" si="35"/>
        <v>1</v>
      </c>
      <c r="AG118" t="b">
        <f t="shared" si="36"/>
        <v>1</v>
      </c>
      <c r="AH118" t="b">
        <v>1</v>
      </c>
      <c r="AI118" t="b">
        <v>1</v>
      </c>
    </row>
    <row r="119" spans="1:35" x14ac:dyDescent="0.25">
      <c r="A119" s="1">
        <f>fullIRtable!A119-fullIRtable!$A$103</f>
        <v>66</v>
      </c>
      <c r="B119" s="1">
        <v>23.688500000000001</v>
      </c>
      <c r="C119" s="1">
        <v>4.0132000000000003</v>
      </c>
      <c r="D119" s="1">
        <v>10.658099999999999</v>
      </c>
      <c r="E119" s="89">
        <v>28.99821</v>
      </c>
      <c r="F119">
        <f>'F007'!M27</f>
        <v>536.92307692307691</v>
      </c>
      <c r="G119">
        <f>'F007'!O27</f>
        <v>19.670000000000002</v>
      </c>
      <c r="H119">
        <f>'F007'!Q27</f>
        <v>6.4689999999999998E-2</v>
      </c>
      <c r="I119">
        <f>'F007'!R27</f>
        <v>1.31691</v>
      </c>
      <c r="J119">
        <f>'F007'!S27</f>
        <v>0.17695</v>
      </c>
      <c r="K119">
        <f>'F007'!T27</f>
        <v>1.50359</v>
      </c>
      <c r="L119">
        <f>'F007'!U27</f>
        <v>2.01329</v>
      </c>
      <c r="N119">
        <f>'F007'!G27</f>
        <v>2.3816000000000002</v>
      </c>
      <c r="O119">
        <f>'F007'!F27</f>
        <v>14.073</v>
      </c>
      <c r="P119">
        <f t="shared" si="40"/>
        <v>3.186666666666671E-2</v>
      </c>
      <c r="Q119">
        <f t="shared" si="41"/>
        <v>0.26299999999999929</v>
      </c>
      <c r="S119" s="1">
        <v>23.688500000000001</v>
      </c>
      <c r="T119" s="1">
        <v>4.0132000000000003</v>
      </c>
      <c r="U119">
        <f t="shared" si="42"/>
        <v>0.23644999999999902</v>
      </c>
      <c r="V119">
        <f t="shared" si="28"/>
        <v>0.13477126947205262</v>
      </c>
      <c r="W119">
        <f t="shared" si="29"/>
        <v>1.1122858955381703</v>
      </c>
      <c r="Y119" t="s">
        <v>65</v>
      </c>
      <c r="AA119" t="b">
        <f t="shared" si="30"/>
        <v>1</v>
      </c>
      <c r="AB119" t="b">
        <f t="shared" si="31"/>
        <v>1</v>
      </c>
      <c r="AC119" t="b">
        <f t="shared" si="32"/>
        <v>1</v>
      </c>
      <c r="AD119" t="b">
        <f t="shared" si="33"/>
        <v>1</v>
      </c>
      <c r="AE119" t="b">
        <f t="shared" si="34"/>
        <v>1</v>
      </c>
      <c r="AF119" t="b">
        <f t="shared" si="35"/>
        <v>1</v>
      </c>
      <c r="AG119" t="b">
        <f t="shared" si="36"/>
        <v>1</v>
      </c>
      <c r="AH119" t="b">
        <v>1</v>
      </c>
      <c r="AI119" t="b">
        <v>1</v>
      </c>
    </row>
    <row r="120" spans="1:35" x14ac:dyDescent="0.25">
      <c r="A120" s="1">
        <f>fullIRtable!A120-fullIRtable!$A$103</f>
        <v>69</v>
      </c>
      <c r="B120" s="1">
        <v>23.877600000000001</v>
      </c>
      <c r="C120" s="1">
        <v>4.0037000000000003</v>
      </c>
      <c r="D120" s="1">
        <v>39.947899999999997</v>
      </c>
      <c r="E120" s="89">
        <v>29.707559999999997</v>
      </c>
      <c r="F120">
        <f>'F007'!M28</f>
        <v>535.76923076923072</v>
      </c>
      <c r="G120">
        <f>'F007'!O28</f>
        <v>20.94</v>
      </c>
      <c r="H120">
        <f>'F007'!Q28</f>
        <v>6.1890000000000001E-2</v>
      </c>
      <c r="I120">
        <f>'F007'!R28</f>
        <v>1.12663</v>
      </c>
      <c r="J120">
        <f>'F007'!S28</f>
        <v>0.14685999999999999</v>
      </c>
      <c r="K120">
        <f>'F007'!T28</f>
        <v>1.20936</v>
      </c>
      <c r="L120">
        <f>'F007'!U28</f>
        <v>1.8982500000000002</v>
      </c>
      <c r="N120">
        <f>'F007'!G28</f>
        <v>2.4772000000000003</v>
      </c>
      <c r="O120">
        <f>'F007'!F28</f>
        <v>14.861999999999998</v>
      </c>
      <c r="P120">
        <f t="shared" si="40"/>
        <v>2.9799999999999976E-2</v>
      </c>
      <c r="Q120">
        <f t="shared" si="41"/>
        <v>0.24233333333333462</v>
      </c>
      <c r="S120" s="1">
        <v>23.877600000000001</v>
      </c>
      <c r="T120" s="1">
        <v>4.0037000000000003</v>
      </c>
      <c r="U120">
        <f t="shared" si="42"/>
        <v>0.21826333333333517</v>
      </c>
      <c r="V120">
        <f t="shared" si="28"/>
        <v>0.13653232334030632</v>
      </c>
      <c r="W120">
        <f t="shared" si="29"/>
        <v>1.1102796316376209</v>
      </c>
      <c r="Y120" t="s">
        <v>65</v>
      </c>
      <c r="AA120" t="b">
        <f t="shared" si="30"/>
        <v>1</v>
      </c>
      <c r="AB120" t="b">
        <f t="shared" si="31"/>
        <v>1</v>
      </c>
      <c r="AC120" t="b">
        <f t="shared" si="32"/>
        <v>1</v>
      </c>
      <c r="AD120" t="b">
        <f t="shared" si="33"/>
        <v>1</v>
      </c>
      <c r="AE120" t="b">
        <f t="shared" si="34"/>
        <v>1</v>
      </c>
      <c r="AF120" t="b">
        <f t="shared" si="35"/>
        <v>1</v>
      </c>
      <c r="AG120" t="b">
        <f t="shared" si="36"/>
        <v>1</v>
      </c>
      <c r="AH120" t="b">
        <v>1</v>
      </c>
      <c r="AI120" t="b">
        <v>1</v>
      </c>
    </row>
    <row r="121" spans="1:35" x14ac:dyDescent="0.25">
      <c r="A121" s="1">
        <f>fullIRtable!A121-fullIRtable!$A$103</f>
        <v>72</v>
      </c>
      <c r="B121" s="1">
        <v>23.593900000000001</v>
      </c>
      <c r="C121" s="1">
        <v>4.0163000000000002</v>
      </c>
      <c r="D121" s="1">
        <v>39.663600000000002</v>
      </c>
      <c r="E121" s="89">
        <v>30.362350000000003</v>
      </c>
      <c r="F121">
        <f>'F007'!M29</f>
        <v>546.53846153846166</v>
      </c>
      <c r="G121">
        <f>'F007'!O29</f>
        <v>21.62</v>
      </c>
      <c r="H121">
        <f>'F007'!Q29</f>
        <v>5.4060000000000004E-2</v>
      </c>
      <c r="I121">
        <f>'F007'!R29</f>
        <v>0.95578000000000007</v>
      </c>
      <c r="J121">
        <f>'F007'!S29</f>
        <v>0.12125999999999999</v>
      </c>
      <c r="K121">
        <f>'F007'!T29</f>
        <v>1.00986</v>
      </c>
      <c r="L121">
        <f>'F007'!U29</f>
        <v>1.91676</v>
      </c>
      <c r="N121">
        <f>'F007'!G29</f>
        <v>2.5666000000000002</v>
      </c>
      <c r="O121">
        <f>'F007'!F29</f>
        <v>15.589000000000002</v>
      </c>
      <c r="P121">
        <f t="shared" si="40"/>
        <v>3.0866666666666671E-2</v>
      </c>
      <c r="Q121">
        <f t="shared" si="41"/>
        <v>0.23566666666666572</v>
      </c>
      <c r="S121" s="1">
        <v>23.593900000000001</v>
      </c>
      <c r="T121" s="1">
        <v>4.0163000000000002</v>
      </c>
      <c r="U121">
        <f t="shared" si="42"/>
        <v>0.21395666666666577</v>
      </c>
      <c r="V121">
        <f t="shared" si="28"/>
        <v>0.14426597286054871</v>
      </c>
      <c r="W121">
        <f t="shared" si="29"/>
        <v>1.1014691448424139</v>
      </c>
      <c r="Y121" t="s">
        <v>65</v>
      </c>
      <c r="AA121" t="b">
        <f t="shared" si="30"/>
        <v>1</v>
      </c>
      <c r="AB121" t="b">
        <f t="shared" si="31"/>
        <v>1</v>
      </c>
      <c r="AC121" t="b">
        <f t="shared" si="32"/>
        <v>1</v>
      </c>
      <c r="AD121" t="b">
        <f t="shared" si="33"/>
        <v>1</v>
      </c>
      <c r="AE121" t="b">
        <f t="shared" si="34"/>
        <v>1</v>
      </c>
      <c r="AF121" t="b">
        <f t="shared" si="35"/>
        <v>1</v>
      </c>
      <c r="AG121" t="b">
        <f t="shared" si="36"/>
        <v>1</v>
      </c>
      <c r="AH121" t="b">
        <v>1</v>
      </c>
      <c r="AI121" t="b">
        <v>1</v>
      </c>
    </row>
    <row r="122" spans="1:35" x14ac:dyDescent="0.25">
      <c r="A122" s="1">
        <f>fullIRtable!A122-fullIRtable!$A$103</f>
        <v>75</v>
      </c>
      <c r="B122" s="1">
        <v>23.546600000000002</v>
      </c>
      <c r="C122" s="1">
        <v>3.9815999999999998</v>
      </c>
      <c r="D122" s="1">
        <v>40.1691</v>
      </c>
      <c r="E122" s="89">
        <v>31.00422</v>
      </c>
      <c r="F122">
        <f>'F007'!M30</f>
        <v>546.53846153846132</v>
      </c>
      <c r="G122">
        <f>'F007'!O30</f>
        <v>21.69</v>
      </c>
      <c r="H122">
        <f>'F007'!Q30</f>
        <v>4.3369999999999999E-2</v>
      </c>
      <c r="I122">
        <f>'F007'!R30</f>
        <v>0.69036999999999993</v>
      </c>
      <c r="J122">
        <f>'F007'!S30</f>
        <v>8.9219999999999994E-2</v>
      </c>
      <c r="K122">
        <f>'F007'!T30</f>
        <v>0.68765999999999994</v>
      </c>
      <c r="L122">
        <f>'F007'!U30</f>
        <v>1.67306</v>
      </c>
      <c r="N122">
        <f>'F007'!G30</f>
        <v>2.6592000000000002</v>
      </c>
      <c r="O122">
        <f>'F007'!F30</f>
        <v>16.295999999999999</v>
      </c>
      <c r="P122">
        <f t="shared" si="40"/>
        <v>3.1549999999081743E-2</v>
      </c>
      <c r="Q122">
        <f t="shared" si="41"/>
        <v>0.22549999999343734</v>
      </c>
      <c r="S122" s="1">
        <v>23.546600000000002</v>
      </c>
      <c r="T122" s="1">
        <v>3.9815999999999998</v>
      </c>
      <c r="U122">
        <f t="shared" si="42"/>
        <v>0.20653999999398928</v>
      </c>
      <c r="V122">
        <f t="shared" si="28"/>
        <v>0.15275491430231389</v>
      </c>
      <c r="W122">
        <f t="shared" si="29"/>
        <v>1.0917981988960967</v>
      </c>
      <c r="Y122" t="s">
        <v>65</v>
      </c>
      <c r="AA122" t="b">
        <f t="shared" si="30"/>
        <v>1</v>
      </c>
      <c r="AB122" t="b">
        <f t="shared" si="31"/>
        <v>1</v>
      </c>
      <c r="AC122" t="b">
        <f t="shared" si="32"/>
        <v>1</v>
      </c>
      <c r="AD122" t="b">
        <f t="shared" si="33"/>
        <v>1</v>
      </c>
      <c r="AE122" t="b">
        <f t="shared" si="34"/>
        <v>1</v>
      </c>
      <c r="AF122" t="b">
        <f t="shared" si="35"/>
        <v>1</v>
      </c>
      <c r="AG122" t="b">
        <f t="shared" si="36"/>
        <v>1</v>
      </c>
      <c r="AH122" t="b">
        <v>1</v>
      </c>
      <c r="AI122" t="b">
        <v>1</v>
      </c>
    </row>
    <row r="123" spans="1:35" x14ac:dyDescent="0.25">
      <c r="A123" s="1">
        <f>fullIRtable!A123-fullIRtable!$A$103</f>
        <v>77.000000000058208</v>
      </c>
      <c r="B123" s="1">
        <v>23.735700000000001</v>
      </c>
      <c r="C123" s="1">
        <v>4.0603999999999996</v>
      </c>
      <c r="D123" s="1">
        <v>40.895800000000001</v>
      </c>
      <c r="E123" s="89">
        <v>31.417300000000001</v>
      </c>
      <c r="F123">
        <f>'F007'!M31</f>
        <v>565.38461538461547</v>
      </c>
      <c r="G123">
        <f>'F007'!O31</f>
        <v>26.98</v>
      </c>
      <c r="H123">
        <f>'F007'!Q31</f>
        <v>4.6289999999999998E-2</v>
      </c>
      <c r="I123">
        <f>'F007'!R31</f>
        <v>0.68328</v>
      </c>
      <c r="J123">
        <f>'F007'!S31</f>
        <v>8.2879999999999995E-2</v>
      </c>
      <c r="K123">
        <f>'F007'!T31</f>
        <v>0.64640000000000009</v>
      </c>
      <c r="L123">
        <f>'F007'!U31</f>
        <v>1.7414700000000001</v>
      </c>
      <c r="N123">
        <f>'F007'!G31</f>
        <v>2.7223000000000002</v>
      </c>
      <c r="O123">
        <f>'F007'!F31</f>
        <v>16.747</v>
      </c>
      <c r="P123">
        <f t="shared" si="40"/>
        <v>2.8907317073499049E-2</v>
      </c>
      <c r="Q123">
        <f t="shared" si="41"/>
        <v>0.21873170731955752</v>
      </c>
      <c r="S123" s="1">
        <v>23.735700000000001</v>
      </c>
      <c r="T123" s="1">
        <v>4.0603999999999996</v>
      </c>
      <c r="U123">
        <f t="shared" si="42"/>
        <v>0.19881463414859976</v>
      </c>
      <c r="V123">
        <f t="shared" si="28"/>
        <v>0.14539833648207651</v>
      </c>
      <c r="W123">
        <f t="shared" si="29"/>
        <v>1.1001791103368737</v>
      </c>
      <c r="Y123" t="s">
        <v>65</v>
      </c>
      <c r="AA123" t="b">
        <f t="shared" si="30"/>
        <v>1</v>
      </c>
      <c r="AB123" t="b">
        <f t="shared" si="31"/>
        <v>1</v>
      </c>
      <c r="AC123" t="b">
        <f t="shared" si="32"/>
        <v>1</v>
      </c>
      <c r="AD123" t="b">
        <f t="shared" si="33"/>
        <v>1</v>
      </c>
      <c r="AE123" t="b">
        <f t="shared" si="34"/>
        <v>1</v>
      </c>
      <c r="AF123" t="b">
        <f t="shared" si="35"/>
        <v>1</v>
      </c>
      <c r="AG123" t="b">
        <f t="shared" si="36"/>
        <v>1</v>
      </c>
      <c r="AH123" t="b">
        <v>1</v>
      </c>
      <c r="AI123" t="b">
        <v>1</v>
      </c>
    </row>
    <row r="124" spans="1:35" x14ac:dyDescent="0.25">
      <c r="A124" s="1">
        <f>fullIRtable!A124-fullIRtable!$A$103</f>
        <v>87.249999999941792</v>
      </c>
      <c r="B124" s="1">
        <v>23.735700000000001</v>
      </c>
      <c r="C124" s="1">
        <v>4.01</v>
      </c>
      <c r="D124" s="1">
        <v>40.105899999999998</v>
      </c>
      <c r="E124" s="89">
        <v>33.455150000000003</v>
      </c>
      <c r="F124">
        <f>'F007'!M32</f>
        <v>649.61538461538453</v>
      </c>
      <c r="G124">
        <f>'F007'!O32</f>
        <v>29.8</v>
      </c>
      <c r="H124">
        <f>'F007'!Q32</f>
        <v>3.6400000000000002E-2</v>
      </c>
      <c r="I124">
        <f>'F007'!R32</f>
        <v>0.32408000000000003</v>
      </c>
      <c r="J124">
        <f>'F007'!S32</f>
        <v>5.6569999999999995E-2</v>
      </c>
      <c r="K124">
        <f>'F007'!T32</f>
        <v>0.47531999999999996</v>
      </c>
      <c r="L124">
        <f>'F007'!U32</f>
        <v>1.4615800000000001</v>
      </c>
      <c r="N124">
        <f>'F007'!G32</f>
        <v>3.0186000000000002</v>
      </c>
      <c r="O124">
        <f>'F007'!F32</f>
        <v>18.989000000000001</v>
      </c>
      <c r="P124">
        <f t="shared" si="40"/>
        <v>2.5131428570759892E-2</v>
      </c>
      <c r="Q124">
        <f t="shared" si="41"/>
        <v>0.20639999999450676</v>
      </c>
      <c r="S124" s="1">
        <v>23.735700000000001</v>
      </c>
      <c r="T124" s="1">
        <v>4.01</v>
      </c>
      <c r="U124">
        <f t="shared" si="42"/>
        <v>0.18567428570934294</v>
      </c>
      <c r="V124">
        <f t="shared" si="28"/>
        <v>0.13535222971101649</v>
      </c>
      <c r="W124">
        <f t="shared" si="29"/>
        <v>1.1116240421013825</v>
      </c>
      <c r="Y124" t="s">
        <v>65</v>
      </c>
      <c r="AA124" t="b">
        <f t="shared" si="30"/>
        <v>1</v>
      </c>
      <c r="AB124" t="b">
        <f t="shared" si="31"/>
        <v>1</v>
      </c>
      <c r="AC124" t="b">
        <f t="shared" si="32"/>
        <v>1</v>
      </c>
      <c r="AD124" t="b">
        <f t="shared" si="33"/>
        <v>1</v>
      </c>
      <c r="AE124" t="b">
        <f t="shared" si="34"/>
        <v>1</v>
      </c>
      <c r="AF124" t="b">
        <f t="shared" si="35"/>
        <v>1</v>
      </c>
      <c r="AG124" t="b">
        <f t="shared" si="36"/>
        <v>1</v>
      </c>
      <c r="AH124" t="b">
        <v>1</v>
      </c>
      <c r="AI124" t="b">
        <v>1</v>
      </c>
    </row>
    <row r="125" spans="1:35" x14ac:dyDescent="0.25">
      <c r="A125" s="1">
        <f>fullIRtable!A125-fullIRtable!$A$103</f>
        <v>90.166666666686069</v>
      </c>
      <c r="B125" s="1">
        <v>23.593900000000001</v>
      </c>
      <c r="C125" s="1">
        <v>4.0384000000000002</v>
      </c>
      <c r="D125" s="1">
        <v>41.211799999999997</v>
      </c>
      <c r="E125" s="89">
        <v>33.996699999999997</v>
      </c>
      <c r="F125">
        <f>'F007'!M33</f>
        <v>632.30769230769226</v>
      </c>
      <c r="G125">
        <f>'F007'!O33</f>
        <v>30.83</v>
      </c>
      <c r="H125">
        <f>'F007'!Q33</f>
        <v>3.0100000000000002E-2</v>
      </c>
      <c r="I125">
        <f>'F007'!R33</f>
        <v>0.23759000000000002</v>
      </c>
      <c r="J125">
        <f>'F007'!S33</f>
        <v>5.1280000000000006E-2</v>
      </c>
      <c r="K125">
        <f>'F007'!T33</f>
        <v>0.45419999999999999</v>
      </c>
      <c r="L125">
        <f>'F007'!U33</f>
        <v>1.3530900000000001</v>
      </c>
      <c r="N125">
        <f>'F007'!G33</f>
        <v>3.0919000000000003</v>
      </c>
      <c r="O125">
        <f>'F007'!F33</f>
        <v>19.590999999999998</v>
      </c>
      <c r="P125">
        <f t="shared" si="40"/>
        <v>2.2025806451282114E-2</v>
      </c>
      <c r="Q125">
        <f t="shared" si="41"/>
        <v>0.1950967741906183</v>
      </c>
      <c r="S125" s="1">
        <v>23.593900000000001</v>
      </c>
      <c r="T125" s="1">
        <v>4.0384000000000002</v>
      </c>
      <c r="U125">
        <f t="shared" si="42"/>
        <v>0.17394967741674258</v>
      </c>
      <c r="V125">
        <f t="shared" si="28"/>
        <v>0.12662171484522763</v>
      </c>
      <c r="W125">
        <f t="shared" si="29"/>
        <v>1.1215701982775872</v>
      </c>
      <c r="Y125" t="s">
        <v>65</v>
      </c>
      <c r="AA125" t="b">
        <f t="shared" si="30"/>
        <v>1</v>
      </c>
      <c r="AB125" t="b">
        <f t="shared" si="31"/>
        <v>1</v>
      </c>
      <c r="AC125" t="b">
        <f t="shared" si="32"/>
        <v>1</v>
      </c>
      <c r="AD125" t="b">
        <f t="shared" si="33"/>
        <v>1</v>
      </c>
      <c r="AE125" t="b">
        <f t="shared" si="34"/>
        <v>1</v>
      </c>
      <c r="AF125" t="b">
        <f t="shared" si="35"/>
        <v>1</v>
      </c>
      <c r="AG125" t="b">
        <f t="shared" si="36"/>
        <v>1</v>
      </c>
      <c r="AH125" t="b">
        <v>1</v>
      </c>
      <c r="AI125" t="b">
        <v>1</v>
      </c>
    </row>
    <row r="126" spans="1:35" x14ac:dyDescent="0.25">
      <c r="A126" s="1">
        <f>fullIRtable!A126-fullIRtable!$A$103</f>
        <v>92.750000000058208</v>
      </c>
      <c r="B126" s="1">
        <v>23.830300000000001</v>
      </c>
      <c r="C126" s="1">
        <v>4.01</v>
      </c>
      <c r="D126" s="1">
        <v>39.821599999999997</v>
      </c>
      <c r="E126" s="89">
        <v>34.446069999999999</v>
      </c>
      <c r="F126">
        <f>'F007'!M34</f>
        <v>590.38461538461547</v>
      </c>
      <c r="G126">
        <f>'F007'!O34</f>
        <v>32.42</v>
      </c>
      <c r="H126">
        <f>'F007'!Q34</f>
        <v>2.7890000000000002E-2</v>
      </c>
      <c r="I126">
        <f>'F007'!R34</f>
        <v>0.20865999999999998</v>
      </c>
      <c r="J126">
        <f>'F007'!S34</f>
        <v>4.727E-2</v>
      </c>
      <c r="K126">
        <f>'F007'!T34</f>
        <v>0.44177</v>
      </c>
      <c r="L126">
        <f>'F007'!U34</f>
        <v>1.2595399999999999</v>
      </c>
      <c r="N126">
        <f>'F007'!G34</f>
        <v>3.1488000000000005</v>
      </c>
      <c r="O126">
        <f>'F007'!F34</f>
        <v>20.094999999999999</v>
      </c>
      <c r="P126">
        <f t="shared" si="40"/>
        <v>1.1120000001036004E-2</v>
      </c>
      <c r="Q126">
        <f t="shared" si="41"/>
        <v>0.19440000001809807</v>
      </c>
      <c r="S126" s="1">
        <v>23.830300000000001</v>
      </c>
      <c r="T126" s="1">
        <v>4.01</v>
      </c>
      <c r="U126">
        <f t="shared" si="42"/>
        <v>0.1635840000152266</v>
      </c>
      <c r="V126">
        <f t="shared" si="28"/>
        <v>6.7977308294215458E-2</v>
      </c>
      <c r="W126">
        <f t="shared" si="29"/>
        <v>1.1883802816901596</v>
      </c>
      <c r="Y126" t="s">
        <v>65</v>
      </c>
      <c r="AA126" t="b">
        <f t="shared" si="30"/>
        <v>1</v>
      </c>
      <c r="AB126" t="b">
        <f t="shared" si="31"/>
        <v>1</v>
      </c>
      <c r="AC126" t="b">
        <f t="shared" si="32"/>
        <v>1</v>
      </c>
      <c r="AD126" t="b">
        <f t="shared" si="33"/>
        <v>1</v>
      </c>
      <c r="AE126" t="b">
        <f t="shared" si="34"/>
        <v>1</v>
      </c>
      <c r="AF126" t="b">
        <f t="shared" si="35"/>
        <v>1</v>
      </c>
      <c r="AG126" t="b">
        <f t="shared" si="36"/>
        <v>1</v>
      </c>
      <c r="AH126" t="b">
        <v>1</v>
      </c>
      <c r="AI126" t="b">
        <v>1</v>
      </c>
    </row>
    <row r="127" spans="1:35" x14ac:dyDescent="0.25">
      <c r="A127" s="1">
        <f>fullIRtable!A127-fullIRtable!$A$103</f>
        <v>93.999999999941792</v>
      </c>
      <c r="B127" s="1">
        <v>23.593900000000001</v>
      </c>
      <c r="C127" s="1">
        <v>4.0888</v>
      </c>
      <c r="D127" s="1">
        <v>39.947899999999997</v>
      </c>
      <c r="E127" s="89">
        <v>34.650549999999988</v>
      </c>
      <c r="F127">
        <f>'F007'!M35</f>
        <v>558.84615384615392</v>
      </c>
      <c r="G127">
        <f>'F007'!O35</f>
        <v>42.23</v>
      </c>
      <c r="H127">
        <f>'F007'!Q35</f>
        <v>7.6599999999999988E-2</v>
      </c>
      <c r="I127">
        <f>'F007'!R35</f>
        <v>1.9341699999999999</v>
      </c>
      <c r="J127">
        <f>'F007'!S35</f>
        <v>0.26569999999999999</v>
      </c>
      <c r="K127">
        <f>'F007'!T35</f>
        <v>2.25827</v>
      </c>
      <c r="L127">
        <f>'F007'!U35</f>
        <v>2.28586</v>
      </c>
      <c r="N127">
        <f>'F007'!G35</f>
        <v>3.162700000000001</v>
      </c>
      <c r="O127">
        <f>'F007'!F35</f>
        <v>20.33799999999999</v>
      </c>
      <c r="P127">
        <f t="shared" si="40"/>
        <v>2.2984615383791592E-2</v>
      </c>
      <c r="Q127">
        <f t="shared" si="41"/>
        <v>0.19846153845443271</v>
      </c>
      <c r="S127" s="1">
        <v>23.593900000000001</v>
      </c>
      <c r="T127" s="1">
        <v>4.0888</v>
      </c>
      <c r="U127">
        <f t="shared" si="42"/>
        <v>0.1774707692244164</v>
      </c>
      <c r="V127">
        <f t="shared" si="28"/>
        <v>0.1295121190055076</v>
      </c>
      <c r="W127">
        <f t="shared" si="29"/>
        <v>1.1182773327785205</v>
      </c>
      <c r="Y127" t="s">
        <v>65</v>
      </c>
      <c r="AA127" t="b">
        <f t="shared" si="30"/>
        <v>1</v>
      </c>
      <c r="AB127" t="b">
        <f t="shared" si="31"/>
        <v>1</v>
      </c>
      <c r="AC127" t="b">
        <f t="shared" si="32"/>
        <v>1</v>
      </c>
      <c r="AD127" t="b">
        <f t="shared" si="33"/>
        <v>1</v>
      </c>
      <c r="AE127" t="b">
        <f t="shared" si="34"/>
        <v>1</v>
      </c>
      <c r="AF127" t="b">
        <f t="shared" si="35"/>
        <v>1</v>
      </c>
      <c r="AG127" t="b">
        <f t="shared" si="36"/>
        <v>1</v>
      </c>
      <c r="AH127" t="b">
        <v>1</v>
      </c>
      <c r="AI127" t="b">
        <v>1</v>
      </c>
    </row>
    <row r="128" spans="1:35" x14ac:dyDescent="0.25">
      <c r="A128" s="1">
        <f>fullIRtable!A128-fullIRtable!$A$103</f>
        <v>96.166666666686069</v>
      </c>
      <c r="B128" s="1">
        <v>23.783000000000001</v>
      </c>
      <c r="C128" s="1">
        <v>4.01</v>
      </c>
      <c r="D128" s="1">
        <v>39.6004</v>
      </c>
      <c r="E128" s="89">
        <v>35.035069999999997</v>
      </c>
      <c r="F128">
        <f>'F007'!M36</f>
        <v>560.76923076923072</v>
      </c>
      <c r="G128">
        <f>'F007'!O36</f>
        <v>36.96</v>
      </c>
      <c r="H128">
        <f>'F007'!Q36</f>
        <v>7.7219999999999997E-2</v>
      </c>
      <c r="I128">
        <f>'F007'!R36</f>
        <v>1.7382200000000001</v>
      </c>
      <c r="J128">
        <f>'F007'!S36</f>
        <v>0.23239000000000001</v>
      </c>
      <c r="K128">
        <f>'F007'!T36</f>
        <v>1.9910000000000001</v>
      </c>
      <c r="L128">
        <f>'F007'!U36</f>
        <v>2.2108300000000001</v>
      </c>
      <c r="N128">
        <f>'F007'!G36</f>
        <v>3.2124999999999999</v>
      </c>
      <c r="O128">
        <f>'F007'!F36</f>
        <v>20.767999999999997</v>
      </c>
      <c r="P128">
        <f t="shared" si="40"/>
        <v>2.6127272726720097E-2</v>
      </c>
      <c r="Q128">
        <f t="shared" si="41"/>
        <v>0.1947272727231526</v>
      </c>
      <c r="S128" s="1">
        <v>23.783000000000001</v>
      </c>
      <c r="T128" s="1">
        <v>4.01</v>
      </c>
      <c r="U128">
        <f t="shared" si="42"/>
        <v>0.1773490909053396</v>
      </c>
      <c r="V128">
        <f t="shared" si="28"/>
        <v>0.14732115396444617</v>
      </c>
      <c r="W128">
        <f t="shared" si="29"/>
        <v>1.0979885587746747</v>
      </c>
      <c r="Y128" t="s">
        <v>65</v>
      </c>
      <c r="AA128" t="b">
        <f t="shared" si="30"/>
        <v>1</v>
      </c>
      <c r="AB128" t="b">
        <f t="shared" si="31"/>
        <v>1</v>
      </c>
      <c r="AC128" t="b">
        <f t="shared" si="32"/>
        <v>1</v>
      </c>
      <c r="AD128" t="b">
        <f t="shared" si="33"/>
        <v>1</v>
      </c>
      <c r="AE128" t="b">
        <f t="shared" si="34"/>
        <v>1</v>
      </c>
      <c r="AF128" t="b">
        <f t="shared" si="35"/>
        <v>1</v>
      </c>
      <c r="AG128" t="b">
        <f t="shared" si="36"/>
        <v>1</v>
      </c>
      <c r="AH128" t="b">
        <v>1</v>
      </c>
      <c r="AI128" t="b">
        <v>1</v>
      </c>
    </row>
    <row r="129" spans="1:35" x14ac:dyDescent="0.25">
      <c r="A129" s="1">
        <f>fullIRtable!A129-fullIRtable!$A$103</f>
        <v>98.000000000058208</v>
      </c>
      <c r="B129" s="1">
        <v>23.783000000000001</v>
      </c>
      <c r="C129" s="1">
        <v>4.0004999999999997</v>
      </c>
      <c r="D129" s="1">
        <v>38.842100000000002</v>
      </c>
      <c r="E129" s="89">
        <v>35.360210000000002</v>
      </c>
      <c r="F129">
        <f>'F007'!M37</f>
        <v>566.53846153846143</v>
      </c>
      <c r="G129">
        <f>'F007'!O37</f>
        <v>45.57</v>
      </c>
      <c r="H129">
        <f>'F007'!Q37</f>
        <v>7.7420000000000003E-2</v>
      </c>
      <c r="I129">
        <f>'F007'!R37</f>
        <v>1.6261700000000001</v>
      </c>
      <c r="J129">
        <f>'F007'!S37</f>
        <v>0.19914000000000001</v>
      </c>
      <c r="K129">
        <f>'F007'!T37</f>
        <v>1.76877</v>
      </c>
      <c r="L129">
        <f>'F007'!U37</f>
        <v>2.2521</v>
      </c>
      <c r="N129">
        <f>'F007'!G37</f>
        <v>3.2604000000000006</v>
      </c>
      <c r="O129">
        <f>'F007'!F37</f>
        <v>21.125</v>
      </c>
      <c r="P129">
        <f t="shared" si="40"/>
        <v>2.4000000001397005E-2</v>
      </c>
      <c r="Q129">
        <f t="shared" si="41"/>
        <v>0.18350000001067798</v>
      </c>
      <c r="S129" s="1">
        <v>23.783000000000001</v>
      </c>
      <c r="T129" s="1">
        <v>4.0004999999999997</v>
      </c>
      <c r="U129">
        <f t="shared" si="42"/>
        <v>0.16656500000969388</v>
      </c>
      <c r="V129">
        <f t="shared" si="28"/>
        <v>0.14408789361510663</v>
      </c>
      <c r="W129">
        <f t="shared" si="29"/>
        <v>1.1016720199321497</v>
      </c>
      <c r="Y129" t="s">
        <v>65</v>
      </c>
      <c r="AA129" t="b">
        <f t="shared" si="30"/>
        <v>1</v>
      </c>
      <c r="AB129" t="b">
        <f t="shared" si="31"/>
        <v>1</v>
      </c>
      <c r="AC129" t="b">
        <f t="shared" si="32"/>
        <v>1</v>
      </c>
      <c r="AD129" t="b">
        <f t="shared" si="33"/>
        <v>1</v>
      </c>
      <c r="AE129" t="b">
        <f t="shared" si="34"/>
        <v>1</v>
      </c>
      <c r="AF129" t="b">
        <f t="shared" si="35"/>
        <v>1</v>
      </c>
      <c r="AG129" t="b">
        <f t="shared" si="36"/>
        <v>1</v>
      </c>
      <c r="AH129" t="b">
        <v>1</v>
      </c>
      <c r="AI129" t="b">
        <v>1</v>
      </c>
    </row>
    <row r="130" spans="1:35" x14ac:dyDescent="0.25">
      <c r="A130" s="1">
        <f>fullIRtable!A130-fullIRtable!$A$103</f>
        <v>99.999999999941792</v>
      </c>
      <c r="B130" s="1">
        <v>23.735700000000001</v>
      </c>
      <c r="C130" s="1">
        <v>4.0037000000000003</v>
      </c>
      <c r="D130" s="1">
        <v>40.105899999999998</v>
      </c>
      <c r="E130" s="89">
        <v>35.693339999999999</v>
      </c>
      <c r="F130">
        <f>'F007'!M38</f>
        <v>572.30769230769215</v>
      </c>
      <c r="G130">
        <f>'F007'!O38</f>
        <v>52.54</v>
      </c>
      <c r="H130">
        <f>'F007'!Q38</f>
        <v>6.9989999999999997E-2</v>
      </c>
      <c r="I130">
        <f>'F007'!R38</f>
        <v>1.51905</v>
      </c>
      <c r="J130">
        <f>'F007'!S38</f>
        <v>0.17307999999999998</v>
      </c>
      <c r="K130">
        <f>'F007'!T38</f>
        <v>1.52895</v>
      </c>
      <c r="L130">
        <f>'F007'!U38</f>
        <v>2.1053699999999997</v>
      </c>
      <c r="N130">
        <f>'F007'!G38</f>
        <v>3.3084000000000007</v>
      </c>
      <c r="O130">
        <f>'F007'!F38</f>
        <v>21.491999999999994</v>
      </c>
      <c r="P130">
        <f t="shared" si="40"/>
        <v>2.1254545454432946E-2</v>
      </c>
      <c r="Q130">
        <f t="shared" si="41"/>
        <v>0.16581818181730484</v>
      </c>
      <c r="S130" s="1">
        <v>23.735700000000001</v>
      </c>
      <c r="T130" s="1">
        <v>4.0037000000000003</v>
      </c>
      <c r="U130">
        <f t="shared" si="42"/>
        <v>0.15012545454466042</v>
      </c>
      <c r="V130">
        <f t="shared" si="28"/>
        <v>0.14157855853891846</v>
      </c>
      <c r="W130">
        <f t="shared" si="29"/>
        <v>1.1045307560949036</v>
      </c>
      <c r="Y130" t="s">
        <v>65</v>
      </c>
      <c r="AA130" t="b">
        <f t="shared" si="30"/>
        <v>1</v>
      </c>
      <c r="AB130" t="b">
        <f t="shared" si="31"/>
        <v>1</v>
      </c>
      <c r="AC130" t="b">
        <f t="shared" si="32"/>
        <v>1</v>
      </c>
      <c r="AD130" t="b">
        <f t="shared" si="33"/>
        <v>1</v>
      </c>
      <c r="AE130" t="b">
        <f t="shared" si="34"/>
        <v>1</v>
      </c>
      <c r="AF130" t="b">
        <f t="shared" si="35"/>
        <v>1</v>
      </c>
      <c r="AG130" t="b">
        <f t="shared" si="36"/>
        <v>1</v>
      </c>
      <c r="AH130" t="b">
        <v>1</v>
      </c>
      <c r="AI130" t="b">
        <v>1</v>
      </c>
    </row>
    <row r="131" spans="1:35" x14ac:dyDescent="0.25">
      <c r="A131" s="1">
        <f>fullIRtable!A131-fullIRtable!$A$103</f>
        <v>111</v>
      </c>
      <c r="B131" s="1">
        <v>23.688500000000001</v>
      </c>
      <c r="C131" s="1">
        <v>4.0132000000000003</v>
      </c>
      <c r="D131" s="1">
        <v>39.3476</v>
      </c>
      <c r="E131" s="89">
        <v>37.344720000000002</v>
      </c>
      <c r="F131">
        <f>'F007'!M39</f>
        <v>595.76923076923083</v>
      </c>
      <c r="G131">
        <f>'F007'!O39</f>
        <v>57.34</v>
      </c>
      <c r="H131">
        <f>'F007'!Q39</f>
        <v>3.9759999999999997E-2</v>
      </c>
      <c r="I131">
        <f>'F007'!R39</f>
        <v>0.9043699999999999</v>
      </c>
      <c r="J131">
        <f>'F007'!S39</f>
        <v>6.1600000000000002E-2</v>
      </c>
      <c r="K131">
        <f>'F007'!T39</f>
        <v>0.64703999999999995</v>
      </c>
      <c r="L131">
        <f>'F007'!U39</f>
        <v>1.9585599999999999</v>
      </c>
      <c r="N131">
        <f>'F007'!G39</f>
        <v>3.5422000000000002</v>
      </c>
      <c r="O131">
        <f>'F007'!F39</f>
        <v>23.315999999999999</v>
      </c>
      <c r="P131">
        <f t="shared" si="40"/>
        <v>1.6400000000954575E-2</v>
      </c>
      <c r="Q131">
        <f t="shared" si="41"/>
        <v>0.14400000000838381</v>
      </c>
      <c r="S131" s="1">
        <v>23.688500000000001</v>
      </c>
      <c r="T131" s="1">
        <v>4.0132000000000003</v>
      </c>
      <c r="U131">
        <f t="shared" si="42"/>
        <v>0.12852000000747549</v>
      </c>
      <c r="V131">
        <f t="shared" si="28"/>
        <v>0.12760659819483858</v>
      </c>
      <c r="W131">
        <f t="shared" si="29"/>
        <v>1.1204481792717702</v>
      </c>
      <c r="Y131" t="s">
        <v>65</v>
      </c>
      <c r="AA131" t="b">
        <f t="shared" si="30"/>
        <v>1</v>
      </c>
      <c r="AB131" t="b">
        <f t="shared" si="31"/>
        <v>1</v>
      </c>
      <c r="AC131" t="b">
        <f t="shared" si="32"/>
        <v>1</v>
      </c>
      <c r="AD131" t="b">
        <f t="shared" si="33"/>
        <v>1</v>
      </c>
      <c r="AE131" t="b">
        <f t="shared" si="34"/>
        <v>1</v>
      </c>
      <c r="AF131" t="b">
        <f t="shared" si="35"/>
        <v>1</v>
      </c>
      <c r="AG131" t="b">
        <f t="shared" si="36"/>
        <v>1</v>
      </c>
      <c r="AH131" t="b">
        <v>1</v>
      </c>
      <c r="AI131" t="b">
        <v>1</v>
      </c>
    </row>
    <row r="132" spans="1:35" x14ac:dyDescent="0.25">
      <c r="A132" s="1">
        <f>fullIRtable!A132-fullIRtable!$A$103</f>
        <v>111.99999999994179</v>
      </c>
      <c r="B132" s="1">
        <v>23.735700000000001</v>
      </c>
      <c r="C132" s="1">
        <v>4.01</v>
      </c>
      <c r="D132" s="1">
        <v>40.485100000000003</v>
      </c>
      <c r="E132" s="89">
        <v>37.473239999999997</v>
      </c>
      <c r="F132">
        <f>'F007'!M40</f>
        <v>591.53846153846166</v>
      </c>
      <c r="G132">
        <f>'F007'!O40</f>
        <v>52.21</v>
      </c>
      <c r="H132">
        <f>'F007'!Q40</f>
        <v>3.6700000000000003E-2</v>
      </c>
      <c r="I132">
        <f>'F007'!R40</f>
        <v>0.81386000000000003</v>
      </c>
      <c r="J132">
        <f>'F007'!S40</f>
        <v>5.2110000000000004E-2</v>
      </c>
      <c r="K132">
        <f>'F007'!T40</f>
        <v>0.54103000000000001</v>
      </c>
      <c r="L132">
        <f>'F007'!U40</f>
        <v>1.8195599999999998</v>
      </c>
      <c r="N132">
        <f>'F007'!G40</f>
        <v>3.5586000000000002</v>
      </c>
      <c r="O132">
        <f>'F007'!F40</f>
        <v>23.46</v>
      </c>
      <c r="P132">
        <f t="shared" si="40"/>
        <v>1.4299999998335684E-2</v>
      </c>
      <c r="Q132">
        <f t="shared" si="41"/>
        <v>0.14199999998346138</v>
      </c>
      <c r="S132" s="1">
        <v>23.735700000000001</v>
      </c>
      <c r="T132" s="1">
        <v>4.01</v>
      </c>
      <c r="U132">
        <f t="shared" si="42"/>
        <v>0.12504999998543681</v>
      </c>
      <c r="V132">
        <f t="shared" ref="V132:V195" si="43">(P132/U132)</f>
        <v>0.1143542582966897</v>
      </c>
      <c r="W132">
        <f t="shared" ref="W132:W195" si="44">(Q132/U132)</f>
        <v>1.1355457816873136</v>
      </c>
      <c r="Y132" t="s">
        <v>65</v>
      </c>
      <c r="AA132" t="b">
        <f t="shared" ref="AA132:AA195" si="45">ISNUMBER(F132)</f>
        <v>1</v>
      </c>
      <c r="AB132" t="b">
        <f t="shared" ref="AB132:AB195" si="46">ISNUMBER(G132)</f>
        <v>1</v>
      </c>
      <c r="AC132" t="b">
        <f t="shared" ref="AC132:AC195" si="47">ISNUMBER(H132)</f>
        <v>1</v>
      </c>
      <c r="AD132" t="b">
        <f t="shared" ref="AD132:AD195" si="48">ISNUMBER(I132)</f>
        <v>1</v>
      </c>
      <c r="AE132" t="b">
        <f t="shared" ref="AE132:AE195" si="49">ISNUMBER(J132)</f>
        <v>1</v>
      </c>
      <c r="AF132" t="b">
        <f t="shared" ref="AF132:AF195" si="50">ISNUMBER(K132)</f>
        <v>1</v>
      </c>
      <c r="AG132" t="b">
        <f t="shared" ref="AG132:AG195" si="51">ISNUMBER(L132)</f>
        <v>1</v>
      </c>
      <c r="AH132" t="b">
        <v>1</v>
      </c>
      <c r="AI132" t="b">
        <v>1</v>
      </c>
    </row>
    <row r="133" spans="1:35" s="93" customFormat="1" x14ac:dyDescent="0.25">
      <c r="A133" s="91">
        <f>fullIRtable!A133-fullIRtable!$A$103</f>
        <v>113.00000000005821</v>
      </c>
      <c r="B133" s="91">
        <v>23.783000000000001</v>
      </c>
      <c r="C133" s="91">
        <v>4.0068000000000001</v>
      </c>
      <c r="D133" s="91">
        <v>38.589300000000001</v>
      </c>
      <c r="E133" s="98">
        <v>37.598289999999992</v>
      </c>
      <c r="F133" s="93">
        <f>'F007'!M41</f>
        <v>598.07692307692298</v>
      </c>
      <c r="G133" s="93">
        <f>'F007'!O41</f>
        <v>54.39</v>
      </c>
      <c r="H133" s="93">
        <f>'F007'!Q41</f>
        <v>4.0820000000000002E-2</v>
      </c>
      <c r="I133" s="93">
        <f>'F007'!R41</f>
        <v>0.83181999999999989</v>
      </c>
      <c r="J133" s="93">
        <f>'F007'!S41</f>
        <v>5.1060000000000008E-2</v>
      </c>
      <c r="K133" s="93">
        <f>'F007'!T41</f>
        <v>0.53662999999999994</v>
      </c>
      <c r="L133" s="93">
        <f>'F007'!U41</f>
        <v>1.84883</v>
      </c>
      <c r="N133">
        <f>'F007'!G41</f>
        <v>3.5729000000000006</v>
      </c>
      <c r="O133">
        <f>'F007'!F41</f>
        <v>23.601999999999993</v>
      </c>
      <c r="P133">
        <v>0</v>
      </c>
      <c r="Q133">
        <v>0</v>
      </c>
      <c r="S133" s="91">
        <v>23.783000000000001</v>
      </c>
      <c r="T133" s="91">
        <v>4.0068000000000001</v>
      </c>
      <c r="U133" s="93">
        <v>0</v>
      </c>
      <c r="V133" t="e">
        <f t="shared" si="43"/>
        <v>#DIV/0!</v>
      </c>
      <c r="W133" t="e">
        <f t="shared" si="44"/>
        <v>#DIV/0!</v>
      </c>
      <c r="Y133" s="93" t="s">
        <v>65</v>
      </c>
      <c r="AA133" t="b">
        <f t="shared" si="45"/>
        <v>1</v>
      </c>
      <c r="AB133" t="b">
        <f t="shared" si="46"/>
        <v>1</v>
      </c>
      <c r="AC133" t="b">
        <f t="shared" si="47"/>
        <v>1</v>
      </c>
      <c r="AD133" t="b">
        <f t="shared" si="48"/>
        <v>1</v>
      </c>
      <c r="AE133" t="b">
        <f t="shared" si="49"/>
        <v>1</v>
      </c>
      <c r="AF133" t="b">
        <f t="shared" si="50"/>
        <v>1</v>
      </c>
      <c r="AG133" t="b">
        <f t="shared" si="51"/>
        <v>1</v>
      </c>
      <c r="AH133" t="b">
        <v>1</v>
      </c>
      <c r="AI133" t="b">
        <v>1</v>
      </c>
    </row>
    <row r="134" spans="1:35" x14ac:dyDescent="0.25">
      <c r="A134" s="1">
        <f>fullIRtable!A134-fullIRtable!$A$134</f>
        <v>0</v>
      </c>
      <c r="B134" s="1">
        <v>23.735700000000001</v>
      </c>
      <c r="C134" s="1">
        <v>4.0762</v>
      </c>
      <c r="D134" s="1">
        <v>50.28</v>
      </c>
      <c r="E134" s="89">
        <v>17.021830000000001</v>
      </c>
      <c r="F134">
        <f>'F009'!M8</f>
        <v>274.23076923076906</v>
      </c>
      <c r="G134">
        <f>'F009'!O8</f>
        <v>2.54</v>
      </c>
      <c r="H134">
        <f>'F009'!Q8</f>
        <v>0.28891</v>
      </c>
      <c r="I134">
        <f>'F009'!R8</f>
        <v>11.17719</v>
      </c>
      <c r="J134">
        <f>'F009'!S8</f>
        <v>1.65151</v>
      </c>
      <c r="K134">
        <f>'F009'!T8</f>
        <v>12.64523</v>
      </c>
      <c r="L134">
        <f>'F009'!U8</f>
        <v>7.0810500000000003</v>
      </c>
      <c r="N134">
        <f>'F009'!G8</f>
        <v>0.436</v>
      </c>
      <c r="O134">
        <f>'F009'!F8</f>
        <v>0.4150000000000027</v>
      </c>
      <c r="P134">
        <f t="shared" ref="P134:P159" si="52">(N135-N134)/(A135-A134)</f>
        <v>8.5331999999998711E-3</v>
      </c>
      <c r="Q134">
        <f t="shared" ref="Q134:Q159" si="53">(O135-O134)/(A135-A134)</f>
        <v>4.3333333333331524E-2</v>
      </c>
      <c r="S134" s="1">
        <v>23.735700000000001</v>
      </c>
      <c r="T134" s="1">
        <v>4.0762</v>
      </c>
      <c r="U134">
        <f t="shared" ref="U134:U159" si="54">(E135-E134)/(A135-A134)</f>
        <v>4.0233213333332664E-2</v>
      </c>
      <c r="V134">
        <f t="shared" si="43"/>
        <v>0.21209342463656097</v>
      </c>
      <c r="W134">
        <f t="shared" si="44"/>
        <v>1.0770537509473659</v>
      </c>
      <c r="Y134" t="s">
        <v>66</v>
      </c>
      <c r="AA134" t="b">
        <f t="shared" si="45"/>
        <v>1</v>
      </c>
      <c r="AB134" t="b">
        <f t="shared" si="46"/>
        <v>1</v>
      </c>
      <c r="AC134" t="b">
        <f t="shared" si="47"/>
        <v>1</v>
      </c>
      <c r="AD134" t="b">
        <f t="shared" si="48"/>
        <v>1</v>
      </c>
      <c r="AE134" t="b">
        <f t="shared" si="49"/>
        <v>1</v>
      </c>
      <c r="AF134" t="b">
        <f t="shared" si="50"/>
        <v>1</v>
      </c>
      <c r="AG134" t="b">
        <f t="shared" si="51"/>
        <v>1</v>
      </c>
      <c r="AH134" t="b">
        <v>1</v>
      </c>
      <c r="AI134" t="b">
        <v>1</v>
      </c>
    </row>
    <row r="135" spans="1:35" x14ac:dyDescent="0.25">
      <c r="A135" s="1">
        <f>fullIRtable!A135-fullIRtable!$A$134</f>
        <v>1.5</v>
      </c>
      <c r="B135" s="1">
        <v>23.735700000000001</v>
      </c>
      <c r="C135" s="1">
        <v>4.0289000000000001</v>
      </c>
      <c r="D135" s="1">
        <v>50.438000000000002</v>
      </c>
      <c r="E135" s="89">
        <v>17.08217982</v>
      </c>
      <c r="F135">
        <f>'F009'!M9</f>
        <v>268.84615384615392</v>
      </c>
      <c r="G135">
        <f>'F009'!O9</f>
        <v>2.46</v>
      </c>
      <c r="H135">
        <f>'F009'!Q9</f>
        <v>0.26833999999999997</v>
      </c>
      <c r="I135">
        <f>'F009'!R9</f>
        <v>10.879439999999999</v>
      </c>
      <c r="J135">
        <f>'F009'!S9</f>
        <v>1.6125699999999998</v>
      </c>
      <c r="K135">
        <f>'F009'!T9</f>
        <v>12.19711</v>
      </c>
      <c r="L135">
        <f>'F009'!U9</f>
        <v>6.7988400000000002</v>
      </c>
      <c r="N135">
        <f>'F009'!G9</f>
        <v>0.4487997999999998</v>
      </c>
      <c r="O135">
        <f>'F009'!F9</f>
        <v>0.48</v>
      </c>
      <c r="P135">
        <f t="shared" si="52"/>
        <v>8.133466666666497E-3</v>
      </c>
      <c r="Q135">
        <f t="shared" si="53"/>
        <v>4.5333333333334412E-2</v>
      </c>
      <c r="S135" s="1">
        <v>23.735700000000001</v>
      </c>
      <c r="T135" s="1">
        <v>4.0289000000000001</v>
      </c>
      <c r="U135">
        <f t="shared" si="54"/>
        <v>4.3133453333333925E-2</v>
      </c>
      <c r="V135">
        <f t="shared" si="43"/>
        <v>0.18856516318810207</v>
      </c>
      <c r="W135">
        <f t="shared" si="44"/>
        <v>1.0510017128236844</v>
      </c>
      <c r="Y135" t="s">
        <v>66</v>
      </c>
      <c r="AA135" t="b">
        <f t="shared" si="45"/>
        <v>1</v>
      </c>
      <c r="AB135" t="b">
        <f t="shared" si="46"/>
        <v>1</v>
      </c>
      <c r="AC135" t="b">
        <f t="shared" si="47"/>
        <v>1</v>
      </c>
      <c r="AD135" t="b">
        <f t="shared" si="48"/>
        <v>1</v>
      </c>
      <c r="AE135" t="b">
        <f t="shared" si="49"/>
        <v>1</v>
      </c>
      <c r="AF135" t="b">
        <f t="shared" si="50"/>
        <v>1</v>
      </c>
      <c r="AG135" t="b">
        <f t="shared" si="51"/>
        <v>1</v>
      </c>
      <c r="AH135" t="b">
        <v>1</v>
      </c>
      <c r="AI135" t="b">
        <v>1</v>
      </c>
    </row>
    <row r="136" spans="1:35" x14ac:dyDescent="0.25">
      <c r="A136" s="1">
        <f>fullIRtable!A136-fullIRtable!$A$134</f>
        <v>4.5</v>
      </c>
      <c r="B136" s="1">
        <v>23.783000000000001</v>
      </c>
      <c r="C136" s="1">
        <v>4.0415000000000001</v>
      </c>
      <c r="D136" s="1">
        <v>48.542200000000001</v>
      </c>
      <c r="E136" s="89">
        <v>17.211580180000002</v>
      </c>
      <c r="F136">
        <f>'F009'!M10</f>
        <v>248.07692307692292</v>
      </c>
      <c r="G136">
        <f>'F009'!O10</f>
        <v>2.83</v>
      </c>
      <c r="H136">
        <f>'F009'!Q10</f>
        <v>0.25253999999999999</v>
      </c>
      <c r="I136">
        <f>'F009'!R10</f>
        <v>10.44922</v>
      </c>
      <c r="J136">
        <f>'F009'!S10</f>
        <v>1.50824</v>
      </c>
      <c r="K136">
        <f>'F009'!T10</f>
        <v>11.5532</v>
      </c>
      <c r="L136">
        <f>'F009'!U10</f>
        <v>6.2330500000000004</v>
      </c>
      <c r="N136">
        <f>'F009'!G10</f>
        <v>0.47320019999999929</v>
      </c>
      <c r="O136">
        <f>'F009'!F10</f>
        <v>0.61600000000000321</v>
      </c>
      <c r="P136">
        <f t="shared" si="52"/>
        <v>9.1998666666668338E-3</v>
      </c>
      <c r="Q136">
        <f t="shared" si="53"/>
        <v>4.699999999999941E-2</v>
      </c>
      <c r="S136" s="1">
        <v>23.783000000000001</v>
      </c>
      <c r="T136" s="1">
        <v>4.0415000000000001</v>
      </c>
      <c r="U136">
        <f t="shared" si="54"/>
        <v>4.5409879999999937E-2</v>
      </c>
      <c r="V136">
        <f t="shared" si="43"/>
        <v>0.20259614574332385</v>
      </c>
      <c r="W136">
        <f t="shared" si="44"/>
        <v>1.0350170491531683</v>
      </c>
      <c r="Y136" t="s">
        <v>66</v>
      </c>
      <c r="AA136" t="b">
        <f t="shared" si="45"/>
        <v>1</v>
      </c>
      <c r="AB136" t="b">
        <f t="shared" si="46"/>
        <v>1</v>
      </c>
      <c r="AC136" t="b">
        <f t="shared" si="47"/>
        <v>1</v>
      </c>
      <c r="AD136" t="b">
        <f t="shared" si="48"/>
        <v>1</v>
      </c>
      <c r="AE136" t="b">
        <f t="shared" si="49"/>
        <v>1</v>
      </c>
      <c r="AF136" t="b">
        <f t="shared" si="50"/>
        <v>1</v>
      </c>
      <c r="AG136" t="b">
        <f t="shared" si="51"/>
        <v>1</v>
      </c>
      <c r="AH136" t="b">
        <v>1</v>
      </c>
      <c r="AI136" t="b">
        <v>1</v>
      </c>
    </row>
    <row r="137" spans="1:35" x14ac:dyDescent="0.25">
      <c r="A137" s="1">
        <f>fullIRtable!A137-fullIRtable!$A$134</f>
        <v>7.5</v>
      </c>
      <c r="B137" s="1">
        <v>23.735700000000001</v>
      </c>
      <c r="C137" s="1">
        <v>3.9815999999999998</v>
      </c>
      <c r="D137" s="1">
        <v>49.490099999999998</v>
      </c>
      <c r="E137" s="89">
        <v>17.347809820000002</v>
      </c>
      <c r="F137">
        <f>'F009'!M11</f>
        <v>250.76923076923063</v>
      </c>
      <c r="G137">
        <f>'F009'!O11</f>
        <v>3.11</v>
      </c>
      <c r="H137">
        <f>'F009'!Q11</f>
        <v>0.21001</v>
      </c>
      <c r="I137">
        <f>'F009'!R11</f>
        <v>8.1499100000000002</v>
      </c>
      <c r="J137">
        <f>'F009'!S11</f>
        <v>1.21336</v>
      </c>
      <c r="K137">
        <f>'F009'!T11</f>
        <v>9.4170699999999989</v>
      </c>
      <c r="L137">
        <f>'F009'!U11</f>
        <v>5.1680799999999998</v>
      </c>
      <c r="N137">
        <f>'F009'!G11</f>
        <v>0.5007997999999998</v>
      </c>
      <c r="O137">
        <f>'F009'!F11</f>
        <v>0.75700000000000145</v>
      </c>
      <c r="P137">
        <f t="shared" si="52"/>
        <v>5.4332666666665847E-3</v>
      </c>
      <c r="Q137">
        <f t="shared" si="53"/>
        <v>4.8666666666666934E-2</v>
      </c>
      <c r="S137" s="1">
        <v>23.735700000000001</v>
      </c>
      <c r="T137" s="1">
        <v>3.9815999999999998</v>
      </c>
      <c r="U137">
        <f t="shared" si="54"/>
        <v>4.3756606666665476E-2</v>
      </c>
      <c r="V137">
        <f t="shared" si="43"/>
        <v>0.12417020149795435</v>
      </c>
      <c r="W137">
        <f t="shared" si="44"/>
        <v>1.1122129976258426</v>
      </c>
      <c r="Y137" t="s">
        <v>66</v>
      </c>
      <c r="AA137" t="b">
        <f t="shared" si="45"/>
        <v>1</v>
      </c>
      <c r="AB137" t="b">
        <f t="shared" si="46"/>
        <v>1</v>
      </c>
      <c r="AC137" t="b">
        <f t="shared" si="47"/>
        <v>1</v>
      </c>
      <c r="AD137" t="b">
        <f t="shared" si="48"/>
        <v>1</v>
      </c>
      <c r="AE137" t="b">
        <f t="shared" si="49"/>
        <v>1</v>
      </c>
      <c r="AF137" t="b">
        <f t="shared" si="50"/>
        <v>1</v>
      </c>
      <c r="AG137" t="b">
        <f t="shared" si="51"/>
        <v>1</v>
      </c>
      <c r="AH137" t="b">
        <v>1</v>
      </c>
      <c r="AI137" t="b">
        <v>1</v>
      </c>
    </row>
    <row r="138" spans="1:35" x14ac:dyDescent="0.25">
      <c r="A138" s="1">
        <f>fullIRtable!A138-fullIRtable!$A$134</f>
        <v>10.5</v>
      </c>
      <c r="B138" s="1">
        <v>23.735700000000001</v>
      </c>
      <c r="C138" s="1">
        <v>4.0068000000000001</v>
      </c>
      <c r="D138" s="1">
        <v>50.5959</v>
      </c>
      <c r="E138" s="89">
        <v>17.479079639999998</v>
      </c>
      <c r="F138">
        <f>'F009'!M12</f>
        <v>251.15384615384619</v>
      </c>
      <c r="G138">
        <f>'F009'!O12</f>
        <v>3.53</v>
      </c>
      <c r="H138">
        <f>'F009'!Q12</f>
        <v>0.26744999999999997</v>
      </c>
      <c r="I138">
        <f>'F009'!R12</f>
        <v>10.293189999999999</v>
      </c>
      <c r="J138">
        <f>'F009'!S12</f>
        <v>1.4922299999999999</v>
      </c>
      <c r="K138">
        <f>'F009'!T12</f>
        <v>11.50563</v>
      </c>
      <c r="L138">
        <f>'F009'!U12</f>
        <v>6.2471499999999995</v>
      </c>
      <c r="N138">
        <f>'F009'!G12</f>
        <v>0.51709959999999955</v>
      </c>
      <c r="O138">
        <f>'F009'!F12</f>
        <v>0.90300000000000225</v>
      </c>
      <c r="P138">
        <f t="shared" si="52"/>
        <v>9.1000999997352637E-3</v>
      </c>
      <c r="Q138">
        <f t="shared" si="53"/>
        <v>5.0499999998529804E-2</v>
      </c>
      <c r="S138" s="1">
        <v>23.735700000000001</v>
      </c>
      <c r="T138" s="1">
        <v>4.0068000000000001</v>
      </c>
      <c r="U138">
        <f t="shared" si="54"/>
        <v>4.8085089998601262E-2</v>
      </c>
      <c r="V138">
        <f t="shared" si="43"/>
        <v>0.18924993173559568</v>
      </c>
      <c r="W138">
        <f t="shared" si="44"/>
        <v>1.0502215967568906</v>
      </c>
      <c r="Y138" t="s">
        <v>66</v>
      </c>
      <c r="AA138" t="b">
        <f t="shared" si="45"/>
        <v>1</v>
      </c>
      <c r="AB138" t="b">
        <f t="shared" si="46"/>
        <v>1</v>
      </c>
      <c r="AC138" t="b">
        <f t="shared" si="47"/>
        <v>1</v>
      </c>
      <c r="AD138" t="b">
        <f t="shared" si="48"/>
        <v>1</v>
      </c>
      <c r="AE138" t="b">
        <f t="shared" si="49"/>
        <v>1</v>
      </c>
      <c r="AF138" t="b">
        <f t="shared" si="50"/>
        <v>1</v>
      </c>
      <c r="AG138" t="b">
        <f t="shared" si="51"/>
        <v>1</v>
      </c>
      <c r="AH138" t="b">
        <v>1</v>
      </c>
      <c r="AI138" t="b">
        <v>1</v>
      </c>
    </row>
    <row r="139" spans="1:35" x14ac:dyDescent="0.25">
      <c r="A139" s="1">
        <f>fullIRtable!A139-fullIRtable!$A$134</f>
        <v>12.500000000058208</v>
      </c>
      <c r="B139" s="1">
        <v>23.641200000000001</v>
      </c>
      <c r="C139" s="1">
        <v>3.9878999999999998</v>
      </c>
      <c r="D139" s="1">
        <v>51.196300000000001</v>
      </c>
      <c r="E139" s="89">
        <v>17.57524982</v>
      </c>
      <c r="F139">
        <f>'F009'!M13</f>
        <v>261.15384615384613</v>
      </c>
      <c r="G139">
        <f>'F009'!O13</f>
        <v>2.93</v>
      </c>
      <c r="H139">
        <f>'F009'!Q13</f>
        <v>0.25824000000000003</v>
      </c>
      <c r="I139">
        <f>'F009'!R13</f>
        <v>10.17221</v>
      </c>
      <c r="J139">
        <f>'F009'!S13</f>
        <v>1.48369</v>
      </c>
      <c r="K139">
        <f>'F009'!T13</f>
        <v>11.49916</v>
      </c>
      <c r="L139">
        <f>'F009'!U13</f>
        <v>6.4777500000000003</v>
      </c>
      <c r="N139">
        <f>'F009'!G13</f>
        <v>0.53529979999999977</v>
      </c>
      <c r="O139">
        <f>'F009'!F13</f>
        <v>1.0040000000000013</v>
      </c>
      <c r="P139">
        <f t="shared" si="52"/>
        <v>8.6286285714285531E-3</v>
      </c>
      <c r="Q139">
        <f t="shared" si="53"/>
        <v>5.495238095238112E-2</v>
      </c>
      <c r="S139" s="1">
        <v>23.641200000000001</v>
      </c>
      <c r="T139" s="1">
        <v>3.9878999999999998</v>
      </c>
      <c r="U139">
        <f t="shared" si="54"/>
        <v>5.1178146666666792E-2</v>
      </c>
      <c r="V139">
        <f t="shared" si="43"/>
        <v>0.16859986407144609</v>
      </c>
      <c r="W139">
        <f t="shared" si="44"/>
        <v>1.0737469902983523</v>
      </c>
      <c r="Y139" t="s">
        <v>66</v>
      </c>
      <c r="AA139" t="b">
        <f t="shared" si="45"/>
        <v>1</v>
      </c>
      <c r="AB139" t="b">
        <f t="shared" si="46"/>
        <v>1</v>
      </c>
      <c r="AC139" t="b">
        <f t="shared" si="47"/>
        <v>1</v>
      </c>
      <c r="AD139" t="b">
        <f t="shared" si="48"/>
        <v>1</v>
      </c>
      <c r="AE139" t="b">
        <f t="shared" si="49"/>
        <v>1</v>
      </c>
      <c r="AF139" t="b">
        <f t="shared" si="50"/>
        <v>1</v>
      </c>
      <c r="AG139" t="b">
        <f t="shared" si="51"/>
        <v>1</v>
      </c>
      <c r="AH139" t="b">
        <v>1</v>
      </c>
      <c r="AI139" t="b">
        <v>1</v>
      </c>
    </row>
    <row r="140" spans="1:35" x14ac:dyDescent="0.25">
      <c r="A140" s="1">
        <f>fullIRtable!A140-fullIRtable!$A$134</f>
        <v>23.000000000058208</v>
      </c>
      <c r="B140" s="1">
        <v>23.735700000000001</v>
      </c>
      <c r="C140" s="1">
        <v>3.9942000000000002</v>
      </c>
      <c r="D140" s="1">
        <v>48.731699999999996</v>
      </c>
      <c r="E140" s="89">
        <v>18.112620360000001</v>
      </c>
      <c r="F140">
        <f>'F009'!M14</f>
        <v>300.38461538461524</v>
      </c>
      <c r="G140">
        <f>'F009'!O14</f>
        <v>3.51</v>
      </c>
      <c r="H140">
        <f>'F009'!Q14</f>
        <v>0.24274000000000001</v>
      </c>
      <c r="I140">
        <f>'F009'!R14</f>
        <v>9.5312099999999997</v>
      </c>
      <c r="J140">
        <f>'F009'!S14</f>
        <v>1.3623100000000001</v>
      </c>
      <c r="K140">
        <f>'F009'!T14</f>
        <v>10.81184</v>
      </c>
      <c r="L140">
        <f>'F009'!U14</f>
        <v>6.0475599999999998</v>
      </c>
      <c r="N140">
        <f>'F009'!G14</f>
        <v>0.62590039999999958</v>
      </c>
      <c r="O140">
        <f>'F009'!F14</f>
        <v>1.5810000000000031</v>
      </c>
      <c r="P140">
        <f t="shared" si="52"/>
        <v>9.2912914288806239E-3</v>
      </c>
      <c r="Q140">
        <f t="shared" si="53"/>
        <v>6.0000000001994715E-2</v>
      </c>
      <c r="S140" s="1">
        <v>23.735700000000001</v>
      </c>
      <c r="T140" s="1">
        <v>3.9942000000000002</v>
      </c>
      <c r="U140">
        <f t="shared" si="54"/>
        <v>5.5762162287568438E-2</v>
      </c>
      <c r="V140">
        <f t="shared" si="43"/>
        <v>0.16662358573838904</v>
      </c>
      <c r="W140">
        <f t="shared" si="44"/>
        <v>1.0759984466271506</v>
      </c>
      <c r="Y140" t="s">
        <v>66</v>
      </c>
      <c r="AA140" t="b">
        <f t="shared" si="45"/>
        <v>1</v>
      </c>
      <c r="AB140" t="b">
        <f t="shared" si="46"/>
        <v>1</v>
      </c>
      <c r="AC140" t="b">
        <f t="shared" si="47"/>
        <v>1</v>
      </c>
      <c r="AD140" t="b">
        <f t="shared" si="48"/>
        <v>1</v>
      </c>
      <c r="AE140" t="b">
        <f t="shared" si="49"/>
        <v>1</v>
      </c>
      <c r="AF140" t="b">
        <f t="shared" si="50"/>
        <v>1</v>
      </c>
      <c r="AG140" t="b">
        <f t="shared" si="51"/>
        <v>1</v>
      </c>
      <c r="AH140" t="b">
        <v>1</v>
      </c>
      <c r="AI140" t="b">
        <v>1</v>
      </c>
    </row>
    <row r="141" spans="1:35" x14ac:dyDescent="0.25">
      <c r="A141" s="1">
        <f>fullIRtable!A141-fullIRtable!$A$134</f>
        <v>25.916666666627862</v>
      </c>
      <c r="B141" s="1">
        <v>23.735700000000001</v>
      </c>
      <c r="C141" s="1">
        <v>4.0037000000000003</v>
      </c>
      <c r="D141" s="1">
        <v>48.921300000000002</v>
      </c>
      <c r="E141" s="89">
        <v>18.275259999999999</v>
      </c>
      <c r="F141">
        <f>'F009'!M15</f>
        <v>316.92307692307702</v>
      </c>
      <c r="G141">
        <f>'F009'!O15</f>
        <v>3.44</v>
      </c>
      <c r="H141">
        <f>'F009'!Q15</f>
        <v>0.24038999999999999</v>
      </c>
      <c r="I141">
        <f>'F009'!R15</f>
        <v>9.5157399999999992</v>
      </c>
      <c r="J141">
        <f>'F009'!S15</f>
        <v>1.3534999999999999</v>
      </c>
      <c r="K141">
        <f>'F009'!T15</f>
        <v>10.425329999999999</v>
      </c>
      <c r="L141">
        <f>'F009'!U15</f>
        <v>5.97342</v>
      </c>
      <c r="N141">
        <f>'F009'!G15</f>
        <v>0.65300000000000002</v>
      </c>
      <c r="O141">
        <f>'F009'!F15</f>
        <v>1.7560000000000002</v>
      </c>
      <c r="P141">
        <f t="shared" si="52"/>
        <v>9.1353290321206457E-3</v>
      </c>
      <c r="Q141">
        <f t="shared" si="53"/>
        <v>6.2322580644225647E-2</v>
      </c>
      <c r="S141" s="1">
        <v>23.735700000000001</v>
      </c>
      <c r="T141" s="1">
        <v>4.0037000000000003</v>
      </c>
      <c r="U141">
        <f t="shared" si="54"/>
        <v>5.7456634837846528E-2</v>
      </c>
      <c r="V141">
        <f t="shared" si="43"/>
        <v>0.15899519799414408</v>
      </c>
      <c r="W141">
        <f t="shared" si="44"/>
        <v>1.084689014943387</v>
      </c>
      <c r="Y141" t="s">
        <v>66</v>
      </c>
      <c r="AA141" t="b">
        <f t="shared" si="45"/>
        <v>1</v>
      </c>
      <c r="AB141" t="b">
        <f t="shared" si="46"/>
        <v>1</v>
      </c>
      <c r="AC141" t="b">
        <f t="shared" si="47"/>
        <v>1</v>
      </c>
      <c r="AD141" t="b">
        <f t="shared" si="48"/>
        <v>1</v>
      </c>
      <c r="AE141" t="b">
        <f t="shared" si="49"/>
        <v>1</v>
      </c>
      <c r="AF141" t="b">
        <f t="shared" si="50"/>
        <v>1</v>
      </c>
      <c r="AG141" t="b">
        <f t="shared" si="51"/>
        <v>1</v>
      </c>
      <c r="AH141" t="b">
        <v>1</v>
      </c>
      <c r="AI141" t="b">
        <v>1</v>
      </c>
    </row>
    <row r="142" spans="1:35" x14ac:dyDescent="0.25">
      <c r="A142" s="1">
        <f>fullIRtable!A142-fullIRtable!$A$134</f>
        <v>28.5</v>
      </c>
      <c r="B142" s="1">
        <v>23.735700000000001</v>
      </c>
      <c r="C142" s="1">
        <v>4.0037000000000003</v>
      </c>
      <c r="D142" s="1">
        <v>49.521700000000003</v>
      </c>
      <c r="E142" s="89">
        <v>18.423689639999999</v>
      </c>
      <c r="F142">
        <f>'F009'!M16</f>
        <v>301.92307692307696</v>
      </c>
      <c r="G142">
        <f>'F009'!O16</f>
        <v>3.37</v>
      </c>
      <c r="H142">
        <f>'F009'!Q16</f>
        <v>0.24204000000000001</v>
      </c>
      <c r="I142">
        <f>'F009'!R16</f>
        <v>9.5541099999999997</v>
      </c>
      <c r="J142">
        <f>'F009'!S16</f>
        <v>1.3589100000000001</v>
      </c>
      <c r="K142">
        <f>'F009'!T16</f>
        <v>10.83948</v>
      </c>
      <c r="L142">
        <f>'F009'!U16</f>
        <v>5.8604799999999999</v>
      </c>
      <c r="N142">
        <f>'F009'!G16</f>
        <v>0.67659959999999952</v>
      </c>
      <c r="O142">
        <f>'F009'!F16</f>
        <v>1.9170000000000016</v>
      </c>
      <c r="P142">
        <f t="shared" si="52"/>
        <v>8.533533333333251E-3</v>
      </c>
      <c r="Q142">
        <f t="shared" si="53"/>
        <v>6.4333333333332757E-2</v>
      </c>
      <c r="S142" s="1">
        <v>23.735700000000001</v>
      </c>
      <c r="T142" s="1">
        <v>4.0037000000000003</v>
      </c>
      <c r="U142">
        <f t="shared" si="54"/>
        <v>5.8083513333334245E-2</v>
      </c>
      <c r="V142">
        <f t="shared" si="43"/>
        <v>0.14691833953570158</v>
      </c>
      <c r="W142">
        <f t="shared" si="44"/>
        <v>1.1076005847671706</v>
      </c>
      <c r="Y142" t="s">
        <v>66</v>
      </c>
      <c r="AA142" t="b">
        <f t="shared" si="45"/>
        <v>1</v>
      </c>
      <c r="AB142" t="b">
        <f t="shared" si="46"/>
        <v>1</v>
      </c>
      <c r="AC142" t="b">
        <f t="shared" si="47"/>
        <v>1</v>
      </c>
      <c r="AD142" t="b">
        <f t="shared" si="48"/>
        <v>1</v>
      </c>
      <c r="AE142" t="b">
        <f t="shared" si="49"/>
        <v>1</v>
      </c>
      <c r="AF142" t="b">
        <f t="shared" si="50"/>
        <v>1</v>
      </c>
      <c r="AG142" t="b">
        <f t="shared" si="51"/>
        <v>1</v>
      </c>
      <c r="AH142" t="b">
        <v>1</v>
      </c>
      <c r="AI142" t="b">
        <v>1</v>
      </c>
    </row>
    <row r="143" spans="1:35" x14ac:dyDescent="0.25">
      <c r="A143" s="1">
        <f>fullIRtable!A143-fullIRtable!$A$134</f>
        <v>31.5</v>
      </c>
      <c r="B143" s="1">
        <v>23.735700000000001</v>
      </c>
      <c r="C143" s="1">
        <v>3.9910999999999999</v>
      </c>
      <c r="D143" s="1">
        <v>49.869199999999999</v>
      </c>
      <c r="E143" s="89">
        <v>18.597940180000002</v>
      </c>
      <c r="F143">
        <f>'F009'!M17</f>
        <v>312.30769230769226</v>
      </c>
      <c r="G143">
        <f>'F009'!O17</f>
        <v>3.89</v>
      </c>
      <c r="H143">
        <f>'F009'!Q17</f>
        <v>0.23257</v>
      </c>
      <c r="I143">
        <f>'F009'!R17</f>
        <v>8.7561599999999995</v>
      </c>
      <c r="J143">
        <f>'F009'!S17</f>
        <v>1.2521499999999999</v>
      </c>
      <c r="K143">
        <f>'F009'!T17</f>
        <v>9.715349999999999</v>
      </c>
      <c r="L143">
        <f>'F009'!U17</f>
        <v>5.4163300000000003</v>
      </c>
      <c r="N143">
        <f>'F009'!G17</f>
        <v>0.70220019999999927</v>
      </c>
      <c r="O143">
        <f>'F009'!F17</f>
        <v>2.11</v>
      </c>
      <c r="P143">
        <f t="shared" si="52"/>
        <v>8.6331333333334124E-3</v>
      </c>
      <c r="Q143">
        <f t="shared" si="53"/>
        <v>6.7333333333333759E-2</v>
      </c>
      <c r="S143" s="1">
        <v>23.735700000000001</v>
      </c>
      <c r="T143" s="1">
        <v>3.9910999999999999</v>
      </c>
      <c r="U143">
        <f t="shared" si="54"/>
        <v>6.1383153333332295E-2</v>
      </c>
      <c r="V143">
        <f t="shared" si="43"/>
        <v>0.14064336653499107</v>
      </c>
      <c r="W143">
        <f t="shared" si="44"/>
        <v>1.0969350656798271</v>
      </c>
      <c r="Y143" t="s">
        <v>66</v>
      </c>
      <c r="AA143" t="b">
        <f t="shared" si="45"/>
        <v>1</v>
      </c>
      <c r="AB143" t="b">
        <f t="shared" si="46"/>
        <v>1</v>
      </c>
      <c r="AC143" t="b">
        <f t="shared" si="47"/>
        <v>1</v>
      </c>
      <c r="AD143" t="b">
        <f t="shared" si="48"/>
        <v>1</v>
      </c>
      <c r="AE143" t="b">
        <f t="shared" si="49"/>
        <v>1</v>
      </c>
      <c r="AF143" t="b">
        <f t="shared" si="50"/>
        <v>1</v>
      </c>
      <c r="AG143" t="b">
        <f t="shared" si="51"/>
        <v>1</v>
      </c>
      <c r="AH143" t="b">
        <v>1</v>
      </c>
      <c r="AI143" t="b">
        <v>1</v>
      </c>
    </row>
    <row r="144" spans="1:35" x14ac:dyDescent="0.25">
      <c r="A144" s="1">
        <f>fullIRtable!A144-fullIRtable!$A$134</f>
        <v>34.5</v>
      </c>
      <c r="B144" s="1">
        <v>23.783000000000001</v>
      </c>
      <c r="C144" s="1">
        <v>3.9878999999999998</v>
      </c>
      <c r="D144" s="1">
        <v>48.320999999999998</v>
      </c>
      <c r="E144" s="89">
        <v>18.782089639999999</v>
      </c>
      <c r="F144">
        <f>'F009'!M18</f>
        <v>325</v>
      </c>
      <c r="G144">
        <f>'F009'!O18</f>
        <v>3.72</v>
      </c>
      <c r="H144">
        <f>'F009'!Q18</f>
        <v>0.24036000000000002</v>
      </c>
      <c r="I144">
        <f>'F009'!R18</f>
        <v>9.0758799999999997</v>
      </c>
      <c r="J144">
        <f>'F009'!S18</f>
        <v>1.3424799999999999</v>
      </c>
      <c r="K144">
        <f>'F009'!T18</f>
        <v>10.155469999999999</v>
      </c>
      <c r="L144">
        <f>'F009'!U18</f>
        <v>5.6943099999999998</v>
      </c>
      <c r="N144">
        <f>'F009'!G18</f>
        <v>0.72809959999999951</v>
      </c>
      <c r="O144">
        <f>'F009'!F18</f>
        <v>2.3120000000000012</v>
      </c>
      <c r="P144">
        <f t="shared" si="52"/>
        <v>1.0749999999687171E-2</v>
      </c>
      <c r="Q144">
        <f t="shared" si="53"/>
        <v>6.9499999997976958E-2</v>
      </c>
      <c r="S144" s="1">
        <v>23.783000000000001</v>
      </c>
      <c r="T144" s="1">
        <v>3.9878999999999998</v>
      </c>
      <c r="U144">
        <f t="shared" si="54"/>
        <v>6.4579999998119891E-2</v>
      </c>
      <c r="V144">
        <f t="shared" si="43"/>
        <v>0.16646020439764841</v>
      </c>
      <c r="W144">
        <f t="shared" si="44"/>
        <v>1.0761845772685088</v>
      </c>
      <c r="Y144" t="s">
        <v>66</v>
      </c>
      <c r="AA144" t="b">
        <f t="shared" si="45"/>
        <v>1</v>
      </c>
      <c r="AB144" t="b">
        <f t="shared" si="46"/>
        <v>1</v>
      </c>
      <c r="AC144" t="b">
        <f t="shared" si="47"/>
        <v>1</v>
      </c>
      <c r="AD144" t="b">
        <f t="shared" si="48"/>
        <v>1</v>
      </c>
      <c r="AE144" t="b">
        <f t="shared" si="49"/>
        <v>1</v>
      </c>
      <c r="AF144" t="b">
        <f t="shared" si="50"/>
        <v>1</v>
      </c>
      <c r="AG144" t="b">
        <f t="shared" si="51"/>
        <v>1</v>
      </c>
      <c r="AH144" t="b">
        <v>1</v>
      </c>
      <c r="AI144" t="b">
        <v>1</v>
      </c>
    </row>
    <row r="145" spans="1:35" x14ac:dyDescent="0.25">
      <c r="A145" s="1">
        <f>fullIRtable!A145-fullIRtable!$A$134</f>
        <v>36.500000000058208</v>
      </c>
      <c r="B145" s="1">
        <v>23.735700000000001</v>
      </c>
      <c r="C145" s="1">
        <v>3.9910999999999999</v>
      </c>
      <c r="D145" s="1">
        <v>47.878599999999999</v>
      </c>
      <c r="E145" s="89">
        <v>18.911249639999998</v>
      </c>
      <c r="F145">
        <f>'F009'!M19</f>
        <v>317.30769230769226</v>
      </c>
      <c r="G145">
        <f>'F009'!O19</f>
        <v>3.33</v>
      </c>
      <c r="H145">
        <f>'F009'!Q19</f>
        <v>0.23402999999999999</v>
      </c>
      <c r="I145">
        <f>'F009'!R19</f>
        <v>8.54345</v>
      </c>
      <c r="J145">
        <f>'F009'!S19</f>
        <v>1.3146900000000001</v>
      </c>
      <c r="K145">
        <f>'F009'!T19</f>
        <v>9.6815200000000008</v>
      </c>
      <c r="L145">
        <f>'F009'!U19</f>
        <v>5.5335299999999998</v>
      </c>
      <c r="N145">
        <f>'F009'!G19</f>
        <v>0.74959959999999959</v>
      </c>
      <c r="O145">
        <f>'F009'!F19</f>
        <v>2.4510000000000005</v>
      </c>
      <c r="P145">
        <f t="shared" si="52"/>
        <v>1.0714285714285707E-2</v>
      </c>
      <c r="Q145">
        <f t="shared" si="53"/>
        <v>7.5523809523809798E-2</v>
      </c>
      <c r="S145" s="1">
        <v>23.735700000000001</v>
      </c>
      <c r="T145" s="1">
        <v>3.9910999999999999</v>
      </c>
      <c r="U145">
        <f t="shared" si="54"/>
        <v>6.9186666666666952E-2</v>
      </c>
      <c r="V145">
        <f t="shared" si="43"/>
        <v>0.15486055667208032</v>
      </c>
      <c r="W145">
        <f t="shared" si="44"/>
        <v>1.0915948572529797</v>
      </c>
      <c r="Y145" t="s">
        <v>66</v>
      </c>
      <c r="AA145" t="b">
        <f t="shared" si="45"/>
        <v>1</v>
      </c>
      <c r="AB145" t="b">
        <f t="shared" si="46"/>
        <v>1</v>
      </c>
      <c r="AC145" t="b">
        <f t="shared" si="47"/>
        <v>1</v>
      </c>
      <c r="AD145" t="b">
        <f t="shared" si="48"/>
        <v>1</v>
      </c>
      <c r="AE145" t="b">
        <f t="shared" si="49"/>
        <v>1</v>
      </c>
      <c r="AF145" t="b">
        <f t="shared" si="50"/>
        <v>1</v>
      </c>
      <c r="AG145" t="b">
        <f t="shared" si="51"/>
        <v>1</v>
      </c>
      <c r="AH145" t="b">
        <v>1</v>
      </c>
      <c r="AI145" t="b">
        <v>1</v>
      </c>
    </row>
    <row r="146" spans="1:35" x14ac:dyDescent="0.25">
      <c r="A146" s="1">
        <f>fullIRtable!A146-fullIRtable!$A$134</f>
        <v>47.000000000058208</v>
      </c>
      <c r="B146" s="1">
        <v>23.735700000000001</v>
      </c>
      <c r="C146" s="1">
        <v>3.9847999999999999</v>
      </c>
      <c r="D146" s="1">
        <v>45.287700000000001</v>
      </c>
      <c r="E146" s="89">
        <v>19.637709640000001</v>
      </c>
      <c r="F146">
        <f>'F009'!M20</f>
        <v>391.15384615384647</v>
      </c>
      <c r="G146">
        <f>'F009'!O20</f>
        <v>4.91</v>
      </c>
      <c r="H146">
        <f>'F009'!Q20</f>
        <v>0.22603999999999999</v>
      </c>
      <c r="I146">
        <f>'F009'!R20</f>
        <v>8.3201499999999999</v>
      </c>
      <c r="J146">
        <f>'F009'!S20</f>
        <v>1.2734299999999998</v>
      </c>
      <c r="K146">
        <f>'F009'!T20</f>
        <v>9.4405400000000004</v>
      </c>
      <c r="L146">
        <f>'F009'!U20</f>
        <v>5.3921999999999999</v>
      </c>
      <c r="N146">
        <f>'F009'!G20</f>
        <v>0.86209959999999952</v>
      </c>
      <c r="O146">
        <f>'F009'!F20</f>
        <v>3.2440000000000033</v>
      </c>
      <c r="P146">
        <f t="shared" si="52"/>
        <v>1.1925300000173522E-2</v>
      </c>
      <c r="Q146">
        <f t="shared" si="53"/>
        <v>8.2500000001200113E-2</v>
      </c>
      <c r="S146" s="1">
        <v>23.735700000000001</v>
      </c>
      <c r="T146" s="1">
        <v>3.9847999999999999</v>
      </c>
      <c r="U146">
        <f t="shared" si="54"/>
        <v>7.590777000110431E-2</v>
      </c>
      <c r="V146">
        <f t="shared" si="43"/>
        <v>0.157102494250589</v>
      </c>
      <c r="W146">
        <f t="shared" si="44"/>
        <v>1.086845259714518</v>
      </c>
      <c r="Y146" t="s">
        <v>66</v>
      </c>
      <c r="AA146" t="b">
        <f t="shared" si="45"/>
        <v>1</v>
      </c>
      <c r="AB146" t="b">
        <f t="shared" si="46"/>
        <v>1</v>
      </c>
      <c r="AC146" t="b">
        <f t="shared" si="47"/>
        <v>1</v>
      </c>
      <c r="AD146" t="b">
        <f t="shared" si="48"/>
        <v>1</v>
      </c>
      <c r="AE146" t="b">
        <f t="shared" si="49"/>
        <v>1</v>
      </c>
      <c r="AF146" t="b">
        <f t="shared" si="50"/>
        <v>1</v>
      </c>
      <c r="AG146" t="b">
        <f t="shared" si="51"/>
        <v>1</v>
      </c>
      <c r="AH146" t="b">
        <v>1</v>
      </c>
      <c r="AI146" t="b">
        <v>1</v>
      </c>
    </row>
    <row r="147" spans="1:35" x14ac:dyDescent="0.25">
      <c r="A147" s="1">
        <f>fullIRtable!A147-fullIRtable!$A$134</f>
        <v>49.666666666686069</v>
      </c>
      <c r="B147" s="1">
        <v>23.735700000000001</v>
      </c>
      <c r="C147" s="1">
        <v>4.0068000000000001</v>
      </c>
      <c r="D147" s="1">
        <v>45.003399999999999</v>
      </c>
      <c r="E147" s="89">
        <v>19.84013036</v>
      </c>
      <c r="F147">
        <f>'F009'!M21</f>
        <v>387.69230769230762</v>
      </c>
      <c r="G147">
        <f>'F009'!O21</f>
        <v>4.57</v>
      </c>
      <c r="H147">
        <f>'F009'!Q21</f>
        <v>0.22341999999999998</v>
      </c>
      <c r="I147">
        <f>'F009'!R21</f>
        <v>8.081430000000001</v>
      </c>
      <c r="J147">
        <f>'F009'!S21</f>
        <v>1.23014</v>
      </c>
      <c r="K147">
        <f>'F009'!T21</f>
        <v>9.1921999999999997</v>
      </c>
      <c r="L147">
        <f>'F009'!U21</f>
        <v>5.2975599999999998</v>
      </c>
      <c r="N147">
        <f>'F009'!G21</f>
        <v>0.89390039999999948</v>
      </c>
      <c r="O147">
        <f>'F009'!F21</f>
        <v>3.4640000000000022</v>
      </c>
      <c r="P147">
        <f t="shared" si="52"/>
        <v>1.1576400000079213E-2</v>
      </c>
      <c r="Q147">
        <f t="shared" si="53"/>
        <v>8.5411764706467566E-2</v>
      </c>
      <c r="S147" s="1">
        <v>23.735700000000001</v>
      </c>
      <c r="T147" s="1">
        <v>4.0068000000000001</v>
      </c>
      <c r="U147">
        <f t="shared" si="54"/>
        <v>7.789405411818176E-2</v>
      </c>
      <c r="V147">
        <f t="shared" si="43"/>
        <v>0.14861724853241515</v>
      </c>
      <c r="W147">
        <f t="shared" si="44"/>
        <v>1.0965119953428004</v>
      </c>
      <c r="Y147" t="s">
        <v>66</v>
      </c>
      <c r="AA147" t="b">
        <f t="shared" si="45"/>
        <v>1</v>
      </c>
      <c r="AB147" t="b">
        <f t="shared" si="46"/>
        <v>1</v>
      </c>
      <c r="AC147" t="b">
        <f t="shared" si="47"/>
        <v>1</v>
      </c>
      <c r="AD147" t="b">
        <f t="shared" si="48"/>
        <v>1</v>
      </c>
      <c r="AE147" t="b">
        <f t="shared" si="49"/>
        <v>1</v>
      </c>
      <c r="AF147" t="b">
        <f t="shared" si="50"/>
        <v>1</v>
      </c>
      <c r="AG147" t="b">
        <f t="shared" si="51"/>
        <v>1</v>
      </c>
      <c r="AH147" t="b">
        <v>1</v>
      </c>
      <c r="AI147" t="b">
        <v>1</v>
      </c>
    </row>
    <row r="148" spans="1:35" x14ac:dyDescent="0.25">
      <c r="A148" s="1">
        <f>fullIRtable!A148-fullIRtable!$A$134</f>
        <v>52.5</v>
      </c>
      <c r="B148" s="1">
        <v>23.783000000000001</v>
      </c>
      <c r="C148" s="1">
        <v>4.0194999999999999</v>
      </c>
      <c r="D148" s="1">
        <v>43.297199999999997</v>
      </c>
      <c r="E148" s="89">
        <v>20.060830180000004</v>
      </c>
      <c r="F148">
        <f>'F009'!M22</f>
        <v>378.46153846153862</v>
      </c>
      <c r="G148">
        <f>'F009'!O22</f>
        <v>4.45</v>
      </c>
      <c r="H148">
        <f>'F009'!Q22</f>
        <v>0.22213999999999998</v>
      </c>
      <c r="I148">
        <f>'F009'!R22</f>
        <v>7.9419500000000003</v>
      </c>
      <c r="J148">
        <f>'F009'!S22</f>
        <v>1.1937200000000001</v>
      </c>
      <c r="K148">
        <f>'F009'!T22</f>
        <v>8.8892600000000002</v>
      </c>
      <c r="L148">
        <f>'F009'!U22</f>
        <v>5.01938</v>
      </c>
      <c r="N148">
        <f>'F009'!G22</f>
        <v>0.92670019999999931</v>
      </c>
      <c r="O148">
        <f>'F009'!F22</f>
        <v>3.7060000000000031</v>
      </c>
      <c r="P148">
        <f t="shared" si="52"/>
        <v>1.2166666666666659E-2</v>
      </c>
      <c r="Q148">
        <f t="shared" si="53"/>
        <v>8.8999999999999815E-2</v>
      </c>
      <c r="S148" s="1">
        <v>23.783000000000001</v>
      </c>
      <c r="T148" s="1">
        <v>4.0194999999999999</v>
      </c>
      <c r="U148">
        <f t="shared" si="54"/>
        <v>8.1259999999999152E-2</v>
      </c>
      <c r="V148">
        <f t="shared" si="43"/>
        <v>0.1497251620313412</v>
      </c>
      <c r="W148">
        <f t="shared" si="44"/>
        <v>1.0952498154073436</v>
      </c>
      <c r="Y148" t="s">
        <v>66</v>
      </c>
      <c r="AA148" t="b">
        <f t="shared" si="45"/>
        <v>1</v>
      </c>
      <c r="AB148" t="b">
        <f t="shared" si="46"/>
        <v>1</v>
      </c>
      <c r="AC148" t="b">
        <f t="shared" si="47"/>
        <v>1</v>
      </c>
      <c r="AD148" t="b">
        <f t="shared" si="48"/>
        <v>1</v>
      </c>
      <c r="AE148" t="b">
        <f t="shared" si="49"/>
        <v>1</v>
      </c>
      <c r="AF148" t="b">
        <f t="shared" si="50"/>
        <v>1</v>
      </c>
      <c r="AG148" t="b">
        <f t="shared" si="51"/>
        <v>1</v>
      </c>
      <c r="AH148" t="b">
        <v>1</v>
      </c>
      <c r="AI148" t="b">
        <v>1</v>
      </c>
    </row>
    <row r="149" spans="1:35" x14ac:dyDescent="0.25">
      <c r="A149" s="1">
        <f>fullIRtable!A149-fullIRtable!$A$134</f>
        <v>55.5</v>
      </c>
      <c r="B149" s="1">
        <v>23.783000000000001</v>
      </c>
      <c r="C149" s="1">
        <v>3.9973999999999998</v>
      </c>
      <c r="D149" s="1">
        <v>43.9923</v>
      </c>
      <c r="E149" s="89">
        <v>20.304610180000001</v>
      </c>
      <c r="F149">
        <f>'F009'!M23</f>
        <v>380.76923076923072</v>
      </c>
      <c r="G149">
        <f>'F009'!O23</f>
        <v>5.29</v>
      </c>
      <c r="H149">
        <f>'F009'!Q23</f>
        <v>0.23278000000000001</v>
      </c>
      <c r="I149">
        <f>'F009'!R23</f>
        <v>8.0714299999999994</v>
      </c>
      <c r="J149">
        <f>'F009'!S23</f>
        <v>1.2238599999999999</v>
      </c>
      <c r="K149">
        <f>'F009'!T23</f>
        <v>9.4537599999999991</v>
      </c>
      <c r="L149">
        <f>'F009'!U23</f>
        <v>5.4454099999999999</v>
      </c>
      <c r="N149">
        <f>'F009'!G23</f>
        <v>0.96320019999999928</v>
      </c>
      <c r="O149">
        <f>'F009'!F23</f>
        <v>3.9730000000000025</v>
      </c>
      <c r="P149">
        <f t="shared" si="52"/>
        <v>1.4000000000000012E-2</v>
      </c>
      <c r="Q149">
        <f t="shared" si="53"/>
        <v>9.2666666666666231E-2</v>
      </c>
      <c r="S149" s="1">
        <v>23.783000000000001</v>
      </c>
      <c r="T149" s="1">
        <v>3.9973999999999998</v>
      </c>
      <c r="U149">
        <f t="shared" si="54"/>
        <v>8.6226666666666077E-2</v>
      </c>
      <c r="V149">
        <f t="shared" si="43"/>
        <v>0.16236276480593909</v>
      </c>
      <c r="W149">
        <f t="shared" si="44"/>
        <v>1.0746868718107336</v>
      </c>
      <c r="Y149" t="s">
        <v>66</v>
      </c>
      <c r="AA149" t="b">
        <f t="shared" si="45"/>
        <v>1</v>
      </c>
      <c r="AB149" t="b">
        <f t="shared" si="46"/>
        <v>1</v>
      </c>
      <c r="AC149" t="b">
        <f t="shared" si="47"/>
        <v>1</v>
      </c>
      <c r="AD149" t="b">
        <f t="shared" si="48"/>
        <v>1</v>
      </c>
      <c r="AE149" t="b">
        <f t="shared" si="49"/>
        <v>1</v>
      </c>
      <c r="AF149" t="b">
        <f t="shared" si="50"/>
        <v>1</v>
      </c>
      <c r="AG149" t="b">
        <f t="shared" si="51"/>
        <v>1</v>
      </c>
      <c r="AH149" t="b">
        <v>1</v>
      </c>
      <c r="AI149" t="b">
        <v>1</v>
      </c>
    </row>
    <row r="150" spans="1:35" x14ac:dyDescent="0.25">
      <c r="A150" s="1">
        <f>fullIRtable!A150-fullIRtable!$A$134</f>
        <v>58.5</v>
      </c>
      <c r="B150" s="1">
        <v>23.783000000000001</v>
      </c>
      <c r="C150" s="1">
        <v>3.9847999999999999</v>
      </c>
      <c r="D150" s="1">
        <v>44.497799999999998</v>
      </c>
      <c r="E150" s="89">
        <v>20.563290179999999</v>
      </c>
      <c r="F150">
        <f>'F009'!M24</f>
        <v>387.69230769230762</v>
      </c>
      <c r="G150">
        <f>'F009'!O24</f>
        <v>5.54</v>
      </c>
      <c r="H150">
        <f>'F009'!Q24</f>
        <v>0.20551</v>
      </c>
      <c r="I150">
        <f>'F009'!R24</f>
        <v>7.39072</v>
      </c>
      <c r="J150">
        <f>'F009'!S24</f>
        <v>1.0879099999999999</v>
      </c>
      <c r="K150">
        <f>'F009'!T24</f>
        <v>8.2752499999999998</v>
      </c>
      <c r="L150">
        <f>'F009'!U24</f>
        <v>4.9506300000000003</v>
      </c>
      <c r="N150">
        <f>'F009'!G24</f>
        <v>1.0052001999999993</v>
      </c>
      <c r="O150">
        <f>'F009'!F24</f>
        <v>4.2510000000000012</v>
      </c>
      <c r="P150">
        <f t="shared" si="52"/>
        <v>1.2399733333333588E-2</v>
      </c>
      <c r="Q150">
        <f t="shared" si="53"/>
        <v>9.5333333333333783E-2</v>
      </c>
      <c r="S150" s="1">
        <v>23.783000000000001</v>
      </c>
      <c r="T150" s="1">
        <v>3.9847999999999999</v>
      </c>
      <c r="U150">
        <f t="shared" si="54"/>
        <v>8.6473093333334347E-2</v>
      </c>
      <c r="V150">
        <f t="shared" si="43"/>
        <v>0.143394122441479</v>
      </c>
      <c r="W150">
        <f t="shared" si="44"/>
        <v>1.1024623921552708</v>
      </c>
      <c r="Y150" t="s">
        <v>66</v>
      </c>
      <c r="AA150" t="b">
        <f t="shared" si="45"/>
        <v>1</v>
      </c>
      <c r="AB150" t="b">
        <f t="shared" si="46"/>
        <v>1</v>
      </c>
      <c r="AC150" t="b">
        <f t="shared" si="47"/>
        <v>1</v>
      </c>
      <c r="AD150" t="b">
        <f t="shared" si="48"/>
        <v>1</v>
      </c>
      <c r="AE150" t="b">
        <f t="shared" si="49"/>
        <v>1</v>
      </c>
      <c r="AF150" t="b">
        <f t="shared" si="50"/>
        <v>1</v>
      </c>
      <c r="AG150" t="b">
        <f t="shared" si="51"/>
        <v>1</v>
      </c>
      <c r="AH150" t="b">
        <v>1</v>
      </c>
      <c r="AI150" t="b">
        <v>1</v>
      </c>
    </row>
    <row r="151" spans="1:35" x14ac:dyDescent="0.25">
      <c r="A151" s="1">
        <f>fullIRtable!A151-fullIRtable!$A$134</f>
        <v>60</v>
      </c>
      <c r="B151" s="1">
        <v>23.783000000000001</v>
      </c>
      <c r="C151" s="1">
        <v>4.0004999999999997</v>
      </c>
      <c r="D151" s="1">
        <v>44.719000000000001</v>
      </c>
      <c r="E151" s="89">
        <v>20.692999820000001</v>
      </c>
      <c r="F151">
        <f>'F009'!M25</f>
        <v>390.76923076923094</v>
      </c>
      <c r="G151">
        <f>'F009'!O25</f>
        <v>5.08</v>
      </c>
      <c r="H151">
        <f>'F009'!Q25</f>
        <v>0.20988999999999999</v>
      </c>
      <c r="I151">
        <f>'F009'!R25</f>
        <v>7.6298000000000004</v>
      </c>
      <c r="J151">
        <f>'F009'!S25</f>
        <v>1.1029100000000001</v>
      </c>
      <c r="K151">
        <f>'F009'!T25</f>
        <v>8.5324399999999994</v>
      </c>
      <c r="L151">
        <f>'F009'!U25</f>
        <v>4.9083199999999998</v>
      </c>
      <c r="N151">
        <f>'F009'!G25</f>
        <v>1.0237997999999997</v>
      </c>
      <c r="O151">
        <f>'F009'!F25</f>
        <v>4.3940000000000019</v>
      </c>
      <c r="P151">
        <f t="shared" si="52"/>
        <v>1.4866681481481498E-2</v>
      </c>
      <c r="Q151">
        <f t="shared" si="53"/>
        <v>0.10540740740740728</v>
      </c>
      <c r="S151" s="1">
        <v>23.783000000000001</v>
      </c>
      <c r="T151" s="1">
        <v>4.0004999999999997</v>
      </c>
      <c r="U151">
        <f t="shared" si="54"/>
        <v>9.6651865185184982E-2</v>
      </c>
      <c r="V151">
        <f t="shared" si="43"/>
        <v>0.15381680894617952</v>
      </c>
      <c r="W151">
        <f t="shared" si="44"/>
        <v>1.090588445504354</v>
      </c>
      <c r="Y151" t="s">
        <v>66</v>
      </c>
      <c r="AA151" t="b">
        <f t="shared" si="45"/>
        <v>1</v>
      </c>
      <c r="AB151" t="b">
        <f t="shared" si="46"/>
        <v>1</v>
      </c>
      <c r="AC151" t="b">
        <f t="shared" si="47"/>
        <v>1</v>
      </c>
      <c r="AD151" t="b">
        <f t="shared" si="48"/>
        <v>1</v>
      </c>
      <c r="AE151" t="b">
        <f t="shared" si="49"/>
        <v>1</v>
      </c>
      <c r="AF151" t="b">
        <f t="shared" si="50"/>
        <v>1</v>
      </c>
      <c r="AG151" t="b">
        <f t="shared" si="51"/>
        <v>1</v>
      </c>
      <c r="AH151" t="b">
        <v>1</v>
      </c>
      <c r="AI151" t="b">
        <v>1</v>
      </c>
    </row>
    <row r="152" spans="1:35" x14ac:dyDescent="0.25">
      <c r="A152" s="1">
        <f>fullIRtable!A152-fullIRtable!$A$134</f>
        <v>73.5</v>
      </c>
      <c r="B152" s="1">
        <v>23.735700000000001</v>
      </c>
      <c r="C152" s="1">
        <v>3.9973999999999998</v>
      </c>
      <c r="D152" s="1">
        <v>45.319299999999998</v>
      </c>
      <c r="E152" s="89">
        <v>21.997799999999998</v>
      </c>
      <c r="F152">
        <f>'F009'!M26</f>
        <v>432.69230769230768</v>
      </c>
      <c r="G152">
        <f>'F009'!O26</f>
        <v>10.01</v>
      </c>
      <c r="H152">
        <f>'F009'!Q26</f>
        <v>0.19103000000000001</v>
      </c>
      <c r="I152">
        <f>'F009'!R26</f>
        <v>6.5554800000000002</v>
      </c>
      <c r="J152">
        <f>'F009'!S26</f>
        <v>0.92978000000000005</v>
      </c>
      <c r="K152">
        <f>'F009'!T26</f>
        <v>7.2085300000000005</v>
      </c>
      <c r="L152">
        <f>'F009'!U26</f>
        <v>4.5617700000000001</v>
      </c>
      <c r="N152">
        <f>'F009'!G26</f>
        <v>1.2244999999999999</v>
      </c>
      <c r="O152">
        <f>'F009'!F26</f>
        <v>5.8170000000000002</v>
      </c>
      <c r="P152">
        <f t="shared" si="52"/>
        <v>1.4249999999585256E-2</v>
      </c>
      <c r="Q152">
        <f t="shared" si="53"/>
        <v>0.11649999999660923</v>
      </c>
      <c r="S152" s="1">
        <v>23.735700000000001</v>
      </c>
      <c r="T152" s="1">
        <v>3.9973999999999998</v>
      </c>
      <c r="U152">
        <f t="shared" si="54"/>
        <v>0.10485999999694857</v>
      </c>
      <c r="V152">
        <f t="shared" si="43"/>
        <v>0.13589547968720134</v>
      </c>
      <c r="W152">
        <f t="shared" si="44"/>
        <v>1.1110051497234348</v>
      </c>
      <c r="Y152" t="s">
        <v>66</v>
      </c>
      <c r="AA152" t="b">
        <f t="shared" si="45"/>
        <v>1</v>
      </c>
      <c r="AB152" t="b">
        <f t="shared" si="46"/>
        <v>1</v>
      </c>
      <c r="AC152" t="b">
        <f t="shared" si="47"/>
        <v>1</v>
      </c>
      <c r="AD152" t="b">
        <f t="shared" si="48"/>
        <v>1</v>
      </c>
      <c r="AE152" t="b">
        <f t="shared" si="49"/>
        <v>1</v>
      </c>
      <c r="AF152" t="b">
        <f t="shared" si="50"/>
        <v>1</v>
      </c>
      <c r="AG152" t="b">
        <f t="shared" si="51"/>
        <v>1</v>
      </c>
      <c r="AH152" t="b">
        <v>1</v>
      </c>
      <c r="AI152" t="b">
        <v>1</v>
      </c>
    </row>
    <row r="153" spans="1:35" x14ac:dyDescent="0.25">
      <c r="A153" s="1">
        <f>fullIRtable!A153-fullIRtable!$A$134</f>
        <v>75.500000000058208</v>
      </c>
      <c r="B153" s="1">
        <v>23.735700000000001</v>
      </c>
      <c r="C153" s="1">
        <v>4.0068000000000001</v>
      </c>
      <c r="D153" s="1">
        <v>45.698500000000003</v>
      </c>
      <c r="E153" s="89">
        <v>22.207519999999999</v>
      </c>
      <c r="F153">
        <f>'F009'!M27</f>
        <v>426.53846153846143</v>
      </c>
      <c r="G153">
        <f>'F009'!O27</f>
        <v>11.5</v>
      </c>
      <c r="H153">
        <f>'F009'!Q27</f>
        <v>0.18096000000000001</v>
      </c>
      <c r="I153">
        <f>'F009'!R27</f>
        <v>6.2105499999999996</v>
      </c>
      <c r="J153">
        <f>'F009'!S27</f>
        <v>0.89402000000000004</v>
      </c>
      <c r="K153">
        <f>'F009'!T27</f>
        <v>6.9544600000000001</v>
      </c>
      <c r="L153">
        <f>'F009'!U27</f>
        <v>4.2708399999999997</v>
      </c>
      <c r="N153">
        <f>'F009'!G27</f>
        <v>1.2529999999999999</v>
      </c>
      <c r="O153">
        <f>'F009'!F27</f>
        <v>6.05</v>
      </c>
      <c r="P153">
        <f t="shared" si="52"/>
        <v>1.770020000103012E-2</v>
      </c>
      <c r="Q153">
        <f t="shared" si="53"/>
        <v>0.12000000000698502</v>
      </c>
      <c r="S153" s="1">
        <v>23.735700000000001</v>
      </c>
      <c r="T153" s="1">
        <v>4.0068000000000001</v>
      </c>
      <c r="U153">
        <f t="shared" si="54"/>
        <v>0.11010018000641034</v>
      </c>
      <c r="V153">
        <f t="shared" si="43"/>
        <v>0.16076449647947502</v>
      </c>
      <c r="W153">
        <f t="shared" si="44"/>
        <v>1.0899164742509801</v>
      </c>
      <c r="Y153" t="s">
        <v>66</v>
      </c>
      <c r="AA153" t="b">
        <f t="shared" si="45"/>
        <v>1</v>
      </c>
      <c r="AB153" t="b">
        <f t="shared" si="46"/>
        <v>1</v>
      </c>
      <c r="AC153" t="b">
        <f t="shared" si="47"/>
        <v>1</v>
      </c>
      <c r="AD153" t="b">
        <f t="shared" si="48"/>
        <v>1</v>
      </c>
      <c r="AE153" t="b">
        <f t="shared" si="49"/>
        <v>1</v>
      </c>
      <c r="AF153" t="b">
        <f t="shared" si="50"/>
        <v>1</v>
      </c>
      <c r="AG153" t="b">
        <f t="shared" si="51"/>
        <v>1</v>
      </c>
      <c r="AH153" t="b">
        <v>1</v>
      </c>
      <c r="AI153" t="b">
        <v>1</v>
      </c>
    </row>
    <row r="154" spans="1:35" x14ac:dyDescent="0.25">
      <c r="A154" s="1">
        <f>fullIRtable!A154-fullIRtable!$A$134</f>
        <v>77.499999999941792</v>
      </c>
      <c r="B154" s="1">
        <v>23.735700000000001</v>
      </c>
      <c r="C154" s="1">
        <v>4.01</v>
      </c>
      <c r="D154" s="1">
        <v>46.235599999999998</v>
      </c>
      <c r="E154" s="89">
        <v>22.427720360000002</v>
      </c>
      <c r="F154">
        <f>'F009'!M28</f>
        <v>434.23076923076894</v>
      </c>
      <c r="G154">
        <f>'F009'!O28</f>
        <v>9.84</v>
      </c>
      <c r="H154">
        <f>'F009'!Q28</f>
        <v>0.18786000000000003</v>
      </c>
      <c r="I154">
        <f>'F009'!R28</f>
        <v>6.1608099999999997</v>
      </c>
      <c r="J154">
        <f>'F009'!S28</f>
        <v>0.91256999999999999</v>
      </c>
      <c r="K154">
        <f>'F009'!T28</f>
        <v>7.1829800000000006</v>
      </c>
      <c r="L154">
        <f>'F009'!U28</f>
        <v>4.5019599999999995</v>
      </c>
      <c r="N154">
        <f>'F009'!G28</f>
        <v>1.2884003999999996</v>
      </c>
      <c r="O154">
        <f>'F009'!F28</f>
        <v>6.29</v>
      </c>
      <c r="P154">
        <f t="shared" si="52"/>
        <v>1.1449699999666888E-2</v>
      </c>
      <c r="Q154">
        <f t="shared" si="53"/>
        <v>0.12349999999640696</v>
      </c>
      <c r="S154" s="1">
        <v>23.735700000000001</v>
      </c>
      <c r="T154" s="1">
        <v>4.01</v>
      </c>
      <c r="U154">
        <f t="shared" si="54"/>
        <v>0.10786972999686147</v>
      </c>
      <c r="V154">
        <f t="shared" si="43"/>
        <v>0.10614377175135252</v>
      </c>
      <c r="W154">
        <f t="shared" si="44"/>
        <v>1.1448995005364364</v>
      </c>
      <c r="Y154" t="s">
        <v>66</v>
      </c>
      <c r="AA154" t="b">
        <f t="shared" si="45"/>
        <v>1</v>
      </c>
      <c r="AB154" t="b">
        <f t="shared" si="46"/>
        <v>1</v>
      </c>
      <c r="AC154" t="b">
        <f t="shared" si="47"/>
        <v>1</v>
      </c>
      <c r="AD154" t="b">
        <f t="shared" si="48"/>
        <v>1</v>
      </c>
      <c r="AE154" t="b">
        <f t="shared" si="49"/>
        <v>1</v>
      </c>
      <c r="AF154" t="b">
        <f t="shared" si="50"/>
        <v>1</v>
      </c>
      <c r="AG154" t="b">
        <f t="shared" si="51"/>
        <v>1</v>
      </c>
      <c r="AH154" t="b">
        <v>1</v>
      </c>
      <c r="AI154" t="b">
        <v>1</v>
      </c>
    </row>
    <row r="155" spans="1:35" x14ac:dyDescent="0.25">
      <c r="A155" s="1">
        <f>fullIRtable!A155-fullIRtable!$A$134</f>
        <v>79.5</v>
      </c>
      <c r="B155" s="1">
        <v>23.783000000000001</v>
      </c>
      <c r="C155" s="1">
        <v>4.0351999999999997</v>
      </c>
      <c r="D155" s="1">
        <v>42.286099999999998</v>
      </c>
      <c r="E155" s="89">
        <v>22.643459820000004</v>
      </c>
      <c r="F155">
        <f>'F009'!M29</f>
        <v>438.46153846153811</v>
      </c>
      <c r="G155">
        <f>'F009'!O29</f>
        <v>13.28</v>
      </c>
      <c r="H155">
        <f>'F009'!Q29</f>
        <v>0.18262999999999999</v>
      </c>
      <c r="I155">
        <f>'F009'!R29</f>
        <v>6.1489899999999995</v>
      </c>
      <c r="J155">
        <f>'F009'!S29</f>
        <v>0.85275999999999996</v>
      </c>
      <c r="K155">
        <f>'F009'!T29</f>
        <v>6.6537600000000001</v>
      </c>
      <c r="L155">
        <f>'F009'!U29</f>
        <v>4.2818199999999997</v>
      </c>
      <c r="N155">
        <f>'F009'!G29</f>
        <v>1.3112997999999998</v>
      </c>
      <c r="O155">
        <f>'F009'!F29</f>
        <v>6.5370000000000026</v>
      </c>
      <c r="P155">
        <f t="shared" si="52"/>
        <v>1.9950199999419181E-2</v>
      </c>
      <c r="Q155">
        <f t="shared" si="53"/>
        <v>0.12599999999633235</v>
      </c>
      <c r="S155" s="1">
        <v>23.783000000000001</v>
      </c>
      <c r="T155" s="1">
        <v>4.0351999999999997</v>
      </c>
      <c r="U155">
        <f t="shared" si="54"/>
        <v>0.11749517999657925</v>
      </c>
      <c r="V155">
        <f t="shared" si="43"/>
        <v>0.1697959014148496</v>
      </c>
      <c r="W155">
        <f t="shared" si="44"/>
        <v>1.0723844161096712</v>
      </c>
      <c r="Y155" t="s">
        <v>66</v>
      </c>
      <c r="AA155" t="b">
        <f t="shared" si="45"/>
        <v>1</v>
      </c>
      <c r="AB155" t="b">
        <f t="shared" si="46"/>
        <v>1</v>
      </c>
      <c r="AC155" t="b">
        <f t="shared" si="47"/>
        <v>1</v>
      </c>
      <c r="AD155" t="b">
        <f t="shared" si="48"/>
        <v>1</v>
      </c>
      <c r="AE155" t="b">
        <f t="shared" si="49"/>
        <v>1</v>
      </c>
      <c r="AF155" t="b">
        <f t="shared" si="50"/>
        <v>1</v>
      </c>
      <c r="AG155" t="b">
        <f t="shared" si="51"/>
        <v>1</v>
      </c>
      <c r="AH155" t="b">
        <v>1</v>
      </c>
      <c r="AI155" t="b">
        <v>1</v>
      </c>
    </row>
    <row r="156" spans="1:35" x14ac:dyDescent="0.25">
      <c r="A156" s="1">
        <f>fullIRtable!A156-fullIRtable!$A$134</f>
        <v>81.500000000058208</v>
      </c>
      <c r="B156" s="1">
        <v>23.783000000000001</v>
      </c>
      <c r="C156" s="1">
        <v>4.0163000000000002</v>
      </c>
      <c r="D156" s="1">
        <v>44.529400000000003</v>
      </c>
      <c r="E156" s="89">
        <v>22.878450180000002</v>
      </c>
      <c r="F156">
        <f>'F009'!M30</f>
        <v>440.38461538461547</v>
      </c>
      <c r="G156">
        <f>'F009'!O30</f>
        <v>16.43</v>
      </c>
      <c r="H156">
        <f>'F009'!Q30</f>
        <v>0.17913999999999999</v>
      </c>
      <c r="I156">
        <f>'F009'!R30</f>
        <v>5.9667700000000004</v>
      </c>
      <c r="J156">
        <f>'F009'!S30</f>
        <v>0.87285999999999997</v>
      </c>
      <c r="K156">
        <f>'F009'!T30</f>
        <v>6.7766800000000007</v>
      </c>
      <c r="L156">
        <f>'F009'!U30</f>
        <v>4.2502399999999998</v>
      </c>
      <c r="N156">
        <f>'F009'!G30</f>
        <v>1.3512001999999994</v>
      </c>
      <c r="O156">
        <f>'F009'!F30</f>
        <v>6.7890000000000015</v>
      </c>
      <c r="P156">
        <f t="shared" si="52"/>
        <v>2.0262834285781708E-2</v>
      </c>
      <c r="Q156">
        <f t="shared" si="53"/>
        <v>0.14428571428619422</v>
      </c>
      <c r="S156" s="1">
        <v>23.783000000000001</v>
      </c>
      <c r="T156" s="1">
        <v>4.0163000000000002</v>
      </c>
      <c r="U156">
        <f t="shared" si="54"/>
        <v>0.13222226514329691</v>
      </c>
      <c r="V156">
        <f t="shared" si="43"/>
        <v>0.15324827678471326</v>
      </c>
      <c r="W156">
        <f t="shared" si="44"/>
        <v>1.0912361403718462</v>
      </c>
      <c r="Y156" t="s">
        <v>66</v>
      </c>
      <c r="AA156" t="b">
        <f t="shared" si="45"/>
        <v>1</v>
      </c>
      <c r="AB156" t="b">
        <f t="shared" si="46"/>
        <v>1</v>
      </c>
      <c r="AC156" t="b">
        <f t="shared" si="47"/>
        <v>1</v>
      </c>
      <c r="AD156" t="b">
        <f t="shared" si="48"/>
        <v>1</v>
      </c>
      <c r="AE156" t="b">
        <f t="shared" si="49"/>
        <v>1</v>
      </c>
      <c r="AF156" t="b">
        <f t="shared" si="50"/>
        <v>1</v>
      </c>
      <c r="AG156" t="b">
        <f t="shared" si="51"/>
        <v>1</v>
      </c>
      <c r="AH156" t="b">
        <v>1</v>
      </c>
      <c r="AI156" t="b">
        <v>1</v>
      </c>
    </row>
    <row r="157" spans="1:35" x14ac:dyDescent="0.25">
      <c r="A157" s="1">
        <f>fullIRtable!A157-fullIRtable!$A$134</f>
        <v>99</v>
      </c>
      <c r="B157" s="1">
        <v>23.783000000000001</v>
      </c>
      <c r="C157" s="1">
        <v>4.0004999999999997</v>
      </c>
      <c r="D157" s="1">
        <v>41.274999999999999</v>
      </c>
      <c r="E157" s="89">
        <v>25.192339820000001</v>
      </c>
      <c r="F157">
        <f>'F009'!M31</f>
        <v>486.92307692307679</v>
      </c>
      <c r="G157">
        <f>'F009'!O31</f>
        <v>30.93</v>
      </c>
      <c r="H157">
        <f>'F009'!Q31</f>
        <v>0.14948</v>
      </c>
      <c r="I157">
        <f>'F009'!R31</f>
        <v>4.5471699999999995</v>
      </c>
      <c r="J157">
        <f>'F009'!S31</f>
        <v>0.61680000000000001</v>
      </c>
      <c r="K157">
        <f>'F009'!T31</f>
        <v>4.98881</v>
      </c>
      <c r="L157">
        <f>'F009'!U31</f>
        <v>3.6594700000000002</v>
      </c>
      <c r="N157">
        <f>'F009'!G31</f>
        <v>1.7057997999999999</v>
      </c>
      <c r="O157">
        <f>'F009'!F31</f>
        <v>9.3140000000000018</v>
      </c>
      <c r="P157">
        <f t="shared" si="52"/>
        <v>2.1500000001251317E-2</v>
      </c>
      <c r="Q157">
        <f t="shared" si="53"/>
        <v>0.16200000000942869</v>
      </c>
      <c r="S157" s="1">
        <v>23.783000000000001</v>
      </c>
      <c r="T157" s="1">
        <v>4.0004999999999997</v>
      </c>
      <c r="U157">
        <f t="shared" si="54"/>
        <v>0.14733000000857591</v>
      </c>
      <c r="V157">
        <f t="shared" si="43"/>
        <v>0.14593090341410322</v>
      </c>
      <c r="W157">
        <f t="shared" si="44"/>
        <v>1.0995723885155695</v>
      </c>
      <c r="Y157" t="s">
        <v>66</v>
      </c>
      <c r="AA157" t="b">
        <f t="shared" si="45"/>
        <v>1</v>
      </c>
      <c r="AB157" t="b">
        <f t="shared" si="46"/>
        <v>1</v>
      </c>
      <c r="AC157" t="b">
        <f t="shared" si="47"/>
        <v>1</v>
      </c>
      <c r="AD157" t="b">
        <f t="shared" si="48"/>
        <v>1</v>
      </c>
      <c r="AE157" t="b">
        <f t="shared" si="49"/>
        <v>1</v>
      </c>
      <c r="AF157" t="b">
        <f t="shared" si="50"/>
        <v>1</v>
      </c>
      <c r="AG157" t="b">
        <f t="shared" si="51"/>
        <v>1</v>
      </c>
      <c r="AH157" t="b">
        <v>1</v>
      </c>
      <c r="AI157" t="b">
        <v>1</v>
      </c>
    </row>
    <row r="158" spans="1:35" x14ac:dyDescent="0.25">
      <c r="A158" s="1">
        <f>fullIRtable!A158-fullIRtable!$A$134</f>
        <v>99.999999999941792</v>
      </c>
      <c r="B158" s="1">
        <v>23.783000000000001</v>
      </c>
      <c r="C158" s="1">
        <v>3.9847999999999999</v>
      </c>
      <c r="D158" s="1">
        <v>39.947899999999997</v>
      </c>
      <c r="E158" s="89">
        <v>25.339669820000001</v>
      </c>
      <c r="F158">
        <f>'F009'!M32</f>
        <v>479.61538461538481</v>
      </c>
      <c r="G158">
        <f>'F009'!O32</f>
        <v>26.86</v>
      </c>
      <c r="H158">
        <f>'F009'!Q32</f>
        <v>0.13683000000000001</v>
      </c>
      <c r="I158">
        <f>'F009'!R32</f>
        <v>4.3270299999999997</v>
      </c>
      <c r="J158">
        <f>'F009'!S32</f>
        <v>0.56908000000000003</v>
      </c>
      <c r="K158">
        <f>'F009'!T32</f>
        <v>4.59375</v>
      </c>
      <c r="L158">
        <f>'F009'!U32</f>
        <v>3.4033099999999998</v>
      </c>
      <c r="N158">
        <f>'F009'!G32</f>
        <v>1.7272997999999997</v>
      </c>
      <c r="O158">
        <f>'F009'!F32</f>
        <v>9.4760000000000009</v>
      </c>
      <c r="P158">
        <f t="shared" si="52"/>
        <v>2.370019999724066E-2</v>
      </c>
      <c r="Q158">
        <f t="shared" si="53"/>
        <v>0.1649999999807924</v>
      </c>
      <c r="S158" s="1">
        <v>23.783000000000001</v>
      </c>
      <c r="T158" s="1">
        <v>3.9847999999999999</v>
      </c>
      <c r="U158">
        <f t="shared" si="54"/>
        <v>0.15168017998234526</v>
      </c>
      <c r="V158">
        <f t="shared" si="43"/>
        <v>0.15625113314079159</v>
      </c>
      <c r="W158">
        <f t="shared" si="44"/>
        <v>1.087815164776291</v>
      </c>
      <c r="Y158" t="s">
        <v>66</v>
      </c>
      <c r="AA158" t="b">
        <f t="shared" si="45"/>
        <v>1</v>
      </c>
      <c r="AB158" t="b">
        <f t="shared" si="46"/>
        <v>1</v>
      </c>
      <c r="AC158" t="b">
        <f t="shared" si="47"/>
        <v>1</v>
      </c>
      <c r="AD158" t="b">
        <f t="shared" si="48"/>
        <v>1</v>
      </c>
      <c r="AE158" t="b">
        <f t="shared" si="49"/>
        <v>1</v>
      </c>
      <c r="AF158" t="b">
        <f t="shared" si="50"/>
        <v>1</v>
      </c>
      <c r="AG158" t="b">
        <f t="shared" si="51"/>
        <v>1</v>
      </c>
      <c r="AH158" t="b">
        <v>1</v>
      </c>
      <c r="AI158" t="b">
        <v>1</v>
      </c>
    </row>
    <row r="159" spans="1:35" x14ac:dyDescent="0.25">
      <c r="A159" s="1">
        <f>fullIRtable!A159-fullIRtable!$A$134</f>
        <v>101.00000000005821</v>
      </c>
      <c r="B159" s="1">
        <v>23.830300000000001</v>
      </c>
      <c r="C159" s="1">
        <v>4.01</v>
      </c>
      <c r="D159" s="1">
        <v>39.6004</v>
      </c>
      <c r="E159" s="89">
        <v>25.491350000000004</v>
      </c>
      <c r="F159">
        <f>'F009'!M33</f>
        <v>480.76923076923077</v>
      </c>
      <c r="G159">
        <f>'F009'!O33</f>
        <v>28.48</v>
      </c>
      <c r="H159">
        <f>'F009'!Q33</f>
        <v>0.16259999999999999</v>
      </c>
      <c r="I159">
        <f>'F009'!R33</f>
        <v>4.8820300000000003</v>
      </c>
      <c r="J159">
        <f>'F009'!S33</f>
        <v>0.66708999999999996</v>
      </c>
      <c r="K159">
        <f>'F009'!T33</f>
        <v>5.4109999999999996</v>
      </c>
      <c r="L159">
        <f>'F009'!U33</f>
        <v>3.8481999999999998</v>
      </c>
      <c r="N159">
        <f>'F009'!G33</f>
        <v>1.7509999999999994</v>
      </c>
      <c r="O159">
        <f>'F009'!F33</f>
        <v>9.6410000000000018</v>
      </c>
      <c r="P159">
        <f t="shared" si="52"/>
        <v>2.0299800001181915E-2</v>
      </c>
      <c r="Q159">
        <f t="shared" si="53"/>
        <v>0.16700000000972048</v>
      </c>
      <c r="S159" s="1">
        <v>23.830300000000001</v>
      </c>
      <c r="T159" s="1">
        <v>4.01</v>
      </c>
      <c r="U159">
        <f t="shared" si="54"/>
        <v>0.15019982000874377</v>
      </c>
      <c r="V159">
        <f t="shared" si="43"/>
        <v>0.13515195956959322</v>
      </c>
      <c r="W159">
        <f t="shared" si="44"/>
        <v>1.111852197958684</v>
      </c>
      <c r="Y159" t="s">
        <v>66</v>
      </c>
      <c r="AA159" t="b">
        <f t="shared" si="45"/>
        <v>1</v>
      </c>
      <c r="AB159" t="b">
        <f t="shared" si="46"/>
        <v>1</v>
      </c>
      <c r="AC159" t="b">
        <f t="shared" si="47"/>
        <v>1</v>
      </c>
      <c r="AD159" t="b">
        <f t="shared" si="48"/>
        <v>1</v>
      </c>
      <c r="AE159" t="b">
        <f t="shared" si="49"/>
        <v>1</v>
      </c>
      <c r="AF159" t="b">
        <f t="shared" si="50"/>
        <v>1</v>
      </c>
      <c r="AG159" t="b">
        <f t="shared" si="51"/>
        <v>1</v>
      </c>
      <c r="AH159" t="b">
        <v>1</v>
      </c>
      <c r="AI159" t="b">
        <v>1</v>
      </c>
    </row>
    <row r="160" spans="1:35" s="93" customFormat="1" x14ac:dyDescent="0.25">
      <c r="A160" s="91">
        <f>fullIRtable!A160-fullIRtable!$A$134</f>
        <v>102</v>
      </c>
      <c r="B160" s="91">
        <v>23.735700000000001</v>
      </c>
      <c r="C160" s="91">
        <v>3.9910999999999999</v>
      </c>
      <c r="D160" s="91">
        <v>38.146900000000002</v>
      </c>
      <c r="E160" s="98">
        <v>25.641549820000005</v>
      </c>
      <c r="F160" s="93">
        <f>'F009'!M34</f>
        <v>479.61538461538458</v>
      </c>
      <c r="G160" s="93">
        <f>'F009'!O34</f>
        <v>30.68</v>
      </c>
      <c r="H160" s="93">
        <f>'F009'!Q34</f>
        <v>0.13977999999999999</v>
      </c>
      <c r="I160" s="93">
        <f>'F009'!R34</f>
        <v>4.3204700000000003</v>
      </c>
      <c r="J160" s="93">
        <f>'F009'!S34</f>
        <v>0.57016999999999995</v>
      </c>
      <c r="K160" s="93">
        <f>'F009'!T34</f>
        <v>4.6186400000000001</v>
      </c>
      <c r="L160" s="93">
        <f>'F009'!U34</f>
        <v>3.5143900000000001</v>
      </c>
      <c r="N160">
        <f>'F009'!G34</f>
        <v>1.7712997999999998</v>
      </c>
      <c r="O160">
        <f>'F009'!F34</f>
        <v>9.8080000000000016</v>
      </c>
      <c r="P160">
        <v>0</v>
      </c>
      <c r="Q160">
        <v>0</v>
      </c>
      <c r="S160" s="91">
        <v>23.735700000000001</v>
      </c>
      <c r="T160" s="91">
        <v>3.9910999999999999</v>
      </c>
      <c r="U160" s="93">
        <v>0</v>
      </c>
      <c r="V160" t="e">
        <f t="shared" si="43"/>
        <v>#DIV/0!</v>
      </c>
      <c r="W160" t="e">
        <f t="shared" si="44"/>
        <v>#DIV/0!</v>
      </c>
      <c r="Y160" s="93" t="s">
        <v>66</v>
      </c>
      <c r="AA160" t="b">
        <f t="shared" si="45"/>
        <v>1</v>
      </c>
      <c r="AB160" t="b">
        <f t="shared" si="46"/>
        <v>1</v>
      </c>
      <c r="AC160" t="b">
        <f t="shared" si="47"/>
        <v>1</v>
      </c>
      <c r="AD160" t="b">
        <f t="shared" si="48"/>
        <v>1</v>
      </c>
      <c r="AE160" t="b">
        <f t="shared" si="49"/>
        <v>1</v>
      </c>
      <c r="AF160" t="b">
        <f t="shared" si="50"/>
        <v>1</v>
      </c>
      <c r="AG160" t="b">
        <f t="shared" si="51"/>
        <v>1</v>
      </c>
      <c r="AH160" t="b">
        <v>1</v>
      </c>
      <c r="AI160" t="b">
        <v>1</v>
      </c>
    </row>
    <row r="161" spans="1:35" x14ac:dyDescent="0.25">
      <c r="A161" s="1">
        <f>fullIRtable!A161-fullIRtable!$A$161</f>
        <v>0</v>
      </c>
      <c r="B161" s="1">
        <v>26.194700000000001</v>
      </c>
      <c r="C161" s="1">
        <v>5.4031000000000002</v>
      </c>
      <c r="D161" s="1">
        <v>46.046100000000003</v>
      </c>
      <c r="E161" s="89">
        <v>16.73128036</v>
      </c>
      <c r="F161">
        <f>'F018'!M8</f>
        <v>259.61538461538464</v>
      </c>
      <c r="G161">
        <f>'F018'!O8</f>
        <v>2.61</v>
      </c>
      <c r="H161">
        <f>'F018'!Q8</f>
        <v>0.26306999999999997</v>
      </c>
      <c r="I161">
        <f>'F018'!R8</f>
        <v>9.4636999999999993</v>
      </c>
      <c r="J161">
        <f>'F018'!S8</f>
        <v>1.3031700000000002</v>
      </c>
      <c r="K161">
        <f>'F018'!T8</f>
        <v>10.541410000000001</v>
      </c>
      <c r="L161">
        <f>'F018'!U8</f>
        <v>5.8326500000000001</v>
      </c>
      <c r="N161">
        <f>'F018'!G8</f>
        <v>0.39740039999999954</v>
      </c>
      <c r="O161">
        <f>'F018'!F8</f>
        <v>8.8000000000000966E-2</v>
      </c>
      <c r="P161">
        <f t="shared" ref="P161:P183" si="55">(N162-N161)/(A162-A161)</f>
        <v>3.0398400000709704E-3</v>
      </c>
      <c r="Q161">
        <f t="shared" ref="Q161:Q183" si="56">(O162-O161)/(A162-A161)</f>
        <v>2.4800000000576465E-2</v>
      </c>
      <c r="S161" s="1">
        <v>26.194700000000001</v>
      </c>
      <c r="T161" s="1">
        <v>5.4031000000000002</v>
      </c>
      <c r="U161">
        <f t="shared" ref="U161:U183" si="57">(E162-E161)/(A162-A161)</f>
        <v>2.2327856000518152E-2</v>
      </c>
      <c r="V161">
        <f t="shared" si="43"/>
        <v>0.1361456290295148</v>
      </c>
      <c r="W161">
        <f t="shared" si="44"/>
        <v>1.1107201694601105</v>
      </c>
      <c r="Y161" t="s">
        <v>67</v>
      </c>
      <c r="AA161" t="b">
        <f t="shared" si="45"/>
        <v>1</v>
      </c>
      <c r="AB161" t="b">
        <f t="shared" si="46"/>
        <v>1</v>
      </c>
      <c r="AC161" t="b">
        <f t="shared" si="47"/>
        <v>1</v>
      </c>
      <c r="AD161" t="b">
        <f t="shared" si="48"/>
        <v>1</v>
      </c>
      <c r="AE161" t="b">
        <f t="shared" si="49"/>
        <v>1</v>
      </c>
      <c r="AF161" t="b">
        <f t="shared" si="50"/>
        <v>1</v>
      </c>
      <c r="AG161" t="b">
        <f t="shared" si="51"/>
        <v>1</v>
      </c>
      <c r="AH161" t="b">
        <v>1</v>
      </c>
      <c r="AI161" t="b">
        <v>1</v>
      </c>
    </row>
    <row r="162" spans="1:35" x14ac:dyDescent="0.25">
      <c r="A162" s="1">
        <f>fullIRtable!A162-fullIRtable!$A$161</f>
        <v>2.4999999999417923</v>
      </c>
      <c r="B162" s="1">
        <v>26.147400000000001</v>
      </c>
      <c r="C162" s="1">
        <v>5.3967999999999998</v>
      </c>
      <c r="D162" s="1">
        <v>55.651400000000002</v>
      </c>
      <c r="E162" s="89">
        <v>16.787099999999995</v>
      </c>
      <c r="F162">
        <f>'F018'!M9</f>
        <v>251.53846153846149</v>
      </c>
      <c r="G162">
        <f>'F018'!O9</f>
        <v>3.81</v>
      </c>
      <c r="H162">
        <f>'F018'!Q9</f>
        <v>0.24187999999999998</v>
      </c>
      <c r="I162">
        <f>'F018'!R9</f>
        <v>9.1204599999999996</v>
      </c>
      <c r="J162">
        <f>'F018'!S9</f>
        <v>1.09263</v>
      </c>
      <c r="K162">
        <f>'F018'!T9</f>
        <v>9.2573699999999999</v>
      </c>
      <c r="L162">
        <f>'F018'!U9</f>
        <v>4.8934100000000003</v>
      </c>
      <c r="N162">
        <f>'F018'!G9</f>
        <v>0.40500000000000003</v>
      </c>
      <c r="O162">
        <f>'F018'!F9</f>
        <v>0.14999999999999858</v>
      </c>
      <c r="P162">
        <f t="shared" si="55"/>
        <v>5.0999333333332508E-3</v>
      </c>
      <c r="Q162">
        <f t="shared" si="56"/>
        <v>2.6000000000000984E-2</v>
      </c>
      <c r="S162" s="1">
        <v>26.147400000000001</v>
      </c>
      <c r="T162" s="1">
        <v>5.3967999999999998</v>
      </c>
      <c r="U162">
        <f t="shared" si="57"/>
        <v>2.5549940000002398E-2</v>
      </c>
      <c r="V162">
        <f t="shared" si="43"/>
        <v>0.19960647004778767</v>
      </c>
      <c r="W162">
        <f t="shared" si="44"/>
        <v>1.0176149141641251</v>
      </c>
      <c r="Y162" t="s">
        <v>67</v>
      </c>
      <c r="AA162" t="b">
        <f t="shared" si="45"/>
        <v>1</v>
      </c>
      <c r="AB162" t="b">
        <f t="shared" si="46"/>
        <v>1</v>
      </c>
      <c r="AC162" t="b">
        <f t="shared" si="47"/>
        <v>1</v>
      </c>
      <c r="AD162" t="b">
        <f t="shared" si="48"/>
        <v>1</v>
      </c>
      <c r="AE162" t="b">
        <f t="shared" si="49"/>
        <v>1</v>
      </c>
      <c r="AF162" t="b">
        <f t="shared" si="50"/>
        <v>1</v>
      </c>
      <c r="AG162" t="b">
        <f t="shared" si="51"/>
        <v>1</v>
      </c>
      <c r="AH162" t="b">
        <v>1</v>
      </c>
      <c r="AI162" t="b">
        <v>1</v>
      </c>
    </row>
    <row r="163" spans="1:35" x14ac:dyDescent="0.25">
      <c r="A163" s="1">
        <f>fullIRtable!A163-fullIRtable!$A$161</f>
        <v>5.4999999999417923</v>
      </c>
      <c r="B163" s="1">
        <v>26.100100000000001</v>
      </c>
      <c r="C163" s="1">
        <v>5.3967999999999998</v>
      </c>
      <c r="D163" s="1">
        <v>46.140799999999999</v>
      </c>
      <c r="E163" s="89">
        <v>16.863749820000002</v>
      </c>
      <c r="F163">
        <f>'F018'!M10</f>
        <v>243.84615384615398</v>
      </c>
      <c r="G163">
        <f>'F018'!O10</f>
        <v>7.05</v>
      </c>
      <c r="H163">
        <f>'F018'!Q10</f>
        <v>0.24846000000000001</v>
      </c>
      <c r="I163">
        <f>'F018'!R10</f>
        <v>9.3320100000000004</v>
      </c>
      <c r="J163">
        <f>'F018'!S10</f>
        <v>0.99057999999999991</v>
      </c>
      <c r="K163">
        <f>'F018'!T10</f>
        <v>9.3849800000000005</v>
      </c>
      <c r="L163">
        <f>'F018'!U10</f>
        <v>4.9873099999999999</v>
      </c>
      <c r="N163">
        <f>'F018'!G10</f>
        <v>0.42029979999999978</v>
      </c>
      <c r="O163">
        <f>'F018'!F10</f>
        <v>0.22800000000000153</v>
      </c>
      <c r="P163">
        <f t="shared" si="55"/>
        <v>6.1100266666666646E-2</v>
      </c>
      <c r="Q163">
        <f t="shared" si="56"/>
        <v>3.4333333333332661E-2</v>
      </c>
      <c r="S163" s="1">
        <v>26.100100000000001</v>
      </c>
      <c r="T163" s="1">
        <v>5.3967999999999998</v>
      </c>
      <c r="U163">
        <f t="shared" si="57"/>
        <v>8.2533573333332555E-2</v>
      </c>
      <c r="V163">
        <f t="shared" si="43"/>
        <v>0.74030802495243819</v>
      </c>
      <c r="W163">
        <f t="shared" si="44"/>
        <v>0.41599232829370997</v>
      </c>
      <c r="Y163" t="s">
        <v>67</v>
      </c>
      <c r="AA163" t="b">
        <f t="shared" si="45"/>
        <v>1</v>
      </c>
      <c r="AB163" t="b">
        <f t="shared" si="46"/>
        <v>1</v>
      </c>
      <c r="AC163" t="b">
        <f t="shared" si="47"/>
        <v>1</v>
      </c>
      <c r="AD163" t="b">
        <f t="shared" si="48"/>
        <v>1</v>
      </c>
      <c r="AE163" t="b">
        <f t="shared" si="49"/>
        <v>1</v>
      </c>
      <c r="AF163" t="b">
        <f t="shared" si="50"/>
        <v>1</v>
      </c>
      <c r="AG163" t="b">
        <f t="shared" si="51"/>
        <v>1</v>
      </c>
      <c r="AH163" t="b">
        <v>1</v>
      </c>
      <c r="AI163" t="b">
        <v>1</v>
      </c>
    </row>
    <row r="164" spans="1:35" x14ac:dyDescent="0.25">
      <c r="A164" s="1">
        <f>fullIRtable!A164-fullIRtable!$A$161</f>
        <v>8.4999999999417923</v>
      </c>
      <c r="B164" s="1">
        <v>29.930499999999999</v>
      </c>
      <c r="C164" s="1">
        <v>6.3864999999999998</v>
      </c>
      <c r="D164" s="1">
        <v>85.162400000000005</v>
      </c>
      <c r="E164" s="89">
        <v>17.11135054</v>
      </c>
      <c r="F164">
        <f>'F018'!M11</f>
        <v>242.69230769230751</v>
      </c>
      <c r="G164">
        <f>'F018'!O11</f>
        <v>7.5</v>
      </c>
      <c r="H164">
        <f>'F018'!Q11</f>
        <v>6.7879999999999996E-2</v>
      </c>
      <c r="I164">
        <f>'F018'!R11</f>
        <v>9.2830600000000008</v>
      </c>
      <c r="J164">
        <f>'F018'!S11</f>
        <v>3.2340000000000001E-2</v>
      </c>
      <c r="K164">
        <f>'F018'!T11</f>
        <v>7.57226</v>
      </c>
      <c r="L164">
        <f>'F018'!U11</f>
        <v>4.8890099999999999</v>
      </c>
      <c r="N164">
        <f>'F018'!G11</f>
        <v>0.60360059999999971</v>
      </c>
      <c r="O164">
        <f>'F018'!F11</f>
        <v>0.33099999999999952</v>
      </c>
      <c r="P164">
        <f t="shared" si="55"/>
        <v>1.4166666666666697E-2</v>
      </c>
      <c r="Q164">
        <f t="shared" si="56"/>
        <v>0.10133333333333401</v>
      </c>
      <c r="S164" s="1">
        <v>29.930499999999999</v>
      </c>
      <c r="T164" s="1">
        <v>6.3864999999999998</v>
      </c>
      <c r="U164">
        <f t="shared" si="57"/>
        <v>9.2803333333334834E-2</v>
      </c>
      <c r="V164">
        <f t="shared" si="43"/>
        <v>0.15265256276713984</v>
      </c>
      <c r="W164">
        <f t="shared" si="44"/>
        <v>1.0919148019108404</v>
      </c>
      <c r="Y164" t="s">
        <v>67</v>
      </c>
      <c r="AA164" t="b">
        <f t="shared" si="45"/>
        <v>1</v>
      </c>
      <c r="AB164" t="b">
        <f t="shared" si="46"/>
        <v>1</v>
      </c>
      <c r="AC164" t="b">
        <f t="shared" si="47"/>
        <v>1</v>
      </c>
      <c r="AD164" t="b">
        <f t="shared" si="48"/>
        <v>1</v>
      </c>
      <c r="AE164" t="b">
        <f t="shared" si="49"/>
        <v>1</v>
      </c>
      <c r="AF164" t="b">
        <f t="shared" si="50"/>
        <v>1</v>
      </c>
      <c r="AG164" t="b">
        <f t="shared" si="51"/>
        <v>1</v>
      </c>
      <c r="AH164" t="b">
        <v>1</v>
      </c>
      <c r="AI164" t="b">
        <v>1</v>
      </c>
    </row>
    <row r="165" spans="1:35" x14ac:dyDescent="0.25">
      <c r="A165" s="1">
        <f>fullIRtable!A165-fullIRtable!$A$161</f>
        <v>11.499999999941792</v>
      </c>
      <c r="B165" s="1">
        <v>30.024999999999999</v>
      </c>
      <c r="C165" s="1">
        <v>6.3517999999999999</v>
      </c>
      <c r="D165" s="1">
        <v>50.343200000000003</v>
      </c>
      <c r="E165" s="89">
        <v>17.389760540000005</v>
      </c>
      <c r="F165">
        <f>'F018'!M12</f>
        <v>248.84615384615381</v>
      </c>
      <c r="G165">
        <f>'F018'!O12</f>
        <v>7.88</v>
      </c>
      <c r="H165">
        <f>'F018'!Q12</f>
        <v>6.2390000000000001E-2</v>
      </c>
      <c r="I165">
        <f>'F018'!R12</f>
        <v>9.1320899999999998</v>
      </c>
      <c r="J165">
        <f>'F018'!S12</f>
        <v>2.7820000000000001E-2</v>
      </c>
      <c r="K165">
        <f>'F018'!T12</f>
        <v>7.0855599999999992</v>
      </c>
      <c r="L165">
        <f>'F018'!U12</f>
        <v>4.5663099999999996</v>
      </c>
      <c r="N165">
        <f>'F018'!G12</f>
        <v>0.6461005999999998</v>
      </c>
      <c r="O165">
        <f>'F018'!F12</f>
        <v>0.63500000000000156</v>
      </c>
      <c r="P165">
        <f t="shared" si="55"/>
        <v>1.7263983999919588E-2</v>
      </c>
      <c r="Q165">
        <f t="shared" si="56"/>
        <v>0.12359999999942434</v>
      </c>
      <c r="S165" s="1">
        <v>30.024999999999999</v>
      </c>
      <c r="T165" s="1">
        <v>6.3517999999999999</v>
      </c>
      <c r="U165">
        <f t="shared" si="57"/>
        <v>0.11318158559947268</v>
      </c>
      <c r="V165">
        <f t="shared" si="43"/>
        <v>0.15253350541503655</v>
      </c>
      <c r="W165">
        <f t="shared" si="44"/>
        <v>1.0920504368689476</v>
      </c>
      <c r="Y165" t="s">
        <v>67</v>
      </c>
      <c r="AA165" t="b">
        <f t="shared" si="45"/>
        <v>1</v>
      </c>
      <c r="AB165" t="b">
        <f t="shared" si="46"/>
        <v>1</v>
      </c>
      <c r="AC165" t="b">
        <f t="shared" si="47"/>
        <v>1</v>
      </c>
      <c r="AD165" t="b">
        <f t="shared" si="48"/>
        <v>1</v>
      </c>
      <c r="AE165" t="b">
        <f t="shared" si="49"/>
        <v>1</v>
      </c>
      <c r="AF165" t="b">
        <f t="shared" si="50"/>
        <v>1</v>
      </c>
      <c r="AG165" t="b">
        <f t="shared" si="51"/>
        <v>1</v>
      </c>
      <c r="AH165" t="b">
        <v>1</v>
      </c>
      <c r="AI165" t="b">
        <v>1</v>
      </c>
    </row>
    <row r="166" spans="1:35" x14ac:dyDescent="0.25">
      <c r="A166" s="1">
        <f>fullIRtable!A166-fullIRtable!$A$161</f>
        <v>24</v>
      </c>
      <c r="B166" s="1">
        <v>30.024999999999999</v>
      </c>
      <c r="C166" s="1">
        <v>6.3487</v>
      </c>
      <c r="D166" s="1">
        <v>37.925800000000002</v>
      </c>
      <c r="E166" s="89">
        <v>18.804530360000001</v>
      </c>
      <c r="F166">
        <f>'F018'!M13</f>
        <v>315</v>
      </c>
      <c r="G166">
        <f>'F018'!O13</f>
        <v>7.21</v>
      </c>
      <c r="H166">
        <f>'F018'!Q13</f>
        <v>4.4909999999999999E-2</v>
      </c>
      <c r="I166">
        <f>'F018'!R13</f>
        <v>7.9722899999999992</v>
      </c>
      <c r="J166">
        <f>'F018'!S13</f>
        <v>2.7729999999999998E-2</v>
      </c>
      <c r="K166">
        <f>'F018'!T13</f>
        <v>6.2008600000000005</v>
      </c>
      <c r="L166">
        <f>'F018'!U13</f>
        <v>4.1150399999999996</v>
      </c>
      <c r="N166">
        <f>'F018'!G13</f>
        <v>0.86190039999999957</v>
      </c>
      <c r="O166">
        <f>'F018'!F13</f>
        <v>2.1800000000000002</v>
      </c>
      <c r="P166">
        <f t="shared" si="55"/>
        <v>1.603621818249721E-2</v>
      </c>
      <c r="Q166">
        <f t="shared" si="56"/>
        <v>0.13454545455115011</v>
      </c>
      <c r="S166" s="1">
        <v>30.024999999999999</v>
      </c>
      <c r="T166" s="1">
        <v>6.3487</v>
      </c>
      <c r="U166">
        <f t="shared" si="57"/>
        <v>0.12072350545965593</v>
      </c>
      <c r="V166">
        <f t="shared" si="43"/>
        <v>0.13283426555117955</v>
      </c>
      <c r="W166">
        <f t="shared" si="44"/>
        <v>1.1144926088657463</v>
      </c>
      <c r="Y166" t="s">
        <v>67</v>
      </c>
      <c r="AA166" t="b">
        <f t="shared" si="45"/>
        <v>1</v>
      </c>
      <c r="AB166" t="b">
        <f t="shared" si="46"/>
        <v>1</v>
      </c>
      <c r="AC166" t="b">
        <f t="shared" si="47"/>
        <v>1</v>
      </c>
      <c r="AD166" t="b">
        <f t="shared" si="48"/>
        <v>1</v>
      </c>
      <c r="AE166" t="b">
        <f t="shared" si="49"/>
        <v>1</v>
      </c>
      <c r="AF166" t="b">
        <f t="shared" si="50"/>
        <v>1</v>
      </c>
      <c r="AG166" t="b">
        <f t="shared" si="51"/>
        <v>1</v>
      </c>
      <c r="AH166" t="b">
        <v>1</v>
      </c>
      <c r="AI166" t="b">
        <v>1</v>
      </c>
    </row>
    <row r="167" spans="1:35" x14ac:dyDescent="0.25">
      <c r="A167" s="1">
        <f>fullIRtable!A167-fullIRtable!$A$161</f>
        <v>26.749999999883585</v>
      </c>
      <c r="B167" s="1">
        <v>30.024999999999999</v>
      </c>
      <c r="C167" s="1">
        <v>6.3517999999999999</v>
      </c>
      <c r="D167" s="1">
        <v>20.421399999999998</v>
      </c>
      <c r="E167" s="89">
        <v>19.136520000000001</v>
      </c>
      <c r="F167">
        <f>'F018'!M14</f>
        <v>344.23076923076906</v>
      </c>
      <c r="G167">
        <f>'F018'!O14</f>
        <v>7.75</v>
      </c>
      <c r="H167">
        <f>'F018'!Q14</f>
        <v>4.6200000000000005E-2</v>
      </c>
      <c r="I167">
        <f>'F018'!R14</f>
        <v>7.7579200000000004</v>
      </c>
      <c r="J167">
        <f>'F018'!S14</f>
        <v>3.5060000000000001E-2</v>
      </c>
      <c r="K167">
        <f>'F018'!T14</f>
        <v>6.3512700000000004</v>
      </c>
      <c r="L167">
        <f>'F018'!U14</f>
        <v>4.21929</v>
      </c>
      <c r="N167">
        <f>'F018'!G14</f>
        <v>0.90600000000000003</v>
      </c>
      <c r="O167">
        <f>'F018'!F14</f>
        <v>2.5499999999999998</v>
      </c>
      <c r="P167">
        <f t="shared" si="55"/>
        <v>1.6981890908731534E-2</v>
      </c>
      <c r="Q167">
        <f t="shared" si="56"/>
        <v>0.13490909090623521</v>
      </c>
      <c r="S167" s="1">
        <v>30.024999999999999</v>
      </c>
      <c r="T167" s="1">
        <v>6.3517999999999999</v>
      </c>
      <c r="U167">
        <f t="shared" si="57"/>
        <v>0.12186188363378575</v>
      </c>
      <c r="V167">
        <f t="shared" si="43"/>
        <v>0.13935358950929072</v>
      </c>
      <c r="W167">
        <f t="shared" si="44"/>
        <v>1.1070655309387665</v>
      </c>
      <c r="Y167" t="s">
        <v>67</v>
      </c>
      <c r="AA167" t="b">
        <f t="shared" si="45"/>
        <v>1</v>
      </c>
      <c r="AB167" t="b">
        <f t="shared" si="46"/>
        <v>1</v>
      </c>
      <c r="AC167" t="b">
        <f t="shared" si="47"/>
        <v>1</v>
      </c>
      <c r="AD167" t="b">
        <f t="shared" si="48"/>
        <v>1</v>
      </c>
      <c r="AE167" t="b">
        <f t="shared" si="49"/>
        <v>1</v>
      </c>
      <c r="AF167" t="b">
        <f t="shared" si="50"/>
        <v>1</v>
      </c>
      <c r="AG167" t="b">
        <f t="shared" si="51"/>
        <v>1</v>
      </c>
      <c r="AH167" t="b">
        <v>1</v>
      </c>
      <c r="AI167" t="b">
        <v>1</v>
      </c>
    </row>
    <row r="168" spans="1:35" x14ac:dyDescent="0.25">
      <c r="A168" s="1">
        <f>fullIRtable!A168-fullIRtable!$A$161</f>
        <v>29.499999999941792</v>
      </c>
      <c r="B168" s="1">
        <v>30.024999999999999</v>
      </c>
      <c r="C168" s="1">
        <v>6.3487</v>
      </c>
      <c r="D168" s="1">
        <v>17.7041</v>
      </c>
      <c r="E168" s="89">
        <v>19.471640180000005</v>
      </c>
      <c r="F168">
        <f>'F018'!M15</f>
        <v>329.61538461538464</v>
      </c>
      <c r="G168">
        <f>'F018'!O15</f>
        <v>8.3800000000000008</v>
      </c>
      <c r="H168">
        <f>'F018'!Q15</f>
        <v>4.0060000000000005E-2</v>
      </c>
      <c r="I168">
        <f>'F018'!R15</f>
        <v>7.3067499999999992</v>
      </c>
      <c r="J168">
        <f>'F018'!S15</f>
        <v>1.5859999999999999E-2</v>
      </c>
      <c r="K168">
        <f>'F018'!T15</f>
        <v>5.7395699999999996</v>
      </c>
      <c r="L168">
        <f>'F018'!U15</f>
        <v>3.8249699999999995</v>
      </c>
      <c r="N168">
        <f>'F018'!G15</f>
        <v>0.95270020000000022</v>
      </c>
      <c r="O168">
        <f>'F018'!F15</f>
        <v>2.9209999999999994</v>
      </c>
      <c r="P168">
        <f t="shared" si="55"/>
        <v>1.8599933333333245E-2</v>
      </c>
      <c r="Q168">
        <f t="shared" si="56"/>
        <v>0.14633333333333351</v>
      </c>
      <c r="S168" s="1">
        <v>30.024999999999999</v>
      </c>
      <c r="T168" s="1">
        <v>6.3487</v>
      </c>
      <c r="U168">
        <f t="shared" si="57"/>
        <v>0.13234327333333221</v>
      </c>
      <c r="V168">
        <f t="shared" si="43"/>
        <v>0.14054309573019028</v>
      </c>
      <c r="W168">
        <f t="shared" si="44"/>
        <v>1.1057103972694149</v>
      </c>
      <c r="Y168" t="s">
        <v>67</v>
      </c>
      <c r="AA168" t="b">
        <f t="shared" si="45"/>
        <v>1</v>
      </c>
      <c r="AB168" t="b">
        <f t="shared" si="46"/>
        <v>1</v>
      </c>
      <c r="AC168" t="b">
        <f t="shared" si="47"/>
        <v>1</v>
      </c>
      <c r="AD168" t="b">
        <f t="shared" si="48"/>
        <v>1</v>
      </c>
      <c r="AE168" t="b">
        <f t="shared" si="49"/>
        <v>1</v>
      </c>
      <c r="AF168" t="b">
        <f t="shared" si="50"/>
        <v>1</v>
      </c>
      <c r="AG168" t="b">
        <f t="shared" si="51"/>
        <v>1</v>
      </c>
      <c r="AH168" t="b">
        <v>1</v>
      </c>
      <c r="AI168" t="b">
        <v>1</v>
      </c>
    </row>
    <row r="169" spans="1:35" x14ac:dyDescent="0.25">
      <c r="A169" s="1">
        <f>fullIRtable!A169-fullIRtable!$A$161</f>
        <v>32.499999999941792</v>
      </c>
      <c r="B169" s="1">
        <v>30.024999999999999</v>
      </c>
      <c r="C169" s="1">
        <v>6.3391999999999999</v>
      </c>
      <c r="D169" s="1">
        <v>18.778400000000001</v>
      </c>
      <c r="E169" s="89">
        <v>19.868670000000002</v>
      </c>
      <c r="F169">
        <f>'F018'!M16</f>
        <v>343.84615384615404</v>
      </c>
      <c r="G169">
        <f>'F018'!O16</f>
        <v>8.1999999999999993</v>
      </c>
      <c r="H169">
        <f>'F018'!Q16</f>
        <v>4.2250000000000003E-2</v>
      </c>
      <c r="I169">
        <f>'F018'!R16</f>
        <v>7.2986599999999999</v>
      </c>
      <c r="J169">
        <f>'F018'!S16</f>
        <v>3.6049999999999999E-2</v>
      </c>
      <c r="K169">
        <f>'F018'!T16</f>
        <v>5.9849699999999997</v>
      </c>
      <c r="L169">
        <f>'F018'!U16</f>
        <v>3.9955699999999998</v>
      </c>
      <c r="N169">
        <f>'F018'!G16</f>
        <v>1.0085</v>
      </c>
      <c r="O169">
        <f>'F018'!F16</f>
        <v>3.36</v>
      </c>
      <c r="P169">
        <f t="shared" si="55"/>
        <v>2.0166666666666666E-2</v>
      </c>
      <c r="Q169">
        <f t="shared" si="56"/>
        <v>0.15899999999999995</v>
      </c>
      <c r="S169" s="1">
        <v>30.024999999999999</v>
      </c>
      <c r="T169" s="1">
        <v>6.3391999999999999</v>
      </c>
      <c r="U169">
        <f t="shared" si="57"/>
        <v>0.14376000000000033</v>
      </c>
      <c r="V169">
        <f t="shared" si="43"/>
        <v>0.14028009645705772</v>
      </c>
      <c r="W169">
        <f t="shared" si="44"/>
        <v>1.106010016694488</v>
      </c>
      <c r="Y169" t="s">
        <v>67</v>
      </c>
      <c r="AA169" t="b">
        <f t="shared" si="45"/>
        <v>1</v>
      </c>
      <c r="AB169" t="b">
        <f t="shared" si="46"/>
        <v>1</v>
      </c>
      <c r="AC169" t="b">
        <f t="shared" si="47"/>
        <v>1</v>
      </c>
      <c r="AD169" t="b">
        <f t="shared" si="48"/>
        <v>1</v>
      </c>
      <c r="AE169" t="b">
        <f t="shared" si="49"/>
        <v>1</v>
      </c>
      <c r="AF169" t="b">
        <f t="shared" si="50"/>
        <v>1</v>
      </c>
      <c r="AG169" t="b">
        <f t="shared" si="51"/>
        <v>1</v>
      </c>
      <c r="AH169" t="b">
        <v>1</v>
      </c>
      <c r="AI169" t="b">
        <v>1</v>
      </c>
    </row>
    <row r="170" spans="1:35" x14ac:dyDescent="0.25">
      <c r="A170" s="1">
        <f>fullIRtable!A170-fullIRtable!$A$161</f>
        <v>35.499999999941792</v>
      </c>
      <c r="B170" s="1">
        <v>30.024999999999999</v>
      </c>
      <c r="C170" s="1">
        <v>6.3517999999999999</v>
      </c>
      <c r="D170" s="1">
        <v>19.852599999999999</v>
      </c>
      <c r="E170" s="89">
        <v>20.299950000000003</v>
      </c>
      <c r="F170">
        <f>'F018'!M17</f>
        <v>358.46153846153874</v>
      </c>
      <c r="G170">
        <f>'F018'!O17</f>
        <v>9.15</v>
      </c>
      <c r="H170">
        <f>'F018'!Q17</f>
        <v>3.7659999999999999E-2</v>
      </c>
      <c r="I170">
        <f>'F018'!R17</f>
        <v>6.6279599999999999</v>
      </c>
      <c r="J170">
        <f>'F018'!S17</f>
        <v>2.4170000000000001E-2</v>
      </c>
      <c r="K170">
        <f>'F018'!T17</f>
        <v>5.1647499999999997</v>
      </c>
      <c r="L170">
        <f>'F018'!U17</f>
        <v>3.6404800000000002</v>
      </c>
      <c r="N170">
        <f>'F018'!G17</f>
        <v>1.069</v>
      </c>
      <c r="O170">
        <f>'F018'!F17</f>
        <v>3.8369999999999997</v>
      </c>
      <c r="P170">
        <f t="shared" si="55"/>
        <v>2.8342105262984238E-2</v>
      </c>
      <c r="Q170">
        <f t="shared" si="56"/>
        <v>0.21797368420919069</v>
      </c>
      <c r="S170" s="1">
        <v>30.024999999999999</v>
      </c>
      <c r="T170" s="1">
        <v>6.3517999999999999</v>
      </c>
      <c r="U170">
        <f t="shared" si="57"/>
        <v>0.1977071052619466</v>
      </c>
      <c r="V170">
        <f t="shared" si="43"/>
        <v>0.1433540045282295</v>
      </c>
      <c r="W170">
        <f t="shared" si="44"/>
        <v>1.1025080961070794</v>
      </c>
      <c r="Y170" t="s">
        <v>67</v>
      </c>
      <c r="AA170" t="b">
        <f t="shared" si="45"/>
        <v>1</v>
      </c>
      <c r="AB170" t="b">
        <f t="shared" si="46"/>
        <v>1</v>
      </c>
      <c r="AC170" t="b">
        <f t="shared" si="47"/>
        <v>1</v>
      </c>
      <c r="AD170" t="b">
        <f t="shared" si="48"/>
        <v>1</v>
      </c>
      <c r="AE170" t="b">
        <f t="shared" si="49"/>
        <v>1</v>
      </c>
      <c r="AF170" t="b">
        <f t="shared" si="50"/>
        <v>1</v>
      </c>
      <c r="AG170" t="b">
        <f t="shared" si="51"/>
        <v>1</v>
      </c>
      <c r="AH170" t="b">
        <v>1</v>
      </c>
      <c r="AI170" t="b">
        <v>1</v>
      </c>
    </row>
    <row r="171" spans="1:35" x14ac:dyDescent="0.25">
      <c r="A171" s="1">
        <f>fullIRtable!A171-fullIRtable!$A$161</f>
        <v>48.166666666686069</v>
      </c>
      <c r="B171" s="1">
        <v>30.024999999999999</v>
      </c>
      <c r="C171" s="1">
        <v>6.3487</v>
      </c>
      <c r="D171" s="1">
        <v>15.808299999999999</v>
      </c>
      <c r="E171" s="89">
        <v>22.804240000000004</v>
      </c>
      <c r="F171">
        <f>'F018'!M18</f>
        <v>462.30769230769215</v>
      </c>
      <c r="G171">
        <f>'F018'!O18</f>
        <v>12.43</v>
      </c>
      <c r="H171">
        <f>'F018'!Q18</f>
        <v>3.4250000000000003E-2</v>
      </c>
      <c r="I171">
        <f>'F018'!R18</f>
        <v>5.65022</v>
      </c>
      <c r="J171">
        <f>'F018'!S18</f>
        <v>2.6500000000000003E-2</v>
      </c>
      <c r="K171">
        <f>'F018'!T18</f>
        <v>4.34795</v>
      </c>
      <c r="L171">
        <f>'F018'!U18</f>
        <v>3.26905</v>
      </c>
      <c r="N171">
        <f>'F018'!G18</f>
        <v>1.4279999999999999</v>
      </c>
      <c r="O171">
        <f>'F018'!F18</f>
        <v>6.597999999999999</v>
      </c>
      <c r="P171">
        <f t="shared" si="55"/>
        <v>3.6400000000847282E-2</v>
      </c>
      <c r="Q171">
        <f t="shared" si="56"/>
        <v>0.28840000000671395</v>
      </c>
      <c r="S171" s="1">
        <v>30.024999999999999</v>
      </c>
      <c r="T171" s="1">
        <v>6.3487</v>
      </c>
      <c r="U171">
        <f t="shared" si="57"/>
        <v>0.26059600000606559</v>
      </c>
      <c r="V171">
        <f t="shared" si="43"/>
        <v>0.1396798108950254</v>
      </c>
      <c r="W171">
        <f t="shared" si="44"/>
        <v>1.1066938863221278</v>
      </c>
      <c r="Y171" t="s">
        <v>67</v>
      </c>
      <c r="AA171" t="b">
        <f t="shared" si="45"/>
        <v>1</v>
      </c>
      <c r="AB171" t="b">
        <f t="shared" si="46"/>
        <v>1</v>
      </c>
      <c r="AC171" t="b">
        <f t="shared" si="47"/>
        <v>1</v>
      </c>
      <c r="AD171" t="b">
        <f t="shared" si="48"/>
        <v>1</v>
      </c>
      <c r="AE171" t="b">
        <f t="shared" si="49"/>
        <v>1</v>
      </c>
      <c r="AF171" t="b">
        <f t="shared" si="50"/>
        <v>1</v>
      </c>
      <c r="AG171" t="b">
        <f t="shared" si="51"/>
        <v>1</v>
      </c>
      <c r="AH171" t="b">
        <v>1</v>
      </c>
      <c r="AI171" t="b">
        <v>1</v>
      </c>
    </row>
    <row r="172" spans="1:35" x14ac:dyDescent="0.25">
      <c r="A172" s="1">
        <f>fullIRtable!A172-fullIRtable!$A$161</f>
        <v>50.666666666627876</v>
      </c>
      <c r="B172" s="1">
        <v>30.072299999999998</v>
      </c>
      <c r="C172" s="1">
        <v>6.3423999999999996</v>
      </c>
      <c r="D172" s="1">
        <v>14.5128</v>
      </c>
      <c r="E172" s="89">
        <v>23.455730000000003</v>
      </c>
      <c r="F172">
        <f>'F018'!M19</f>
        <v>465.38461538461547</v>
      </c>
      <c r="G172">
        <f>'F018'!O19</f>
        <v>11.76</v>
      </c>
      <c r="H172">
        <f>'F018'!Q19</f>
        <v>3.3430000000000001E-2</v>
      </c>
      <c r="I172">
        <f>'F018'!R19</f>
        <v>4.9246099999999995</v>
      </c>
      <c r="J172">
        <f>'F018'!S19</f>
        <v>3.2690000000000004E-2</v>
      </c>
      <c r="K172">
        <f>'F018'!T19</f>
        <v>4.1092399999999998</v>
      </c>
      <c r="L172">
        <f>'F018'!U19</f>
        <v>3.08771</v>
      </c>
      <c r="N172">
        <f>'F018'!G19</f>
        <v>1.5189999999999999</v>
      </c>
      <c r="O172">
        <f>'F018'!F19</f>
        <v>7.3190000000000008</v>
      </c>
      <c r="P172">
        <f t="shared" si="55"/>
        <v>3.5541247059066881E-2</v>
      </c>
      <c r="Q172">
        <f t="shared" si="56"/>
        <v>0.27882352941367378</v>
      </c>
      <c r="S172" s="1">
        <v>30.072299999999998</v>
      </c>
      <c r="T172" s="1">
        <v>6.3423999999999996</v>
      </c>
      <c r="U172">
        <f t="shared" si="57"/>
        <v>0.25270241647231823</v>
      </c>
      <c r="V172">
        <f t="shared" si="43"/>
        <v>0.14064466638355305</v>
      </c>
      <c r="W172">
        <f t="shared" si="44"/>
        <v>1.1033670880793376</v>
      </c>
      <c r="Y172" t="s">
        <v>67</v>
      </c>
      <c r="AA172" t="b">
        <f t="shared" si="45"/>
        <v>1</v>
      </c>
      <c r="AB172" t="b">
        <f t="shared" si="46"/>
        <v>1</v>
      </c>
      <c r="AC172" t="b">
        <f t="shared" si="47"/>
        <v>1</v>
      </c>
      <c r="AD172" t="b">
        <f t="shared" si="48"/>
        <v>1</v>
      </c>
      <c r="AE172" t="b">
        <f t="shared" si="49"/>
        <v>1</v>
      </c>
      <c r="AF172" t="b">
        <f t="shared" si="50"/>
        <v>1</v>
      </c>
      <c r="AG172" t="b">
        <f t="shared" si="51"/>
        <v>1</v>
      </c>
      <c r="AH172" t="b">
        <v>1</v>
      </c>
      <c r="AI172" t="b">
        <v>1</v>
      </c>
    </row>
    <row r="173" spans="1:35" x14ac:dyDescent="0.25">
      <c r="A173" s="1">
        <f>fullIRtable!A173-fullIRtable!$A$161</f>
        <v>53.499999999941807</v>
      </c>
      <c r="B173" s="1">
        <v>30.024999999999999</v>
      </c>
      <c r="C173" s="1">
        <v>6.3423999999999996</v>
      </c>
      <c r="D173" s="1">
        <v>21.685199999999998</v>
      </c>
      <c r="E173" s="89">
        <v>24.171720180000001</v>
      </c>
      <c r="F173">
        <f>'F018'!M20</f>
        <v>456.15384615384642</v>
      </c>
      <c r="G173">
        <f>'F018'!O20</f>
        <v>11.79</v>
      </c>
      <c r="H173">
        <f>'F018'!Q20</f>
        <v>3.007E-2</v>
      </c>
      <c r="I173">
        <f>'F018'!R20</f>
        <v>4.7686299999999999</v>
      </c>
      <c r="J173">
        <f>'F018'!S20</f>
        <v>2.3640000000000001E-2</v>
      </c>
      <c r="K173">
        <f>'F018'!T20</f>
        <v>3.6450200000000001</v>
      </c>
      <c r="L173">
        <f>'F018'!U20</f>
        <v>2.8956</v>
      </c>
      <c r="N173">
        <f>'F018'!G20</f>
        <v>1.6197001999999998</v>
      </c>
      <c r="O173">
        <f>'F018'!F20</f>
        <v>8.109</v>
      </c>
      <c r="P173">
        <f t="shared" si="55"/>
        <v>2.856656666666672E-2</v>
      </c>
      <c r="Q173">
        <f t="shared" si="56"/>
        <v>0.25400000000000017</v>
      </c>
      <c r="S173" s="1">
        <v>30.024999999999999</v>
      </c>
      <c r="T173" s="1">
        <v>6.3423999999999996</v>
      </c>
      <c r="U173">
        <f t="shared" si="57"/>
        <v>0.22594991000000184</v>
      </c>
      <c r="V173">
        <f t="shared" si="43"/>
        <v>0.12642875877519263</v>
      </c>
      <c r="W173">
        <f t="shared" si="44"/>
        <v>1.1241429571713399</v>
      </c>
      <c r="Y173" t="s">
        <v>67</v>
      </c>
      <c r="AA173" t="b">
        <f t="shared" si="45"/>
        <v>1</v>
      </c>
      <c r="AB173" t="b">
        <f t="shared" si="46"/>
        <v>1</v>
      </c>
      <c r="AC173" t="b">
        <f t="shared" si="47"/>
        <v>1</v>
      </c>
      <c r="AD173" t="b">
        <f t="shared" si="48"/>
        <v>1</v>
      </c>
      <c r="AE173" t="b">
        <f t="shared" si="49"/>
        <v>1</v>
      </c>
      <c r="AF173" t="b">
        <f t="shared" si="50"/>
        <v>1</v>
      </c>
      <c r="AG173" t="b">
        <f t="shared" si="51"/>
        <v>1</v>
      </c>
      <c r="AH173" t="b">
        <v>1</v>
      </c>
      <c r="AI173" t="b">
        <v>1</v>
      </c>
    </row>
    <row r="174" spans="1:35" x14ac:dyDescent="0.25">
      <c r="A174" s="1">
        <f>fullIRtable!A174-fullIRtable!$A$161</f>
        <v>56.499999999941807</v>
      </c>
      <c r="B174" s="1">
        <v>30.072299999999998</v>
      </c>
      <c r="C174" s="1">
        <v>6.3487</v>
      </c>
      <c r="D174" s="1">
        <v>19.252300000000002</v>
      </c>
      <c r="E174" s="89">
        <v>24.849569910000007</v>
      </c>
      <c r="F174">
        <f>'F018'!M21</f>
        <v>462.30769230769238</v>
      </c>
      <c r="G174">
        <f>'F018'!O21</f>
        <v>14.43</v>
      </c>
      <c r="H174">
        <f>'F018'!Q21</f>
        <v>2.9079999999999998E-2</v>
      </c>
      <c r="I174">
        <f>'F018'!R21</f>
        <v>4.5253300000000003</v>
      </c>
      <c r="J174">
        <f>'F018'!S21</f>
        <v>1.883E-2</v>
      </c>
      <c r="K174">
        <f>'F018'!T21</f>
        <v>3.3943699999999999</v>
      </c>
      <c r="L174">
        <f>'F018'!U21</f>
        <v>2.8682600000000003</v>
      </c>
      <c r="N174">
        <f>'F018'!G21</f>
        <v>1.7053999</v>
      </c>
      <c r="O174">
        <f>'F018'!F21</f>
        <v>8.8710000000000004</v>
      </c>
      <c r="P174">
        <f t="shared" si="55"/>
        <v>1.95E-2</v>
      </c>
      <c r="Q174">
        <f t="shared" si="56"/>
        <v>0.21333333333333351</v>
      </c>
      <c r="S174" s="1">
        <v>30.072299999999998</v>
      </c>
      <c r="T174" s="1">
        <v>6.3487</v>
      </c>
      <c r="U174">
        <f t="shared" si="57"/>
        <v>0.18608333333333249</v>
      </c>
      <c r="V174">
        <f t="shared" si="43"/>
        <v>0.10479175996417424</v>
      </c>
      <c r="W174">
        <f t="shared" si="44"/>
        <v>1.1464397671294284</v>
      </c>
      <c r="Y174" t="s">
        <v>67</v>
      </c>
      <c r="AA174" t="b">
        <f t="shared" si="45"/>
        <v>1</v>
      </c>
      <c r="AB174" t="b">
        <f t="shared" si="46"/>
        <v>1</v>
      </c>
      <c r="AC174" t="b">
        <f t="shared" si="47"/>
        <v>1</v>
      </c>
      <c r="AD174" t="b">
        <f t="shared" si="48"/>
        <v>1</v>
      </c>
      <c r="AE174" t="b">
        <f t="shared" si="49"/>
        <v>1</v>
      </c>
      <c r="AF174" t="b">
        <f t="shared" si="50"/>
        <v>1</v>
      </c>
      <c r="AG174" t="b">
        <f t="shared" si="51"/>
        <v>1</v>
      </c>
      <c r="AH174" t="b">
        <v>1</v>
      </c>
      <c r="AI174" t="b">
        <v>1</v>
      </c>
    </row>
    <row r="175" spans="1:35" x14ac:dyDescent="0.25">
      <c r="A175" s="1">
        <f>fullIRtable!A175-fullIRtable!$A$161</f>
        <v>59.499999999941807</v>
      </c>
      <c r="B175" s="1">
        <v>30.072299999999998</v>
      </c>
      <c r="C175" s="1">
        <v>6.3455000000000004</v>
      </c>
      <c r="D175" s="1">
        <v>19.5367</v>
      </c>
      <c r="E175" s="89">
        <v>25.407819910000004</v>
      </c>
      <c r="F175">
        <f>'F018'!M22</f>
        <v>476.92307692307691</v>
      </c>
      <c r="G175">
        <f>'F018'!O22</f>
        <v>16.77</v>
      </c>
      <c r="H175">
        <f>'F018'!Q22</f>
        <v>2.9409999999999999E-2</v>
      </c>
      <c r="I175">
        <f>'F018'!R22</f>
        <v>4.3619300000000001</v>
      </c>
      <c r="J175">
        <f>'F018'!S22</f>
        <v>1.746E-2</v>
      </c>
      <c r="K175">
        <f>'F018'!T22</f>
        <v>3.26342</v>
      </c>
      <c r="L175">
        <f>'F018'!U22</f>
        <v>2.7955999999999999</v>
      </c>
      <c r="N175">
        <f>'F018'!G22</f>
        <v>1.7638999</v>
      </c>
      <c r="O175">
        <f>'F018'!F22</f>
        <v>9.511000000000001</v>
      </c>
      <c r="P175">
        <f t="shared" si="55"/>
        <v>4.3800133333333179E-3</v>
      </c>
      <c r="Q175">
        <f t="shared" si="56"/>
        <v>9.4066666666666646E-2</v>
      </c>
      <c r="S175" s="1">
        <v>30.072299999999998</v>
      </c>
      <c r="T175" s="1">
        <v>6.3455000000000004</v>
      </c>
      <c r="U175">
        <f t="shared" si="57"/>
        <v>7.8338678666666564E-2</v>
      </c>
      <c r="V175">
        <f t="shared" si="43"/>
        <v>5.5911248541354729E-2</v>
      </c>
      <c r="W175">
        <f t="shared" si="44"/>
        <v>1.2007691253885344</v>
      </c>
      <c r="Y175" t="s">
        <v>67</v>
      </c>
      <c r="AA175" t="b">
        <f t="shared" si="45"/>
        <v>1</v>
      </c>
      <c r="AB175" t="b">
        <f t="shared" si="46"/>
        <v>1</v>
      </c>
      <c r="AC175" t="b">
        <f t="shared" si="47"/>
        <v>1</v>
      </c>
      <c r="AD175" t="b">
        <f t="shared" si="48"/>
        <v>1</v>
      </c>
      <c r="AE175" t="b">
        <f t="shared" si="49"/>
        <v>1</v>
      </c>
      <c r="AF175" t="b">
        <f t="shared" si="50"/>
        <v>1</v>
      </c>
      <c r="AG175" t="b">
        <f t="shared" si="51"/>
        <v>1</v>
      </c>
      <c r="AH175" t="b">
        <v>1</v>
      </c>
      <c r="AI175" t="b">
        <v>1</v>
      </c>
    </row>
    <row r="176" spans="1:35" x14ac:dyDescent="0.25">
      <c r="A176" s="1">
        <f>fullIRtable!A176-fullIRtable!$A$161</f>
        <v>74.499999999941807</v>
      </c>
      <c r="B176" s="1">
        <v>30.024999999999999</v>
      </c>
      <c r="C176" s="1">
        <v>6.4715999999999996</v>
      </c>
      <c r="D176" s="1">
        <v>51.733400000000003</v>
      </c>
      <c r="E176" s="89">
        <v>26.582900090000003</v>
      </c>
      <c r="F176">
        <f>'F018'!M23</f>
        <v>490.3846153846157</v>
      </c>
      <c r="G176">
        <f>'F018'!O23</f>
        <v>28.04</v>
      </c>
      <c r="H176">
        <f>'F018'!Q23</f>
        <v>2.7620000000000002E-2</v>
      </c>
      <c r="I176">
        <f>'F018'!R23</f>
        <v>5.1649599999999998</v>
      </c>
      <c r="J176">
        <f>'F018'!S23</f>
        <v>1.082E-2</v>
      </c>
      <c r="K176">
        <f>'F018'!T23</f>
        <v>3.2781199999999999</v>
      </c>
      <c r="L176">
        <f>'F018'!U23</f>
        <v>2.9652099999999999</v>
      </c>
      <c r="N176">
        <f>'F018'!G23</f>
        <v>1.8296000999999997</v>
      </c>
      <c r="O176">
        <f>'F018'!F23</f>
        <v>10.922000000000001</v>
      </c>
      <c r="P176">
        <f t="shared" si="55"/>
        <v>9.9849999997106415E-5</v>
      </c>
      <c r="Q176">
        <f t="shared" si="56"/>
        <v>4.9999999998544632E-2</v>
      </c>
      <c r="S176" s="1">
        <v>30.024999999999999</v>
      </c>
      <c r="T176" s="1">
        <v>6.4715999999999996</v>
      </c>
      <c r="U176">
        <f t="shared" si="57"/>
        <v>3.9589864998847729E-2</v>
      </c>
      <c r="V176">
        <f t="shared" si="43"/>
        <v>2.5221101410679873E-3</v>
      </c>
      <c r="W176">
        <f t="shared" si="44"/>
        <v>1.2629494947759961</v>
      </c>
      <c r="Y176" t="s">
        <v>67</v>
      </c>
      <c r="AA176" t="b">
        <f t="shared" si="45"/>
        <v>1</v>
      </c>
      <c r="AB176" t="b">
        <f t="shared" si="46"/>
        <v>1</v>
      </c>
      <c r="AC176" t="b">
        <f t="shared" si="47"/>
        <v>1</v>
      </c>
      <c r="AD176" t="b">
        <f t="shared" si="48"/>
        <v>1</v>
      </c>
      <c r="AE176" t="b">
        <f t="shared" si="49"/>
        <v>1</v>
      </c>
      <c r="AF176" t="b">
        <f t="shared" si="50"/>
        <v>1</v>
      </c>
      <c r="AG176" t="b">
        <f t="shared" si="51"/>
        <v>1</v>
      </c>
      <c r="AH176" t="b">
        <v>1</v>
      </c>
      <c r="AI176" t="b">
        <v>1</v>
      </c>
    </row>
    <row r="177" spans="1:35" x14ac:dyDescent="0.25">
      <c r="A177" s="1">
        <f>fullIRtable!A177-fullIRtable!$A$161</f>
        <v>76.500000000000014</v>
      </c>
      <c r="B177" s="1">
        <v>30.024999999999999</v>
      </c>
      <c r="C177" s="1">
        <v>6.4999000000000002</v>
      </c>
      <c r="D177" s="1">
        <v>51.923000000000002</v>
      </c>
      <c r="E177" s="89">
        <v>26.662079820000002</v>
      </c>
      <c r="F177">
        <f>'F018'!M24</f>
        <v>489.61538461538476</v>
      </c>
      <c r="G177">
        <f>'F018'!O24</f>
        <v>27.09</v>
      </c>
      <c r="H177">
        <f>'F018'!Q24</f>
        <v>2.9690000000000001E-2</v>
      </c>
      <c r="I177">
        <f>'F018'!R24</f>
        <v>4.6096899999999996</v>
      </c>
      <c r="J177">
        <f>'F018'!S24</f>
        <v>1.316E-2</v>
      </c>
      <c r="K177">
        <f>'F018'!T24</f>
        <v>2.9559000000000002</v>
      </c>
      <c r="L177">
        <f>'F018'!U24</f>
        <v>2.7023800000000002</v>
      </c>
      <c r="N177">
        <f>'F018'!G24</f>
        <v>1.8297997999999998</v>
      </c>
      <c r="O177">
        <f>'F018'!F24</f>
        <v>11.022</v>
      </c>
      <c r="P177">
        <f t="shared" si="55"/>
        <v>1.0010000000598498E-4</v>
      </c>
      <c r="Q177">
        <f t="shared" si="56"/>
        <v>5.0000000002910203E-2</v>
      </c>
      <c r="S177" s="1">
        <v>30.024999999999999</v>
      </c>
      <c r="T177" s="1">
        <v>6.4999000000000002</v>
      </c>
      <c r="U177">
        <f t="shared" si="57"/>
        <v>3.8960090002267557E-2</v>
      </c>
      <c r="V177">
        <f t="shared" si="43"/>
        <v>2.5692959128215298E-3</v>
      </c>
      <c r="W177">
        <f t="shared" si="44"/>
        <v>1.2833645918169105</v>
      </c>
      <c r="Y177" t="s">
        <v>67</v>
      </c>
      <c r="AA177" t="b">
        <f t="shared" si="45"/>
        <v>1</v>
      </c>
      <c r="AB177" t="b">
        <f t="shared" si="46"/>
        <v>1</v>
      </c>
      <c r="AC177" t="b">
        <f t="shared" si="47"/>
        <v>1</v>
      </c>
      <c r="AD177" t="b">
        <f t="shared" si="48"/>
        <v>1</v>
      </c>
      <c r="AE177" t="b">
        <f t="shared" si="49"/>
        <v>1</v>
      </c>
      <c r="AF177" t="b">
        <f t="shared" si="50"/>
        <v>1</v>
      </c>
      <c r="AG177" t="b">
        <f t="shared" si="51"/>
        <v>1</v>
      </c>
      <c r="AH177" t="b">
        <v>1</v>
      </c>
      <c r="AI177" t="b">
        <v>1</v>
      </c>
    </row>
    <row r="178" spans="1:35" x14ac:dyDescent="0.25">
      <c r="A178" s="1">
        <f>fullIRtable!A178-fullIRtable!$A$161</f>
        <v>78.499999999883599</v>
      </c>
      <c r="B178" s="1">
        <v>30.024999999999999</v>
      </c>
      <c r="C178" s="1">
        <v>6.5125999999999999</v>
      </c>
      <c r="D178" s="1">
        <v>51.196300000000001</v>
      </c>
      <c r="E178" s="89">
        <v>26.740000000000002</v>
      </c>
      <c r="F178">
        <f>'F018'!M25</f>
        <v>486.92307692307679</v>
      </c>
      <c r="G178">
        <f>'F018'!O25</f>
        <v>33.74</v>
      </c>
      <c r="H178">
        <f>'F018'!Q25</f>
        <v>3.3140000000000003E-2</v>
      </c>
      <c r="I178">
        <f>'F018'!R25</f>
        <v>5.4383600000000003</v>
      </c>
      <c r="J178">
        <f>'F018'!S25</f>
        <v>1.3430000000000001E-2</v>
      </c>
      <c r="K178">
        <f>'F018'!T25</f>
        <v>3.5168200000000001</v>
      </c>
      <c r="L178">
        <f>'F018'!U25</f>
        <v>3.1722399999999999</v>
      </c>
      <c r="N178">
        <f>'F018'!G25</f>
        <v>1.83</v>
      </c>
      <c r="O178">
        <f>'F018'!F25</f>
        <v>11.122</v>
      </c>
      <c r="P178">
        <f t="shared" si="55"/>
        <v>1.3329999999996586E-4</v>
      </c>
      <c r="Q178">
        <f t="shared" si="56"/>
        <v>5.0000000000000121E-2</v>
      </c>
      <c r="S178" s="1">
        <v>30.024999999999999</v>
      </c>
      <c r="T178" s="1">
        <v>6.5125999999999999</v>
      </c>
      <c r="U178">
        <f t="shared" si="57"/>
        <v>4.003996999999989E-2</v>
      </c>
      <c r="V178">
        <f t="shared" si="43"/>
        <v>3.3291733235555928E-3</v>
      </c>
      <c r="W178">
        <f t="shared" si="44"/>
        <v>1.2487521843797649</v>
      </c>
      <c r="Y178" t="s">
        <v>67</v>
      </c>
      <c r="AA178" t="b">
        <f t="shared" si="45"/>
        <v>1</v>
      </c>
      <c r="AB178" t="b">
        <f t="shared" si="46"/>
        <v>1</v>
      </c>
      <c r="AC178" t="b">
        <f t="shared" si="47"/>
        <v>1</v>
      </c>
      <c r="AD178" t="b">
        <f t="shared" si="48"/>
        <v>1</v>
      </c>
      <c r="AE178" t="b">
        <f t="shared" si="49"/>
        <v>1</v>
      </c>
      <c r="AF178" t="b">
        <f t="shared" si="50"/>
        <v>1</v>
      </c>
      <c r="AG178" t="b">
        <f t="shared" si="51"/>
        <v>1</v>
      </c>
      <c r="AH178" t="b">
        <v>1</v>
      </c>
      <c r="AI178" t="b">
        <v>1</v>
      </c>
    </row>
    <row r="179" spans="1:35" x14ac:dyDescent="0.25">
      <c r="A179" s="1">
        <f>fullIRtable!A179-fullIRtable!$A$161</f>
        <v>81.499999999883599</v>
      </c>
      <c r="B179" s="1">
        <v>30.024999999999999</v>
      </c>
      <c r="C179" s="1">
        <v>6.5189000000000004</v>
      </c>
      <c r="D179" s="1">
        <v>51.733400000000003</v>
      </c>
      <c r="E179" s="89">
        <v>26.860119910000002</v>
      </c>
      <c r="F179">
        <f>'F018'!M26</f>
        <v>487.30769230769238</v>
      </c>
      <c r="G179">
        <f>'F018'!O26</f>
        <v>38.54</v>
      </c>
      <c r="H179">
        <f>'F018'!Q26</f>
        <v>2.7820000000000001E-2</v>
      </c>
      <c r="I179">
        <f>'F018'!R26</f>
        <v>4.8430100000000005</v>
      </c>
      <c r="J179">
        <f>'F018'!S26</f>
        <v>1.6660000000000001E-2</v>
      </c>
      <c r="K179">
        <f>'F018'!T26</f>
        <v>2.9691900000000002</v>
      </c>
      <c r="L179">
        <f>'F018'!U26</f>
        <v>2.6912400000000001</v>
      </c>
      <c r="N179">
        <f>'F018'!G26</f>
        <v>1.8303999</v>
      </c>
      <c r="O179">
        <f>'F018'!F26</f>
        <v>11.272</v>
      </c>
      <c r="P179">
        <f t="shared" si="55"/>
        <v>5.8823529411556819E-5</v>
      </c>
      <c r="Q179">
        <f t="shared" si="56"/>
        <v>4.3705882352791547E-2</v>
      </c>
      <c r="S179" s="1">
        <v>30.024999999999999</v>
      </c>
      <c r="T179" s="1">
        <v>6.5189000000000004</v>
      </c>
      <c r="U179">
        <f t="shared" si="57"/>
        <v>3.4580588235175853E-2</v>
      </c>
      <c r="V179">
        <f t="shared" si="43"/>
        <v>1.70105635599688E-3</v>
      </c>
      <c r="W179">
        <f t="shared" si="44"/>
        <v>1.2638848725058216</v>
      </c>
      <c r="Y179" t="s">
        <v>67</v>
      </c>
      <c r="AA179" t="b">
        <f t="shared" si="45"/>
        <v>1</v>
      </c>
      <c r="AB179" t="b">
        <f t="shared" si="46"/>
        <v>1</v>
      </c>
      <c r="AC179" t="b">
        <f t="shared" si="47"/>
        <v>1</v>
      </c>
      <c r="AD179" t="b">
        <f t="shared" si="48"/>
        <v>1</v>
      </c>
      <c r="AE179" t="b">
        <f t="shared" si="49"/>
        <v>1</v>
      </c>
      <c r="AF179" t="b">
        <f t="shared" si="50"/>
        <v>1</v>
      </c>
      <c r="AG179" t="b">
        <f t="shared" si="51"/>
        <v>1</v>
      </c>
      <c r="AH179" t="b">
        <v>1</v>
      </c>
      <c r="AI179" t="b">
        <v>1</v>
      </c>
    </row>
    <row r="180" spans="1:35" x14ac:dyDescent="0.25">
      <c r="A180" s="1">
        <f>fullIRtable!A180-fullIRtable!$A$161</f>
        <v>98.499999999941807</v>
      </c>
      <c r="B180" s="1">
        <v>29.977699999999999</v>
      </c>
      <c r="C180" s="1">
        <v>6.5315000000000003</v>
      </c>
      <c r="D180" s="1">
        <v>51.575400000000002</v>
      </c>
      <c r="E180" s="89">
        <v>27.447989910000004</v>
      </c>
      <c r="F180">
        <f>'F018'!M27</f>
        <v>480.76923076923049</v>
      </c>
      <c r="G180">
        <f>'F018'!O27</f>
        <v>48.57</v>
      </c>
      <c r="H180">
        <f>'F018'!Q27</f>
        <v>3.1579999999999997E-2</v>
      </c>
      <c r="I180">
        <f>'F018'!R27</f>
        <v>4.8801399999999999</v>
      </c>
      <c r="J180">
        <f>'F018'!S27</f>
        <v>2.6769999999999999E-2</v>
      </c>
      <c r="K180">
        <f>'F018'!T27</f>
        <v>2.8272599999999999</v>
      </c>
      <c r="L180">
        <f>'F018'!U27</f>
        <v>2.6280399999999999</v>
      </c>
      <c r="N180">
        <f>'F018'!G27</f>
        <v>1.8313998999999999</v>
      </c>
      <c r="O180">
        <f>'F018'!F27</f>
        <v>12.015000000000001</v>
      </c>
      <c r="P180">
        <f t="shared" si="55"/>
        <v>2.6671111111120638E-4</v>
      </c>
      <c r="Q180">
        <f t="shared" si="56"/>
        <v>3.555555555555559E-2</v>
      </c>
      <c r="S180" s="1">
        <v>29.977699999999999</v>
      </c>
      <c r="T180" s="1">
        <v>6.5315000000000003</v>
      </c>
      <c r="U180">
        <f t="shared" si="57"/>
        <v>2.7768928888889377E-2</v>
      </c>
      <c r="V180">
        <f t="shared" si="43"/>
        <v>9.6046596603846738E-3</v>
      </c>
      <c r="W180">
        <f t="shared" si="44"/>
        <v>1.2804078867363775</v>
      </c>
      <c r="Y180" t="s">
        <v>67</v>
      </c>
      <c r="AA180" t="b">
        <f t="shared" si="45"/>
        <v>1</v>
      </c>
      <c r="AB180" t="b">
        <f t="shared" si="46"/>
        <v>1</v>
      </c>
      <c r="AC180" t="b">
        <f t="shared" si="47"/>
        <v>1</v>
      </c>
      <c r="AD180" t="b">
        <f t="shared" si="48"/>
        <v>1</v>
      </c>
      <c r="AE180" t="b">
        <f t="shared" si="49"/>
        <v>1</v>
      </c>
      <c r="AF180" t="b">
        <f t="shared" si="50"/>
        <v>1</v>
      </c>
      <c r="AG180" t="b">
        <f t="shared" si="51"/>
        <v>1</v>
      </c>
      <c r="AH180" t="b">
        <v>1</v>
      </c>
      <c r="AI180" t="b">
        <v>1</v>
      </c>
    </row>
    <row r="181" spans="1:35" x14ac:dyDescent="0.25">
      <c r="A181" s="1">
        <f>fullIRtable!A181-fullIRtable!$A$161</f>
        <v>100.74999999994181</v>
      </c>
      <c r="B181" s="1">
        <v>30.024999999999999</v>
      </c>
      <c r="C181" s="1">
        <v>6.5125999999999999</v>
      </c>
      <c r="D181" s="1">
        <v>49.174100000000003</v>
      </c>
      <c r="E181" s="89">
        <v>27.510470000000005</v>
      </c>
      <c r="F181">
        <f>'F018'!M28</f>
        <v>479.61538461538481</v>
      </c>
      <c r="G181">
        <f>'F018'!O28</f>
        <v>53.52</v>
      </c>
      <c r="H181" t="s">
        <v>70</v>
      </c>
      <c r="I181" t="s">
        <v>70</v>
      </c>
      <c r="J181" t="s">
        <v>70</v>
      </c>
      <c r="K181" t="s">
        <v>70</v>
      </c>
      <c r="L181" t="s">
        <v>70</v>
      </c>
      <c r="N181">
        <f>'F018'!G28</f>
        <v>1.8320000000000001</v>
      </c>
      <c r="O181">
        <f>'F018'!F28</f>
        <v>12.095000000000001</v>
      </c>
      <c r="P181">
        <f t="shared" si="55"/>
        <v>1.713142857197714E-4</v>
      </c>
      <c r="Q181">
        <f t="shared" si="56"/>
        <v>4.171428571567342E-2</v>
      </c>
      <c r="S181" s="1">
        <v>30.024999999999999</v>
      </c>
      <c r="T181" s="1">
        <v>6.5125999999999999</v>
      </c>
      <c r="U181">
        <f t="shared" si="57"/>
        <v>3.3108468572530622E-2</v>
      </c>
      <c r="V181">
        <f t="shared" si="43"/>
        <v>5.1743343351708859E-3</v>
      </c>
      <c r="W181">
        <f t="shared" si="44"/>
        <v>1.2599279735421789</v>
      </c>
      <c r="Y181" t="s">
        <v>67</v>
      </c>
      <c r="AA181" t="b">
        <f t="shared" si="45"/>
        <v>1</v>
      </c>
      <c r="AB181" t="b">
        <f t="shared" si="46"/>
        <v>1</v>
      </c>
      <c r="AC181" t="b">
        <f t="shared" si="47"/>
        <v>0</v>
      </c>
      <c r="AD181" t="b">
        <f t="shared" si="48"/>
        <v>0</v>
      </c>
      <c r="AE181" t="b">
        <f t="shared" si="49"/>
        <v>0</v>
      </c>
      <c r="AF181" t="b">
        <f t="shared" si="50"/>
        <v>0</v>
      </c>
      <c r="AG181" t="b">
        <f t="shared" si="51"/>
        <v>0</v>
      </c>
      <c r="AH181" t="b">
        <v>1</v>
      </c>
      <c r="AI181" t="b">
        <v>1</v>
      </c>
    </row>
    <row r="182" spans="1:35" x14ac:dyDescent="0.25">
      <c r="A182" s="1">
        <f>fullIRtable!A182-fullIRtable!$A$161</f>
        <v>102.4999999998836</v>
      </c>
      <c r="B182" s="1">
        <v>30.024999999999999</v>
      </c>
      <c r="C182" s="1">
        <v>6.5094000000000003</v>
      </c>
      <c r="D182" s="1">
        <v>51.417400000000001</v>
      </c>
      <c r="E182" s="89">
        <v>27.568409820000007</v>
      </c>
      <c r="F182">
        <f>'F018'!M29</f>
        <v>478.8461538461537</v>
      </c>
      <c r="G182">
        <f>'F018'!O29</f>
        <v>48.82</v>
      </c>
      <c r="H182">
        <f>'F018'!Q29</f>
        <v>2.9829999999999999E-2</v>
      </c>
      <c r="I182">
        <f>'F018'!R29</f>
        <v>4.5701599999999996</v>
      </c>
      <c r="J182">
        <f>'F018'!S29</f>
        <v>1.8279999999999998E-2</v>
      </c>
      <c r="K182">
        <f>'F018'!T29</f>
        <v>2.6124999999999998</v>
      </c>
      <c r="L182">
        <f>'F018'!U29</f>
        <v>2.54013</v>
      </c>
      <c r="N182">
        <f>'F018'!G29</f>
        <v>1.8322997999999997</v>
      </c>
      <c r="O182">
        <f>'F018'!F29</f>
        <v>12.168000000000001</v>
      </c>
      <c r="P182">
        <f t="shared" si="55"/>
        <v>1.5014999999559011E-4</v>
      </c>
      <c r="Q182">
        <f t="shared" si="56"/>
        <v>1.0499999999693919E-2</v>
      </c>
      <c r="S182" s="1">
        <v>30.024999999999999</v>
      </c>
      <c r="T182" s="1">
        <v>6.5094000000000003</v>
      </c>
      <c r="U182">
        <f t="shared" si="57"/>
        <v>8.4301349997522139E-3</v>
      </c>
      <c r="V182">
        <f t="shared" si="43"/>
        <v>1.7811102669174746E-2</v>
      </c>
      <c r="W182">
        <f t="shared" si="44"/>
        <v>1.2455316551873183</v>
      </c>
      <c r="Y182" t="s">
        <v>67</v>
      </c>
      <c r="AA182" t="b">
        <f t="shared" si="45"/>
        <v>1</v>
      </c>
      <c r="AB182" t="b">
        <f t="shared" si="46"/>
        <v>1</v>
      </c>
      <c r="AC182" t="b">
        <f t="shared" si="47"/>
        <v>1</v>
      </c>
      <c r="AD182" t="b">
        <f t="shared" si="48"/>
        <v>1</v>
      </c>
      <c r="AE182" t="b">
        <f t="shared" si="49"/>
        <v>1</v>
      </c>
      <c r="AF182" t="b">
        <f t="shared" si="50"/>
        <v>1</v>
      </c>
      <c r="AG182" t="b">
        <f t="shared" si="51"/>
        <v>1</v>
      </c>
      <c r="AH182" t="b">
        <v>1</v>
      </c>
      <c r="AI182" t="b">
        <v>1</v>
      </c>
    </row>
    <row r="183" spans="1:35" x14ac:dyDescent="0.25">
      <c r="A183" s="1">
        <f>fullIRtable!A183-fullIRtable!$A$161</f>
        <v>104.49999999994181</v>
      </c>
      <c r="B183" s="1">
        <v>30.024999999999999</v>
      </c>
      <c r="C183" s="1">
        <v>6.5063000000000004</v>
      </c>
      <c r="D183" s="1">
        <v>52.744500000000002</v>
      </c>
      <c r="E183" s="89">
        <v>27.585270090000002</v>
      </c>
      <c r="F183">
        <f>'F018'!M30</f>
        <v>478.07692307692309</v>
      </c>
      <c r="G183">
        <f>'F018'!O30</f>
        <v>51.61</v>
      </c>
      <c r="H183">
        <f>'F018'!Q30</f>
        <v>2.8219999999999999E-2</v>
      </c>
      <c r="I183">
        <f>'F018'!R30</f>
        <v>4.7326999999999995</v>
      </c>
      <c r="J183">
        <f>'F018'!S30</f>
        <v>2.3730000000000001E-2</v>
      </c>
      <c r="K183">
        <f>'F018'!T30</f>
        <v>2.6237599999999999</v>
      </c>
      <c r="L183">
        <f>'F018'!U30</f>
        <v>2.5378499999999997</v>
      </c>
      <c r="N183">
        <f>'F018'!G30</f>
        <v>1.8326000999999996</v>
      </c>
      <c r="O183">
        <f>'F018'!F30</f>
        <v>12.189</v>
      </c>
      <c r="P183">
        <f t="shared" si="55"/>
        <v>0</v>
      </c>
      <c r="Q183">
        <f t="shared" si="56"/>
        <v>0</v>
      </c>
      <c r="S183" s="1">
        <v>30.024999999999999</v>
      </c>
      <c r="T183" s="1">
        <v>6.5063000000000004</v>
      </c>
      <c r="U183">
        <f t="shared" si="57"/>
        <v>0</v>
      </c>
      <c r="V183" t="e">
        <f t="shared" si="43"/>
        <v>#DIV/0!</v>
      </c>
      <c r="W183" t="e">
        <f t="shared" si="44"/>
        <v>#DIV/0!</v>
      </c>
      <c r="Y183" t="s">
        <v>67</v>
      </c>
      <c r="AA183" t="b">
        <f t="shared" si="45"/>
        <v>1</v>
      </c>
      <c r="AB183" t="b">
        <f t="shared" si="46"/>
        <v>1</v>
      </c>
      <c r="AC183" t="b">
        <f t="shared" si="47"/>
        <v>1</v>
      </c>
      <c r="AD183" t="b">
        <f t="shared" si="48"/>
        <v>1</v>
      </c>
      <c r="AE183" t="b">
        <f t="shared" si="49"/>
        <v>1</v>
      </c>
      <c r="AF183" t="b">
        <f t="shared" si="50"/>
        <v>1</v>
      </c>
      <c r="AG183" t="b">
        <f t="shared" si="51"/>
        <v>1</v>
      </c>
      <c r="AH183" t="b">
        <v>1</v>
      </c>
      <c r="AI183" t="b">
        <v>1</v>
      </c>
    </row>
    <row r="184" spans="1:35" s="93" customFormat="1" x14ac:dyDescent="0.25">
      <c r="A184" s="91">
        <f>fullIRtable!A184-fullIRtable!$A$161</f>
        <v>105.4999999998836</v>
      </c>
      <c r="B184" s="91">
        <v>30.024999999999999</v>
      </c>
      <c r="C184" s="91">
        <v>6.5063000000000004</v>
      </c>
      <c r="D184" s="91">
        <v>52.744500000000002</v>
      </c>
      <c r="E184" s="98">
        <v>27.585270090000002</v>
      </c>
      <c r="F184" s="93">
        <f>'F018'!M31</f>
        <v>475.38461538461559</v>
      </c>
      <c r="G184" s="93">
        <f>'F018'!O31</f>
        <v>52.451000000000001</v>
      </c>
      <c r="H184" s="93">
        <f>'F018'!Q31</f>
        <v>3.322E-2</v>
      </c>
      <c r="I184" s="93">
        <f>'F018'!R31</f>
        <v>4.8559600000000005</v>
      </c>
      <c r="J184" s="93">
        <f>'F018'!S31</f>
        <v>3.2829999999999998E-2</v>
      </c>
      <c r="K184" s="93">
        <f>'F018'!T31</f>
        <v>2.8053699999999999</v>
      </c>
      <c r="L184" s="93">
        <f>'F018'!U31</f>
        <v>2.6252199999999997</v>
      </c>
      <c r="N184">
        <f>'F018'!G31</f>
        <v>1.8326000999999996</v>
      </c>
      <c r="O184">
        <f>'F018'!F31</f>
        <v>12.189</v>
      </c>
      <c r="P184">
        <v>0</v>
      </c>
      <c r="Q184">
        <v>0</v>
      </c>
      <c r="S184" s="91">
        <v>30.024999999999999</v>
      </c>
      <c r="T184" s="91">
        <v>6.5063000000000004</v>
      </c>
      <c r="U184" s="93">
        <v>0</v>
      </c>
      <c r="V184" t="e">
        <f t="shared" si="43"/>
        <v>#DIV/0!</v>
      </c>
      <c r="W184" t="e">
        <f t="shared" si="44"/>
        <v>#DIV/0!</v>
      </c>
      <c r="Y184" s="93" t="s">
        <v>67</v>
      </c>
      <c r="AA184" t="b">
        <f t="shared" si="45"/>
        <v>1</v>
      </c>
      <c r="AB184" t="b">
        <f t="shared" si="46"/>
        <v>1</v>
      </c>
      <c r="AC184" t="b">
        <f t="shared" si="47"/>
        <v>1</v>
      </c>
      <c r="AD184" t="b">
        <f t="shared" si="48"/>
        <v>1</v>
      </c>
      <c r="AE184" t="b">
        <f t="shared" si="49"/>
        <v>1</v>
      </c>
      <c r="AF184" t="b">
        <f t="shared" si="50"/>
        <v>1</v>
      </c>
      <c r="AG184" t="b">
        <f t="shared" si="51"/>
        <v>1</v>
      </c>
      <c r="AH184" t="b">
        <v>1</v>
      </c>
      <c r="AI184" t="b">
        <v>1</v>
      </c>
    </row>
    <row r="185" spans="1:35" x14ac:dyDescent="0.25">
      <c r="A185" s="1">
        <f>fullIRtable!A185-fullIRtable!$A$185</f>
        <v>0</v>
      </c>
      <c r="B185" s="1">
        <v>30.024999999999999</v>
      </c>
      <c r="C185" s="1">
        <v>6.9507000000000003</v>
      </c>
      <c r="D185" s="1">
        <v>51.164700000000003</v>
      </c>
      <c r="E185" s="89">
        <v>16.998349999999999</v>
      </c>
      <c r="F185">
        <f>'F072'!M8</f>
        <v>244.23076923076931</v>
      </c>
      <c r="G185">
        <f>'F072'!O8</f>
        <v>1.113</v>
      </c>
      <c r="H185">
        <f>'F072'!Q8</f>
        <v>4.8729999999999996E-2</v>
      </c>
      <c r="I185">
        <f>'F072'!R8</f>
        <v>9.2157900000000001</v>
      </c>
      <c r="J185">
        <f>'F072'!S8</f>
        <v>1.129E-2</v>
      </c>
      <c r="K185">
        <f>'F072'!T8</f>
        <v>8.0314200000000007</v>
      </c>
      <c r="L185">
        <f>'F072'!U8</f>
        <v>5.3347600000000002</v>
      </c>
      <c r="N185">
        <f>'F072'!G8</f>
        <v>0.64849999999999997</v>
      </c>
      <c r="O185">
        <f>'F072'!F8</f>
        <v>0.14000000000000057</v>
      </c>
      <c r="P185">
        <v>0</v>
      </c>
      <c r="Q185">
        <f t="shared" ref="Q185:Q208" si="58">(O186-O185)/(A186-A185)</f>
        <v>4.1999999998777453E-2</v>
      </c>
      <c r="S185" s="1">
        <v>30.024999999999999</v>
      </c>
      <c r="T185" s="1">
        <v>6.9507000000000003</v>
      </c>
      <c r="U185">
        <f t="shared" ref="U185:U208" si="59">(E186-E185)/(A186-A185)</f>
        <v>3.1154999999093314E-2</v>
      </c>
      <c r="V185">
        <f t="shared" si="43"/>
        <v>0</v>
      </c>
      <c r="W185">
        <f t="shared" si="44"/>
        <v>1.348098218584489</v>
      </c>
      <c r="Y185" t="s">
        <v>68</v>
      </c>
      <c r="AA185" t="b">
        <f t="shared" si="45"/>
        <v>1</v>
      </c>
      <c r="AB185" t="b">
        <f t="shared" si="46"/>
        <v>1</v>
      </c>
      <c r="AC185" t="b">
        <f t="shared" si="47"/>
        <v>1</v>
      </c>
      <c r="AD185" t="b">
        <f t="shared" si="48"/>
        <v>1</v>
      </c>
      <c r="AE185" t="b">
        <f t="shared" si="49"/>
        <v>1</v>
      </c>
      <c r="AF185" t="b">
        <f t="shared" si="50"/>
        <v>1</v>
      </c>
      <c r="AG185" t="b">
        <f t="shared" si="51"/>
        <v>1</v>
      </c>
      <c r="AH185" t="b">
        <v>1</v>
      </c>
      <c r="AI185" t="b">
        <v>1</v>
      </c>
    </row>
    <row r="186" spans="1:35" x14ac:dyDescent="0.25">
      <c r="A186" s="1">
        <f>fullIRtable!A186-fullIRtable!$A$185</f>
        <v>2.0000000000582077</v>
      </c>
      <c r="B186" s="1">
        <v>30.024999999999999</v>
      </c>
      <c r="C186" s="1">
        <v>6.9097</v>
      </c>
      <c r="D186" s="1">
        <v>51.543799999999997</v>
      </c>
      <c r="E186" s="89">
        <v>17.060659999999999</v>
      </c>
      <c r="F186">
        <f>'F072'!M9</f>
        <v>237.30769230769209</v>
      </c>
      <c r="G186">
        <f>'F072'!O9</f>
        <v>1.0860000000000001</v>
      </c>
      <c r="H186">
        <f>'F072'!Q9</f>
        <v>4.3650000000000001E-2</v>
      </c>
      <c r="I186">
        <f>'F072'!R9</f>
        <v>9.2689400000000006</v>
      </c>
      <c r="J186">
        <f>'F072'!S9</f>
        <v>1.1949999999999999E-2</v>
      </c>
      <c r="K186">
        <f>'F072'!T9</f>
        <v>8.2480900000000013</v>
      </c>
      <c r="L186">
        <f>'F072'!U9</f>
        <v>5.5376300000000001</v>
      </c>
      <c r="N186">
        <f>'F072'!G9</f>
        <v>0.64400000000000002</v>
      </c>
      <c r="O186">
        <f>'F072'!F9</f>
        <v>0.2240000000000002</v>
      </c>
      <c r="P186">
        <f t="shared" ref="P186:P208" si="60">(N187-N186)/(A187-A186)</f>
        <v>1.0000000000000009E-3</v>
      </c>
      <c r="Q186">
        <f t="shared" si="58"/>
        <v>4.0999999999999183E-2</v>
      </c>
      <c r="S186" s="1">
        <v>30.024999999999999</v>
      </c>
      <c r="T186" s="1">
        <v>6.9097</v>
      </c>
      <c r="U186">
        <f t="shared" si="59"/>
        <v>3.3289999999999743E-2</v>
      </c>
      <c r="V186">
        <f t="shared" si="43"/>
        <v>3.0039050765996052E-2</v>
      </c>
      <c r="W186">
        <f t="shared" si="44"/>
        <v>1.2316010814058125</v>
      </c>
      <c r="Y186" t="s">
        <v>68</v>
      </c>
      <c r="AA186" t="b">
        <f t="shared" si="45"/>
        <v>1</v>
      </c>
      <c r="AB186" t="b">
        <f t="shared" si="46"/>
        <v>1</v>
      </c>
      <c r="AC186" t="b">
        <f t="shared" si="47"/>
        <v>1</v>
      </c>
      <c r="AD186" t="b">
        <f t="shared" si="48"/>
        <v>1</v>
      </c>
      <c r="AE186" t="b">
        <f t="shared" si="49"/>
        <v>1</v>
      </c>
      <c r="AF186" t="b">
        <f t="shared" si="50"/>
        <v>1</v>
      </c>
      <c r="AG186" t="b">
        <f t="shared" si="51"/>
        <v>1</v>
      </c>
      <c r="AH186" t="b">
        <v>1</v>
      </c>
      <c r="AI186" t="b">
        <v>1</v>
      </c>
    </row>
    <row r="187" spans="1:35" x14ac:dyDescent="0.25">
      <c r="A187" s="1">
        <f>fullIRtable!A187-fullIRtable!$A$185</f>
        <v>5.0000000000582077</v>
      </c>
      <c r="B187" s="1">
        <v>29.977699999999999</v>
      </c>
      <c r="C187" s="1">
        <v>6.8813000000000004</v>
      </c>
      <c r="D187" s="1">
        <v>49.363700000000001</v>
      </c>
      <c r="E187" s="89">
        <v>17.160529999999998</v>
      </c>
      <c r="F187">
        <f>'F072'!M10</f>
        <v>217.69230769230785</v>
      </c>
      <c r="G187">
        <f>'F072'!O10</f>
        <v>2.1560000000000001</v>
      </c>
      <c r="H187">
        <f>'F072'!Q10</f>
        <v>3.7990000000000003E-2</v>
      </c>
      <c r="I187">
        <f>'F072'!R10</f>
        <v>9.2050799999999988</v>
      </c>
      <c r="J187">
        <f>'F072'!S10</f>
        <v>9.7999999999999997E-3</v>
      </c>
      <c r="K187">
        <f>'F072'!T10</f>
        <v>7.9552899999999998</v>
      </c>
      <c r="L187">
        <f>'F072'!U10</f>
        <v>5.4495399999999998</v>
      </c>
      <c r="N187">
        <f>'F072'!G10</f>
        <v>0.64700000000000002</v>
      </c>
      <c r="O187">
        <f>'F072'!F10</f>
        <v>0.34699999999999775</v>
      </c>
      <c r="P187">
        <f t="shared" si="60"/>
        <v>3.6331333333334084E-3</v>
      </c>
      <c r="Q187">
        <f t="shared" si="58"/>
        <v>4.3333333333334188E-2</v>
      </c>
      <c r="S187" s="1">
        <v>29.977699999999999</v>
      </c>
      <c r="T187" s="1">
        <v>6.8813000000000004</v>
      </c>
      <c r="U187">
        <f t="shared" si="59"/>
        <v>3.7503153333333948E-2</v>
      </c>
      <c r="V187">
        <f t="shared" si="43"/>
        <v>9.6875409410018029E-2</v>
      </c>
      <c r="W187">
        <f t="shared" si="44"/>
        <v>1.1554583943430217</v>
      </c>
      <c r="Y187" t="s">
        <v>68</v>
      </c>
      <c r="AA187" t="b">
        <f t="shared" si="45"/>
        <v>1</v>
      </c>
      <c r="AB187" t="b">
        <f t="shared" si="46"/>
        <v>1</v>
      </c>
      <c r="AC187" t="b">
        <f t="shared" si="47"/>
        <v>1</v>
      </c>
      <c r="AD187" t="b">
        <f t="shared" si="48"/>
        <v>1</v>
      </c>
      <c r="AE187" t="b">
        <f t="shared" si="49"/>
        <v>1</v>
      </c>
      <c r="AF187" t="b">
        <f t="shared" si="50"/>
        <v>1</v>
      </c>
      <c r="AG187" t="b">
        <f t="shared" si="51"/>
        <v>1</v>
      </c>
      <c r="AH187" t="b">
        <v>1</v>
      </c>
      <c r="AI187" t="b">
        <v>1</v>
      </c>
    </row>
    <row r="188" spans="1:35" x14ac:dyDescent="0.25">
      <c r="A188" s="1">
        <f>fullIRtable!A188-fullIRtable!$A$185</f>
        <v>8.0000000000582077</v>
      </c>
      <c r="B188" s="1">
        <v>29.977699999999999</v>
      </c>
      <c r="C188" s="1">
        <v>6.8655999999999997</v>
      </c>
      <c r="D188" s="1">
        <v>49.679600000000001</v>
      </c>
      <c r="E188" s="89">
        <v>17.27303946</v>
      </c>
      <c r="F188">
        <f>'F072'!M11</f>
        <v>218.46153846153874</v>
      </c>
      <c r="G188">
        <f>'F072'!O11</f>
        <v>2.8849999999999998</v>
      </c>
      <c r="H188">
        <f>'F072'!Q11</f>
        <v>4.0379999999999999E-2</v>
      </c>
      <c r="I188">
        <f>'F072'!R11</f>
        <v>9.3121299999999998</v>
      </c>
      <c r="J188">
        <f>'F072'!S11</f>
        <v>8.6199999999999992E-3</v>
      </c>
      <c r="K188">
        <f>'F072'!T11</f>
        <v>7.9706299999999999</v>
      </c>
      <c r="L188">
        <f>'F072'!U11</f>
        <v>5.4540300000000004</v>
      </c>
      <c r="N188">
        <f>'F072'!G11</f>
        <v>0.65789940000000025</v>
      </c>
      <c r="O188">
        <f>'F072'!F11</f>
        <v>0.47700000000000031</v>
      </c>
      <c r="P188">
        <f t="shared" si="60"/>
        <v>4.5335333333332466E-3</v>
      </c>
      <c r="Q188">
        <f t="shared" si="58"/>
        <v>4.5666666666666821E-2</v>
      </c>
      <c r="S188" s="1">
        <v>29.977699999999999</v>
      </c>
      <c r="T188" s="1">
        <v>6.8655999999999997</v>
      </c>
      <c r="U188">
        <f t="shared" si="59"/>
        <v>4.0156846666666489E-2</v>
      </c>
      <c r="V188">
        <f t="shared" si="43"/>
        <v>0.11289565067110847</v>
      </c>
      <c r="W188">
        <f t="shared" si="44"/>
        <v>1.1372074865772253</v>
      </c>
      <c r="Y188" t="s">
        <v>68</v>
      </c>
      <c r="AA188" t="b">
        <f t="shared" si="45"/>
        <v>1</v>
      </c>
      <c r="AB188" t="b">
        <f t="shared" si="46"/>
        <v>1</v>
      </c>
      <c r="AC188" t="b">
        <f t="shared" si="47"/>
        <v>1</v>
      </c>
      <c r="AD188" t="b">
        <f t="shared" si="48"/>
        <v>1</v>
      </c>
      <c r="AE188" t="b">
        <f t="shared" si="49"/>
        <v>1</v>
      </c>
      <c r="AF188" t="b">
        <f t="shared" si="50"/>
        <v>1</v>
      </c>
      <c r="AG188" t="b">
        <f t="shared" si="51"/>
        <v>1</v>
      </c>
      <c r="AH188" t="b">
        <v>1</v>
      </c>
      <c r="AI188" t="b">
        <v>1</v>
      </c>
    </row>
    <row r="189" spans="1:35" x14ac:dyDescent="0.25">
      <c r="A189" s="1">
        <f>fullIRtable!A189-fullIRtable!$A$185</f>
        <v>11.000000000058208</v>
      </c>
      <c r="B189" s="1">
        <v>29.977699999999999</v>
      </c>
      <c r="C189" s="1">
        <v>6.8655999999999997</v>
      </c>
      <c r="D189" s="1">
        <v>49.837600000000002</v>
      </c>
      <c r="E189" s="89">
        <v>17.393509999999999</v>
      </c>
      <c r="F189">
        <f>'F072'!M12</f>
        <v>221.15384615384616</v>
      </c>
      <c r="G189">
        <f>'F072'!O12</f>
        <v>3.9889999999999999</v>
      </c>
      <c r="H189">
        <f>'F072'!Q12</f>
        <v>4.0149999999999998E-2</v>
      </c>
      <c r="I189">
        <f>'F072'!R12</f>
        <v>9.384640000000001</v>
      </c>
      <c r="J189">
        <f>'F072'!S12</f>
        <v>8.5000000000000006E-3</v>
      </c>
      <c r="K189">
        <f>'F072'!T12</f>
        <v>7.9376000000000007</v>
      </c>
      <c r="L189">
        <f>'F072'!U12</f>
        <v>5.3925600000000005</v>
      </c>
      <c r="N189">
        <f>'F072'!G12</f>
        <v>0.67149999999999999</v>
      </c>
      <c r="O189">
        <f>'F072'!F12</f>
        <v>0.61400000000000077</v>
      </c>
      <c r="P189">
        <f t="shared" si="60"/>
        <v>5.3999999999748546E-3</v>
      </c>
      <c r="Q189">
        <f t="shared" si="58"/>
        <v>5.1839999999758579E-2</v>
      </c>
      <c r="S189" s="1">
        <v>29.977699999999999</v>
      </c>
      <c r="T189" s="1">
        <v>6.8655999999999997</v>
      </c>
      <c r="U189">
        <f t="shared" si="59"/>
        <v>4.5813599999786556E-2</v>
      </c>
      <c r="V189">
        <f t="shared" si="43"/>
        <v>0.11786892975011816</v>
      </c>
      <c r="W189">
        <f t="shared" si="44"/>
        <v>1.1315417256011338</v>
      </c>
      <c r="Y189" t="s">
        <v>68</v>
      </c>
      <c r="AA189" t="b">
        <f t="shared" si="45"/>
        <v>1</v>
      </c>
      <c r="AB189" t="b">
        <f t="shared" si="46"/>
        <v>1</v>
      </c>
      <c r="AC189" t="b">
        <f t="shared" si="47"/>
        <v>1</v>
      </c>
      <c r="AD189" t="b">
        <f t="shared" si="48"/>
        <v>1</v>
      </c>
      <c r="AE189" t="b">
        <f t="shared" si="49"/>
        <v>1</v>
      </c>
      <c r="AF189" t="b">
        <f t="shared" si="50"/>
        <v>1</v>
      </c>
      <c r="AG189" t="b">
        <f t="shared" si="51"/>
        <v>1</v>
      </c>
      <c r="AH189" t="b">
        <v>1</v>
      </c>
      <c r="AI189" t="b">
        <v>1</v>
      </c>
    </row>
    <row r="190" spans="1:35" x14ac:dyDescent="0.25">
      <c r="A190" s="1">
        <f>fullIRtable!A190-fullIRtable!$A$185</f>
        <v>23.500000000116415</v>
      </c>
      <c r="B190" s="1">
        <v>29.977699999999999</v>
      </c>
      <c r="C190" s="1">
        <v>6.8624000000000001</v>
      </c>
      <c r="D190" s="1">
        <v>48.542200000000001</v>
      </c>
      <c r="E190" s="89">
        <v>17.966179999999998</v>
      </c>
      <c r="F190">
        <f>'F072'!M13</f>
        <v>246.92307692307674</v>
      </c>
      <c r="G190">
        <f>'F072'!O13</f>
        <v>5.0570000000000004</v>
      </c>
      <c r="H190">
        <f>'F072'!Q13</f>
        <v>3.7590000000000005E-2</v>
      </c>
      <c r="I190">
        <f>'F072'!R13</f>
        <v>8.9492599999999989</v>
      </c>
      <c r="J190">
        <f>'F072'!S13</f>
        <v>7.4800000000000005E-3</v>
      </c>
      <c r="K190">
        <f>'F072'!T13</f>
        <v>7.32376</v>
      </c>
      <c r="L190">
        <f>'F072'!U13</f>
        <v>4.9765899999999998</v>
      </c>
      <c r="N190">
        <f>'F072'!G13</f>
        <v>0.73899999999999999</v>
      </c>
      <c r="O190">
        <f>'F072'!F13</f>
        <v>1.2620000000000005</v>
      </c>
      <c r="P190">
        <f t="shared" si="60"/>
        <v>4.8705176470924217E-3</v>
      </c>
      <c r="Q190">
        <f t="shared" si="58"/>
        <v>5.8588235294518988E-2</v>
      </c>
      <c r="S190" s="1">
        <v>29.977699999999999</v>
      </c>
      <c r="T190" s="1">
        <v>6.8624000000000001</v>
      </c>
      <c r="U190">
        <f t="shared" si="59"/>
        <v>5.0668171765052894E-2</v>
      </c>
      <c r="V190">
        <f t="shared" si="43"/>
        <v>9.6125782269723403E-2</v>
      </c>
      <c r="W190">
        <f t="shared" si="44"/>
        <v>1.156312399945892</v>
      </c>
      <c r="Y190" t="s">
        <v>68</v>
      </c>
      <c r="AA190" t="b">
        <f t="shared" si="45"/>
        <v>1</v>
      </c>
      <c r="AB190" t="b">
        <f t="shared" si="46"/>
        <v>1</v>
      </c>
      <c r="AC190" t="b">
        <f t="shared" si="47"/>
        <v>1</v>
      </c>
      <c r="AD190" t="b">
        <f t="shared" si="48"/>
        <v>1</v>
      </c>
      <c r="AE190" t="b">
        <f t="shared" si="49"/>
        <v>1</v>
      </c>
      <c r="AF190" t="b">
        <f t="shared" si="50"/>
        <v>1</v>
      </c>
      <c r="AG190" t="b">
        <f t="shared" si="51"/>
        <v>1</v>
      </c>
      <c r="AH190" t="b">
        <v>1</v>
      </c>
      <c r="AI190" t="b">
        <v>1</v>
      </c>
    </row>
    <row r="191" spans="1:35" x14ac:dyDescent="0.25">
      <c r="A191" s="1">
        <f>fullIRtable!A191-fullIRtable!$A$185</f>
        <v>26.333333333430346</v>
      </c>
      <c r="B191" s="1">
        <v>29.977699999999999</v>
      </c>
      <c r="C191" s="1">
        <v>6.8624000000000001</v>
      </c>
      <c r="D191" s="1">
        <v>49.837600000000002</v>
      </c>
      <c r="E191" s="89">
        <v>18.109739819999998</v>
      </c>
      <c r="F191">
        <f>'F072'!M14</f>
        <v>247.69230769230762</v>
      </c>
      <c r="G191">
        <f>'F072'!O14</f>
        <v>3.827</v>
      </c>
      <c r="H191">
        <f>'F072'!Q14</f>
        <v>3.2890000000000003E-2</v>
      </c>
      <c r="I191">
        <f>'F072'!R14</f>
        <v>8.8236799999999995</v>
      </c>
      <c r="J191">
        <f>'F072'!S14</f>
        <v>7.3600000000000002E-3</v>
      </c>
      <c r="K191">
        <f>'F072'!T14</f>
        <v>7.2264900000000001</v>
      </c>
      <c r="L191">
        <f>'F072'!U14</f>
        <v>4.8517400000000004</v>
      </c>
      <c r="N191">
        <f>'F072'!G14</f>
        <v>0.75279980000000069</v>
      </c>
      <c r="O191">
        <f>'F072'!F14</f>
        <v>1.4280000000000008</v>
      </c>
      <c r="P191">
        <f t="shared" si="60"/>
        <v>5.8498500000849774E-3</v>
      </c>
      <c r="Q191">
        <f t="shared" si="58"/>
        <v>6.1875000000900078E-2</v>
      </c>
      <c r="S191" s="1">
        <v>29.977699999999999</v>
      </c>
      <c r="T191" s="1">
        <v>6.8624000000000001</v>
      </c>
      <c r="U191">
        <f t="shared" si="59"/>
        <v>5.4146115000787927E-2</v>
      </c>
      <c r="V191">
        <f t="shared" si="43"/>
        <v>0.10803822213283171</v>
      </c>
      <c r="W191">
        <f t="shared" si="44"/>
        <v>1.142741265924613</v>
      </c>
      <c r="Y191" t="s">
        <v>68</v>
      </c>
      <c r="AA191" t="b">
        <f t="shared" si="45"/>
        <v>1</v>
      </c>
      <c r="AB191" t="b">
        <f t="shared" si="46"/>
        <v>1</v>
      </c>
      <c r="AC191" t="b">
        <f t="shared" si="47"/>
        <v>1</v>
      </c>
      <c r="AD191" t="b">
        <f t="shared" si="48"/>
        <v>1</v>
      </c>
      <c r="AE191" t="b">
        <f t="shared" si="49"/>
        <v>1</v>
      </c>
      <c r="AF191" t="b">
        <f t="shared" si="50"/>
        <v>1</v>
      </c>
      <c r="AG191" t="b">
        <f t="shared" si="51"/>
        <v>1</v>
      </c>
      <c r="AH191" t="b">
        <v>1</v>
      </c>
      <c r="AI191" t="b">
        <v>1</v>
      </c>
    </row>
    <row r="192" spans="1:35" x14ac:dyDescent="0.25">
      <c r="A192" s="1">
        <f>fullIRtable!A192-fullIRtable!$A$185</f>
        <v>29.000000000058208</v>
      </c>
      <c r="B192" s="1">
        <v>29.977699999999999</v>
      </c>
      <c r="C192" s="1">
        <v>6.8655999999999997</v>
      </c>
      <c r="D192" s="1">
        <v>49.679600000000001</v>
      </c>
      <c r="E192" s="89">
        <v>18.254129459999998</v>
      </c>
      <c r="F192">
        <f>'F072'!M15</f>
        <v>243.07692307692281</v>
      </c>
      <c r="G192">
        <f>'F072'!O15</f>
        <v>3.254</v>
      </c>
      <c r="H192">
        <f>'F072'!Q15</f>
        <v>3.7810000000000003E-2</v>
      </c>
      <c r="I192">
        <f>'F072'!R15</f>
        <v>8.873050000000001</v>
      </c>
      <c r="J192">
        <f>'F072'!S15</f>
        <v>8.1100000000000009E-3</v>
      </c>
      <c r="K192">
        <f>'F072'!T15</f>
        <v>7.4967799999999993</v>
      </c>
      <c r="L192">
        <f>'F072'!U15</f>
        <v>4.97898</v>
      </c>
      <c r="N192">
        <f>'F072'!G15</f>
        <v>0.76839940000000029</v>
      </c>
      <c r="O192">
        <f>'F072'!F15</f>
        <v>1.593</v>
      </c>
      <c r="P192">
        <f t="shared" si="60"/>
        <v>7.2334000000000565E-3</v>
      </c>
      <c r="Q192">
        <f t="shared" si="58"/>
        <v>6.3999999999999987E-2</v>
      </c>
      <c r="S192" s="1">
        <v>29.977699999999999</v>
      </c>
      <c r="T192" s="1">
        <v>6.8655999999999997</v>
      </c>
      <c r="U192">
        <f t="shared" si="59"/>
        <v>5.7070060000000922E-2</v>
      </c>
      <c r="V192">
        <f t="shared" si="43"/>
        <v>0.12674596802596563</v>
      </c>
      <c r="W192">
        <f t="shared" si="44"/>
        <v>1.1214286440210324</v>
      </c>
      <c r="Y192" t="s">
        <v>68</v>
      </c>
      <c r="AA192" t="b">
        <f t="shared" si="45"/>
        <v>1</v>
      </c>
      <c r="AB192" t="b">
        <f t="shared" si="46"/>
        <v>1</v>
      </c>
      <c r="AC192" t="b">
        <f t="shared" si="47"/>
        <v>1</v>
      </c>
      <c r="AD192" t="b">
        <f t="shared" si="48"/>
        <v>1</v>
      </c>
      <c r="AE192" t="b">
        <f t="shared" si="49"/>
        <v>1</v>
      </c>
      <c r="AF192" t="b">
        <f t="shared" si="50"/>
        <v>1</v>
      </c>
      <c r="AG192" t="b">
        <f t="shared" si="51"/>
        <v>1</v>
      </c>
      <c r="AH192" t="b">
        <v>1</v>
      </c>
      <c r="AI192" t="b">
        <v>1</v>
      </c>
    </row>
    <row r="193" spans="1:35" x14ac:dyDescent="0.25">
      <c r="A193" s="1">
        <f>fullIRtable!A193-fullIRtable!$A$185</f>
        <v>32.000000000058208</v>
      </c>
      <c r="B193" s="1">
        <v>30.024999999999999</v>
      </c>
      <c r="C193" s="1">
        <v>6.8655999999999997</v>
      </c>
      <c r="D193" s="1">
        <v>44.845399999999998</v>
      </c>
      <c r="E193" s="89">
        <v>18.425339640000001</v>
      </c>
      <c r="F193">
        <f>'F072'!M16</f>
        <v>249.23076923076937</v>
      </c>
      <c r="G193">
        <f>'F072'!O16</f>
        <v>3.2080000000000002</v>
      </c>
      <c r="H193">
        <f>'F072'!Q16</f>
        <v>4.1110000000000001E-2</v>
      </c>
      <c r="I193">
        <f>'F072'!R16</f>
        <v>8.8229199999999999</v>
      </c>
      <c r="J193">
        <f>'F072'!S16</f>
        <v>1.1429999999999999E-2</v>
      </c>
      <c r="K193">
        <f>'F072'!T16</f>
        <v>7.2711299999999994</v>
      </c>
      <c r="L193">
        <f>'F072'!U16</f>
        <v>4.9352099999999997</v>
      </c>
      <c r="N193">
        <f>'F072'!G16</f>
        <v>0.79009960000000046</v>
      </c>
      <c r="O193">
        <f>'F072'!F16</f>
        <v>1.7849999999999999</v>
      </c>
      <c r="P193">
        <f t="shared" si="60"/>
        <v>7.4999999999999884E-3</v>
      </c>
      <c r="Q193">
        <f t="shared" si="58"/>
        <v>6.7333333333332801E-2</v>
      </c>
      <c r="S193" s="1">
        <v>30.024999999999999</v>
      </c>
      <c r="T193" s="1">
        <v>6.8655999999999997</v>
      </c>
      <c r="U193">
        <f t="shared" si="59"/>
        <v>5.9943333333333015E-2</v>
      </c>
      <c r="V193">
        <f t="shared" si="43"/>
        <v>0.1251181671578718</v>
      </c>
      <c r="W193">
        <f t="shared" si="44"/>
        <v>1.1232831007062196</v>
      </c>
      <c r="Y193" t="s">
        <v>68</v>
      </c>
      <c r="AA193" t="b">
        <f t="shared" si="45"/>
        <v>1</v>
      </c>
      <c r="AB193" t="b">
        <f t="shared" si="46"/>
        <v>1</v>
      </c>
      <c r="AC193" t="b">
        <f t="shared" si="47"/>
        <v>1</v>
      </c>
      <c r="AD193" t="b">
        <f t="shared" si="48"/>
        <v>1</v>
      </c>
      <c r="AE193" t="b">
        <f t="shared" si="49"/>
        <v>1</v>
      </c>
      <c r="AF193" t="b">
        <f t="shared" si="50"/>
        <v>1</v>
      </c>
      <c r="AG193" t="b">
        <f t="shared" si="51"/>
        <v>1</v>
      </c>
      <c r="AH193" t="b">
        <v>1</v>
      </c>
      <c r="AI193" t="b">
        <v>1</v>
      </c>
    </row>
    <row r="194" spans="1:35" x14ac:dyDescent="0.25">
      <c r="A194" s="1">
        <f>fullIRtable!A194-fullIRtable!$A$185</f>
        <v>35.000000000058208</v>
      </c>
      <c r="B194" s="1">
        <v>29.977699999999999</v>
      </c>
      <c r="C194" s="1">
        <v>6.8624000000000001</v>
      </c>
      <c r="D194" s="1">
        <v>47.625900000000001</v>
      </c>
      <c r="E194" s="89">
        <v>18.60516964</v>
      </c>
      <c r="F194">
        <f>'F072'!M17</f>
        <v>255</v>
      </c>
      <c r="G194">
        <f>'F072'!O17</f>
        <v>3.4289999999999998</v>
      </c>
      <c r="H194">
        <f>'F072'!Q17</f>
        <v>3.2369999999999996E-2</v>
      </c>
      <c r="I194">
        <f>'F072'!R17</f>
        <v>8.3213100000000004</v>
      </c>
      <c r="J194">
        <f>'F072'!S17</f>
        <v>9.7999999999999997E-3</v>
      </c>
      <c r="K194">
        <f>'F072'!T17</f>
        <v>6.9198800000000009</v>
      </c>
      <c r="L194">
        <f>'F072'!U17</f>
        <v>4.63462</v>
      </c>
      <c r="N194">
        <f>'F072'!G17</f>
        <v>0.81259960000000042</v>
      </c>
      <c r="O194">
        <f>'F072'!F17</f>
        <v>1.9869999999999983</v>
      </c>
      <c r="P194">
        <f t="shared" si="60"/>
        <v>7.8160159999636231E-3</v>
      </c>
      <c r="Q194">
        <f t="shared" si="58"/>
        <v>7.6479999999643972E-2</v>
      </c>
      <c r="S194" s="1">
        <v>29.977699999999999</v>
      </c>
      <c r="T194" s="1">
        <v>6.8624000000000001</v>
      </c>
      <c r="U194">
        <f t="shared" si="59"/>
        <v>6.7352814399686309E-2</v>
      </c>
      <c r="V194">
        <f t="shared" si="43"/>
        <v>0.11604587083149455</v>
      </c>
      <c r="W194">
        <f t="shared" si="44"/>
        <v>1.1355130543735701</v>
      </c>
      <c r="Y194" t="s">
        <v>68</v>
      </c>
      <c r="AA194" t="b">
        <f t="shared" si="45"/>
        <v>1</v>
      </c>
      <c r="AB194" t="b">
        <f t="shared" si="46"/>
        <v>1</v>
      </c>
      <c r="AC194" t="b">
        <f t="shared" si="47"/>
        <v>1</v>
      </c>
      <c r="AD194" t="b">
        <f t="shared" si="48"/>
        <v>1</v>
      </c>
      <c r="AE194" t="b">
        <f t="shared" si="49"/>
        <v>1</v>
      </c>
      <c r="AF194" t="b">
        <f t="shared" si="50"/>
        <v>1</v>
      </c>
      <c r="AG194" t="b">
        <f t="shared" si="51"/>
        <v>1</v>
      </c>
      <c r="AH194" t="b">
        <v>1</v>
      </c>
      <c r="AI194" t="b">
        <v>1</v>
      </c>
    </row>
    <row r="195" spans="1:35" x14ac:dyDescent="0.25">
      <c r="A195" s="1">
        <f>fullIRtable!A195-fullIRtable!$A$185</f>
        <v>47.500000000116415</v>
      </c>
      <c r="B195" s="1">
        <v>29.977699999999999</v>
      </c>
      <c r="C195" s="1">
        <v>6.8593000000000002</v>
      </c>
      <c r="D195" s="1">
        <v>39.158000000000001</v>
      </c>
      <c r="E195" s="89">
        <v>19.447079819999999</v>
      </c>
      <c r="F195">
        <f>'F072'!M18</f>
        <v>296.53846153846155</v>
      </c>
      <c r="G195">
        <f>'F072'!O18</f>
        <v>3.6440000000000001</v>
      </c>
      <c r="H195">
        <f>'F072'!Q18</f>
        <v>3.2259999999999997E-2</v>
      </c>
      <c r="I195">
        <f>'F072'!R18</f>
        <v>8.23583</v>
      </c>
      <c r="J195">
        <f>'F072'!S18</f>
        <v>1.0190000000000001E-2</v>
      </c>
      <c r="K195">
        <f>'F072'!T18</f>
        <v>6.6603499999999993</v>
      </c>
      <c r="L195">
        <f>'F072'!U18</f>
        <v>4.6493899999999995</v>
      </c>
      <c r="N195">
        <f>'F072'!G18</f>
        <v>0.91029980000000066</v>
      </c>
      <c r="O195">
        <f>'F072'!F18</f>
        <v>2.9429999999999996</v>
      </c>
      <c r="P195">
        <f t="shared" si="60"/>
        <v>6.4000000001490174E-3</v>
      </c>
      <c r="Q195">
        <f t="shared" si="58"/>
        <v>8.600000000200228E-2</v>
      </c>
      <c r="S195" s="1">
        <v>29.977699999999999</v>
      </c>
      <c r="T195" s="1">
        <v>6.8593000000000002</v>
      </c>
      <c r="U195">
        <f t="shared" si="59"/>
        <v>7.3700000001716864E-2</v>
      </c>
      <c r="V195">
        <f t="shared" si="43"/>
        <v>8.6838534599727651E-2</v>
      </c>
      <c r="W195">
        <f t="shared" si="44"/>
        <v>1.1668928086838384</v>
      </c>
      <c r="Y195" t="s">
        <v>68</v>
      </c>
      <c r="AA195" t="b">
        <f t="shared" si="45"/>
        <v>1</v>
      </c>
      <c r="AB195" t="b">
        <f t="shared" si="46"/>
        <v>1</v>
      </c>
      <c r="AC195" t="b">
        <f t="shared" si="47"/>
        <v>1</v>
      </c>
      <c r="AD195" t="b">
        <f t="shared" si="48"/>
        <v>1</v>
      </c>
      <c r="AE195" t="b">
        <f t="shared" si="49"/>
        <v>1</v>
      </c>
      <c r="AF195" t="b">
        <f t="shared" si="50"/>
        <v>1</v>
      </c>
      <c r="AG195" t="b">
        <f t="shared" si="51"/>
        <v>1</v>
      </c>
      <c r="AH195" t="b">
        <v>1</v>
      </c>
      <c r="AI195" t="b">
        <v>1</v>
      </c>
    </row>
    <row r="196" spans="1:35" x14ac:dyDescent="0.25">
      <c r="A196" s="1">
        <f>fullIRtable!A196-fullIRtable!$A$185</f>
        <v>50.000000000058208</v>
      </c>
      <c r="B196" s="1">
        <v>30.024999999999999</v>
      </c>
      <c r="C196" s="1">
        <v>6.8624000000000001</v>
      </c>
      <c r="D196" s="1">
        <v>37.0411</v>
      </c>
      <c r="E196" s="89">
        <v>19.631329820000001</v>
      </c>
      <c r="F196">
        <f>'F072'!M19</f>
        <v>305.76923076923083</v>
      </c>
      <c r="G196">
        <f>'F072'!O19</f>
        <v>3.0230000000000001</v>
      </c>
      <c r="H196">
        <f>'F072'!Q19</f>
        <v>3.3000000000000002E-2</v>
      </c>
      <c r="I196">
        <f>'F072'!R19</f>
        <v>7.6511799999999992</v>
      </c>
      <c r="J196">
        <f>'F072'!S19</f>
        <v>8.9499999999999996E-3</v>
      </c>
      <c r="K196">
        <f>'F072'!T19</f>
        <v>6.3563000000000001</v>
      </c>
      <c r="L196">
        <f>'F072'!U19</f>
        <v>4.60114</v>
      </c>
      <c r="N196">
        <f>'F072'!G19</f>
        <v>0.92629980000000067</v>
      </c>
      <c r="O196">
        <f>'F072'!F19</f>
        <v>3.1579999999999995</v>
      </c>
      <c r="P196">
        <f t="shared" si="60"/>
        <v>1.1766599999999924E-2</v>
      </c>
      <c r="Q196">
        <f t="shared" si="58"/>
        <v>8.9999999999999858E-2</v>
      </c>
      <c r="S196" s="1">
        <v>30.024999999999999</v>
      </c>
      <c r="T196" s="1">
        <v>6.8624000000000001</v>
      </c>
      <c r="U196">
        <f t="shared" si="59"/>
        <v>8.2109939999999895E-2</v>
      </c>
      <c r="V196">
        <f t="shared" ref="V196:V209" si="61">(P196/U196)</f>
        <v>0.14330299108731462</v>
      </c>
      <c r="W196">
        <f t="shared" ref="W196:W209" si="62">(Q196/U196)</f>
        <v>1.0960914111007751</v>
      </c>
      <c r="Y196" t="s">
        <v>68</v>
      </c>
      <c r="AA196" t="b">
        <f t="shared" ref="AA196:AA209" si="63">ISNUMBER(F196)</f>
        <v>1</v>
      </c>
      <c r="AB196" t="b">
        <f t="shared" ref="AB196:AB209" si="64">ISNUMBER(G196)</f>
        <v>1</v>
      </c>
      <c r="AC196" t="b">
        <f t="shared" ref="AC196:AC209" si="65">ISNUMBER(H196)</f>
        <v>1</v>
      </c>
      <c r="AD196" t="b">
        <f t="shared" ref="AD196:AD209" si="66">ISNUMBER(I196)</f>
        <v>1</v>
      </c>
      <c r="AE196" t="b">
        <f t="shared" ref="AE196:AE209" si="67">ISNUMBER(J196)</f>
        <v>1</v>
      </c>
      <c r="AF196" t="b">
        <f t="shared" ref="AF196:AF209" si="68">ISNUMBER(K196)</f>
        <v>1</v>
      </c>
      <c r="AG196" t="b">
        <f t="shared" ref="AG196:AG209" si="69">ISNUMBER(L196)</f>
        <v>1</v>
      </c>
      <c r="AH196" t="b">
        <v>1</v>
      </c>
      <c r="AI196" t="b">
        <v>1</v>
      </c>
    </row>
    <row r="197" spans="1:35" x14ac:dyDescent="0.25">
      <c r="A197" s="1">
        <f>fullIRtable!A197-fullIRtable!$A$185</f>
        <v>53.000000000058208</v>
      </c>
      <c r="B197" s="1">
        <v>29.977699999999999</v>
      </c>
      <c r="C197" s="1">
        <v>6.8655999999999997</v>
      </c>
      <c r="D197" s="1">
        <v>35.935200000000002</v>
      </c>
      <c r="E197" s="89">
        <v>19.877659640000001</v>
      </c>
      <c r="F197">
        <f>'F072'!M20</f>
        <v>285.38461538461547</v>
      </c>
      <c r="G197">
        <f>'F072'!O20</f>
        <v>3.3210000000000002</v>
      </c>
      <c r="H197">
        <f>'F072'!Q20</f>
        <v>2.0989999999999998E-2</v>
      </c>
      <c r="I197">
        <f>'F072'!R20</f>
        <v>7.6089500000000001</v>
      </c>
      <c r="J197">
        <f>'F072'!S20</f>
        <v>9.2499999999999995E-3</v>
      </c>
      <c r="K197">
        <f>'F072'!T20</f>
        <v>5.8575299999999997</v>
      </c>
      <c r="L197">
        <f>'F072'!U20</f>
        <v>4.2255799999999999</v>
      </c>
      <c r="N197">
        <f>'F072'!G20</f>
        <v>0.96159960000000044</v>
      </c>
      <c r="O197">
        <f>'F072'!F20</f>
        <v>3.427999999999999</v>
      </c>
      <c r="P197">
        <f t="shared" si="60"/>
        <v>9.6666666666666758E-3</v>
      </c>
      <c r="Q197">
        <f t="shared" si="58"/>
        <v>9.5000000000000043E-2</v>
      </c>
      <c r="S197" s="1">
        <v>29.977699999999999</v>
      </c>
      <c r="T197" s="1">
        <v>6.8655999999999997</v>
      </c>
      <c r="U197">
        <f t="shared" si="59"/>
        <v>8.3749999999999616E-2</v>
      </c>
      <c r="V197">
        <f t="shared" si="61"/>
        <v>0.11542288557213994</v>
      </c>
      <c r="W197">
        <f t="shared" si="62"/>
        <v>1.1343283582089609</v>
      </c>
      <c r="Y197" t="s">
        <v>68</v>
      </c>
      <c r="AA197" t="b">
        <f t="shared" si="63"/>
        <v>1</v>
      </c>
      <c r="AB197" t="b">
        <f t="shared" si="64"/>
        <v>1</v>
      </c>
      <c r="AC197" t="b">
        <f t="shared" si="65"/>
        <v>1</v>
      </c>
      <c r="AD197" t="b">
        <f t="shared" si="66"/>
        <v>1</v>
      </c>
      <c r="AE197" t="b">
        <f t="shared" si="67"/>
        <v>1</v>
      </c>
      <c r="AF197" t="b">
        <f t="shared" si="68"/>
        <v>1</v>
      </c>
      <c r="AG197" t="b">
        <f t="shared" si="69"/>
        <v>1</v>
      </c>
      <c r="AH197" t="b">
        <v>1</v>
      </c>
      <c r="AI197" t="b">
        <v>1</v>
      </c>
    </row>
    <row r="198" spans="1:35" x14ac:dyDescent="0.25">
      <c r="A198" s="1">
        <f>fullIRtable!A198-fullIRtable!$A$185</f>
        <v>56.000000000058208</v>
      </c>
      <c r="B198" s="1">
        <v>29.977699999999999</v>
      </c>
      <c r="C198" s="1">
        <v>6.8624000000000001</v>
      </c>
      <c r="D198" s="1">
        <v>34.228999999999999</v>
      </c>
      <c r="E198" s="89">
        <v>20.12890964</v>
      </c>
      <c r="F198">
        <f>'F072'!M21</f>
        <v>292.30769230769209</v>
      </c>
      <c r="G198">
        <f>'F072'!O21</f>
        <v>3.0110000000000001</v>
      </c>
      <c r="H198">
        <f>'F072'!Q21</f>
        <v>2.1909999999999999E-2</v>
      </c>
      <c r="I198">
        <f>'F072'!R21</f>
        <v>7.4527799999999997</v>
      </c>
      <c r="J198">
        <f>'F072'!S21</f>
        <v>9.6699999999999998E-3</v>
      </c>
      <c r="K198">
        <f>'F072'!T21</f>
        <v>4.8696800000000007</v>
      </c>
      <c r="L198">
        <f>'F072'!U21</f>
        <v>4.18032</v>
      </c>
      <c r="N198">
        <f>'F072'!G21</f>
        <v>0.99059960000000047</v>
      </c>
      <c r="O198">
        <f>'F072'!F21</f>
        <v>3.7129999999999992</v>
      </c>
      <c r="P198">
        <f t="shared" si="60"/>
        <v>8.7001999999999358E-3</v>
      </c>
      <c r="Q198">
        <f t="shared" si="58"/>
        <v>9.9000000000000199E-2</v>
      </c>
      <c r="S198" s="1">
        <v>29.977699999999999</v>
      </c>
      <c r="T198" s="1">
        <v>6.8624000000000001</v>
      </c>
      <c r="U198">
        <f t="shared" si="59"/>
        <v>8.604017999999887E-2</v>
      </c>
      <c r="V198">
        <f t="shared" si="61"/>
        <v>0.10111787306814153</v>
      </c>
      <c r="W198">
        <f t="shared" si="62"/>
        <v>1.150625207897072</v>
      </c>
      <c r="Y198" t="s">
        <v>68</v>
      </c>
      <c r="AA198" t="b">
        <f t="shared" si="63"/>
        <v>1</v>
      </c>
      <c r="AB198" t="b">
        <f t="shared" si="64"/>
        <v>1</v>
      </c>
      <c r="AC198" t="b">
        <f t="shared" si="65"/>
        <v>1</v>
      </c>
      <c r="AD198" t="b">
        <f t="shared" si="66"/>
        <v>1</v>
      </c>
      <c r="AE198" t="b">
        <f t="shared" si="67"/>
        <v>1</v>
      </c>
      <c r="AF198" t="b">
        <f t="shared" si="68"/>
        <v>1</v>
      </c>
      <c r="AG198" t="b">
        <f t="shared" si="69"/>
        <v>1</v>
      </c>
      <c r="AH198" t="b">
        <v>1</v>
      </c>
      <c r="AI198" t="b">
        <v>1</v>
      </c>
    </row>
    <row r="199" spans="1:35" x14ac:dyDescent="0.25">
      <c r="A199" s="1">
        <f>fullIRtable!A199-fullIRtable!$A$185</f>
        <v>59.000000000058208</v>
      </c>
      <c r="B199" s="1">
        <v>29.977699999999999</v>
      </c>
      <c r="C199" s="1">
        <v>6.8624000000000001</v>
      </c>
      <c r="D199" s="1">
        <v>34.039400000000001</v>
      </c>
      <c r="E199" s="89">
        <v>20.387030179999996</v>
      </c>
      <c r="F199">
        <f>'F072'!M22</f>
        <v>304.23076923076906</v>
      </c>
      <c r="G199">
        <f>'F072'!O22</f>
        <v>3.1150000000000002</v>
      </c>
      <c r="H199">
        <f>'F072'!Q22</f>
        <v>3.0780000000000002E-2</v>
      </c>
      <c r="I199">
        <f>'F072'!R22</f>
        <v>7.1537099999999993</v>
      </c>
      <c r="J199">
        <f>'F072'!S22</f>
        <v>7.3200000000000001E-3</v>
      </c>
      <c r="K199">
        <f>'F072'!T22</f>
        <v>5.8666299999999998</v>
      </c>
      <c r="L199">
        <f>'F072'!U22</f>
        <v>4.0837699999999995</v>
      </c>
      <c r="N199">
        <f>'F072'!G22</f>
        <v>1.0167002000000003</v>
      </c>
      <c r="O199">
        <f>'F072'!F22</f>
        <v>4.01</v>
      </c>
      <c r="P199">
        <f t="shared" si="60"/>
        <v>1.2791624999999992E-2</v>
      </c>
      <c r="Q199">
        <f t="shared" si="58"/>
        <v>0.11216666666666668</v>
      </c>
      <c r="S199" s="1">
        <v>29.977699999999999</v>
      </c>
      <c r="T199" s="1">
        <v>6.8624000000000001</v>
      </c>
      <c r="U199">
        <f t="shared" si="59"/>
        <v>0.10001912916666693</v>
      </c>
      <c r="V199">
        <f t="shared" si="61"/>
        <v>0.1278917853672237</v>
      </c>
      <c r="W199">
        <f t="shared" si="62"/>
        <v>1.1214521422172923</v>
      </c>
      <c r="Y199" t="s">
        <v>68</v>
      </c>
      <c r="AA199" t="b">
        <f t="shared" si="63"/>
        <v>1</v>
      </c>
      <c r="AB199" t="b">
        <f t="shared" si="64"/>
        <v>1</v>
      </c>
      <c r="AC199" t="b">
        <f t="shared" si="65"/>
        <v>1</v>
      </c>
      <c r="AD199" t="b">
        <f t="shared" si="66"/>
        <v>1</v>
      </c>
      <c r="AE199" t="b">
        <f t="shared" si="67"/>
        <v>1</v>
      </c>
      <c r="AF199" t="b">
        <f t="shared" si="68"/>
        <v>1</v>
      </c>
      <c r="AG199" t="b">
        <f t="shared" si="69"/>
        <v>1</v>
      </c>
      <c r="AH199" t="b">
        <v>1</v>
      </c>
      <c r="AI199" t="b">
        <v>1</v>
      </c>
    </row>
    <row r="200" spans="1:35" x14ac:dyDescent="0.25">
      <c r="A200" s="1">
        <f>fullIRtable!A200-fullIRtable!$A$185</f>
        <v>71.000000000058208</v>
      </c>
      <c r="B200" s="1">
        <v>29.977699999999999</v>
      </c>
      <c r="C200" s="1">
        <v>6.8655999999999997</v>
      </c>
      <c r="D200" s="1">
        <v>34.860900000000001</v>
      </c>
      <c r="E200" s="89">
        <v>21.58725973</v>
      </c>
      <c r="F200">
        <f>'F072'!M23</f>
        <v>340.38461538461547</v>
      </c>
      <c r="G200">
        <f>'F072'!O23</f>
        <v>3.7290000000000001</v>
      </c>
      <c r="H200">
        <f>'F072'!Q23</f>
        <v>3.2799999999999996E-2</v>
      </c>
      <c r="I200">
        <f>'F072'!R23</f>
        <v>7.3701899999999991</v>
      </c>
      <c r="J200">
        <f>'F072'!S23</f>
        <v>1.2989999999999998E-2</v>
      </c>
      <c r="K200">
        <f>'F072'!T23</f>
        <v>5.5483799999999999</v>
      </c>
      <c r="L200">
        <f>'F072'!U23</f>
        <v>4.1195199999999996</v>
      </c>
      <c r="N200">
        <f>'F072'!G23</f>
        <v>1.1701997000000002</v>
      </c>
      <c r="O200">
        <f>'F072'!F23</f>
        <v>5.3559999999999999</v>
      </c>
      <c r="P200">
        <f t="shared" si="60"/>
        <v>1.466666666666668E-2</v>
      </c>
      <c r="Q200">
        <f t="shared" si="58"/>
        <v>0.12700000000000009</v>
      </c>
      <c r="S200" s="1">
        <v>29.977699999999999</v>
      </c>
      <c r="T200" s="1">
        <v>6.8655999999999997</v>
      </c>
      <c r="U200">
        <f t="shared" si="59"/>
        <v>0.1135300000000008</v>
      </c>
      <c r="V200">
        <f t="shared" si="61"/>
        <v>0.12918758624739343</v>
      </c>
      <c r="W200">
        <f t="shared" si="62"/>
        <v>1.118647053642202</v>
      </c>
      <c r="Y200" t="s">
        <v>68</v>
      </c>
      <c r="AA200" t="b">
        <f t="shared" si="63"/>
        <v>1</v>
      </c>
      <c r="AB200" t="b">
        <f t="shared" si="64"/>
        <v>1</v>
      </c>
      <c r="AC200" t="b">
        <f t="shared" si="65"/>
        <v>1</v>
      </c>
      <c r="AD200" t="b">
        <f t="shared" si="66"/>
        <v>1</v>
      </c>
      <c r="AE200" t="b">
        <f t="shared" si="67"/>
        <v>1</v>
      </c>
      <c r="AF200" t="b">
        <f t="shared" si="68"/>
        <v>1</v>
      </c>
      <c r="AG200" t="b">
        <f t="shared" si="69"/>
        <v>1</v>
      </c>
      <c r="AH200" t="b">
        <v>1</v>
      </c>
      <c r="AI200" t="b">
        <v>1</v>
      </c>
    </row>
    <row r="201" spans="1:35" x14ac:dyDescent="0.25">
      <c r="A201" s="1">
        <f>fullIRtable!A201-fullIRtable!$A$185</f>
        <v>74.000000000058208</v>
      </c>
      <c r="B201" s="1">
        <v>29.977699999999999</v>
      </c>
      <c r="C201" s="1">
        <v>6.8624000000000001</v>
      </c>
      <c r="D201" s="1">
        <v>35.935200000000002</v>
      </c>
      <c r="E201" s="89">
        <v>21.927849730000002</v>
      </c>
      <c r="F201">
        <f>'F072'!M24</f>
        <v>344.61538461538464</v>
      </c>
      <c r="G201">
        <f>'F072'!O24</f>
        <v>4.1719999999999997</v>
      </c>
      <c r="H201">
        <f>'F072'!Q24</f>
        <v>2.9589999999999998E-2</v>
      </c>
      <c r="I201">
        <f>'F072'!R24</f>
        <v>6.7549700000000001</v>
      </c>
      <c r="J201">
        <f>'F072'!S24</f>
        <v>1.128E-2</v>
      </c>
      <c r="K201">
        <f>'F072'!T24</f>
        <v>5.2583399999999996</v>
      </c>
      <c r="L201">
        <f>'F072'!U24</f>
        <v>3.9419899999999997</v>
      </c>
      <c r="N201">
        <f>'F072'!G24</f>
        <v>1.2141997000000002</v>
      </c>
      <c r="O201">
        <f>'F072'!F24</f>
        <v>5.7370000000000001</v>
      </c>
      <c r="P201">
        <f t="shared" si="60"/>
        <v>1.5133300000000091E-2</v>
      </c>
      <c r="Q201">
        <f t="shared" si="58"/>
        <v>0.1329999999999997</v>
      </c>
      <c r="S201" s="1">
        <v>29.977699999999999</v>
      </c>
      <c r="T201" s="1">
        <v>6.8624000000000001</v>
      </c>
      <c r="U201">
        <f t="shared" si="59"/>
        <v>0.11868996999999955</v>
      </c>
      <c r="V201">
        <f t="shared" si="61"/>
        <v>0.12750277045314062</v>
      </c>
      <c r="W201">
        <f t="shared" si="62"/>
        <v>1.1205664640407291</v>
      </c>
      <c r="Y201" t="s">
        <v>68</v>
      </c>
      <c r="AA201" t="b">
        <f t="shared" si="63"/>
        <v>1</v>
      </c>
      <c r="AB201" t="b">
        <f t="shared" si="64"/>
        <v>1</v>
      </c>
      <c r="AC201" t="b">
        <f t="shared" si="65"/>
        <v>1</v>
      </c>
      <c r="AD201" t="b">
        <f t="shared" si="66"/>
        <v>1</v>
      </c>
      <c r="AE201" t="b">
        <f t="shared" si="67"/>
        <v>1</v>
      </c>
      <c r="AF201" t="b">
        <f t="shared" si="68"/>
        <v>1</v>
      </c>
      <c r="AG201" t="b">
        <f t="shared" si="69"/>
        <v>1</v>
      </c>
      <c r="AH201" t="b">
        <v>1</v>
      </c>
      <c r="AI201" t="b">
        <v>1</v>
      </c>
    </row>
    <row r="202" spans="1:35" x14ac:dyDescent="0.25">
      <c r="A202" s="1">
        <f>fullIRtable!A202-fullIRtable!$A$185</f>
        <v>77.000000000058208</v>
      </c>
      <c r="B202" s="1">
        <v>29.977699999999999</v>
      </c>
      <c r="C202" s="1">
        <v>6.8593000000000002</v>
      </c>
      <c r="D202" s="1">
        <v>35.5244</v>
      </c>
      <c r="E202" s="89">
        <v>22.283919640000001</v>
      </c>
      <c r="F202">
        <f>'F072'!M25</f>
        <v>352.30769230769215</v>
      </c>
      <c r="G202">
        <f>'F072'!O25</f>
        <v>3.9780000000000002</v>
      </c>
      <c r="H202">
        <f>'F072'!Q25</f>
        <v>2.9229999999999999E-2</v>
      </c>
      <c r="I202">
        <f>'F072'!R25</f>
        <v>6.6784999999999997</v>
      </c>
      <c r="J202">
        <f>'F072'!S25</f>
        <v>1.2230000000000001E-2</v>
      </c>
      <c r="K202">
        <f>'F072'!T25</f>
        <v>4.9862500000000001</v>
      </c>
      <c r="L202">
        <f>'F072'!U25</f>
        <v>3.6994799999999999</v>
      </c>
      <c r="N202">
        <f>'F072'!G25</f>
        <v>1.2595996000000005</v>
      </c>
      <c r="O202">
        <f>'F072'!F25</f>
        <v>6.1359999999999992</v>
      </c>
      <c r="P202">
        <f t="shared" si="60"/>
        <v>1.4866699999999863E-2</v>
      </c>
      <c r="Q202">
        <f t="shared" si="58"/>
        <v>0.13999999999999999</v>
      </c>
      <c r="S202" s="1">
        <v>29.977699999999999</v>
      </c>
      <c r="T202" s="1">
        <v>6.8593000000000002</v>
      </c>
      <c r="U202">
        <f t="shared" si="59"/>
        <v>0.12398002999999964</v>
      </c>
      <c r="V202">
        <f t="shared" si="61"/>
        <v>0.11991205357830535</v>
      </c>
      <c r="W202">
        <f t="shared" si="62"/>
        <v>1.1292141161766165</v>
      </c>
      <c r="Y202" t="s">
        <v>68</v>
      </c>
      <c r="AA202" t="b">
        <f t="shared" si="63"/>
        <v>1</v>
      </c>
      <c r="AB202" t="b">
        <f t="shared" si="64"/>
        <v>1</v>
      </c>
      <c r="AC202" t="b">
        <f t="shared" si="65"/>
        <v>1</v>
      </c>
      <c r="AD202" t="b">
        <f t="shared" si="66"/>
        <v>1</v>
      </c>
      <c r="AE202" t="b">
        <f t="shared" si="67"/>
        <v>1</v>
      </c>
      <c r="AF202" t="b">
        <f t="shared" si="68"/>
        <v>1</v>
      </c>
      <c r="AG202" t="b">
        <f t="shared" si="69"/>
        <v>1</v>
      </c>
      <c r="AH202" t="b">
        <v>1</v>
      </c>
      <c r="AI202" t="b">
        <v>1</v>
      </c>
    </row>
    <row r="203" spans="1:35" x14ac:dyDescent="0.25">
      <c r="A203" s="1">
        <f>fullIRtable!A203-fullIRtable!$A$185</f>
        <v>80.000000000058208</v>
      </c>
      <c r="B203" s="1">
        <v>29.977699999999999</v>
      </c>
      <c r="C203" s="1">
        <v>6.8686999999999996</v>
      </c>
      <c r="D203" s="1">
        <v>35.713999999999999</v>
      </c>
      <c r="E203" s="89">
        <v>22.65585973</v>
      </c>
      <c r="F203">
        <f>'F072'!M26</f>
        <v>350.38461538461564</v>
      </c>
      <c r="G203">
        <f>'F072'!O26</f>
        <v>4.6449999999999996</v>
      </c>
      <c r="H203">
        <f>'F072'!Q26</f>
        <v>3.279E-2</v>
      </c>
      <c r="I203">
        <f>'F072'!R26</f>
        <v>6.65916</v>
      </c>
      <c r="J203">
        <f>'F072'!S26</f>
        <v>1.095E-2</v>
      </c>
      <c r="K203">
        <f>'F072'!T26</f>
        <v>5.2198399999999996</v>
      </c>
      <c r="L203">
        <f>'F072'!U26</f>
        <v>3.9345399999999997</v>
      </c>
      <c r="N203">
        <f>'F072'!G26</f>
        <v>1.3041997000000001</v>
      </c>
      <c r="O203">
        <f>'F072'!F26</f>
        <v>6.5559999999999992</v>
      </c>
      <c r="P203">
        <f t="shared" si="60"/>
        <v>1.6099933333333444E-2</v>
      </c>
      <c r="Q203">
        <f t="shared" si="58"/>
        <v>0.14633333333333365</v>
      </c>
      <c r="S203" s="1">
        <v>29.977699999999999</v>
      </c>
      <c r="T203" s="1">
        <v>6.8686999999999996</v>
      </c>
      <c r="U203">
        <f t="shared" si="59"/>
        <v>0.13009327333333451</v>
      </c>
      <c r="V203">
        <f t="shared" si="61"/>
        <v>0.12375684707449106</v>
      </c>
      <c r="W203">
        <f t="shared" si="62"/>
        <v>1.1248339716872806</v>
      </c>
      <c r="Y203" t="s">
        <v>68</v>
      </c>
      <c r="AA203" t="b">
        <f t="shared" si="63"/>
        <v>1</v>
      </c>
      <c r="AB203" t="b">
        <f t="shared" si="64"/>
        <v>1</v>
      </c>
      <c r="AC203" t="b">
        <f t="shared" si="65"/>
        <v>1</v>
      </c>
      <c r="AD203" t="b">
        <f t="shared" si="66"/>
        <v>1</v>
      </c>
      <c r="AE203" t="b">
        <f t="shared" si="67"/>
        <v>1</v>
      </c>
      <c r="AF203" t="b">
        <f t="shared" si="68"/>
        <v>1</v>
      </c>
      <c r="AG203" t="b">
        <f t="shared" si="69"/>
        <v>1</v>
      </c>
      <c r="AH203" t="b">
        <v>1</v>
      </c>
      <c r="AI203" t="b">
        <v>1</v>
      </c>
    </row>
    <row r="204" spans="1:35" x14ac:dyDescent="0.25">
      <c r="A204" s="1">
        <f>fullIRtable!A204-fullIRtable!$A$185</f>
        <v>83.000000000058208</v>
      </c>
      <c r="B204" s="1">
        <v>29.977699999999999</v>
      </c>
      <c r="C204" s="1">
        <v>6.8686999999999996</v>
      </c>
      <c r="D204" s="1">
        <v>35.903599999999997</v>
      </c>
      <c r="E204" s="89">
        <v>23.046139550000003</v>
      </c>
      <c r="F204">
        <f>'F072'!M27</f>
        <v>365</v>
      </c>
      <c r="G204">
        <f>'F072'!O27</f>
        <v>5.2190000000000003</v>
      </c>
      <c r="H204">
        <f>'F072'!Q27</f>
        <v>2.7730000000000001E-2</v>
      </c>
      <c r="I204">
        <f>'F072'!R27</f>
        <v>6.46</v>
      </c>
      <c r="J204">
        <f>'F072'!S27</f>
        <v>1.0589999999999999E-2</v>
      </c>
      <c r="K204">
        <f>'F072'!T27</f>
        <v>4.6579199999999998</v>
      </c>
      <c r="L204">
        <f>'F072'!U27</f>
        <v>3.6613700000000002</v>
      </c>
      <c r="N204">
        <f>'F072'!G27</f>
        <v>1.3524995000000004</v>
      </c>
      <c r="O204">
        <f>'F072'!F27</f>
        <v>6.9950000000000001</v>
      </c>
      <c r="P204">
        <f t="shared" si="60"/>
        <v>1.8275024999999983E-2</v>
      </c>
      <c r="Q204">
        <f t="shared" si="58"/>
        <v>0.16474999999999995</v>
      </c>
      <c r="S204" s="1">
        <v>29.977699999999999</v>
      </c>
      <c r="T204" s="1">
        <v>6.8686999999999996</v>
      </c>
      <c r="U204">
        <f t="shared" si="59"/>
        <v>0.14660002249999979</v>
      </c>
      <c r="V204">
        <f t="shared" si="61"/>
        <v>0.12465908727947166</v>
      </c>
      <c r="W204">
        <f t="shared" si="62"/>
        <v>1.1238061030993374</v>
      </c>
      <c r="Y204" t="s">
        <v>68</v>
      </c>
      <c r="AA204" t="b">
        <f t="shared" si="63"/>
        <v>1</v>
      </c>
      <c r="AB204" t="b">
        <f t="shared" si="64"/>
        <v>1</v>
      </c>
      <c r="AC204" t="b">
        <f t="shared" si="65"/>
        <v>1</v>
      </c>
      <c r="AD204" t="b">
        <f t="shared" si="66"/>
        <v>1</v>
      </c>
      <c r="AE204" t="b">
        <f t="shared" si="67"/>
        <v>1</v>
      </c>
      <c r="AF204" t="b">
        <f t="shared" si="68"/>
        <v>1</v>
      </c>
      <c r="AG204" t="b">
        <f t="shared" si="69"/>
        <v>1</v>
      </c>
      <c r="AH204" t="b">
        <v>1</v>
      </c>
      <c r="AI204" t="b">
        <v>1</v>
      </c>
    </row>
    <row r="205" spans="1:35" x14ac:dyDescent="0.25">
      <c r="A205" s="1">
        <f>fullIRtable!A205-fullIRtable!$A$185</f>
        <v>95.000000000058208</v>
      </c>
      <c r="B205" s="1">
        <v>29.977699999999999</v>
      </c>
      <c r="C205" s="1">
        <v>6.8719000000000001</v>
      </c>
      <c r="D205" s="1">
        <v>40.611499999999999</v>
      </c>
      <c r="E205" s="89">
        <v>24.80533982</v>
      </c>
      <c r="F205">
        <f>'F072'!M28</f>
        <v>407.69230769230751</v>
      </c>
      <c r="G205">
        <f>'F072'!O28</f>
        <v>7.3289999999999997</v>
      </c>
      <c r="H205">
        <f>'F072'!Q28</f>
        <v>2.666E-2</v>
      </c>
      <c r="I205">
        <f>'F072'!R28</f>
        <v>5.35989</v>
      </c>
      <c r="J205">
        <f>'F072'!S28</f>
        <v>8.4599999999999988E-3</v>
      </c>
      <c r="K205">
        <f>'F072'!T28</f>
        <v>3.4373399999999998</v>
      </c>
      <c r="L205">
        <f>'F072'!U28</f>
        <v>3.01335</v>
      </c>
      <c r="N205">
        <f>'F072'!G28</f>
        <v>1.5717998000000002</v>
      </c>
      <c r="O205">
        <f>'F072'!F28</f>
        <v>8.9719999999999995</v>
      </c>
      <c r="P205">
        <f t="shared" si="60"/>
        <v>1.8799799999452887E-2</v>
      </c>
      <c r="Q205">
        <f t="shared" si="58"/>
        <v>0.18199999999470259</v>
      </c>
      <c r="S205" s="1">
        <v>29.977699999999999</v>
      </c>
      <c r="T205" s="1">
        <v>6.8719000000000001</v>
      </c>
      <c r="U205">
        <f t="shared" si="59"/>
        <v>0.16069981999532262</v>
      </c>
      <c r="V205">
        <f t="shared" si="61"/>
        <v>0.11698706320890764</v>
      </c>
      <c r="W205">
        <f t="shared" si="62"/>
        <v>1.1325463836860548</v>
      </c>
      <c r="Y205" t="s">
        <v>68</v>
      </c>
      <c r="AA205" t="b">
        <f t="shared" si="63"/>
        <v>1</v>
      </c>
      <c r="AB205" t="b">
        <f t="shared" si="64"/>
        <v>1</v>
      </c>
      <c r="AC205" t="b">
        <f t="shared" si="65"/>
        <v>1</v>
      </c>
      <c r="AD205" t="b">
        <f t="shared" si="66"/>
        <v>1</v>
      </c>
      <c r="AE205" t="b">
        <f t="shared" si="67"/>
        <v>1</v>
      </c>
      <c r="AF205" t="b">
        <f t="shared" si="68"/>
        <v>1</v>
      </c>
      <c r="AG205" t="b">
        <f t="shared" si="69"/>
        <v>1</v>
      </c>
      <c r="AH205" t="b">
        <v>1</v>
      </c>
      <c r="AI205" t="b">
        <v>1</v>
      </c>
    </row>
    <row r="206" spans="1:35" x14ac:dyDescent="0.25">
      <c r="A206" s="1">
        <f>fullIRtable!A206-fullIRtable!$A$185</f>
        <v>97.000000000116415</v>
      </c>
      <c r="B206" s="1">
        <v>29.977699999999999</v>
      </c>
      <c r="C206" s="1">
        <v>6.8593000000000002</v>
      </c>
      <c r="D206" s="1">
        <v>39.3476</v>
      </c>
      <c r="E206" s="89">
        <v>25.12673946</v>
      </c>
      <c r="F206">
        <f>'F072'!M29</f>
        <v>410</v>
      </c>
      <c r="G206">
        <f>'F072'!O29</f>
        <v>7.5789999999999997</v>
      </c>
      <c r="H206">
        <f>'F072'!Q29</f>
        <v>2.971E-2</v>
      </c>
      <c r="I206">
        <f>'F072'!R29</f>
        <v>5.5954500000000005</v>
      </c>
      <c r="J206">
        <f>'F072'!S29</f>
        <v>6.5299999999999993E-3</v>
      </c>
      <c r="K206">
        <f>'F072'!T29</f>
        <v>3.8737699999999995</v>
      </c>
      <c r="L206">
        <f>'F072'!U29</f>
        <v>3.4327899999999998</v>
      </c>
      <c r="N206">
        <f>'F072'!G29</f>
        <v>1.6093994000000003</v>
      </c>
      <c r="O206">
        <f>'F072'!F29</f>
        <v>9.3359999999999985</v>
      </c>
      <c r="P206">
        <f t="shared" si="60"/>
        <v>1.8600100001082788E-2</v>
      </c>
      <c r="Q206">
        <f t="shared" si="58"/>
        <v>0.18750000001091394</v>
      </c>
      <c r="S206" s="1">
        <v>29.977699999999999</v>
      </c>
      <c r="T206" s="1">
        <v>6.8593000000000002</v>
      </c>
      <c r="U206">
        <f t="shared" si="59"/>
        <v>0.16486509000959568</v>
      </c>
      <c r="V206">
        <f t="shared" si="61"/>
        <v>0.11282012462432285</v>
      </c>
      <c r="W206">
        <f t="shared" si="62"/>
        <v>1.1372935289090058</v>
      </c>
      <c r="Y206" t="s">
        <v>68</v>
      </c>
      <c r="AA206" t="b">
        <f t="shared" si="63"/>
        <v>1</v>
      </c>
      <c r="AB206" t="b">
        <f t="shared" si="64"/>
        <v>1</v>
      </c>
      <c r="AC206" t="b">
        <f t="shared" si="65"/>
        <v>1</v>
      </c>
      <c r="AD206" t="b">
        <f t="shared" si="66"/>
        <v>1</v>
      </c>
      <c r="AE206" t="b">
        <f t="shared" si="67"/>
        <v>1</v>
      </c>
      <c r="AF206" t="b">
        <f t="shared" si="68"/>
        <v>1</v>
      </c>
      <c r="AG206" t="b">
        <f t="shared" si="69"/>
        <v>1</v>
      </c>
      <c r="AH206" t="b">
        <v>1</v>
      </c>
      <c r="AI206" t="b">
        <v>1</v>
      </c>
    </row>
    <row r="207" spans="1:35" x14ac:dyDescent="0.25">
      <c r="A207" s="1">
        <f>fullIRtable!A207-fullIRtable!$A$185</f>
        <v>99</v>
      </c>
      <c r="B207" s="1">
        <v>29.977699999999999</v>
      </c>
      <c r="C207" s="1">
        <v>6.8655999999999997</v>
      </c>
      <c r="D207" s="1">
        <v>35.366500000000002</v>
      </c>
      <c r="E207" s="89">
        <v>25.456469639999998</v>
      </c>
      <c r="F207">
        <f>'F072'!M30</f>
        <v>412.69230769230785</v>
      </c>
      <c r="G207">
        <f>'F072'!O30</f>
        <v>7.5469999999999997</v>
      </c>
      <c r="H207">
        <f>'F072'!Q30</f>
        <v>3.2070000000000001E-2</v>
      </c>
      <c r="I207">
        <f>'F072'!R30</f>
        <v>5.5975999999999999</v>
      </c>
      <c r="J207">
        <f>'F072'!S30</f>
        <v>6.8400000000000006E-3</v>
      </c>
      <c r="K207">
        <f>'F072'!T30</f>
        <v>3.7475299999999998</v>
      </c>
      <c r="L207">
        <f>'F072'!U30</f>
        <v>3.2351000000000001</v>
      </c>
      <c r="N207">
        <f>'F072'!G30</f>
        <v>1.6465996000000005</v>
      </c>
      <c r="O207">
        <f>'F072'!F30</f>
        <v>9.7109999999999985</v>
      </c>
      <c r="P207">
        <f t="shared" si="60"/>
        <v>2.2300049999350778E-2</v>
      </c>
      <c r="Q207">
        <f t="shared" si="58"/>
        <v>0.19399999999435469</v>
      </c>
      <c r="S207" s="1">
        <v>29.977699999999999</v>
      </c>
      <c r="T207" s="1">
        <v>6.8655999999999997</v>
      </c>
      <c r="U207">
        <f t="shared" si="59"/>
        <v>0.17396004499493828</v>
      </c>
      <c r="V207">
        <f t="shared" si="61"/>
        <v>0.12819064285709769</v>
      </c>
      <c r="W207">
        <f t="shared" si="62"/>
        <v>1.1151986078182465</v>
      </c>
      <c r="Y207" t="s">
        <v>68</v>
      </c>
      <c r="AA207" t="b">
        <f t="shared" si="63"/>
        <v>1</v>
      </c>
      <c r="AB207" t="b">
        <f t="shared" si="64"/>
        <v>1</v>
      </c>
      <c r="AC207" t="b">
        <f t="shared" si="65"/>
        <v>1</v>
      </c>
      <c r="AD207" t="b">
        <f t="shared" si="66"/>
        <v>1</v>
      </c>
      <c r="AE207" t="b">
        <f t="shared" si="67"/>
        <v>1</v>
      </c>
      <c r="AF207" t="b">
        <f t="shared" si="68"/>
        <v>1</v>
      </c>
      <c r="AG207" t="b">
        <f t="shared" si="69"/>
        <v>1</v>
      </c>
      <c r="AH207" t="b">
        <v>1</v>
      </c>
      <c r="AI207" t="b">
        <v>1</v>
      </c>
    </row>
    <row r="208" spans="1:35" x14ac:dyDescent="0.25">
      <c r="A208" s="1">
        <f>fullIRtable!A208-fullIRtable!$A$185</f>
        <v>101.00000000005821</v>
      </c>
      <c r="B208" s="1">
        <v>29.977699999999999</v>
      </c>
      <c r="C208" s="1">
        <v>6.9097</v>
      </c>
      <c r="D208" s="1">
        <v>36.946300000000001</v>
      </c>
      <c r="E208" s="89">
        <v>25.80438973</v>
      </c>
      <c r="F208">
        <f>'F072'!M31</f>
        <v>419.61538461538453</v>
      </c>
      <c r="G208">
        <f>'F072'!O31</f>
        <v>8.0120000000000005</v>
      </c>
      <c r="H208">
        <f>'F072'!Q31</f>
        <v>2.828E-2</v>
      </c>
      <c r="I208">
        <f>'F072'!R31</f>
        <v>5.5693800000000007</v>
      </c>
      <c r="J208">
        <f>'F072'!S31</f>
        <v>5.7200000000000003E-3</v>
      </c>
      <c r="K208">
        <f>'F072'!T31</f>
        <v>3.7721800000000001</v>
      </c>
      <c r="L208">
        <f>'F072'!U31</f>
        <v>3.25488</v>
      </c>
      <c r="N208">
        <f>'F072'!G31</f>
        <v>1.6911997000000001</v>
      </c>
      <c r="O208">
        <f>'F072'!F31</f>
        <v>10.099</v>
      </c>
      <c r="P208">
        <f t="shared" si="60"/>
        <v>2.8349849999175031E-2</v>
      </c>
      <c r="Q208">
        <f t="shared" si="58"/>
        <v>0.19449999999433898</v>
      </c>
      <c r="S208" s="1">
        <v>29.977699999999999</v>
      </c>
      <c r="T208" s="1">
        <v>6.9097</v>
      </c>
      <c r="U208">
        <f t="shared" si="59"/>
        <v>0.17853986499480498</v>
      </c>
      <c r="V208">
        <f t="shared" si="61"/>
        <v>0.15878722659502365</v>
      </c>
      <c r="W208">
        <f t="shared" si="62"/>
        <v>1.0893925566707379</v>
      </c>
      <c r="Y208" t="s">
        <v>68</v>
      </c>
      <c r="AA208" t="b">
        <f t="shared" si="63"/>
        <v>1</v>
      </c>
      <c r="AB208" t="b">
        <f t="shared" si="64"/>
        <v>1</v>
      </c>
      <c r="AC208" t="b">
        <f t="shared" si="65"/>
        <v>1</v>
      </c>
      <c r="AD208" t="b">
        <f t="shared" si="66"/>
        <v>1</v>
      </c>
      <c r="AE208" t="b">
        <f t="shared" si="67"/>
        <v>1</v>
      </c>
      <c r="AF208" t="b">
        <f t="shared" si="68"/>
        <v>1</v>
      </c>
      <c r="AG208" t="b">
        <f t="shared" si="69"/>
        <v>1</v>
      </c>
      <c r="AH208" t="b">
        <v>1</v>
      </c>
      <c r="AI208" t="b">
        <v>1</v>
      </c>
    </row>
    <row r="209" spans="1:35" x14ac:dyDescent="0.25">
      <c r="A209" s="1">
        <f>fullIRtable!A209-fullIRtable!$A$185</f>
        <v>103.00000000011642</v>
      </c>
      <c r="B209" s="1">
        <v>30.024999999999999</v>
      </c>
      <c r="C209" s="1">
        <v>6.9034000000000004</v>
      </c>
      <c r="D209" s="1">
        <v>16.8826</v>
      </c>
      <c r="E209" s="89">
        <v>26.161469460000003</v>
      </c>
      <c r="F209">
        <f>'F072'!M32</f>
        <v>428.07692307692321</v>
      </c>
      <c r="G209">
        <f>'F072'!O32</f>
        <v>8.3889999999999993</v>
      </c>
      <c r="H209">
        <f>'F072'!Q32</f>
        <v>3.2409999999999994E-2</v>
      </c>
      <c r="I209">
        <f>'F072'!R32</f>
        <v>5.6618499999999994</v>
      </c>
      <c r="J209">
        <f>'F072'!S32</f>
        <v>1.038E-2</v>
      </c>
      <c r="K209">
        <f>'F072'!T32</f>
        <v>3.7680599999999997</v>
      </c>
      <c r="L209">
        <f>'F072'!U32</f>
        <v>3.3548800000000001</v>
      </c>
      <c r="N209">
        <f>'F072'!G32</f>
        <v>1.7478994000000003</v>
      </c>
      <c r="O209">
        <f>'F072'!F32</f>
        <v>10.488</v>
      </c>
      <c r="P209">
        <v>0</v>
      </c>
      <c r="Q209">
        <v>0</v>
      </c>
      <c r="S209" s="1">
        <v>30.024999999999999</v>
      </c>
      <c r="T209" s="1">
        <v>6.9034000000000004</v>
      </c>
      <c r="U209">
        <v>0</v>
      </c>
      <c r="V209" t="e">
        <f t="shared" si="61"/>
        <v>#DIV/0!</v>
      </c>
      <c r="W209" t="e">
        <f t="shared" si="62"/>
        <v>#DIV/0!</v>
      </c>
      <c r="Y209" t="s">
        <v>68</v>
      </c>
      <c r="AA209" t="b">
        <f t="shared" si="63"/>
        <v>1</v>
      </c>
      <c r="AB209" t="b">
        <f t="shared" si="64"/>
        <v>1</v>
      </c>
      <c r="AC209" t="b">
        <f t="shared" si="65"/>
        <v>1</v>
      </c>
      <c r="AD209" t="b">
        <f t="shared" si="66"/>
        <v>1</v>
      </c>
      <c r="AE209" t="b">
        <f t="shared" si="67"/>
        <v>1</v>
      </c>
      <c r="AF209" t="b">
        <f t="shared" si="68"/>
        <v>1</v>
      </c>
      <c r="AG209" t="b">
        <f t="shared" si="69"/>
        <v>1</v>
      </c>
      <c r="AH209" t="b">
        <v>1</v>
      </c>
      <c r="AI209" t="b">
        <v>1</v>
      </c>
    </row>
    <row r="214" spans="1:35" x14ac:dyDescent="0.25">
      <c r="AA214">
        <f>COUNTIF(AA3:AI209,TRUE)-COUNTIF(AA103:AI133,TRUE)-COUNTIF(AA3:AI16,TRUE)</f>
        <v>1348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022F-BA3C-4D83-8F45-DAD6A3429B53}">
  <dimension ref="A1:AA212"/>
  <sheetViews>
    <sheetView workbookViewId="0">
      <selection activeCell="X3" sqref="X3"/>
    </sheetView>
  </sheetViews>
  <sheetFormatPr defaultRowHeight="15" x14ac:dyDescent="0.25"/>
  <sheetData>
    <row r="1" spans="1:27" x14ac:dyDescent="0.25">
      <c r="A1" s="61" t="s">
        <v>0</v>
      </c>
      <c r="B1" s="62" t="s">
        <v>1</v>
      </c>
      <c r="C1" s="62" t="s">
        <v>2</v>
      </c>
      <c r="D1" s="62" t="s">
        <v>3</v>
      </c>
      <c r="E1" s="87" t="s">
        <v>9</v>
      </c>
      <c r="F1" s="99" t="s">
        <v>85</v>
      </c>
      <c r="G1" s="99" t="s">
        <v>83</v>
      </c>
      <c r="H1" s="99" t="s">
        <v>84</v>
      </c>
      <c r="I1" s="99" t="s">
        <v>89</v>
      </c>
      <c r="J1" s="99" t="s">
        <v>90</v>
      </c>
      <c r="K1" s="99" t="s">
        <v>91</v>
      </c>
      <c r="L1" s="99" t="s">
        <v>92</v>
      </c>
      <c r="M1" s="99" t="s">
        <v>93</v>
      </c>
      <c r="N1" s="99" t="s">
        <v>94</v>
      </c>
      <c r="P1" s="99" t="s">
        <v>75</v>
      </c>
      <c r="Q1" s="99" t="s">
        <v>86</v>
      </c>
      <c r="R1" s="99" t="s">
        <v>87</v>
      </c>
      <c r="S1" s="99" t="s">
        <v>88</v>
      </c>
      <c r="T1" s="99" t="s">
        <v>95</v>
      </c>
      <c r="U1" s="99" t="s">
        <v>96</v>
      </c>
      <c r="V1" s="99" t="s">
        <v>97</v>
      </c>
      <c r="W1" s="99" t="s">
        <v>98</v>
      </c>
      <c r="X1" s="99" t="s">
        <v>99</v>
      </c>
      <c r="Y1" s="99" t="s">
        <v>100</v>
      </c>
      <c r="AA1" s="15" t="s">
        <v>59</v>
      </c>
    </row>
    <row r="2" spans="1:27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88" t="s">
        <v>20</v>
      </c>
      <c r="F2" s="99" t="s">
        <v>35</v>
      </c>
      <c r="G2" s="99" t="s">
        <v>35</v>
      </c>
      <c r="H2" s="99" t="s">
        <v>35</v>
      </c>
      <c r="I2" s="99" t="s">
        <v>35</v>
      </c>
      <c r="J2" s="99" t="s">
        <v>35</v>
      </c>
      <c r="K2" s="99" t="s">
        <v>35</v>
      </c>
      <c r="L2" s="99" t="s">
        <v>35</v>
      </c>
      <c r="M2" s="99" t="s">
        <v>35</v>
      </c>
      <c r="N2" s="99" t="s">
        <v>35</v>
      </c>
      <c r="P2" s="99" t="s">
        <v>76</v>
      </c>
      <c r="Q2" s="99" t="s">
        <v>35</v>
      </c>
      <c r="R2" s="99" t="s">
        <v>35</v>
      </c>
      <c r="S2" s="99" t="s">
        <v>35</v>
      </c>
      <c r="T2" s="99" t="s">
        <v>35</v>
      </c>
      <c r="U2" s="99" t="s">
        <v>35</v>
      </c>
      <c r="V2" s="99" t="s">
        <v>35</v>
      </c>
      <c r="W2" s="99" t="s">
        <v>35</v>
      </c>
      <c r="X2" s="99" t="s">
        <v>35</v>
      </c>
      <c r="Y2" s="99" t="s">
        <v>35</v>
      </c>
    </row>
    <row r="3" spans="1:27" x14ac:dyDescent="0.25">
      <c r="A3" s="1">
        <f>fullIRtable!A3-fullIRtable!$A$3</f>
        <v>0</v>
      </c>
      <c r="B3" s="1">
        <v>29.919899999999998</v>
      </c>
      <c r="C3" s="1">
        <v>4.9851000000000001</v>
      </c>
      <c r="D3" s="1">
        <v>4.9851000000000001</v>
      </c>
      <c r="E3" s="89">
        <v>17.588350000000002</v>
      </c>
      <c r="F3">
        <v>-116.728114736187</v>
      </c>
      <c r="G3">
        <v>108.401540196605</v>
      </c>
      <c r="H3">
        <v>16.6044072396889</v>
      </c>
      <c r="I3">
        <v>-29.2760143487234</v>
      </c>
      <c r="J3">
        <v>12.5569842513796</v>
      </c>
      <c r="K3">
        <v>175.937438174524</v>
      </c>
      <c r="L3">
        <v>164.532862787612</v>
      </c>
      <c r="M3">
        <v>-92.035141547525797</v>
      </c>
      <c r="N3">
        <v>86.466740698982605</v>
      </c>
      <c r="P3">
        <v>0.12267800000285664</v>
      </c>
      <c r="Q3">
        <v>472.57897765105599</v>
      </c>
      <c r="R3">
        <v>-439.810284513358</v>
      </c>
      <c r="S3">
        <v>-101.628477126004</v>
      </c>
      <c r="T3">
        <v>94.339162012879598</v>
      </c>
      <c r="U3">
        <v>-341.52298801083901</v>
      </c>
      <c r="V3">
        <v>117.26118505746599</v>
      </c>
      <c r="W3">
        <v>274.804626563765</v>
      </c>
      <c r="X3">
        <v>154.06411808838399</v>
      </c>
      <c r="Y3">
        <v>692.88500345851401</v>
      </c>
      <c r="AA3" t="s">
        <v>60</v>
      </c>
    </row>
    <row r="4" spans="1:27" x14ac:dyDescent="0.25">
      <c r="A4" s="1">
        <f>fullIRtable!A4-fullIRtable!$A$3</f>
        <v>4.9999999998835634</v>
      </c>
      <c r="B4" s="1">
        <v>29.919899999999998</v>
      </c>
      <c r="C4" s="1">
        <v>4.9851000000000001</v>
      </c>
      <c r="D4" s="1">
        <v>4.9851000000000001</v>
      </c>
      <c r="E4" s="89">
        <v>18.201740000000001</v>
      </c>
      <c r="F4">
        <v>-126.726395283052</v>
      </c>
      <c r="G4">
        <v>115.18575831872199</v>
      </c>
      <c r="H4">
        <v>15.507641020544201</v>
      </c>
      <c r="I4">
        <v>-31.342035401722001</v>
      </c>
      <c r="J4">
        <v>13.9654753238119</v>
      </c>
      <c r="K4">
        <v>187.53053508762201</v>
      </c>
      <c r="L4">
        <v>177.239927434045</v>
      </c>
      <c r="M4">
        <v>-97.771746568915603</v>
      </c>
      <c r="N4">
        <v>92.680826340920902</v>
      </c>
      <c r="P4">
        <v>0.11759454545205605</v>
      </c>
      <c r="Q4">
        <v>475.08825897763802</v>
      </c>
      <c r="R4">
        <v>-442.43511160183698</v>
      </c>
      <c r="S4">
        <v>-102.46088500142</v>
      </c>
      <c r="T4">
        <v>89.288919583093403</v>
      </c>
      <c r="U4">
        <v>-349.07568393084603</v>
      </c>
      <c r="V4">
        <v>117.022757195078</v>
      </c>
      <c r="W4">
        <v>261.03662644204098</v>
      </c>
      <c r="X4">
        <v>171.617604119791</v>
      </c>
      <c r="Y4">
        <v>744.47736288653095</v>
      </c>
      <c r="AA4" t="s">
        <v>60</v>
      </c>
    </row>
    <row r="5" spans="1:27" x14ac:dyDescent="0.25">
      <c r="A5" s="1">
        <f>fullIRtable!A5-fullIRtable!$A$3</f>
        <v>8.6666666666278616</v>
      </c>
      <c r="B5" s="1">
        <v>29.919899999999998</v>
      </c>
      <c r="C5" s="1">
        <v>4.9882</v>
      </c>
      <c r="D5" s="1">
        <v>4.9882</v>
      </c>
      <c r="E5" s="89">
        <v>18.632920000000002</v>
      </c>
      <c r="F5">
        <v>-123.983031984165</v>
      </c>
      <c r="G5">
        <v>113.809296662607</v>
      </c>
      <c r="H5">
        <v>16.216930127909102</v>
      </c>
      <c r="I5">
        <v>-30.835681285447301</v>
      </c>
      <c r="J5">
        <v>13.4986294837549</v>
      </c>
      <c r="K5">
        <v>185.05045060678</v>
      </c>
      <c r="L5">
        <v>173.98734920203199</v>
      </c>
      <c r="M5">
        <v>-96.585269694087899</v>
      </c>
      <c r="N5">
        <v>91.186907769098497</v>
      </c>
      <c r="P5">
        <v>0.11690999999999956</v>
      </c>
      <c r="Q5">
        <v>471.30431299437299</v>
      </c>
      <c r="R5">
        <v>-439.02604623881501</v>
      </c>
      <c r="S5">
        <v>-101.760906705755</v>
      </c>
      <c r="T5">
        <v>86.376629147995899</v>
      </c>
      <c r="U5">
        <v>-348.57111871188698</v>
      </c>
      <c r="V5">
        <v>115.749279924531</v>
      </c>
      <c r="W5">
        <v>252.919721348373</v>
      </c>
      <c r="X5">
        <v>176.886603097158</v>
      </c>
      <c r="Y5">
        <v>757.54624234844096</v>
      </c>
      <c r="AA5" t="s">
        <v>60</v>
      </c>
    </row>
    <row r="6" spans="1:27" x14ac:dyDescent="0.25">
      <c r="A6" s="1">
        <f>fullIRtable!A6-fullIRtable!$A$3</f>
        <v>11.666666666627862</v>
      </c>
      <c r="B6" s="1">
        <v>29.919899999999998</v>
      </c>
      <c r="C6" s="1">
        <v>4.9820000000000002</v>
      </c>
      <c r="D6" s="1">
        <v>4.9820000000000002</v>
      </c>
      <c r="E6" s="89">
        <v>18.983650000000001</v>
      </c>
      <c r="F6">
        <v>-132.530770563891</v>
      </c>
      <c r="G6">
        <v>120.379605348475</v>
      </c>
      <c r="H6">
        <v>15.9919282657244</v>
      </c>
      <c r="I6">
        <v>-32.713552780581097</v>
      </c>
      <c r="J6">
        <v>14.5874852921444</v>
      </c>
      <c r="K6">
        <v>196.06990231486901</v>
      </c>
      <c r="L6">
        <v>185.23789240870201</v>
      </c>
      <c r="M6">
        <v>-102.164245637989</v>
      </c>
      <c r="N6">
        <v>96.860280848333801</v>
      </c>
      <c r="P6">
        <v>0.1180600000027472</v>
      </c>
      <c r="Q6">
        <v>472.34207764215301</v>
      </c>
      <c r="R6">
        <v>-439.880115920349</v>
      </c>
      <c r="S6">
        <v>-101.87109019375499</v>
      </c>
      <c r="T6">
        <v>88.726041888410506</v>
      </c>
      <c r="U6">
        <v>-347.10624080564497</v>
      </c>
      <c r="V6">
        <v>116.33907109761699</v>
      </c>
      <c r="W6">
        <v>259.39948752899102</v>
      </c>
      <c r="X6">
        <v>170.76654953914701</v>
      </c>
      <c r="Y6">
        <v>740.57757314712603</v>
      </c>
      <c r="AA6" t="s">
        <v>60</v>
      </c>
    </row>
    <row r="7" spans="1:27" x14ac:dyDescent="0.25">
      <c r="A7" s="1">
        <f>fullIRtable!A7-fullIRtable!$A$3</f>
        <v>14.166666666569654</v>
      </c>
      <c r="B7" s="1">
        <v>29.919899999999998</v>
      </c>
      <c r="C7" s="1">
        <v>4.9757999999999996</v>
      </c>
      <c r="D7" s="1">
        <v>4.9757999999999996</v>
      </c>
      <c r="E7" s="89">
        <v>19.278799999999997</v>
      </c>
      <c r="F7">
        <v>-140.50586907620601</v>
      </c>
      <c r="G7">
        <v>126.95858483423</v>
      </c>
      <c r="H7">
        <v>16.201677933727801</v>
      </c>
      <c r="I7">
        <v>-34.302318328590403</v>
      </c>
      <c r="J7">
        <v>15.3534491424025</v>
      </c>
      <c r="K7">
        <v>206.93256733553099</v>
      </c>
      <c r="L7">
        <v>195.81224714079801</v>
      </c>
      <c r="M7">
        <v>-107.70455711088</v>
      </c>
      <c r="N7">
        <v>102.299961256128</v>
      </c>
      <c r="P7">
        <v>0.11681213114598084</v>
      </c>
      <c r="Q7">
        <v>473.35202991553399</v>
      </c>
      <c r="R7">
        <v>-440.90740531958301</v>
      </c>
      <c r="S7">
        <v>-102.176627827719</v>
      </c>
      <c r="T7">
        <v>87.252615862547501</v>
      </c>
      <c r="U7">
        <v>-349.56791862371898</v>
      </c>
      <c r="V7">
        <v>116.32985073202499</v>
      </c>
      <c r="W7">
        <v>255.39204830751299</v>
      </c>
      <c r="X7">
        <v>176.145649244363</v>
      </c>
      <c r="Y7">
        <v>756.51597794942802</v>
      </c>
      <c r="AA7" t="s">
        <v>60</v>
      </c>
    </row>
    <row r="8" spans="1:27" x14ac:dyDescent="0.25">
      <c r="A8" s="1">
        <f>fullIRtable!A8-fullIRtable!$A$3</f>
        <v>24.333333333372138</v>
      </c>
      <c r="B8" s="1">
        <v>29.919899999999998</v>
      </c>
      <c r="C8" s="1">
        <v>4.9882</v>
      </c>
      <c r="D8" s="1">
        <v>4.9882</v>
      </c>
      <c r="E8" s="89">
        <v>20.466390000000001</v>
      </c>
      <c r="F8">
        <v>-165.33097803098801</v>
      </c>
      <c r="G8">
        <v>146.46848649470601</v>
      </c>
      <c r="H8">
        <v>15.8787889313307</v>
      </c>
      <c r="I8">
        <v>-39.502006800994202</v>
      </c>
      <c r="J8">
        <v>17.9771221467897</v>
      </c>
      <c r="K8">
        <v>239.57410756212201</v>
      </c>
      <c r="L8">
        <v>228.34688464727799</v>
      </c>
      <c r="M8">
        <v>-124.15285856241501</v>
      </c>
      <c r="N8">
        <v>118.799210901283</v>
      </c>
      <c r="P8">
        <v>0.11478400000267275</v>
      </c>
      <c r="Q8">
        <v>473.59643634789597</v>
      </c>
      <c r="R8">
        <v>-441.26212258387397</v>
      </c>
      <c r="S8">
        <v>-102.357871993636</v>
      </c>
      <c r="T8">
        <v>84.861568673274803</v>
      </c>
      <c r="U8">
        <v>-352.26706966269899</v>
      </c>
      <c r="V8">
        <v>116.012045149218</v>
      </c>
      <c r="W8">
        <v>248.841559888436</v>
      </c>
      <c r="X8">
        <v>183.58086177574299</v>
      </c>
      <c r="Y8">
        <v>777.93309917067404</v>
      </c>
      <c r="AA8" t="s">
        <v>60</v>
      </c>
    </row>
    <row r="9" spans="1:27" x14ac:dyDescent="0.25">
      <c r="A9" s="1">
        <f>fullIRtable!A9-fullIRtable!$A$3</f>
        <v>26.833333333313931</v>
      </c>
      <c r="B9" s="1">
        <v>29.919899999999998</v>
      </c>
      <c r="C9" s="1">
        <v>4.9820000000000002</v>
      </c>
      <c r="D9" s="1">
        <v>4.9820000000000002</v>
      </c>
      <c r="E9" s="89">
        <v>20.753350000000001</v>
      </c>
      <c r="F9">
        <v>-149.11922659060301</v>
      </c>
      <c r="G9">
        <v>133.24965878031301</v>
      </c>
      <c r="H9">
        <v>15.762015559791299</v>
      </c>
      <c r="I9">
        <v>-34.242072191868601</v>
      </c>
      <c r="J9">
        <v>15.3010568086258</v>
      </c>
      <c r="K9">
        <v>216.67721193919101</v>
      </c>
      <c r="L9">
        <v>206.043949686839</v>
      </c>
      <c r="M9">
        <v>-112.427231764453</v>
      </c>
      <c r="N9">
        <v>107.412380565026</v>
      </c>
      <c r="P9">
        <v>0.11481882353019728</v>
      </c>
      <c r="Q9">
        <v>477.03323288226102</v>
      </c>
      <c r="R9">
        <v>-444.42486319711702</v>
      </c>
      <c r="S9">
        <v>-103.060809122121</v>
      </c>
      <c r="T9">
        <v>86.233016467001505</v>
      </c>
      <c r="U9">
        <v>-354.04217051937297</v>
      </c>
      <c r="V9">
        <v>116.9711288677</v>
      </c>
      <c r="W9">
        <v>252.720073594734</v>
      </c>
      <c r="X9">
        <v>182.63504366645799</v>
      </c>
      <c r="Y9">
        <v>777.05644796588399</v>
      </c>
      <c r="AA9" t="s">
        <v>60</v>
      </c>
    </row>
    <row r="10" spans="1:27" x14ac:dyDescent="0.25">
      <c r="A10" s="1">
        <f>fullIRtable!A10-fullIRtable!$A$3</f>
        <v>29.666666666627862</v>
      </c>
      <c r="B10" s="1">
        <v>29.919899999999998</v>
      </c>
      <c r="C10" s="1">
        <v>4.9851000000000001</v>
      </c>
      <c r="D10" s="1">
        <v>4.9851000000000001</v>
      </c>
      <c r="E10" s="89">
        <v>21.078669999999999</v>
      </c>
      <c r="F10">
        <v>-161.299239890324</v>
      </c>
      <c r="G10">
        <v>143.14636220280801</v>
      </c>
      <c r="H10">
        <v>16.198473103332301</v>
      </c>
      <c r="I10">
        <v>-37.266761665477901</v>
      </c>
      <c r="J10">
        <v>16.950216270120599</v>
      </c>
      <c r="K10">
        <v>233.15495256513199</v>
      </c>
      <c r="L10">
        <v>222.55619267763501</v>
      </c>
      <c r="M10">
        <v>-120.991115467523</v>
      </c>
      <c r="N10">
        <v>115.857023230046</v>
      </c>
      <c r="P10">
        <v>0.11514000000000142</v>
      </c>
      <c r="Q10">
        <v>475.08930520050899</v>
      </c>
      <c r="R10">
        <v>-442.61316219554499</v>
      </c>
      <c r="S10">
        <v>-102.640171664619</v>
      </c>
      <c r="T10">
        <v>85.894144978114198</v>
      </c>
      <c r="U10">
        <v>-352.58648000986801</v>
      </c>
      <c r="V10">
        <v>116.496411032556</v>
      </c>
      <c r="W10">
        <v>251.72460386556199</v>
      </c>
      <c r="X10">
        <v>181.85302072141599</v>
      </c>
      <c r="Y10">
        <v>773.78175548343097</v>
      </c>
      <c r="AA10" t="s">
        <v>60</v>
      </c>
    </row>
    <row r="11" spans="1:27" x14ac:dyDescent="0.25">
      <c r="A11" s="1">
        <f>fullIRtable!A11-fullIRtable!$A$3</f>
        <v>32.666666666627862</v>
      </c>
      <c r="B11" s="1">
        <v>29.919899999999998</v>
      </c>
      <c r="C11" s="1">
        <v>4.9851000000000001</v>
      </c>
      <c r="D11" s="1">
        <v>4.9851000000000001</v>
      </c>
      <c r="E11" s="89">
        <v>21.424090000000003</v>
      </c>
      <c r="F11">
        <v>-167.639532470929</v>
      </c>
      <c r="G11">
        <v>147.79511996368799</v>
      </c>
      <c r="H11">
        <v>15.9883792384393</v>
      </c>
      <c r="I11">
        <v>-38.009334272400402</v>
      </c>
      <c r="J11">
        <v>17.5014641403456</v>
      </c>
      <c r="K11">
        <v>240.702470307737</v>
      </c>
      <c r="L11">
        <v>230.53763976288599</v>
      </c>
      <c r="M11">
        <v>-124.89351976089699</v>
      </c>
      <c r="N11">
        <v>119.89907557402999</v>
      </c>
      <c r="P11">
        <v>0.11504999999999892</v>
      </c>
      <c r="Q11">
        <v>475.12583526000799</v>
      </c>
      <c r="R11">
        <v>-442.65317984844899</v>
      </c>
      <c r="S11">
        <v>-102.654115556712</v>
      </c>
      <c r="T11">
        <v>85.786008325374695</v>
      </c>
      <c r="U11">
        <v>-352.73222044208899</v>
      </c>
      <c r="V11">
        <v>116.487570719104</v>
      </c>
      <c r="W11">
        <v>251.42921780912499</v>
      </c>
      <c r="X11">
        <v>182.21292106315499</v>
      </c>
      <c r="Y11">
        <v>774.83160857283497</v>
      </c>
      <c r="AA11" t="s">
        <v>60</v>
      </c>
    </row>
    <row r="12" spans="1:27" x14ac:dyDescent="0.25">
      <c r="A12" s="1">
        <f>fullIRtable!A12-fullIRtable!$A$3</f>
        <v>35.666666666627862</v>
      </c>
      <c r="B12" s="1">
        <v>29.919899999999998</v>
      </c>
      <c r="C12" s="1">
        <v>4.9851000000000001</v>
      </c>
      <c r="D12" s="1">
        <v>4.9851000000000001</v>
      </c>
      <c r="E12" s="89">
        <v>21.76924</v>
      </c>
      <c r="F12">
        <v>-168.96156158489899</v>
      </c>
      <c r="G12">
        <v>148.80186117175799</v>
      </c>
      <c r="H12">
        <v>16.006084983427101</v>
      </c>
      <c r="I12">
        <v>-38.125045362087803</v>
      </c>
      <c r="J12">
        <v>17.613193233815899</v>
      </c>
      <c r="K12">
        <v>242.27125506866801</v>
      </c>
      <c r="L12">
        <v>232.23134353959699</v>
      </c>
      <c r="M12">
        <v>-125.71498676133299</v>
      </c>
      <c r="N12">
        <v>120.75863415185501</v>
      </c>
      <c r="P12">
        <v>0.11626000000270666</v>
      </c>
      <c r="Q12">
        <v>471.16540850811299</v>
      </c>
      <c r="R12">
        <v>-438.93280764688001</v>
      </c>
      <c r="S12">
        <v>-101.767473313037</v>
      </c>
      <c r="T12">
        <v>85.658038573781795</v>
      </c>
      <c r="U12">
        <v>-349.185010337157</v>
      </c>
      <c r="V12">
        <v>115.607651954302</v>
      </c>
      <c r="W12">
        <v>250.94387611567399</v>
      </c>
      <c r="X12">
        <v>178.92410423657901</v>
      </c>
      <c r="Y12">
        <v>763.30556396633597</v>
      </c>
      <c r="AA12" t="s">
        <v>60</v>
      </c>
    </row>
    <row r="13" spans="1:27" x14ac:dyDescent="0.25">
      <c r="A13" s="1">
        <f>fullIRtable!A13-fullIRtable!$A$3</f>
        <v>38.166666666569654</v>
      </c>
      <c r="B13" s="1">
        <v>29.919899999999998</v>
      </c>
      <c r="C13" s="1">
        <v>4.9882</v>
      </c>
      <c r="D13" s="1">
        <v>4.9882</v>
      </c>
      <c r="E13" s="89">
        <v>22.059889999999999</v>
      </c>
      <c r="F13">
        <v>-171.19363593098899</v>
      </c>
      <c r="G13">
        <v>150.594330281227</v>
      </c>
      <c r="H13">
        <v>15.777339676116901</v>
      </c>
      <c r="I13">
        <v>-39.046822954442703</v>
      </c>
      <c r="J13">
        <v>17.872657061983698</v>
      </c>
      <c r="K13">
        <v>245.61206755338699</v>
      </c>
      <c r="L13">
        <v>235.212159403622</v>
      </c>
      <c r="M13">
        <v>-127.222131696277</v>
      </c>
      <c r="N13">
        <v>122.226136898457</v>
      </c>
      <c r="P13">
        <v>0.11512064516150643</v>
      </c>
      <c r="Q13">
        <v>472.20684367983102</v>
      </c>
      <c r="R13">
        <v>-439.98700890104197</v>
      </c>
      <c r="S13">
        <v>-102.07736658809399</v>
      </c>
      <c r="T13">
        <v>84.236681254065502</v>
      </c>
      <c r="U13">
        <v>-351.62210467315202</v>
      </c>
      <c r="V13">
        <v>115.613345124117</v>
      </c>
      <c r="W13">
        <v>247.080331996908</v>
      </c>
      <c r="X13">
        <v>184.17543993501599</v>
      </c>
      <c r="Y13">
        <v>778.89495732115995</v>
      </c>
      <c r="AA13" t="s">
        <v>60</v>
      </c>
    </row>
    <row r="14" spans="1:27" x14ac:dyDescent="0.25">
      <c r="A14" s="1">
        <f>fullIRtable!A14-fullIRtable!$A$3</f>
        <v>48.499999999883585</v>
      </c>
      <c r="B14" s="1">
        <v>29.919899999999998</v>
      </c>
      <c r="C14" s="1">
        <v>4.9820000000000002</v>
      </c>
      <c r="D14" s="1">
        <v>4.9820000000000002</v>
      </c>
      <c r="E14" s="89">
        <v>23.249469999999999</v>
      </c>
      <c r="F14">
        <v>-191.13995467727599</v>
      </c>
      <c r="G14">
        <v>166.365105423252</v>
      </c>
      <c r="H14">
        <v>16.373392344957601</v>
      </c>
      <c r="I14">
        <v>-41.722753253176002</v>
      </c>
      <c r="J14">
        <v>19.573240403403499</v>
      </c>
      <c r="K14">
        <v>270.87058228035499</v>
      </c>
      <c r="L14">
        <v>261.11634516672501</v>
      </c>
      <c r="M14">
        <v>-140.43574081916299</v>
      </c>
      <c r="N14">
        <v>135.520520237574</v>
      </c>
      <c r="P14">
        <v>0.11270999999531475</v>
      </c>
      <c r="Q14">
        <v>478.60463744632102</v>
      </c>
      <c r="R14">
        <v>-446.00833640249402</v>
      </c>
      <c r="S14">
        <v>-103.521127511407</v>
      </c>
      <c r="T14">
        <v>84.226277503925601</v>
      </c>
      <c r="U14">
        <v>-357.57686425383503</v>
      </c>
      <c r="V14">
        <v>117.001112982607</v>
      </c>
      <c r="W14">
        <v>247.26876795879201</v>
      </c>
      <c r="X14">
        <v>190.14289035325001</v>
      </c>
      <c r="Y14">
        <v>799.388577362972</v>
      </c>
      <c r="AA14" t="s">
        <v>60</v>
      </c>
    </row>
    <row r="15" spans="1:27" x14ac:dyDescent="0.25">
      <c r="A15" s="1">
        <f>fullIRtable!A15-fullIRtable!$A$3</f>
        <v>50.833333333313931</v>
      </c>
      <c r="B15" s="1">
        <v>29.872699999999998</v>
      </c>
      <c r="C15" s="1">
        <v>4.9912999999999998</v>
      </c>
      <c r="D15" s="1">
        <v>4.9912999999999998</v>
      </c>
      <c r="E15" s="89">
        <v>23.512460000000001</v>
      </c>
      <c r="F15">
        <v>-173.17319978246201</v>
      </c>
      <c r="G15">
        <v>151.303600095066</v>
      </c>
      <c r="H15">
        <v>15.756239929785901</v>
      </c>
      <c r="I15">
        <v>-37.125098569019201</v>
      </c>
      <c r="J15">
        <v>17.393282578773601</v>
      </c>
      <c r="K15">
        <v>245.616798548758</v>
      </c>
      <c r="L15">
        <v>236.72966667283001</v>
      </c>
      <c r="M15">
        <v>-127.576125270002</v>
      </c>
      <c r="N15">
        <v>123.001523485196</v>
      </c>
      <c r="P15">
        <v>0.11155411764782269</v>
      </c>
      <c r="Q15">
        <v>471.49822427184102</v>
      </c>
      <c r="R15">
        <v>-439.59244140150003</v>
      </c>
      <c r="S15">
        <v>-102.19286286789399</v>
      </c>
      <c r="T15">
        <v>79.016153043273405</v>
      </c>
      <c r="U15">
        <v>-356.36119984088702</v>
      </c>
      <c r="V15">
        <v>114.649685946132</v>
      </c>
      <c r="W15">
        <v>232.736096869406</v>
      </c>
      <c r="X15">
        <v>199.25662230424501</v>
      </c>
      <c r="Y15">
        <v>821.694572766786</v>
      </c>
      <c r="AA15" t="s">
        <v>60</v>
      </c>
    </row>
    <row r="16" spans="1:27" x14ac:dyDescent="0.25">
      <c r="A16" s="91">
        <f>fullIRtable!A16-fullIRtable!$A$3</f>
        <v>53.666666666627862</v>
      </c>
      <c r="B16" s="91">
        <v>29.872699999999998</v>
      </c>
      <c r="C16" s="91">
        <v>5.0068999999999999</v>
      </c>
      <c r="D16" s="91">
        <v>5.0068999999999999</v>
      </c>
      <c r="E16" s="98">
        <v>23.828530000000001</v>
      </c>
      <c r="F16">
        <v>-176.35760327401101</v>
      </c>
      <c r="G16">
        <v>153.83960384030399</v>
      </c>
      <c r="H16">
        <v>15.895362505592001</v>
      </c>
      <c r="I16">
        <v>-37.124336935935602</v>
      </c>
      <c r="J16">
        <v>17.321230827582301</v>
      </c>
      <c r="K16">
        <v>249.45178505751599</v>
      </c>
      <c r="L16">
        <v>240.65015735254499</v>
      </c>
      <c r="M16">
        <v>-129.46686550979601</v>
      </c>
      <c r="N16">
        <v>124.984440549862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 s="93" t="s">
        <v>60</v>
      </c>
    </row>
    <row r="17" spans="1:27" x14ac:dyDescent="0.25">
      <c r="A17" s="1">
        <f>fullIRtable!A17-fullIRtable!$A$17</f>
        <v>0</v>
      </c>
      <c r="B17" s="1">
        <v>29.919899999999998</v>
      </c>
      <c r="C17" s="1">
        <v>4.9882</v>
      </c>
      <c r="D17" s="1">
        <v>47.081800000000001</v>
      </c>
      <c r="E17" s="89">
        <v>20.79823</v>
      </c>
      <c r="F17">
        <v>-167.535427838613</v>
      </c>
      <c r="G17">
        <v>151.79498989678399</v>
      </c>
      <c r="H17">
        <v>19.895177241686898</v>
      </c>
      <c r="I17">
        <v>-40.558641535918603</v>
      </c>
      <c r="J17">
        <v>17.935951950562998</v>
      </c>
      <c r="K17">
        <v>246.76034789865099</v>
      </c>
      <c r="L17">
        <v>233.665122192382</v>
      </c>
      <c r="M17">
        <v>-128.27381660717401</v>
      </c>
      <c r="N17">
        <v>121.98729683608001</v>
      </c>
      <c r="P17">
        <v>7.078285714520853E-2</v>
      </c>
      <c r="Q17">
        <v>477.66318511150803</v>
      </c>
      <c r="R17">
        <v>-445.74271806166598</v>
      </c>
      <c r="S17">
        <v>-103.93606436288501</v>
      </c>
      <c r="T17">
        <v>72.332582635696994</v>
      </c>
      <c r="U17">
        <v>-368.998962504453</v>
      </c>
      <c r="V17">
        <v>114.95179617366099</v>
      </c>
      <c r="W17">
        <v>214.611764346971</v>
      </c>
      <c r="X17">
        <v>225.12606837701301</v>
      </c>
      <c r="Y17">
        <v>899.04323103116599</v>
      </c>
      <c r="AA17" t="s">
        <v>61</v>
      </c>
    </row>
    <row r="18" spans="1:27" x14ac:dyDescent="0.25">
      <c r="A18" s="1">
        <f>fullIRtable!A18-fullIRtable!$A$17</f>
        <v>1.1666666666278616</v>
      </c>
      <c r="B18" s="1">
        <v>19.960699999999999</v>
      </c>
      <c r="C18" s="1">
        <v>5.1254</v>
      </c>
      <c r="D18" s="1">
        <v>44.464199999999998</v>
      </c>
      <c r="E18" s="89">
        <v>20.880809999999997</v>
      </c>
      <c r="F18">
        <v>-168.72613814787499</v>
      </c>
      <c r="G18">
        <v>153.65112028908999</v>
      </c>
      <c r="H18">
        <v>20.9015670299571</v>
      </c>
      <c r="I18">
        <v>-40.694078742456</v>
      </c>
      <c r="J18">
        <v>17.649103770615699</v>
      </c>
      <c r="K18">
        <v>249.39438761751401</v>
      </c>
      <c r="L18">
        <v>235.60234203295801</v>
      </c>
      <c r="M18">
        <v>-129.617501796813</v>
      </c>
      <c r="N18">
        <v>123.08693908455299</v>
      </c>
      <c r="P18">
        <v>7.6390909089293385E-2</v>
      </c>
      <c r="Q18">
        <v>473.552952016348</v>
      </c>
      <c r="R18">
        <v>-441.21421316082098</v>
      </c>
      <c r="S18">
        <v>-102.340996958899</v>
      </c>
      <c r="T18">
        <v>84.995536238283293</v>
      </c>
      <c r="U18">
        <v>-352.088161893468</v>
      </c>
      <c r="V18">
        <v>116.023381940997</v>
      </c>
      <c r="W18">
        <v>249.20756574658299</v>
      </c>
      <c r="X18">
        <v>183.13663491273101</v>
      </c>
      <c r="Y18">
        <v>776.63811518056104</v>
      </c>
      <c r="AA18" t="s">
        <v>61</v>
      </c>
    </row>
    <row r="19" spans="1:27" x14ac:dyDescent="0.25">
      <c r="A19" s="1">
        <f>fullIRtable!A19-fullIRtable!$A$17</f>
        <v>3</v>
      </c>
      <c r="B19" s="1">
        <v>19.960699999999999</v>
      </c>
      <c r="C19" s="1">
        <v>4.9976000000000003</v>
      </c>
      <c r="D19" s="1">
        <v>43.903300000000002</v>
      </c>
      <c r="E19" s="89">
        <v>21.020859999999999</v>
      </c>
      <c r="F19">
        <v>-167.44356779698199</v>
      </c>
      <c r="G19">
        <v>150.81588333935301</v>
      </c>
      <c r="H19">
        <v>19.072904062748599</v>
      </c>
      <c r="I19">
        <v>-39.824875890348999</v>
      </c>
      <c r="J19">
        <v>17.452648540266001</v>
      </c>
      <c r="K19">
        <v>245.233113910496</v>
      </c>
      <c r="L19">
        <v>232.61513067096701</v>
      </c>
      <c r="M19">
        <v>-127.304699657588</v>
      </c>
      <c r="N19">
        <v>121.30383704033</v>
      </c>
      <c r="P19">
        <v>8.0029999999999532E-2</v>
      </c>
      <c r="Q19">
        <v>471.68246020710802</v>
      </c>
      <c r="R19">
        <v>-439.15337350649702</v>
      </c>
      <c r="S19">
        <v>-101.615110988094</v>
      </c>
      <c r="T19">
        <v>90.758214641767594</v>
      </c>
      <c r="U19">
        <v>-344.39236610491702</v>
      </c>
      <c r="V19">
        <v>116.511041018057</v>
      </c>
      <c r="W19">
        <v>264.95148172783502</v>
      </c>
      <c r="X19">
        <v>164.02801234862301</v>
      </c>
      <c r="Y19">
        <v>720.93378756924903</v>
      </c>
      <c r="AA19" t="s">
        <v>61</v>
      </c>
    </row>
    <row r="20" spans="1:27" x14ac:dyDescent="0.25">
      <c r="A20" s="1">
        <f>fullIRtable!A20-fullIRtable!$A$17</f>
        <v>6</v>
      </c>
      <c r="B20" s="1">
        <v>19.960699999999999</v>
      </c>
      <c r="C20" s="1">
        <v>5.0007000000000001</v>
      </c>
      <c r="D20" s="1">
        <v>39.0107</v>
      </c>
      <c r="E20" s="89">
        <v>21.260949999999998</v>
      </c>
      <c r="F20">
        <v>-170.21805005340499</v>
      </c>
      <c r="G20">
        <v>154.48101909738199</v>
      </c>
      <c r="H20">
        <v>20.744040783272599</v>
      </c>
      <c r="I20">
        <v>-40.897816505112701</v>
      </c>
      <c r="J20">
        <v>18.0689764911669</v>
      </c>
      <c r="K20">
        <v>250.68065835816401</v>
      </c>
      <c r="L20">
        <v>237.54987006712301</v>
      </c>
      <c r="M20">
        <v>-130.35044753459499</v>
      </c>
      <c r="N20">
        <v>124.015741133064</v>
      </c>
      <c r="P20">
        <v>8.1754999997621744E-2</v>
      </c>
      <c r="Q20">
        <v>470.769048729198</v>
      </c>
      <c r="R20">
        <v>-438.14701003536197</v>
      </c>
      <c r="S20">
        <v>-101.260641318675</v>
      </c>
      <c r="T20">
        <v>93.572285920556695</v>
      </c>
      <c r="U20">
        <v>-340.63430158221098</v>
      </c>
      <c r="V20">
        <v>116.74917812276099</v>
      </c>
      <c r="W20">
        <v>272.63966050505002</v>
      </c>
      <c r="X20">
        <v>154.69675671736701</v>
      </c>
      <c r="Y20">
        <v>693.73186247644605</v>
      </c>
      <c r="AA20" t="s">
        <v>61</v>
      </c>
    </row>
    <row r="21" spans="1:27" x14ac:dyDescent="0.25">
      <c r="A21" s="1">
        <f>fullIRtable!A21-fullIRtable!$A$17</f>
        <v>8.0000000000582077</v>
      </c>
      <c r="B21" s="1">
        <v>19.960699999999999</v>
      </c>
      <c r="C21" s="1">
        <v>4.9945000000000004</v>
      </c>
      <c r="D21" s="1">
        <v>38.418599999999998</v>
      </c>
      <c r="E21" s="89">
        <v>21.42446</v>
      </c>
      <c r="F21">
        <v>-172.612488996369</v>
      </c>
      <c r="G21">
        <v>156.065542372896</v>
      </c>
      <c r="H21">
        <v>20.5727893611658</v>
      </c>
      <c r="I21">
        <v>-39.869290170922902</v>
      </c>
      <c r="J21">
        <v>17.483377125914998</v>
      </c>
      <c r="K21">
        <v>252.72974666117099</v>
      </c>
      <c r="L21">
        <v>239.82091708225599</v>
      </c>
      <c r="M21">
        <v>-131.30744336694301</v>
      </c>
      <c r="N21">
        <v>125.166129908941</v>
      </c>
      <c r="P21">
        <v>7.9079024391141936E-2</v>
      </c>
      <c r="Q21">
        <v>472.17820480148703</v>
      </c>
      <c r="R21">
        <v>-439.69956680891897</v>
      </c>
      <c r="S21">
        <v>-101.807495698943</v>
      </c>
      <c r="T21">
        <v>89.230907080867595</v>
      </c>
      <c r="U21">
        <v>-346.43201618246002</v>
      </c>
      <c r="V21">
        <v>116.381794639929</v>
      </c>
      <c r="W21">
        <v>260.778803639682</v>
      </c>
      <c r="X21">
        <v>169.092453227356</v>
      </c>
      <c r="Y21">
        <v>735.69734645732399</v>
      </c>
      <c r="AA21" t="s">
        <v>61</v>
      </c>
    </row>
    <row r="22" spans="1:27" x14ac:dyDescent="0.25">
      <c r="A22" s="1">
        <f>fullIRtable!A22-fullIRtable!$A$17</f>
        <v>18.249999999941792</v>
      </c>
      <c r="B22" s="1">
        <v>19.913499999999999</v>
      </c>
      <c r="C22" s="1">
        <v>4.9882</v>
      </c>
      <c r="D22" s="1">
        <v>34.523299999999999</v>
      </c>
      <c r="E22" s="89">
        <v>22.235019999999999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  <c r="P22">
        <v>7.9626666666669621E-2</v>
      </c>
      <c r="Q22">
        <v>472.239023810486</v>
      </c>
      <c r="R22">
        <v>-439.76657498274801</v>
      </c>
      <c r="S22">
        <v>-101.831097876806</v>
      </c>
      <c r="T22">
        <v>89.043533539833106</v>
      </c>
      <c r="U22">
        <v>-346.68224500716099</v>
      </c>
      <c r="V22">
        <v>116.365938389869</v>
      </c>
      <c r="W22">
        <v>260.26689006577698</v>
      </c>
      <c r="X22">
        <v>169.71377021918499</v>
      </c>
      <c r="Y22">
        <v>737.50857302223596</v>
      </c>
      <c r="AA22" t="s">
        <v>61</v>
      </c>
    </row>
    <row r="23" spans="1:27" x14ac:dyDescent="0.25">
      <c r="A23" s="1">
        <f>fullIRtable!A23-fullIRtable!$A$17</f>
        <v>18.999999999941792</v>
      </c>
      <c r="B23" s="1">
        <v>19.960699999999999</v>
      </c>
      <c r="C23" s="1">
        <v>4.9757999999999996</v>
      </c>
      <c r="D23" s="1">
        <v>33.588500000000003</v>
      </c>
      <c r="E23" s="89">
        <v>22.294740000000001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70</v>
      </c>
      <c r="N23" t="s">
        <v>70</v>
      </c>
      <c r="P23">
        <v>7.6609411760510199E-2</v>
      </c>
      <c r="Q23">
        <v>478.65072990163799</v>
      </c>
      <c r="R23">
        <v>-445.89584010818203</v>
      </c>
      <c r="S23">
        <v>-103.37390532780999</v>
      </c>
      <c r="T23">
        <v>87.214724348623506</v>
      </c>
      <c r="U23">
        <v>-354.52996161694898</v>
      </c>
      <c r="V23">
        <v>117.47466936990401</v>
      </c>
      <c r="W23">
        <v>255.46780924539999</v>
      </c>
      <c r="X23">
        <v>181.176193080069</v>
      </c>
      <c r="Y23">
        <v>773.74162471499096</v>
      </c>
      <c r="AA23" t="s">
        <v>61</v>
      </c>
    </row>
    <row r="24" spans="1:27" x14ac:dyDescent="0.25">
      <c r="A24" s="1">
        <f>fullIRtable!A24-fullIRtable!$A$17</f>
        <v>20.416666666686069</v>
      </c>
      <c r="B24" s="1">
        <v>19.913499999999999</v>
      </c>
      <c r="C24" s="1">
        <v>4.9820000000000002</v>
      </c>
      <c r="D24" s="1">
        <v>38.5745</v>
      </c>
      <c r="E24" s="89">
        <v>22.403270000000003</v>
      </c>
      <c r="F24" t="s">
        <v>70</v>
      </c>
      <c r="G24" t="s">
        <v>70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M24" t="s">
        <v>70</v>
      </c>
      <c r="N24" t="s">
        <v>70</v>
      </c>
      <c r="P24">
        <v>0.14972571429069625</v>
      </c>
      <c r="Q24">
        <v>464.83050564586301</v>
      </c>
      <c r="R24">
        <v>-431.60413988400302</v>
      </c>
      <c r="S24">
        <v>-98.9560575501838</v>
      </c>
      <c r="T24">
        <v>111.867962429242</v>
      </c>
      <c r="U24">
        <v>-316.20125479023199</v>
      </c>
      <c r="V24">
        <v>118.29742563820901</v>
      </c>
      <c r="W24">
        <v>322.62433318217398</v>
      </c>
      <c r="X24">
        <v>94.029623600555396</v>
      </c>
      <c r="Y24">
        <v>516.87861999290203</v>
      </c>
      <c r="AA24" t="s">
        <v>61</v>
      </c>
    </row>
    <row r="25" spans="1:27" x14ac:dyDescent="0.25">
      <c r="A25" s="1">
        <f>fullIRtable!A25-fullIRtable!$A$17</f>
        <v>21</v>
      </c>
      <c r="B25" s="1">
        <v>19.913499999999999</v>
      </c>
      <c r="C25" s="1">
        <v>5.0038</v>
      </c>
      <c r="D25" s="1">
        <v>4.2645</v>
      </c>
      <c r="E25" s="89">
        <v>22.490610000000004</v>
      </c>
      <c r="F25" t="s">
        <v>70</v>
      </c>
      <c r="G25" t="s">
        <v>70</v>
      </c>
      <c r="H25" t="s">
        <v>70</v>
      </c>
      <c r="I25" t="s">
        <v>70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  <c r="P25">
        <v>0.10359999999999896</v>
      </c>
      <c r="Q25">
        <v>474.27679491380798</v>
      </c>
      <c r="R25">
        <v>-442.01171685221198</v>
      </c>
      <c r="S25">
        <v>-102.621900290027</v>
      </c>
      <c r="T25">
        <v>82.765495266214302</v>
      </c>
      <c r="U25">
        <v>-355.06628059922798</v>
      </c>
      <c r="V25">
        <v>115.834667675482</v>
      </c>
      <c r="W25">
        <v>243.114986007591</v>
      </c>
      <c r="X25">
        <v>190.531288697154</v>
      </c>
      <c r="Y25">
        <v>798.19457307474204</v>
      </c>
      <c r="AA25" t="s">
        <v>61</v>
      </c>
    </row>
    <row r="26" spans="1:27" x14ac:dyDescent="0.25">
      <c r="A26" s="1">
        <f>fullIRtable!A26-fullIRtable!$A$17</f>
        <v>24</v>
      </c>
      <c r="B26" s="1">
        <v>19.960699999999999</v>
      </c>
      <c r="C26" s="1">
        <v>5.01</v>
      </c>
      <c r="D26" s="1">
        <v>2.8622000000000001</v>
      </c>
      <c r="E26" s="89">
        <v>22.801410000000001</v>
      </c>
      <c r="F26">
        <v>-192.94654166708199</v>
      </c>
      <c r="G26">
        <v>170.49319461975799</v>
      </c>
      <c r="H26">
        <v>18.7396643757688</v>
      </c>
      <c r="I26">
        <v>-43.075411761435198</v>
      </c>
      <c r="J26">
        <v>19.465069523567099</v>
      </c>
      <c r="K26">
        <v>277.04714205782301</v>
      </c>
      <c r="L26">
        <v>265.21066975469301</v>
      </c>
      <c r="M26">
        <v>-143.42417410462801</v>
      </c>
      <c r="N26">
        <v>137.84627103279399</v>
      </c>
      <c r="P26">
        <v>0.16790000000000069</v>
      </c>
      <c r="Q26">
        <v>473.50001386079703</v>
      </c>
      <c r="R26">
        <v>-441.15588779165898</v>
      </c>
      <c r="S26">
        <v>-102.320453088999</v>
      </c>
      <c r="T26">
        <v>85.158630780628002</v>
      </c>
      <c r="U26">
        <v>-351.87035675729902</v>
      </c>
      <c r="V26">
        <v>116.03718365629599</v>
      </c>
      <c r="W26">
        <v>249.65314792915899</v>
      </c>
      <c r="X26">
        <v>182.595825501245</v>
      </c>
      <c r="Y26">
        <v>775.06157965484795</v>
      </c>
      <c r="AA26" t="s">
        <v>61</v>
      </c>
    </row>
    <row r="27" spans="1:27" x14ac:dyDescent="0.25">
      <c r="A27" s="1">
        <f>fullIRtable!A27-fullIRtable!$A$17</f>
        <v>25.5</v>
      </c>
      <c r="B27" s="1">
        <v>20.007899999999999</v>
      </c>
      <c r="C27" s="1">
        <v>5.0068999999999999</v>
      </c>
      <c r="D27" s="1">
        <v>16.417899999999999</v>
      </c>
      <c r="E27" s="89">
        <v>23.053260000000002</v>
      </c>
      <c r="F27">
        <v>-192.271148192487</v>
      </c>
      <c r="G27">
        <v>169.20223648491</v>
      </c>
      <c r="H27">
        <v>18.344222932638701</v>
      </c>
      <c r="I27">
        <v>-41.446128852572002</v>
      </c>
      <c r="J27">
        <v>18.9560774734048</v>
      </c>
      <c r="K27">
        <v>274.386702966173</v>
      </c>
      <c r="L27">
        <v>263.42001117238499</v>
      </c>
      <c r="M27">
        <v>-142.23414493770301</v>
      </c>
      <c r="N27">
        <v>136.93129597721</v>
      </c>
      <c r="P27">
        <v>0.19671499999427414</v>
      </c>
      <c r="Q27">
        <v>472.42188419141098</v>
      </c>
      <c r="R27">
        <v>-439.96804388636002</v>
      </c>
      <c r="S27">
        <v>-101.902060922136</v>
      </c>
      <c r="T27">
        <v>88.480170604566098</v>
      </c>
      <c r="U27">
        <v>-347.43459063993703</v>
      </c>
      <c r="V27">
        <v>116.318264535688</v>
      </c>
      <c r="W27">
        <v>258.72775529108497</v>
      </c>
      <c r="X27">
        <v>171.58184071842501</v>
      </c>
      <c r="Y27">
        <v>742.95426176508101</v>
      </c>
      <c r="AA27" t="s">
        <v>61</v>
      </c>
    </row>
    <row r="28" spans="1:27" x14ac:dyDescent="0.25">
      <c r="A28" s="1">
        <f>fullIRtable!A28-fullIRtable!$A$17</f>
        <v>27.500000000058208</v>
      </c>
      <c r="B28" s="1">
        <v>19.535900000000002</v>
      </c>
      <c r="C28" s="1">
        <v>5.0038</v>
      </c>
      <c r="D28" s="1">
        <v>9.4062999999999999</v>
      </c>
      <c r="E28" s="89">
        <v>23.44669</v>
      </c>
      <c r="F28">
        <v>-198.71487405189501</v>
      </c>
      <c r="G28">
        <v>174.494556655531</v>
      </c>
      <c r="H28">
        <v>18.581502498936</v>
      </c>
      <c r="I28">
        <v>-42.919307430246597</v>
      </c>
      <c r="J28">
        <v>19.6756473794591</v>
      </c>
      <c r="K28">
        <v>283.04455079042498</v>
      </c>
      <c r="L28">
        <v>272.13471496386802</v>
      </c>
      <c r="M28">
        <v>-146.556119035872</v>
      </c>
      <c r="N28">
        <v>141.315023973183</v>
      </c>
      <c r="P28">
        <v>0.20362400000474165</v>
      </c>
      <c r="Q28">
        <v>471.04664845786198</v>
      </c>
      <c r="R28">
        <v>-438.45285931365999</v>
      </c>
      <c r="S28">
        <v>-101.36837009303299</v>
      </c>
      <c r="T28">
        <v>92.717046276913393</v>
      </c>
      <c r="U28">
        <v>-341.77643523180302</v>
      </c>
      <c r="V28">
        <v>116.676804563622</v>
      </c>
      <c r="W28">
        <v>270.303104449464</v>
      </c>
      <c r="X28">
        <v>157.532669061874</v>
      </c>
      <c r="Y28">
        <v>701.99894653867398</v>
      </c>
      <c r="AA28" t="s">
        <v>61</v>
      </c>
    </row>
    <row r="29" spans="1:27" x14ac:dyDescent="0.25">
      <c r="A29" s="1">
        <f>fullIRtable!A29-fullIRtable!$A$17</f>
        <v>30</v>
      </c>
      <c r="B29" s="1">
        <v>19.866299999999999</v>
      </c>
      <c r="C29" s="1">
        <v>4.9695</v>
      </c>
      <c r="D29" s="1">
        <v>12.0863</v>
      </c>
      <c r="E29" s="89">
        <v>23.955750000000002</v>
      </c>
      <c r="F29" t="s">
        <v>70</v>
      </c>
      <c r="G29" t="s">
        <v>70</v>
      </c>
      <c r="H29" t="s">
        <v>70</v>
      </c>
      <c r="I29" t="s">
        <v>70</v>
      </c>
      <c r="J29" t="s">
        <v>70</v>
      </c>
      <c r="K29" t="s">
        <v>70</v>
      </c>
      <c r="L29" t="s">
        <v>70</v>
      </c>
      <c r="M29" t="s">
        <v>70</v>
      </c>
      <c r="N29" t="s">
        <v>70</v>
      </c>
      <c r="P29">
        <v>0.20421999999405582</v>
      </c>
      <c r="Q29">
        <v>470.90243801768901</v>
      </c>
      <c r="R29">
        <v>-438.29397350020201</v>
      </c>
      <c r="S29">
        <v>-101.312406012323</v>
      </c>
      <c r="T29">
        <v>93.161335179614795</v>
      </c>
      <c r="U29">
        <v>-341.18310760037002</v>
      </c>
      <c r="V29">
        <v>116.714401941123</v>
      </c>
      <c r="W29">
        <v>271.516923211875</v>
      </c>
      <c r="X29">
        <v>156.059439424766</v>
      </c>
      <c r="Y29">
        <v>697.70427456576397</v>
      </c>
      <c r="AA29" t="s">
        <v>61</v>
      </c>
    </row>
    <row r="30" spans="1:27" x14ac:dyDescent="0.25">
      <c r="A30" s="1">
        <f>fullIRtable!A30-fullIRtable!$A$17</f>
        <v>32.000000000058208</v>
      </c>
      <c r="B30" s="1">
        <v>19.677499999999998</v>
      </c>
      <c r="C30" s="1">
        <v>5.0163000000000002</v>
      </c>
      <c r="D30" s="1">
        <v>18.007200000000001</v>
      </c>
      <c r="E30" s="89">
        <v>24.364190000000001</v>
      </c>
      <c r="F30">
        <v>-204.583896651092</v>
      </c>
      <c r="G30">
        <v>180.14294469184199</v>
      </c>
      <c r="H30">
        <v>19.453727347333398</v>
      </c>
      <c r="I30">
        <v>-44.447445562772103</v>
      </c>
      <c r="J30">
        <v>20.148464219872601</v>
      </c>
      <c r="K30">
        <v>292.165958529725</v>
      </c>
      <c r="L30">
        <v>280.46618343115398</v>
      </c>
      <c r="M30">
        <v>-151.11388754408199</v>
      </c>
      <c r="N30">
        <v>145.63775463123301</v>
      </c>
      <c r="P30">
        <v>0.20364184615639908</v>
      </c>
      <c r="Q30">
        <v>470.92117247914001</v>
      </c>
      <c r="R30">
        <v>-438.31461446824301</v>
      </c>
      <c r="S30">
        <v>-101.319676358934</v>
      </c>
      <c r="T30">
        <v>93.103616961249898</v>
      </c>
      <c r="U30">
        <v>-341.260187539181</v>
      </c>
      <c r="V30">
        <v>116.709517583512</v>
      </c>
      <c r="W30">
        <v>271.35923424447202</v>
      </c>
      <c r="X30">
        <v>156.25082871468601</v>
      </c>
      <c r="Y30">
        <v>698.26220125153498</v>
      </c>
      <c r="AA30" t="s">
        <v>61</v>
      </c>
    </row>
    <row r="31" spans="1:27" x14ac:dyDescent="0.25">
      <c r="A31" s="1">
        <f>fullIRtable!A31-fullIRtable!$A$17</f>
        <v>42.833333333255723</v>
      </c>
      <c r="B31" s="1">
        <v>19.866299999999999</v>
      </c>
      <c r="C31" s="1">
        <v>5.0132000000000003</v>
      </c>
      <c r="D31" s="1">
        <v>34.9908</v>
      </c>
      <c r="E31" s="89">
        <v>26.570309999999999</v>
      </c>
      <c r="F31">
        <v>-221.958037587088</v>
      </c>
      <c r="G31">
        <v>192.46830078114601</v>
      </c>
      <c r="H31">
        <v>19.014492579716599</v>
      </c>
      <c r="I31">
        <v>-44.071660216267297</v>
      </c>
      <c r="J31">
        <v>20.535715857818001</v>
      </c>
      <c r="K31">
        <v>311.03121602168198</v>
      </c>
      <c r="L31">
        <v>301.17112741850502</v>
      </c>
      <c r="M31">
        <v>-161.067197959916</v>
      </c>
      <c r="N31">
        <v>156.19521876326201</v>
      </c>
      <c r="P31">
        <v>0.2018759999976513</v>
      </c>
      <c r="Q31">
        <v>472.86061560023597</v>
      </c>
      <c r="R31">
        <v>-440.14985067380201</v>
      </c>
      <c r="S31">
        <v>-101.767368785237</v>
      </c>
      <c r="T31">
        <v>92.9103498693852</v>
      </c>
      <c r="U31">
        <v>-343.261884417506</v>
      </c>
      <c r="V31">
        <v>117.100719962174</v>
      </c>
      <c r="W31">
        <v>270.89486576847901</v>
      </c>
      <c r="X31">
        <v>158.63296322466999</v>
      </c>
      <c r="Y31">
        <v>706.11559824110498</v>
      </c>
      <c r="AA31" t="s">
        <v>61</v>
      </c>
    </row>
    <row r="32" spans="1:27" x14ac:dyDescent="0.25">
      <c r="A32" s="1">
        <f>fullIRtable!A32-fullIRtable!$A$17</f>
        <v>44.499999999941792</v>
      </c>
      <c r="B32" s="1">
        <v>29.967099999999999</v>
      </c>
      <c r="C32" s="1">
        <v>4.9945000000000004</v>
      </c>
      <c r="D32" s="1">
        <v>36.767000000000003</v>
      </c>
      <c r="E32" s="89">
        <v>26.906770000000002</v>
      </c>
      <c r="F32">
        <v>-227.11839299287101</v>
      </c>
      <c r="G32">
        <v>196.37991205947799</v>
      </c>
      <c r="H32">
        <v>19.1259534612172</v>
      </c>
      <c r="I32">
        <v>-43.974081437205797</v>
      </c>
      <c r="J32">
        <v>20.564143835518198</v>
      </c>
      <c r="K32">
        <v>316.90525831645698</v>
      </c>
      <c r="L32">
        <v>307.4676408171</v>
      </c>
      <c r="M32">
        <v>-164.08100335495601</v>
      </c>
      <c r="N32">
        <v>159.393562419126</v>
      </c>
      <c r="P32">
        <v>0.18174999997884247</v>
      </c>
      <c r="Q32">
        <v>472.85570730141001</v>
      </c>
      <c r="R32">
        <v>-441.00429073583598</v>
      </c>
      <c r="S32">
        <v>-102.634949410739</v>
      </c>
      <c r="T32">
        <v>76.440153847748803</v>
      </c>
      <c r="U32">
        <v>-360.28569788196199</v>
      </c>
      <c r="V32">
        <v>114.544914021854</v>
      </c>
      <c r="W32">
        <v>225.71602342445101</v>
      </c>
      <c r="X32">
        <v>208.28217101192399</v>
      </c>
      <c r="Y32">
        <v>848.25787620565802</v>
      </c>
      <c r="AA32" t="s">
        <v>61</v>
      </c>
    </row>
    <row r="33" spans="1:27" x14ac:dyDescent="0.25">
      <c r="A33" s="1">
        <f>fullIRtable!A33-fullIRtable!$A$17</f>
        <v>45.500000000058208</v>
      </c>
      <c r="B33" s="1">
        <v>29.872699999999998</v>
      </c>
      <c r="C33" s="1">
        <v>4.9882</v>
      </c>
      <c r="D33" s="1">
        <v>39.665100000000002</v>
      </c>
      <c r="E33" s="89">
        <v>27.088520000000003</v>
      </c>
      <c r="F33">
        <v>-228.801033854857</v>
      </c>
      <c r="G33">
        <v>197.74350705353399</v>
      </c>
      <c r="H33">
        <v>19.295497031936801</v>
      </c>
      <c r="I33">
        <v>-43.418951304565198</v>
      </c>
      <c r="J33">
        <v>20.2128307518879</v>
      </c>
      <c r="K33">
        <v>318.64070432541303</v>
      </c>
      <c r="L33">
        <v>309.32459323024801</v>
      </c>
      <c r="M33">
        <v>-164.91820848574699</v>
      </c>
      <c r="N33">
        <v>160.33883608899399</v>
      </c>
      <c r="P33">
        <v>0.18301333333333503</v>
      </c>
      <c r="Q33">
        <v>477.75788849400402</v>
      </c>
      <c r="R33">
        <v>-445.477443677802</v>
      </c>
      <c r="S33">
        <v>-103.599058192215</v>
      </c>
      <c r="T33">
        <v>79.127213373943704</v>
      </c>
      <c r="U33">
        <v>-362.06204677995999</v>
      </c>
      <c r="V33">
        <v>116.02629744696399</v>
      </c>
      <c r="W33">
        <v>233.25303114087799</v>
      </c>
      <c r="X33">
        <v>204.729725947351</v>
      </c>
      <c r="Y33">
        <v>840.69928697337002</v>
      </c>
      <c r="AA33" t="s">
        <v>61</v>
      </c>
    </row>
    <row r="34" spans="1:27" x14ac:dyDescent="0.25">
      <c r="A34" s="1">
        <f>fullIRtable!A34-fullIRtable!$A$17</f>
        <v>47.000000000058208</v>
      </c>
      <c r="B34" s="1">
        <v>29.872699999999998</v>
      </c>
      <c r="C34" s="1">
        <v>4.9945000000000004</v>
      </c>
      <c r="D34" s="1">
        <v>48.421799999999998</v>
      </c>
      <c r="E34" s="89">
        <v>27.363040000000005</v>
      </c>
      <c r="F34">
        <v>-228.866701171898</v>
      </c>
      <c r="G34">
        <v>196.598121100116</v>
      </c>
      <c r="H34">
        <v>18.377442477204902</v>
      </c>
      <c r="I34">
        <v>-42.3657344915731</v>
      </c>
      <c r="J34">
        <v>20.175107025637299</v>
      </c>
      <c r="K34">
        <v>316.72516336940299</v>
      </c>
      <c r="L34">
        <v>308.43676999668298</v>
      </c>
      <c r="M34">
        <v>-164.20135720886299</v>
      </c>
      <c r="N34">
        <v>159.87684362333101</v>
      </c>
      <c r="P34">
        <v>0.1884800000109694</v>
      </c>
      <c r="Q34">
        <v>472.913706899364</v>
      </c>
      <c r="R34">
        <v>-440.77908729813402</v>
      </c>
      <c r="S34">
        <v>-102.36511174672501</v>
      </c>
      <c r="T34">
        <v>81.804298851430403</v>
      </c>
      <c r="U34">
        <v>-354.79364687057898</v>
      </c>
      <c r="V34">
        <v>115.389557686269</v>
      </c>
      <c r="W34">
        <v>240.43214246385901</v>
      </c>
      <c r="X34">
        <v>192.164351167056</v>
      </c>
      <c r="Y34">
        <v>802.14371765180704</v>
      </c>
      <c r="AA34" t="s">
        <v>61</v>
      </c>
    </row>
    <row r="35" spans="1:27" x14ac:dyDescent="0.25">
      <c r="A35" s="1">
        <f>fullIRtable!A35-fullIRtable!$A$17</f>
        <v>48.999999999941792</v>
      </c>
      <c r="B35" s="1">
        <v>29.872699999999998</v>
      </c>
      <c r="C35" s="1">
        <v>4.9882</v>
      </c>
      <c r="D35" s="1">
        <v>48.546500000000002</v>
      </c>
      <c r="E35" s="89">
        <v>27.740000000000002</v>
      </c>
      <c r="F35">
        <v>-228.548509962574</v>
      </c>
      <c r="G35">
        <v>196.367142374547</v>
      </c>
      <c r="H35">
        <v>18.7515240235414</v>
      </c>
      <c r="I35">
        <v>-41.239532110792702</v>
      </c>
      <c r="J35">
        <v>19.6620144196532</v>
      </c>
      <c r="K35">
        <v>315.613131164609</v>
      </c>
      <c r="L35">
        <v>307.717422421121</v>
      </c>
      <c r="M35">
        <v>-163.70643047835901</v>
      </c>
      <c r="N35">
        <v>159.525284476683</v>
      </c>
      <c r="P35">
        <v>0.18650666666666638</v>
      </c>
      <c r="Q35">
        <v>476.68925011062498</v>
      </c>
      <c r="R35">
        <v>-444.306979902656</v>
      </c>
      <c r="S35">
        <v>-103.191349903278</v>
      </c>
      <c r="T35">
        <v>82.286782245727494</v>
      </c>
      <c r="U35">
        <v>-357.802558912942</v>
      </c>
      <c r="V35">
        <v>116.28431572284801</v>
      </c>
      <c r="W35">
        <v>241.883664939353</v>
      </c>
      <c r="X35">
        <v>194.212851767557</v>
      </c>
      <c r="Y35">
        <v>810.02024603778295</v>
      </c>
      <c r="AA35" t="s">
        <v>61</v>
      </c>
    </row>
    <row r="36" spans="1:27" x14ac:dyDescent="0.25">
      <c r="A36" s="91">
        <f>fullIRtable!A36-fullIRtable!$A$17</f>
        <v>50.499999999941792</v>
      </c>
      <c r="B36" s="91">
        <v>29.919899999999998</v>
      </c>
      <c r="C36" s="91">
        <v>4.9912999999999998</v>
      </c>
      <c r="D36" s="91">
        <v>47.206499999999998</v>
      </c>
      <c r="E36" s="98">
        <v>28.019760000000002</v>
      </c>
      <c r="F36">
        <v>-230.031359488216</v>
      </c>
      <c r="G36">
        <v>197.019658197643</v>
      </c>
      <c r="H36">
        <v>18.3775064323662</v>
      </c>
      <c r="I36">
        <v>-40.802285956063798</v>
      </c>
      <c r="J36">
        <v>19.611351676622501</v>
      </c>
      <c r="K36">
        <v>316.50527949720401</v>
      </c>
      <c r="L36">
        <v>309.12733210368498</v>
      </c>
      <c r="M36">
        <v>-164.223764719168</v>
      </c>
      <c r="N36">
        <v>160.21634068928401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 s="93" t="s">
        <v>61</v>
      </c>
    </row>
    <row r="37" spans="1:27" x14ac:dyDescent="0.25">
      <c r="A37" s="1">
        <f>fullIRtable!A37-fullIRtable!$A$37</f>
        <v>0</v>
      </c>
      <c r="B37" s="1">
        <v>29.919899999999998</v>
      </c>
      <c r="C37" s="1">
        <v>4.9882</v>
      </c>
      <c r="D37" s="1">
        <v>15.9193</v>
      </c>
      <c r="E37" s="89">
        <v>18.270390000000003</v>
      </c>
      <c r="F37">
        <v>-106.611360324627</v>
      </c>
      <c r="G37">
        <v>102.104676137882</v>
      </c>
      <c r="H37">
        <v>18.768990659309001</v>
      </c>
      <c r="I37">
        <v>-27.213824262277502</v>
      </c>
      <c r="J37">
        <v>12.172422105187101</v>
      </c>
      <c r="K37">
        <v>164.50203312467201</v>
      </c>
      <c r="L37">
        <v>152.697473777738</v>
      </c>
      <c r="M37">
        <v>-87.137118781941197</v>
      </c>
      <c r="N37">
        <v>80.957095454273102</v>
      </c>
      <c r="P37">
        <v>0.11740400000273261</v>
      </c>
      <c r="Q37">
        <v>472.72490358319601</v>
      </c>
      <c r="R37">
        <v>-440.30189961667998</v>
      </c>
      <c r="S37">
        <v>-102.019654356678</v>
      </c>
      <c r="T37">
        <v>87.5466172581569</v>
      </c>
      <c r="U37">
        <v>-348.68130872256103</v>
      </c>
      <c r="V37">
        <v>116.239263790194</v>
      </c>
      <c r="W37">
        <v>256.17724241485502</v>
      </c>
      <c r="X37">
        <v>174.67743563974099</v>
      </c>
      <c r="Y37">
        <v>751.97835715101303</v>
      </c>
      <c r="AA37" t="s">
        <v>62</v>
      </c>
    </row>
    <row r="38" spans="1:27" x14ac:dyDescent="0.25">
      <c r="A38" s="1">
        <f>fullIRtable!A38-fullIRtable!$A$37</f>
        <v>2.4999999999417923</v>
      </c>
      <c r="B38" s="1">
        <v>29.872699999999998</v>
      </c>
      <c r="C38" s="1">
        <v>4.9820000000000002</v>
      </c>
      <c r="D38" s="1">
        <v>21.590900000000001</v>
      </c>
      <c r="E38" s="89">
        <v>18.5639</v>
      </c>
      <c r="F38" t="s">
        <v>70</v>
      </c>
      <c r="G38" t="s">
        <v>70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M38" t="s">
        <v>70</v>
      </c>
      <c r="N38" t="s">
        <v>70</v>
      </c>
      <c r="P38">
        <v>0.11610666666666584</v>
      </c>
      <c r="Q38">
        <v>473.03521363478302</v>
      </c>
      <c r="R38">
        <v>-440.64378785515601</v>
      </c>
      <c r="S38">
        <v>-102.140077018249</v>
      </c>
      <c r="T38">
        <v>86.590604021114999</v>
      </c>
      <c r="U38">
        <v>-349.958021404124</v>
      </c>
      <c r="V38">
        <v>116.158362507242</v>
      </c>
      <c r="W38">
        <v>253.56536804745701</v>
      </c>
      <c r="X38">
        <v>177.84750635778599</v>
      </c>
      <c r="Y38">
        <v>761.21956020555604</v>
      </c>
      <c r="AA38" t="s">
        <v>62</v>
      </c>
    </row>
    <row r="39" spans="1:27" x14ac:dyDescent="0.25">
      <c r="A39" s="1">
        <f>fullIRtable!A39-fullIRtable!$A$37</f>
        <v>5.4999999999417923</v>
      </c>
      <c r="B39" s="1">
        <v>29.872699999999998</v>
      </c>
      <c r="C39" s="1">
        <v>4.9882</v>
      </c>
      <c r="D39" s="1">
        <v>29.942399999999999</v>
      </c>
      <c r="E39" s="89">
        <v>18.912219999999998</v>
      </c>
      <c r="F39" t="s">
        <v>70</v>
      </c>
      <c r="G39" t="s">
        <v>70</v>
      </c>
      <c r="H39" t="s">
        <v>70</v>
      </c>
      <c r="I39" t="s">
        <v>70</v>
      </c>
      <c r="J39" t="s">
        <v>70</v>
      </c>
      <c r="K39" t="s">
        <v>70</v>
      </c>
      <c r="L39" t="s">
        <v>70</v>
      </c>
      <c r="M39" t="s">
        <v>70</v>
      </c>
      <c r="N39" t="s">
        <v>70</v>
      </c>
      <c r="P39">
        <v>0.11822333333333408</v>
      </c>
      <c r="Q39">
        <v>470.94118931013298</v>
      </c>
      <c r="R39">
        <v>-438.62275597979198</v>
      </c>
      <c r="S39">
        <v>-101.616738629789</v>
      </c>
      <c r="T39">
        <v>87.556970328086194</v>
      </c>
      <c r="U39">
        <v>-347.01340797421</v>
      </c>
      <c r="V39">
        <v>115.853508055834</v>
      </c>
      <c r="W39">
        <v>256.14514879041297</v>
      </c>
      <c r="X39">
        <v>172.991234222955</v>
      </c>
      <c r="Y39">
        <v>746.20038177165998</v>
      </c>
      <c r="AA39" t="s">
        <v>62</v>
      </c>
    </row>
    <row r="40" spans="1:27" x14ac:dyDescent="0.25">
      <c r="A40" s="1">
        <f>fullIRtable!A40-fullIRtable!$A$37</f>
        <v>8.4999999999417923</v>
      </c>
      <c r="B40" s="1">
        <v>29.872699999999998</v>
      </c>
      <c r="C40" s="1">
        <v>4.9882</v>
      </c>
      <c r="D40" s="1">
        <v>27.6676</v>
      </c>
      <c r="E40" s="89">
        <v>19.26689</v>
      </c>
      <c r="F40" t="s">
        <v>70</v>
      </c>
      <c r="G40" t="s">
        <v>70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M40" t="s">
        <v>70</v>
      </c>
      <c r="N40" t="s">
        <v>70</v>
      </c>
      <c r="P40">
        <v>0.11670666666666563</v>
      </c>
      <c r="Q40">
        <v>472.80569872906</v>
      </c>
      <c r="R40">
        <v>-440.39091673003099</v>
      </c>
      <c r="S40">
        <v>-102.051008679039</v>
      </c>
      <c r="T40">
        <v>87.297701273944895</v>
      </c>
      <c r="U40">
        <v>-349.01372491882802</v>
      </c>
      <c r="V40">
        <v>116.218199645246</v>
      </c>
      <c r="W40">
        <v>255.497191919404</v>
      </c>
      <c r="X40">
        <v>175.50282312629599</v>
      </c>
      <c r="Y40">
        <v>754.38447808528201</v>
      </c>
      <c r="AA40" t="s">
        <v>62</v>
      </c>
    </row>
    <row r="41" spans="1:27" x14ac:dyDescent="0.25">
      <c r="A41" s="1">
        <f>fullIRtable!A41-fullIRtable!$A$37</f>
        <v>11.499999999941792</v>
      </c>
      <c r="B41" s="1">
        <v>29.967099999999999</v>
      </c>
      <c r="C41" s="1">
        <v>4.9851000000000001</v>
      </c>
      <c r="D41" s="1">
        <v>25.4239</v>
      </c>
      <c r="E41" s="89">
        <v>19.617009999999997</v>
      </c>
      <c r="F41" t="s">
        <v>70</v>
      </c>
      <c r="G41" t="s">
        <v>70</v>
      </c>
      <c r="H41" t="s">
        <v>70</v>
      </c>
      <c r="I41" t="s">
        <v>70</v>
      </c>
      <c r="J41" t="s">
        <v>70</v>
      </c>
      <c r="K41" t="s">
        <v>70</v>
      </c>
      <c r="L41" t="s">
        <v>70</v>
      </c>
      <c r="M41" t="s">
        <v>70</v>
      </c>
      <c r="N41" t="s">
        <v>70</v>
      </c>
      <c r="P41">
        <v>0.11288999999671641</v>
      </c>
      <c r="Q41">
        <v>486.37975715305498</v>
      </c>
      <c r="R41">
        <v>-453.09929252147401</v>
      </c>
      <c r="S41">
        <v>-105.046511746891</v>
      </c>
      <c r="T41">
        <v>88.559072677710603</v>
      </c>
      <c r="U41">
        <v>-360.32086648429799</v>
      </c>
      <c r="V41">
        <v>119.36167506933501</v>
      </c>
      <c r="W41">
        <v>259.41755380706002</v>
      </c>
      <c r="X41">
        <v>184.29454770157301</v>
      </c>
      <c r="Y41">
        <v>786.78764319263098</v>
      </c>
      <c r="AA41" t="s">
        <v>62</v>
      </c>
    </row>
    <row r="42" spans="1:27" x14ac:dyDescent="0.25">
      <c r="A42" s="1">
        <f>fullIRtable!A42-fullIRtable!$A$37</f>
        <v>13.5</v>
      </c>
      <c r="B42" s="1">
        <v>29.872699999999998</v>
      </c>
      <c r="C42" s="1">
        <v>4.9882</v>
      </c>
      <c r="D42" s="1">
        <v>25.829000000000001</v>
      </c>
      <c r="E42" s="89">
        <v>19.842790000000001</v>
      </c>
      <c r="F42" t="s">
        <v>70</v>
      </c>
      <c r="G42" t="s">
        <v>70</v>
      </c>
      <c r="H42" t="s">
        <v>70</v>
      </c>
      <c r="I42" t="s">
        <v>70</v>
      </c>
      <c r="J42" t="s">
        <v>70</v>
      </c>
      <c r="K42" t="s">
        <v>70</v>
      </c>
      <c r="L42" t="s">
        <v>70</v>
      </c>
      <c r="M42" t="s">
        <v>70</v>
      </c>
      <c r="N42" t="s">
        <v>70</v>
      </c>
      <c r="P42">
        <v>0.11499600000066902</v>
      </c>
      <c r="Q42">
        <v>472.644393874147</v>
      </c>
      <c r="R42">
        <v>-440.38966694266702</v>
      </c>
      <c r="S42">
        <v>-102.16685871288399</v>
      </c>
      <c r="T42">
        <v>84.411307270963206</v>
      </c>
      <c r="U42">
        <v>-351.84807565275599</v>
      </c>
      <c r="V42">
        <v>115.735452785199</v>
      </c>
      <c r="W42">
        <v>247.57418002899001</v>
      </c>
      <c r="X42">
        <v>184.054957226478</v>
      </c>
      <c r="Y42">
        <v>778.78315491059402</v>
      </c>
      <c r="AA42" t="s">
        <v>62</v>
      </c>
    </row>
    <row r="43" spans="1:27" x14ac:dyDescent="0.25">
      <c r="A43" s="1">
        <f>fullIRtable!A43-fullIRtable!$A$37</f>
        <v>23.499999999941792</v>
      </c>
      <c r="B43" s="1">
        <v>29.919899999999998</v>
      </c>
      <c r="C43" s="1">
        <v>4.9820000000000002</v>
      </c>
      <c r="D43" s="1">
        <v>24.707100000000001</v>
      </c>
      <c r="E43" s="89">
        <v>20.992749999999997</v>
      </c>
      <c r="F43" t="s">
        <v>70</v>
      </c>
      <c r="G43" t="s">
        <v>70</v>
      </c>
      <c r="H43" t="s">
        <v>70</v>
      </c>
      <c r="I43" t="s">
        <v>70</v>
      </c>
      <c r="J43" t="s">
        <v>70</v>
      </c>
      <c r="K43" t="s">
        <v>70</v>
      </c>
      <c r="L43" t="s">
        <v>70</v>
      </c>
      <c r="M43" t="s">
        <v>70</v>
      </c>
      <c r="N43" t="s">
        <v>70</v>
      </c>
      <c r="P43">
        <v>0.11315333333333417</v>
      </c>
      <c r="Q43">
        <v>474.43776176642399</v>
      </c>
      <c r="R43">
        <v>-442.18906422381701</v>
      </c>
      <c r="S43">
        <v>-102.684367023015</v>
      </c>
      <c r="T43">
        <v>82.269583486458401</v>
      </c>
      <c r="U43">
        <v>-355.72854850852701</v>
      </c>
      <c r="V43">
        <v>115.792701842021</v>
      </c>
      <c r="W43">
        <v>241.76013105917801</v>
      </c>
      <c r="X43">
        <v>192.17569630616299</v>
      </c>
      <c r="Y43">
        <v>802.98825309707604</v>
      </c>
      <c r="AA43" t="s">
        <v>62</v>
      </c>
    </row>
    <row r="44" spans="1:27" x14ac:dyDescent="0.25">
      <c r="A44" s="1">
        <f>fullIRtable!A44-fullIRtable!$A$37</f>
        <v>24.999999999941792</v>
      </c>
      <c r="B44" s="1">
        <v>29.919899999999998</v>
      </c>
      <c r="C44" s="1">
        <v>4.9820000000000002</v>
      </c>
      <c r="D44" s="1">
        <v>26.2653</v>
      </c>
      <c r="E44" s="89">
        <v>21.162479999999999</v>
      </c>
      <c r="F44" t="s">
        <v>70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  <c r="M44" t="s">
        <v>70</v>
      </c>
      <c r="N44" t="s">
        <v>70</v>
      </c>
      <c r="P44">
        <v>0.10613076922696868</v>
      </c>
      <c r="Q44">
        <v>474.923083017252</v>
      </c>
      <c r="R44">
        <v>-443.16502914515098</v>
      </c>
      <c r="S44">
        <v>-103.318908190138</v>
      </c>
      <c r="T44">
        <v>72.314473132816502</v>
      </c>
      <c r="U44">
        <v>-366.47193695094899</v>
      </c>
      <c r="V44">
        <v>114.353930858384</v>
      </c>
      <c r="W44">
        <v>214.469161455766</v>
      </c>
      <c r="X44">
        <v>222.63830652629699</v>
      </c>
      <c r="Y44">
        <v>890.46081354780199</v>
      </c>
      <c r="AA44" t="s">
        <v>62</v>
      </c>
    </row>
    <row r="45" spans="1:27" x14ac:dyDescent="0.25">
      <c r="A45" s="1">
        <f>fullIRtable!A45-fullIRtable!$A$37</f>
        <v>27.166666666686069</v>
      </c>
      <c r="B45" s="1">
        <v>16.656600000000001</v>
      </c>
      <c r="C45" s="1">
        <v>4.9912999999999998</v>
      </c>
      <c r="D45" s="1">
        <v>26.3276</v>
      </c>
      <c r="E45" s="89">
        <v>21.392430000000001</v>
      </c>
      <c r="F45" t="s">
        <v>70</v>
      </c>
      <c r="G45" t="s">
        <v>70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  <c r="M45" t="s">
        <v>70</v>
      </c>
      <c r="N45" t="s">
        <v>70</v>
      </c>
      <c r="P45">
        <v>0.11594142857528379</v>
      </c>
      <c r="Q45">
        <v>471.36832519724601</v>
      </c>
      <c r="R45">
        <v>-439.18233746610298</v>
      </c>
      <c r="S45">
        <v>-101.87247427334999</v>
      </c>
      <c r="T45">
        <v>84.535101670439005</v>
      </c>
      <c r="U45">
        <v>-350.53452771996001</v>
      </c>
      <c r="V45">
        <v>115.477536496822</v>
      </c>
      <c r="W45">
        <v>247.87047859840999</v>
      </c>
      <c r="X45">
        <v>182.49776736510199</v>
      </c>
      <c r="Y45">
        <v>773.64502381573902</v>
      </c>
      <c r="AA45" t="s">
        <v>62</v>
      </c>
    </row>
    <row r="46" spans="1:27" x14ac:dyDescent="0.25">
      <c r="A46" s="1">
        <f>fullIRtable!A46-fullIRtable!$A$37</f>
        <v>29.499999999941792</v>
      </c>
      <c r="B46" s="1">
        <v>17.223099999999999</v>
      </c>
      <c r="C46" s="1">
        <v>4.9789000000000003</v>
      </c>
      <c r="D46" s="1">
        <v>23.429500000000001</v>
      </c>
      <c r="E46" s="89">
        <v>21.662959999999998</v>
      </c>
      <c r="F46" t="s">
        <v>70</v>
      </c>
      <c r="G46" t="s">
        <v>70</v>
      </c>
      <c r="H46" t="s">
        <v>70</v>
      </c>
      <c r="I46" t="s">
        <v>70</v>
      </c>
      <c r="J46" t="s">
        <v>70</v>
      </c>
      <c r="K46" t="s">
        <v>70</v>
      </c>
      <c r="L46" t="s">
        <v>70</v>
      </c>
      <c r="M46" t="s">
        <v>70</v>
      </c>
      <c r="N46" t="s">
        <v>70</v>
      </c>
      <c r="P46">
        <v>0.11823666666666692</v>
      </c>
      <c r="Q46">
        <v>472.23097935771301</v>
      </c>
      <c r="R46">
        <v>-439.75771190776402</v>
      </c>
      <c r="S46">
        <v>-101.827976057683</v>
      </c>
      <c r="T46">
        <v>89.068316993499806</v>
      </c>
      <c r="U46">
        <v>-346.64914777223902</v>
      </c>
      <c r="V46">
        <v>116.368035643941</v>
      </c>
      <c r="W46">
        <v>260.33459965724899</v>
      </c>
      <c r="X46">
        <v>169.63159003301001</v>
      </c>
      <c r="Y46">
        <v>737.269006169303</v>
      </c>
      <c r="AA46" t="s">
        <v>62</v>
      </c>
    </row>
    <row r="47" spans="1:27" x14ac:dyDescent="0.25">
      <c r="A47" s="1">
        <f>fullIRtable!A47-fullIRtable!$A$37</f>
        <v>32.499999999941792</v>
      </c>
      <c r="B47" s="1">
        <v>17.459099999999999</v>
      </c>
      <c r="C47" s="1">
        <v>4.9789000000000003</v>
      </c>
      <c r="D47" s="1">
        <v>24.115100000000002</v>
      </c>
      <c r="E47" s="89">
        <v>22.017669999999999</v>
      </c>
      <c r="F47" t="s">
        <v>70</v>
      </c>
      <c r="G47" t="s">
        <v>70</v>
      </c>
      <c r="H47" t="s">
        <v>70</v>
      </c>
      <c r="I47" t="s">
        <v>70</v>
      </c>
      <c r="J47" t="s">
        <v>70</v>
      </c>
      <c r="K47" t="s">
        <v>70</v>
      </c>
      <c r="L47" t="s">
        <v>70</v>
      </c>
      <c r="M47" t="s">
        <v>70</v>
      </c>
      <c r="N47" t="s">
        <v>70</v>
      </c>
      <c r="P47">
        <v>0.12026999999999906</v>
      </c>
      <c r="Q47">
        <v>471.60147296648501</v>
      </c>
      <c r="R47">
        <v>-439.06414470746802</v>
      </c>
      <c r="S47">
        <v>-101.583682075929</v>
      </c>
      <c r="T47">
        <v>91.007723256692699</v>
      </c>
      <c r="U47">
        <v>-344.059158723959</v>
      </c>
      <c r="V47">
        <v>116.532155371279</v>
      </c>
      <c r="W47">
        <v>265.63315132805099</v>
      </c>
      <c r="X47">
        <v>163.20065998815099</v>
      </c>
      <c r="Y47">
        <v>718.52193887928104</v>
      </c>
      <c r="AA47" t="s">
        <v>62</v>
      </c>
    </row>
    <row r="48" spans="1:27" x14ac:dyDescent="0.25">
      <c r="A48" s="1">
        <f>fullIRtable!A48-fullIRtable!$A$37</f>
        <v>35.499999999941792</v>
      </c>
      <c r="B48" s="1">
        <v>17.175799999999999</v>
      </c>
      <c r="C48" s="1">
        <v>4.9820000000000002</v>
      </c>
      <c r="D48" s="1">
        <v>27.1067</v>
      </c>
      <c r="E48" s="89">
        <v>22.378479999999996</v>
      </c>
      <c r="F48">
        <v>-153.36062737250799</v>
      </c>
      <c r="G48">
        <v>136.99490534737899</v>
      </c>
      <c r="H48">
        <v>16.3336326573659</v>
      </c>
      <c r="I48">
        <v>-35.8376061897781</v>
      </c>
      <c r="J48">
        <v>16.128529090339001</v>
      </c>
      <c r="K48">
        <v>222.884731770684</v>
      </c>
      <c r="L48">
        <v>212.29323083558199</v>
      </c>
      <c r="M48">
        <v>-115.673068395549</v>
      </c>
      <c r="N48">
        <v>110.584110315464</v>
      </c>
      <c r="P48">
        <v>0.11995499999651155</v>
      </c>
      <c r="Q48">
        <v>471.714940167988</v>
      </c>
      <c r="R48">
        <v>-439.18915874753799</v>
      </c>
      <c r="S48">
        <v>-101.62771556450799</v>
      </c>
      <c r="T48">
        <v>90.658149119454805</v>
      </c>
      <c r="U48">
        <v>-344.52599904651498</v>
      </c>
      <c r="V48">
        <v>116.502573098467</v>
      </c>
      <c r="W48">
        <v>264.67809788244199</v>
      </c>
      <c r="X48">
        <v>164.35982231705</v>
      </c>
      <c r="Y48">
        <v>721.90106037238297</v>
      </c>
      <c r="AA48" t="s">
        <v>62</v>
      </c>
    </row>
    <row r="49" spans="1:27" x14ac:dyDescent="0.25">
      <c r="A49" s="1">
        <f>fullIRtable!A49-fullIRtable!$A$37</f>
        <v>37.5</v>
      </c>
      <c r="B49" s="1">
        <v>17.6479</v>
      </c>
      <c r="C49" s="1">
        <v>4.9851000000000001</v>
      </c>
      <c r="D49" s="1">
        <v>28.571300000000001</v>
      </c>
      <c r="E49" s="89">
        <v>22.618390000000002</v>
      </c>
      <c r="F49">
        <v>-155.30152358921501</v>
      </c>
      <c r="G49">
        <v>137.99153604243199</v>
      </c>
      <c r="H49">
        <v>15.9364801644161</v>
      </c>
      <c r="I49">
        <v>-35.575681373866097</v>
      </c>
      <c r="J49">
        <v>16.127993050841301</v>
      </c>
      <c r="K49">
        <v>224.443016855704</v>
      </c>
      <c r="L49">
        <v>214.297325056369</v>
      </c>
      <c r="M49">
        <v>-116.499151242045</v>
      </c>
      <c r="N49">
        <v>111.57144492509499</v>
      </c>
      <c r="P49">
        <v>0.11993906249978191</v>
      </c>
      <c r="Q49">
        <v>475.971312651765</v>
      </c>
      <c r="R49">
        <v>-443.085563033791</v>
      </c>
      <c r="S49">
        <v>-102.477494402487</v>
      </c>
      <c r="T49">
        <v>92.750791175402199</v>
      </c>
      <c r="U49">
        <v>-346.31690831779099</v>
      </c>
      <c r="V49">
        <v>117.751507174449</v>
      </c>
      <c r="W49">
        <v>270.56268309733298</v>
      </c>
      <c r="X49">
        <v>162.00020315453099</v>
      </c>
      <c r="Y49">
        <v>717.41340974257503</v>
      </c>
      <c r="AA49" t="s">
        <v>62</v>
      </c>
    </row>
    <row r="50" spans="1:27" x14ac:dyDescent="0.25">
      <c r="A50" s="1">
        <f>fullIRtable!A50-fullIRtable!$A$37</f>
        <v>48.166666666686069</v>
      </c>
      <c r="B50" s="1">
        <v>18.450299999999999</v>
      </c>
      <c r="C50" s="1">
        <v>4.9882</v>
      </c>
      <c r="D50" s="1">
        <v>35.458199999999998</v>
      </c>
      <c r="E50" s="89">
        <v>23.897740000000002</v>
      </c>
      <c r="F50">
        <v>-169.78956152028101</v>
      </c>
      <c r="G50">
        <v>149.88387873171899</v>
      </c>
      <c r="H50">
        <v>16.978612069822798</v>
      </c>
      <c r="I50">
        <v>-36.7604543251989</v>
      </c>
      <c r="J50">
        <v>16.878177947985101</v>
      </c>
      <c r="K50">
        <v>242.821438456057</v>
      </c>
      <c r="L50">
        <v>233.08725695852101</v>
      </c>
      <c r="M50">
        <v>-126.101756403143</v>
      </c>
      <c r="N50">
        <v>121.258166495065</v>
      </c>
      <c r="P50">
        <v>0.11515500000167417</v>
      </c>
      <c r="Q50">
        <v>483.80497008842599</v>
      </c>
      <c r="R50">
        <v>-450.52696609704299</v>
      </c>
      <c r="S50">
        <v>-104.31475279347001</v>
      </c>
      <c r="T50">
        <v>91.420860786359398</v>
      </c>
      <c r="U50">
        <v>-354.96993248822201</v>
      </c>
      <c r="V50">
        <v>119.246419812482</v>
      </c>
      <c r="W50">
        <v>267.18027883900203</v>
      </c>
      <c r="X50">
        <v>173.27795761414299</v>
      </c>
      <c r="Y50">
        <v>753.87540992208801</v>
      </c>
      <c r="AA50" t="s">
        <v>62</v>
      </c>
    </row>
    <row r="51" spans="1:27" x14ac:dyDescent="0.25">
      <c r="A51" s="1">
        <f>fullIRtable!A51-fullIRtable!$A$37</f>
        <v>49.500000000000014</v>
      </c>
      <c r="B51" s="1">
        <v>17.317499999999999</v>
      </c>
      <c r="C51" s="1">
        <v>4.9725999999999999</v>
      </c>
      <c r="D51" s="1">
        <v>29.288</v>
      </c>
      <c r="E51" s="89">
        <v>24.051280000000002</v>
      </c>
      <c r="F51">
        <v>-173.16450000220601</v>
      </c>
      <c r="G51">
        <v>152.76500376557999</v>
      </c>
      <c r="H51">
        <v>17.176705052530199</v>
      </c>
      <c r="I51">
        <v>-37.347291515978903</v>
      </c>
      <c r="J51">
        <v>17.043382184721501</v>
      </c>
      <c r="K51">
        <v>247.43709677195201</v>
      </c>
      <c r="L51">
        <v>237.56618716246501</v>
      </c>
      <c r="M51">
        <v>-128.36059504605899</v>
      </c>
      <c r="N51">
        <v>123.523947583371</v>
      </c>
      <c r="P51">
        <v>0.18592666666666466</v>
      </c>
      <c r="Q51">
        <v>477.244022120323</v>
      </c>
      <c r="R51">
        <v>-444.18942906117002</v>
      </c>
      <c r="S51">
        <v>-102.66969464964301</v>
      </c>
      <c r="T51">
        <v>94.550027121420399</v>
      </c>
      <c r="U51">
        <v>-345.63913315418102</v>
      </c>
      <c r="V51">
        <v>118.30698078992801</v>
      </c>
      <c r="W51">
        <v>275.54125121643102</v>
      </c>
      <c r="X51">
        <v>157.75679265999699</v>
      </c>
      <c r="Y51">
        <v>705.94272428956003</v>
      </c>
      <c r="AA51" t="s">
        <v>62</v>
      </c>
    </row>
    <row r="52" spans="1:27" x14ac:dyDescent="0.25">
      <c r="A52" s="1">
        <f>fullIRtable!A52-fullIRtable!$A$37</f>
        <v>51.000000000000014</v>
      </c>
      <c r="B52" s="1">
        <v>20.527100000000001</v>
      </c>
      <c r="C52" s="1">
        <v>4.9789000000000003</v>
      </c>
      <c r="D52" s="1">
        <v>35.427</v>
      </c>
      <c r="E52" s="89">
        <v>24.330169999999999</v>
      </c>
      <c r="F52">
        <v>-172.07258388955299</v>
      </c>
      <c r="G52">
        <v>151.168476671587</v>
      </c>
      <c r="H52">
        <v>16.635762999437201</v>
      </c>
      <c r="I52">
        <v>-36.019301957848299</v>
      </c>
      <c r="J52">
        <v>16.557630206212298</v>
      </c>
      <c r="K52">
        <v>244.52880024136999</v>
      </c>
      <c r="L52">
        <v>235.31133909971101</v>
      </c>
      <c r="M52">
        <v>-126.902493125958</v>
      </c>
      <c r="N52">
        <v>122.32850267307499</v>
      </c>
      <c r="P52">
        <v>0.20400400000474889</v>
      </c>
      <c r="Q52">
        <v>473.9527951211</v>
      </c>
      <c r="R52">
        <v>-441.256844742113</v>
      </c>
      <c r="S52">
        <v>-102.093804155783</v>
      </c>
      <c r="T52">
        <v>91.392388254768704</v>
      </c>
      <c r="U52">
        <v>-345.84600207558702</v>
      </c>
      <c r="V52">
        <v>117.102448492839</v>
      </c>
      <c r="W52">
        <v>266.768051562518</v>
      </c>
      <c r="X52">
        <v>164.22262041218099</v>
      </c>
      <c r="Y52">
        <v>722.70063850141605</v>
      </c>
      <c r="AA52" t="s">
        <v>62</v>
      </c>
    </row>
    <row r="53" spans="1:27" x14ac:dyDescent="0.25">
      <c r="A53" s="1">
        <f>fullIRtable!A53-fullIRtable!$A$37</f>
        <v>53.499999999941807</v>
      </c>
      <c r="B53" s="1">
        <v>20.810300000000002</v>
      </c>
      <c r="C53" s="1">
        <v>5.0038</v>
      </c>
      <c r="D53" s="1">
        <v>30.0671</v>
      </c>
      <c r="E53" s="89">
        <v>24.840179999999997</v>
      </c>
      <c r="F53">
        <v>-175.330576027337</v>
      </c>
      <c r="G53">
        <v>153.92211943183699</v>
      </c>
      <c r="H53">
        <v>16.816846689049498</v>
      </c>
      <c r="I53">
        <v>-36.929410059772898</v>
      </c>
      <c r="J53">
        <v>17.007383323365801</v>
      </c>
      <c r="K53">
        <v>249.13036357540301</v>
      </c>
      <c r="L53">
        <v>239.80881597819899</v>
      </c>
      <c r="M53">
        <v>-129.27732553227699</v>
      </c>
      <c r="N53">
        <v>124.636196376638</v>
      </c>
      <c r="P53">
        <v>0.20890333333333425</v>
      </c>
      <c r="Q53">
        <v>499.80540219343999</v>
      </c>
      <c r="R53">
        <v>-465.281090880514</v>
      </c>
      <c r="S53">
        <v>-107.617289371878</v>
      </c>
      <c r="T53">
        <v>97.238419371663795</v>
      </c>
      <c r="U53">
        <v>-363.82074984237403</v>
      </c>
      <c r="V53">
        <v>123.623543921543</v>
      </c>
      <c r="W53">
        <v>283.680806690135</v>
      </c>
      <c r="X53">
        <v>170.58512102520899</v>
      </c>
      <c r="Y53">
        <v>754.69129133510796</v>
      </c>
      <c r="AA53" t="s">
        <v>62</v>
      </c>
    </row>
    <row r="54" spans="1:27" x14ac:dyDescent="0.25">
      <c r="A54" s="1">
        <f>fullIRtable!A54-fullIRtable!$A$37</f>
        <v>56.499999999941807</v>
      </c>
      <c r="B54" s="1">
        <v>20.3855</v>
      </c>
      <c r="C54" s="1">
        <v>4.9976000000000003</v>
      </c>
      <c r="D54" s="1">
        <v>29.0076</v>
      </c>
      <c r="E54" s="89">
        <v>25.466889999999999</v>
      </c>
      <c r="F54">
        <v>-178.44256040693</v>
      </c>
      <c r="G54">
        <v>155.89424250552901</v>
      </c>
      <c r="H54">
        <v>16.703429346261</v>
      </c>
      <c r="I54">
        <v>-35.972171291169801</v>
      </c>
      <c r="J54">
        <v>16.780109544881199</v>
      </c>
      <c r="K54">
        <v>251.68625274833801</v>
      </c>
      <c r="L54">
        <v>243.108592275723</v>
      </c>
      <c r="M54">
        <v>-130.73111794465001</v>
      </c>
      <c r="N54">
        <v>126.333511956032</v>
      </c>
      <c r="P54">
        <v>0.21797000000000111</v>
      </c>
      <c r="Q54">
        <v>469.24977457553399</v>
      </c>
      <c r="R54">
        <v>-436.78346776039803</v>
      </c>
      <c r="S54">
        <v>-100.984870162413</v>
      </c>
      <c r="T54">
        <v>92.3029955564554</v>
      </c>
      <c r="U54">
        <v>-340.53509517830702</v>
      </c>
      <c r="V54">
        <v>116.222360506228</v>
      </c>
      <c r="W54">
        <v>269.10640101675699</v>
      </c>
      <c r="X54">
        <v>157.11373519302199</v>
      </c>
      <c r="Y54">
        <v>699.84212625036196</v>
      </c>
      <c r="AA54" t="s">
        <v>62</v>
      </c>
    </row>
    <row r="55" spans="1:27" x14ac:dyDescent="0.25">
      <c r="A55" s="1">
        <f>fullIRtable!A55-fullIRtable!$A$37</f>
        <v>59.499999999941807</v>
      </c>
      <c r="B55" s="1">
        <v>21.140699999999999</v>
      </c>
      <c r="C55" s="1">
        <v>4.9757999999999996</v>
      </c>
      <c r="D55" s="1">
        <v>29.724299999999999</v>
      </c>
      <c r="E55" s="89">
        <v>26.120800000000003</v>
      </c>
      <c r="F55">
        <v>-182.76765500625601</v>
      </c>
      <c r="G55">
        <v>159.06471222227901</v>
      </c>
      <c r="H55">
        <v>16.5807999272735</v>
      </c>
      <c r="I55">
        <v>-36.058699064956002</v>
      </c>
      <c r="J55">
        <v>16.872716967207701</v>
      </c>
      <c r="K55">
        <v>256.61785780838397</v>
      </c>
      <c r="L55">
        <v>248.34656731735399</v>
      </c>
      <c r="M55">
        <v>-133.22857713931501</v>
      </c>
      <c r="N55">
        <v>128.978604666378</v>
      </c>
      <c r="P55">
        <v>0.21877999999363332</v>
      </c>
      <c r="Q55">
        <v>469.50970496855803</v>
      </c>
      <c r="R55">
        <v>-436.99140321337302</v>
      </c>
      <c r="S55">
        <v>-101.006416300363</v>
      </c>
      <c r="T55">
        <v>93.006195253909098</v>
      </c>
      <c r="U55">
        <v>-340.049557662707</v>
      </c>
      <c r="V55">
        <v>116.38788383332199</v>
      </c>
      <c r="W55">
        <v>271.044132665679</v>
      </c>
      <c r="X55">
        <v>155.23492577832499</v>
      </c>
      <c r="Y55">
        <v>694.60162214498303</v>
      </c>
      <c r="AA55" t="s">
        <v>62</v>
      </c>
    </row>
    <row r="56" spans="1:27" x14ac:dyDescent="0.25">
      <c r="A56" s="1">
        <f>fullIRtable!A56-fullIRtable!$A$37</f>
        <v>61.500000000000014</v>
      </c>
      <c r="B56" s="1">
        <v>20.715900000000001</v>
      </c>
      <c r="C56" s="1">
        <v>4.9976000000000003</v>
      </c>
      <c r="D56" s="1">
        <v>30.191700000000001</v>
      </c>
      <c r="E56" s="89">
        <v>26.558360000000004</v>
      </c>
      <c r="F56">
        <v>-185.95762008745001</v>
      </c>
      <c r="G56">
        <v>161.60752496787799</v>
      </c>
      <c r="H56">
        <v>16.605011982075698</v>
      </c>
      <c r="I56">
        <v>-36.539583193554499</v>
      </c>
      <c r="J56">
        <v>17.058021308731799</v>
      </c>
      <c r="K56">
        <v>260.749601658617</v>
      </c>
      <c r="L56">
        <v>252.45642452081</v>
      </c>
      <c r="M56">
        <v>-135.26494079312101</v>
      </c>
      <c r="N56">
        <v>131.052264473279</v>
      </c>
      <c r="P56">
        <v>0.21231714285714259</v>
      </c>
      <c r="Q56">
        <v>472.03246219733097</v>
      </c>
      <c r="R56">
        <v>-439.53899289696398</v>
      </c>
      <c r="S56">
        <v>-101.75093701162101</v>
      </c>
      <c r="T56">
        <v>89.679916638168095</v>
      </c>
      <c r="U56">
        <v>-345.83238442389398</v>
      </c>
      <c r="V56">
        <v>116.419791518376</v>
      </c>
      <c r="W56">
        <v>262.00551946206502</v>
      </c>
      <c r="X56">
        <v>167.60357033582599</v>
      </c>
      <c r="Y56">
        <v>731.35704309042205</v>
      </c>
      <c r="AA56" t="s">
        <v>62</v>
      </c>
    </row>
    <row r="57" spans="1:27" x14ac:dyDescent="0.25">
      <c r="A57" s="1">
        <f>fullIRtable!A57-fullIRtable!$A$37</f>
        <v>72.000000000000014</v>
      </c>
      <c r="B57" s="1">
        <v>22.320699999999999</v>
      </c>
      <c r="C57" s="1">
        <v>4.9789000000000003</v>
      </c>
      <c r="D57" s="1">
        <v>32.061500000000002</v>
      </c>
      <c r="E57" s="89">
        <v>28.787690000000001</v>
      </c>
      <c r="F57">
        <v>-200.03900978700699</v>
      </c>
      <c r="G57">
        <v>172.08252495031701</v>
      </c>
      <c r="H57">
        <v>17.643299895268601</v>
      </c>
      <c r="I57">
        <v>-33.223272643324201</v>
      </c>
      <c r="J57">
        <v>16.0887047586268</v>
      </c>
      <c r="K57">
        <v>274.69697257689103</v>
      </c>
      <c r="L57">
        <v>268.60856363000499</v>
      </c>
      <c r="M57">
        <v>-143.048606293023</v>
      </c>
      <c r="N57">
        <v>139.492647769835</v>
      </c>
      <c r="P57">
        <v>0.21072000000306396</v>
      </c>
      <c r="Q57">
        <v>476.25338188012302</v>
      </c>
      <c r="R57">
        <v>-443.467162296548</v>
      </c>
      <c r="S57">
        <v>-102.658577163483</v>
      </c>
      <c r="T57">
        <v>90.523886395208606</v>
      </c>
      <c r="U57">
        <v>-348.88134553823102</v>
      </c>
      <c r="V57">
        <v>117.467341267241</v>
      </c>
      <c r="W57">
        <v>264.46372384848701</v>
      </c>
      <c r="X57">
        <v>168.975509775213</v>
      </c>
      <c r="Y57">
        <v>737.53389532522397</v>
      </c>
      <c r="AA57" t="s">
        <v>62</v>
      </c>
    </row>
    <row r="58" spans="1:27" x14ac:dyDescent="0.25">
      <c r="A58" s="1">
        <f>fullIRtable!A58-fullIRtable!$A$37</f>
        <v>73.333333333313945</v>
      </c>
      <c r="B58" s="1">
        <v>21.3767</v>
      </c>
      <c r="C58" s="1">
        <v>4.9851000000000001</v>
      </c>
      <c r="D58" s="1">
        <v>29.693100000000001</v>
      </c>
      <c r="E58" s="89">
        <v>29.068649999999998</v>
      </c>
      <c r="F58">
        <v>-204.35004377170301</v>
      </c>
      <c r="G58">
        <v>175.54440069114099</v>
      </c>
      <c r="H58">
        <v>17.896537928166001</v>
      </c>
      <c r="I58">
        <v>-33.2298549751088</v>
      </c>
      <c r="J58">
        <v>16.109605812814198</v>
      </c>
      <c r="K58">
        <v>279.88175057743302</v>
      </c>
      <c r="L58">
        <v>274.00296868085201</v>
      </c>
      <c r="M58">
        <v>-145.70677192099399</v>
      </c>
      <c r="N58">
        <v>142.25286800974499</v>
      </c>
      <c r="P58">
        <v>0.25926000000377386</v>
      </c>
      <c r="Q58">
        <v>464.11129604122101</v>
      </c>
      <c r="R58">
        <v>-430.81174096953703</v>
      </c>
      <c r="S58">
        <v>-98.676952255143206</v>
      </c>
      <c r="T58">
        <v>114.08372929522299</v>
      </c>
      <c r="U58">
        <v>-313.24219859929201</v>
      </c>
      <c r="V58">
        <v>118.484931998058</v>
      </c>
      <c r="W58">
        <v>328.67791537668597</v>
      </c>
      <c r="X58">
        <v>86.682301807060298</v>
      </c>
      <c r="Y58">
        <v>495.46014157100899</v>
      </c>
      <c r="AA58" t="s">
        <v>62</v>
      </c>
    </row>
    <row r="59" spans="1:27" x14ac:dyDescent="0.25">
      <c r="A59" s="1">
        <f>fullIRtable!A59-fullIRtable!$A$37</f>
        <v>75.999999999941807</v>
      </c>
      <c r="B59" s="1">
        <v>21.990300000000001</v>
      </c>
      <c r="C59" s="1">
        <v>6.9801000000000002</v>
      </c>
      <c r="D59" s="1">
        <v>26.171800000000001</v>
      </c>
      <c r="E59" s="89">
        <v>29.760010000000001</v>
      </c>
      <c r="F59">
        <v>-204.32915228675299</v>
      </c>
      <c r="G59">
        <v>175.56901114515199</v>
      </c>
      <c r="H59">
        <v>18.343755643827599</v>
      </c>
      <c r="I59">
        <v>-35.227690974349898</v>
      </c>
      <c r="J59">
        <v>17.3455348002771</v>
      </c>
      <c r="K59">
        <v>280.557526834123</v>
      </c>
      <c r="L59">
        <v>275.15397224541601</v>
      </c>
      <c r="M59">
        <v>-146.33627030735801</v>
      </c>
      <c r="N59">
        <v>142.770144508529</v>
      </c>
      <c r="P59">
        <v>0.19880000000000089</v>
      </c>
      <c r="Q59">
        <v>474.99973443586902</v>
      </c>
      <c r="R59">
        <v>-442.80822524107998</v>
      </c>
      <c r="S59">
        <v>-102.902453049813</v>
      </c>
      <c r="T59">
        <v>80.5382373775806</v>
      </c>
      <c r="U59">
        <v>-358.04068260271799</v>
      </c>
      <c r="V59">
        <v>115.64618891995001</v>
      </c>
      <c r="W59">
        <v>237.03000978633699</v>
      </c>
      <c r="X59">
        <v>197.91671395880201</v>
      </c>
      <c r="Y59">
        <v>819.72412851383604</v>
      </c>
      <c r="AA59" t="s">
        <v>62</v>
      </c>
    </row>
    <row r="60" spans="1:27" x14ac:dyDescent="0.25">
      <c r="A60" s="1">
        <f>fullIRtable!A60-fullIRtable!$A$37</f>
        <v>77.499999999941807</v>
      </c>
      <c r="B60" s="1">
        <v>22.037500000000001</v>
      </c>
      <c r="C60" s="1">
        <v>6.9832000000000001</v>
      </c>
      <c r="D60" s="1">
        <v>21.372699999999998</v>
      </c>
      <c r="E60" s="89">
        <v>30.058210000000003</v>
      </c>
      <c r="F60">
        <v>-211.315408980803</v>
      </c>
      <c r="G60">
        <v>181.469348876238</v>
      </c>
      <c r="H60">
        <v>18.837078427218898</v>
      </c>
      <c r="I60">
        <v>-37.005547635121999</v>
      </c>
      <c r="J60">
        <v>18.429991850198</v>
      </c>
      <c r="K60">
        <v>290.244841498266</v>
      </c>
      <c r="L60">
        <v>284.86897691409098</v>
      </c>
      <c r="M60">
        <v>-151.39768758939999</v>
      </c>
      <c r="N60">
        <v>147.76219942402801</v>
      </c>
      <c r="P60">
        <v>0.19911499999420404</v>
      </c>
      <c r="Q60">
        <v>476.28143381398201</v>
      </c>
      <c r="R60">
        <v>-443.96556055376601</v>
      </c>
      <c r="S60">
        <v>-103.14219485271801</v>
      </c>
      <c r="T60">
        <v>81.474541753903907</v>
      </c>
      <c r="U60">
        <v>-358.26343616117498</v>
      </c>
      <c r="V60">
        <v>116.069763009257</v>
      </c>
      <c r="W60">
        <v>239.64181286099</v>
      </c>
      <c r="X60">
        <v>196.283180042027</v>
      </c>
      <c r="Y60">
        <v>815.73026829397202</v>
      </c>
      <c r="AA60" t="s">
        <v>62</v>
      </c>
    </row>
    <row r="61" spans="1:27" x14ac:dyDescent="0.25">
      <c r="A61" s="1">
        <f>fullIRtable!A61-fullIRtable!$A$37</f>
        <v>79.500000000000014</v>
      </c>
      <c r="B61" s="1">
        <v>22.509499999999999</v>
      </c>
      <c r="C61" s="1">
        <v>6.9832000000000001</v>
      </c>
      <c r="D61" s="1">
        <v>16.012799999999999</v>
      </c>
      <c r="E61" s="89">
        <v>30.456440000000001</v>
      </c>
      <c r="F61">
        <v>-213.70383844723</v>
      </c>
      <c r="G61">
        <v>183.14390943054599</v>
      </c>
      <c r="H61">
        <v>18.925843923165001</v>
      </c>
      <c r="I61">
        <v>-36.664657680120897</v>
      </c>
      <c r="J61">
        <v>18.4331163828742</v>
      </c>
      <c r="K61">
        <v>292.60864121073598</v>
      </c>
      <c r="L61">
        <v>287.656730674561</v>
      </c>
      <c r="M61">
        <v>-152.77972740620001</v>
      </c>
      <c r="N61">
        <v>149.22390315890499</v>
      </c>
      <c r="P61">
        <v>1.3172000000043748E-2</v>
      </c>
      <c r="Q61">
        <v>477.745684900409</v>
      </c>
      <c r="R61">
        <v>-445.39342967272802</v>
      </c>
      <c r="S61">
        <v>-103.52296282223099</v>
      </c>
      <c r="T61">
        <v>80.517776348574102</v>
      </c>
      <c r="U61">
        <v>-360.61301939959901</v>
      </c>
      <c r="V61">
        <v>116.239341513461</v>
      </c>
      <c r="W61">
        <v>237.06700987583901</v>
      </c>
      <c r="X61">
        <v>200.52618319105699</v>
      </c>
      <c r="Y61">
        <v>828.65810845498697</v>
      </c>
      <c r="AA61" t="s">
        <v>62</v>
      </c>
    </row>
    <row r="62" spans="1:27" x14ac:dyDescent="0.25">
      <c r="A62" s="1">
        <f>fullIRtable!A62-fullIRtable!$A$37</f>
        <v>96.999999999941807</v>
      </c>
      <c r="B62" s="1">
        <v>23.406300000000002</v>
      </c>
      <c r="C62" s="1">
        <v>6.9739000000000004</v>
      </c>
      <c r="D62" s="1">
        <v>15.9193</v>
      </c>
      <c r="E62" s="89">
        <v>30.68695</v>
      </c>
      <c r="F62">
        <v>-227.891847654694</v>
      </c>
      <c r="G62">
        <v>194.348256656709</v>
      </c>
      <c r="H62">
        <v>18.6337856776546</v>
      </c>
      <c r="I62">
        <v>-39.970940642473202</v>
      </c>
      <c r="J62">
        <v>20.075667199104299</v>
      </c>
      <c r="K62">
        <v>311.49903583568698</v>
      </c>
      <c r="L62">
        <v>306.41071072876503</v>
      </c>
      <c r="M62">
        <v>-162.167425503792</v>
      </c>
      <c r="N62">
        <v>158.682122444649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 t="s">
        <v>62</v>
      </c>
    </row>
    <row r="63" spans="1:27" x14ac:dyDescent="0.25">
      <c r="A63" s="1">
        <f>fullIRtable!A63-fullIRtable!$A$37</f>
        <v>97.500000000000014</v>
      </c>
      <c r="B63" s="1">
        <v>23.453499999999998</v>
      </c>
      <c r="C63" s="1">
        <v>6.9739000000000004</v>
      </c>
      <c r="D63" s="1">
        <v>15.9193</v>
      </c>
      <c r="E63" s="89">
        <v>30.68695</v>
      </c>
      <c r="F63">
        <v>-231.917078239006</v>
      </c>
      <c r="G63">
        <v>197.55150422673</v>
      </c>
      <c r="H63">
        <v>18.426693773477599</v>
      </c>
      <c r="I63">
        <v>-41.729743849671898</v>
      </c>
      <c r="J63">
        <v>20.788133974273599</v>
      </c>
      <c r="K63">
        <v>317.227928469451</v>
      </c>
      <c r="L63">
        <v>312.061463238432</v>
      </c>
      <c r="M63">
        <v>-164.765528677411</v>
      </c>
      <c r="N63">
        <v>161.38806461329801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 t="s">
        <v>62</v>
      </c>
    </row>
    <row r="64" spans="1:27" x14ac:dyDescent="0.25">
      <c r="A64" s="91">
        <f>fullIRtable!A64-fullIRtable!$A$37</f>
        <v>97.999999999883599</v>
      </c>
      <c r="B64" s="91">
        <v>23.028700000000001</v>
      </c>
      <c r="C64" s="91">
        <v>6.9739000000000004</v>
      </c>
      <c r="D64" s="91">
        <v>15.9193</v>
      </c>
      <c r="E64" s="98">
        <v>30.68695</v>
      </c>
      <c r="F64">
        <v>-231.96093811798099</v>
      </c>
      <c r="G64">
        <v>197.40512031887599</v>
      </c>
      <c r="H64">
        <v>18.458646794321499</v>
      </c>
      <c r="I64">
        <v>-40.816977782260203</v>
      </c>
      <c r="J64">
        <v>20.487371802300501</v>
      </c>
      <c r="K64">
        <v>316.54498221846302</v>
      </c>
      <c r="L64">
        <v>311.71503762627901</v>
      </c>
      <c r="M64">
        <v>-164.572277974369</v>
      </c>
      <c r="N64">
        <v>161.267230871582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 s="93" t="s">
        <v>62</v>
      </c>
    </row>
    <row r="65" spans="1:27" x14ac:dyDescent="0.25">
      <c r="A65" s="1">
        <f>fullIRtable!A65-fullIRtable!$A$65</f>
        <v>0</v>
      </c>
      <c r="B65" s="1">
        <v>29.930499999999999</v>
      </c>
      <c r="C65" s="1">
        <v>4.9713000000000003</v>
      </c>
      <c r="D65" s="1">
        <v>14.354900000000001</v>
      </c>
      <c r="E65" s="89">
        <v>18.532470000000004</v>
      </c>
      <c r="F65">
        <v>-97.956505138751197</v>
      </c>
      <c r="G65">
        <v>92.130821408275693</v>
      </c>
      <c r="H65">
        <v>15.108751949553501</v>
      </c>
      <c r="I65">
        <v>-24.732949290864799</v>
      </c>
      <c r="J65">
        <v>10.610454139089301</v>
      </c>
      <c r="K65">
        <v>149.15787645001799</v>
      </c>
      <c r="L65">
        <v>138.84259014001901</v>
      </c>
      <c r="M65">
        <v>-78.2704961038405</v>
      </c>
      <c r="N65">
        <v>73.198880342731997</v>
      </c>
      <c r="P65">
        <v>0.11590914893559594</v>
      </c>
      <c r="Q65">
        <v>472.34424748278701</v>
      </c>
      <c r="R65">
        <v>-439.99425963822802</v>
      </c>
      <c r="S65">
        <v>-101.984937892904</v>
      </c>
      <c r="T65">
        <v>86.5767862623714</v>
      </c>
      <c r="U65">
        <v>-349.33035098705898</v>
      </c>
      <c r="V65">
        <v>116.006165019115</v>
      </c>
      <c r="W65">
        <v>253.50403181066901</v>
      </c>
      <c r="X65">
        <v>177.24806229942999</v>
      </c>
      <c r="Y65">
        <v>759.13519736776402</v>
      </c>
      <c r="AA65" t="s">
        <v>63</v>
      </c>
    </row>
    <row r="66" spans="1:27" x14ac:dyDescent="0.25">
      <c r="A66" s="1">
        <f>fullIRtable!A66-fullIRtable!$A$65</f>
        <v>15.666666666744277</v>
      </c>
      <c r="B66" s="1">
        <v>30.024999999999999</v>
      </c>
      <c r="C66" s="1">
        <v>4.9619</v>
      </c>
      <c r="D66" s="1">
        <v>41.9069</v>
      </c>
      <c r="E66" s="89">
        <v>20.348380000000002</v>
      </c>
      <c r="F66">
        <v>-138.48315157420399</v>
      </c>
      <c r="G66">
        <v>124.49686827129</v>
      </c>
      <c r="H66">
        <v>14.867658351951199</v>
      </c>
      <c r="I66">
        <v>-33.843377105631099</v>
      </c>
      <c r="J66">
        <v>14.928464842498199</v>
      </c>
      <c r="K66">
        <v>203.47043962957201</v>
      </c>
      <c r="L66">
        <v>192.365283459636</v>
      </c>
      <c r="M66">
        <v>-105.511841600986</v>
      </c>
      <c r="N66">
        <v>100.35562928511401</v>
      </c>
      <c r="P66">
        <v>0.11485764705961034</v>
      </c>
      <c r="Q66">
        <v>473.57570366679801</v>
      </c>
      <c r="R66">
        <v>-441.23928010909702</v>
      </c>
      <c r="S66">
        <v>-102.349826252874</v>
      </c>
      <c r="T66">
        <v>84.925441951401297</v>
      </c>
      <c r="U66">
        <v>-352.18176958067198</v>
      </c>
      <c r="V66">
        <v>116.01745029121</v>
      </c>
      <c r="W66">
        <v>249.01606476425101</v>
      </c>
      <c r="X66">
        <v>183.369062415749</v>
      </c>
      <c r="Y66">
        <v>777.315674077165</v>
      </c>
      <c r="AA66" t="s">
        <v>63</v>
      </c>
    </row>
    <row r="67" spans="1:27" x14ac:dyDescent="0.25">
      <c r="A67" s="1">
        <f>fullIRtable!A67-fullIRtable!$A$65</f>
        <v>18.500000000058208</v>
      </c>
      <c r="B67" s="1">
        <v>30.024999999999999</v>
      </c>
      <c r="C67" s="1">
        <v>4.9713000000000003</v>
      </c>
      <c r="D67" s="1">
        <v>42.949599999999997</v>
      </c>
      <c r="E67" s="89">
        <v>20.673810000000003</v>
      </c>
      <c r="F67">
        <v>-142.98122726400501</v>
      </c>
      <c r="G67">
        <v>127.88434069183199</v>
      </c>
      <c r="H67">
        <v>14.7364564125516</v>
      </c>
      <c r="I67">
        <v>-34.859079795357999</v>
      </c>
      <c r="J67">
        <v>15.461607673762799</v>
      </c>
      <c r="K67">
        <v>209.14153817241399</v>
      </c>
      <c r="L67">
        <v>198.27014288259599</v>
      </c>
      <c r="M67">
        <v>-108.299770888398</v>
      </c>
      <c r="N67">
        <v>103.27378435058</v>
      </c>
      <c r="P67">
        <v>0.11533384614971516</v>
      </c>
      <c r="Q67">
        <v>473.69260399558198</v>
      </c>
      <c r="R67">
        <v>-441.36807658721398</v>
      </c>
      <c r="S67">
        <v>-102.39519198588199</v>
      </c>
      <c r="T67">
        <v>84.565291993122599</v>
      </c>
      <c r="U67">
        <v>-352.66273375879098</v>
      </c>
      <c r="V67">
        <v>115.98697312965</v>
      </c>
      <c r="W67">
        <v>248.03211767619501</v>
      </c>
      <c r="X67">
        <v>184.56329372374501</v>
      </c>
      <c r="Y67">
        <v>780.79702675630699</v>
      </c>
      <c r="AA67" t="s">
        <v>63</v>
      </c>
    </row>
    <row r="68" spans="1:27" x14ac:dyDescent="0.25">
      <c r="A68" s="1">
        <f>fullIRtable!A68-fullIRtable!$A$65</f>
        <v>20.666666666802485</v>
      </c>
      <c r="B68" s="1">
        <v>30.024999999999999</v>
      </c>
      <c r="C68" s="1">
        <v>4.9713000000000003</v>
      </c>
      <c r="D68" s="1">
        <v>39.189599999999999</v>
      </c>
      <c r="E68" s="89">
        <v>20.923700000000004</v>
      </c>
      <c r="F68">
        <v>-142.35289354953699</v>
      </c>
      <c r="G68">
        <v>127.040787552409</v>
      </c>
      <c r="H68">
        <v>14.658719921413599</v>
      </c>
      <c r="I68">
        <v>-34.369395477094898</v>
      </c>
      <c r="J68">
        <v>15.5084836732463</v>
      </c>
      <c r="K68">
        <v>207.48746336490899</v>
      </c>
      <c r="L68">
        <v>197.32268228842301</v>
      </c>
      <c r="M68">
        <v>-107.596968519488</v>
      </c>
      <c r="N68">
        <v>102.754247389627</v>
      </c>
      <c r="P68">
        <v>0.10881272728078691</v>
      </c>
      <c r="Q68">
        <v>476.05017429948998</v>
      </c>
      <c r="R68">
        <v>-443.96556154687897</v>
      </c>
      <c r="S68">
        <v>-103.310099590155</v>
      </c>
      <c r="T68">
        <v>77.302004946345704</v>
      </c>
      <c r="U68">
        <v>-362.36252445663501</v>
      </c>
      <c r="V68">
        <v>115.372327041302</v>
      </c>
      <c r="W68">
        <v>228.188466341337</v>
      </c>
      <c r="X68">
        <v>208.64782552308901</v>
      </c>
      <c r="Y68">
        <v>851.00683105233202</v>
      </c>
      <c r="AA68" t="s">
        <v>63</v>
      </c>
    </row>
    <row r="69" spans="1:27" x14ac:dyDescent="0.25">
      <c r="A69" s="1">
        <f>fullIRtable!A69-fullIRtable!$A$65</f>
        <v>22.5</v>
      </c>
      <c r="B69" s="1">
        <v>19.9054</v>
      </c>
      <c r="C69" s="1">
        <v>4.9744999999999999</v>
      </c>
      <c r="D69" s="1">
        <v>43.234000000000002</v>
      </c>
      <c r="E69" s="89">
        <v>21.123190000000001</v>
      </c>
      <c r="F69" t="s">
        <v>70</v>
      </c>
      <c r="G69" t="s">
        <v>70</v>
      </c>
      <c r="H69" t="s">
        <v>70</v>
      </c>
      <c r="I69" t="s">
        <v>70</v>
      </c>
      <c r="J69" t="s">
        <v>70</v>
      </c>
      <c r="K69" t="s">
        <v>70</v>
      </c>
      <c r="L69" t="s">
        <v>70</v>
      </c>
      <c r="M69" t="s">
        <v>70</v>
      </c>
      <c r="N69" t="s">
        <v>70</v>
      </c>
      <c r="P69">
        <v>0.11934666666666753</v>
      </c>
      <c r="Q69">
        <v>471.82324932860502</v>
      </c>
      <c r="R69">
        <v>-439.30848983824501</v>
      </c>
      <c r="S69">
        <v>-101.669747352407</v>
      </c>
      <c r="T69">
        <v>90.324466214167202</v>
      </c>
      <c r="U69">
        <v>-344.971617395637</v>
      </c>
      <c r="V69">
        <v>116.474335611117</v>
      </c>
      <c r="W69">
        <v>263.76646005244299</v>
      </c>
      <c r="X69">
        <v>165.466290522734</v>
      </c>
      <c r="Y69">
        <v>725.12657109476595</v>
      </c>
      <c r="AA69" t="s">
        <v>63</v>
      </c>
    </row>
    <row r="70" spans="1:27" x14ac:dyDescent="0.25">
      <c r="A70" s="1">
        <f>fullIRtable!A70-fullIRtable!$A$65</f>
        <v>24</v>
      </c>
      <c r="B70" s="1">
        <v>20.0946</v>
      </c>
      <c r="C70" s="1">
        <v>4.9744999999999999</v>
      </c>
      <c r="D70" s="1">
        <v>42.601999999999997</v>
      </c>
      <c r="E70" s="89">
        <v>21.302210000000002</v>
      </c>
      <c r="F70">
        <v>-145.29295564161899</v>
      </c>
      <c r="G70">
        <v>129.001062910624</v>
      </c>
      <c r="H70">
        <v>14.179354650397199</v>
      </c>
      <c r="I70">
        <v>-34.973908204672597</v>
      </c>
      <c r="J70">
        <v>15.7531572566302</v>
      </c>
      <c r="K70">
        <v>210.941860363503</v>
      </c>
      <c r="L70">
        <v>200.91730244477401</v>
      </c>
      <c r="M70">
        <v>-109.166387048845</v>
      </c>
      <c r="N70">
        <v>104.47508224093001</v>
      </c>
      <c r="P70">
        <v>0.11981999999912801</v>
      </c>
      <c r="Q70">
        <v>471.76375157141598</v>
      </c>
      <c r="R70">
        <v>-439.24293738354697</v>
      </c>
      <c r="S70">
        <v>-101.64665792792201</v>
      </c>
      <c r="T70">
        <v>90.507768963597599</v>
      </c>
      <c r="U70">
        <v>-344.726824858773</v>
      </c>
      <c r="V70">
        <v>116.489847359474</v>
      </c>
      <c r="W70">
        <v>264.26725202434397</v>
      </c>
      <c r="X70">
        <v>164.85847191013499</v>
      </c>
      <c r="Y70">
        <v>723.35469417112904</v>
      </c>
      <c r="AA70" t="s">
        <v>63</v>
      </c>
    </row>
    <row r="71" spans="1:27" x14ac:dyDescent="0.25">
      <c r="A71" s="1">
        <f>fullIRtable!A71-fullIRtable!$A$65</f>
        <v>40.000000000116415</v>
      </c>
      <c r="B71" s="1">
        <v>20</v>
      </c>
      <c r="C71" s="1">
        <v>4.9682000000000004</v>
      </c>
      <c r="D71" s="1">
        <v>48.731699999999996</v>
      </c>
      <c r="E71" s="89">
        <v>23.219329999999999</v>
      </c>
      <c r="F71">
        <v>-169.24161503245301</v>
      </c>
      <c r="G71">
        <v>148.51918268994399</v>
      </c>
      <c r="H71">
        <v>15.2322558490192</v>
      </c>
      <c r="I71">
        <v>-38.506923825059303</v>
      </c>
      <c r="J71">
        <v>17.682598013283101</v>
      </c>
      <c r="K71">
        <v>242.31150894375099</v>
      </c>
      <c r="L71">
        <v>232.30186270748999</v>
      </c>
      <c r="M71">
        <v>-125.468659778636</v>
      </c>
      <c r="N71">
        <v>120.65336336970201</v>
      </c>
      <c r="P71">
        <v>0.11975272727779773</v>
      </c>
      <c r="Q71">
        <v>471.81869868555998</v>
      </c>
      <c r="R71">
        <v>-439.30347605659603</v>
      </c>
      <c r="S71">
        <v>-101.667981324444</v>
      </c>
      <c r="T71">
        <v>90.3384869404548</v>
      </c>
      <c r="U71">
        <v>-344.95289363518901</v>
      </c>
      <c r="V71">
        <v>116.47552216300301</v>
      </c>
      <c r="W71">
        <v>263.80476536482399</v>
      </c>
      <c r="X71">
        <v>165.41979909743301</v>
      </c>
      <c r="Y71">
        <v>724.99104218637899</v>
      </c>
      <c r="AA71" t="s">
        <v>63</v>
      </c>
    </row>
    <row r="72" spans="1:27" x14ac:dyDescent="0.25">
      <c r="A72" s="1">
        <f>fullIRtable!A72-fullIRtable!$A$65</f>
        <v>42.75</v>
      </c>
      <c r="B72" s="1">
        <v>20.0473</v>
      </c>
      <c r="C72" s="1">
        <v>4.9713000000000003</v>
      </c>
      <c r="D72" s="1">
        <v>50.185200000000002</v>
      </c>
      <c r="E72" s="89">
        <v>23.548650000000002</v>
      </c>
      <c r="F72">
        <v>-171.03532663435499</v>
      </c>
      <c r="G72">
        <v>149.790763962075</v>
      </c>
      <c r="H72">
        <v>15.2401520050665</v>
      </c>
      <c r="I72">
        <v>-38.4702376893961</v>
      </c>
      <c r="J72">
        <v>17.734418520095399</v>
      </c>
      <c r="K72">
        <v>244.163337489637</v>
      </c>
      <c r="L72">
        <v>234.49453596590399</v>
      </c>
      <c r="M72">
        <v>-126.42105394524199</v>
      </c>
      <c r="N72">
        <v>121.734336032256</v>
      </c>
      <c r="P72">
        <v>0.11354181817941461</v>
      </c>
      <c r="Q72">
        <v>471.74281895278801</v>
      </c>
      <c r="R72">
        <v>-439.21987457979498</v>
      </c>
      <c r="S72">
        <v>-101.63853455135001</v>
      </c>
      <c r="T72">
        <v>90.572259081051499</v>
      </c>
      <c r="U72">
        <v>-344.64070127651701</v>
      </c>
      <c r="V72">
        <v>116.495304761626</v>
      </c>
      <c r="W72">
        <v>264.44344214453901</v>
      </c>
      <c r="X72">
        <v>164.644627416167</v>
      </c>
      <c r="Y72">
        <v>722.73130735983</v>
      </c>
      <c r="AA72" t="s">
        <v>63</v>
      </c>
    </row>
    <row r="73" spans="1:27" x14ac:dyDescent="0.25">
      <c r="A73" s="1">
        <f>fullIRtable!A73-fullIRtable!$A$65</f>
        <v>45.500000000058208</v>
      </c>
      <c r="B73" s="1">
        <v>20.0946</v>
      </c>
      <c r="C73" s="1">
        <v>4.9649999999999999</v>
      </c>
      <c r="D73" s="1">
        <v>49.963999999999999</v>
      </c>
      <c r="E73" s="89">
        <v>23.860890000000001</v>
      </c>
      <c r="F73" t="s">
        <v>70</v>
      </c>
      <c r="G73" t="s">
        <v>70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M73" t="s">
        <v>70</v>
      </c>
      <c r="N73" t="s">
        <v>70</v>
      </c>
      <c r="P73">
        <v>0.18949000000000046</v>
      </c>
      <c r="Q73">
        <v>473.25028977822501</v>
      </c>
      <c r="R73">
        <v>-440.88075093984799</v>
      </c>
      <c r="S73">
        <v>-102.22354213636901</v>
      </c>
      <c r="T73">
        <v>85.9279890521547</v>
      </c>
      <c r="U73">
        <v>-350.842913461639</v>
      </c>
      <c r="V73">
        <v>116.102289541226</v>
      </c>
      <c r="W73">
        <v>251.75507191250799</v>
      </c>
      <c r="X73">
        <v>180.044689216845</v>
      </c>
      <c r="Y73">
        <v>767.62465776945896</v>
      </c>
      <c r="AA73" t="s">
        <v>63</v>
      </c>
    </row>
    <row r="74" spans="1:27" x14ac:dyDescent="0.25">
      <c r="A74" s="1">
        <f>fullIRtable!A74-fullIRtable!$A$65</f>
        <v>48.500000000058208</v>
      </c>
      <c r="B74" s="1">
        <v>19.8108</v>
      </c>
      <c r="C74" s="1">
        <v>4.9682000000000004</v>
      </c>
      <c r="D74" s="1">
        <v>48.352600000000002</v>
      </c>
      <c r="E74" s="89">
        <v>24.429360000000003</v>
      </c>
      <c r="F74">
        <v>-169.078505272412</v>
      </c>
      <c r="G74">
        <v>147.74908239833999</v>
      </c>
      <c r="H74">
        <v>15.1409154972481</v>
      </c>
      <c r="I74">
        <v>-36.664681101831199</v>
      </c>
      <c r="J74">
        <v>17.050830319783</v>
      </c>
      <c r="K74">
        <v>240.15365505508501</v>
      </c>
      <c r="L74">
        <v>231.202048690418</v>
      </c>
      <c r="M74">
        <v>-124.53465857918999</v>
      </c>
      <c r="N74">
        <v>120.071374348937</v>
      </c>
      <c r="P74">
        <v>0.21193999999999846</v>
      </c>
      <c r="Q74">
        <v>472.11011924370001</v>
      </c>
      <c r="R74">
        <v>-439.62455262714701</v>
      </c>
      <c r="S74">
        <v>-101.78107358571999</v>
      </c>
      <c r="T74">
        <v>89.440667465605102</v>
      </c>
      <c r="U74">
        <v>-346.15189068216</v>
      </c>
      <c r="V74">
        <v>116.39954533301101</v>
      </c>
      <c r="W74">
        <v>261.35187915060902</v>
      </c>
      <c r="X74">
        <v>168.396903029085</v>
      </c>
      <c r="Y74">
        <v>733.66971960289197</v>
      </c>
      <c r="AA74" t="s">
        <v>63</v>
      </c>
    </row>
    <row r="75" spans="1:27" x14ac:dyDescent="0.25">
      <c r="A75" s="1">
        <f>fullIRtable!A75-fullIRtable!$A$65</f>
        <v>50.000000000058208</v>
      </c>
      <c r="B75" s="1">
        <v>19.9527</v>
      </c>
      <c r="C75" s="1">
        <v>4.9713000000000003</v>
      </c>
      <c r="D75" s="1">
        <v>48.352600000000002</v>
      </c>
      <c r="E75" s="89">
        <v>24.74727</v>
      </c>
      <c r="F75">
        <v>-172.29841305998099</v>
      </c>
      <c r="G75">
        <v>150.32586033816199</v>
      </c>
      <c r="H75">
        <v>15.410092487665199</v>
      </c>
      <c r="I75">
        <v>-36.394823189086701</v>
      </c>
      <c r="J75">
        <v>16.988471785535399</v>
      </c>
      <c r="K75">
        <v>243.86877736487901</v>
      </c>
      <c r="L75">
        <v>235.140486226859</v>
      </c>
      <c r="M75">
        <v>-126.53215132288901</v>
      </c>
      <c r="N75">
        <v>122.128507385796</v>
      </c>
      <c r="P75">
        <v>0.21206000000000338</v>
      </c>
      <c r="Q75">
        <v>472.08538000372101</v>
      </c>
      <c r="R75">
        <v>-439.597295862267</v>
      </c>
      <c r="S75">
        <v>-101.771473000862</v>
      </c>
      <c r="T75">
        <v>89.516884479463897</v>
      </c>
      <c r="U75">
        <v>-346.05010615641999</v>
      </c>
      <c r="V75">
        <v>116.405995060444</v>
      </c>
      <c r="W75">
        <v>261.560107711211</v>
      </c>
      <c r="X75">
        <v>168.14417279470101</v>
      </c>
      <c r="Y75">
        <v>732.93297527155505</v>
      </c>
      <c r="AA75" t="s">
        <v>63</v>
      </c>
    </row>
    <row r="76" spans="1:27" x14ac:dyDescent="0.25">
      <c r="A76" s="1">
        <f>fullIRtable!A76-fullIRtable!$A$65</f>
        <v>51.500000000058208</v>
      </c>
      <c r="B76" s="1">
        <v>20</v>
      </c>
      <c r="C76" s="1">
        <v>4.9839000000000002</v>
      </c>
      <c r="D76" s="1">
        <v>46.709600000000002</v>
      </c>
      <c r="E76" s="89">
        <v>25.065360000000005</v>
      </c>
      <c r="F76">
        <v>-175.29330618741801</v>
      </c>
      <c r="G76">
        <v>151.920808558017</v>
      </c>
      <c r="H76">
        <v>14.9719603023666</v>
      </c>
      <c r="I76">
        <v>-35.461268232743002</v>
      </c>
      <c r="J76">
        <v>16.791498076570502</v>
      </c>
      <c r="K76">
        <v>245.92128643637301</v>
      </c>
      <c r="L76">
        <v>238.15713216770999</v>
      </c>
      <c r="M76">
        <v>-127.601061194941</v>
      </c>
      <c r="N76">
        <v>123.58898402822901</v>
      </c>
      <c r="P76">
        <v>0.21555692306920052</v>
      </c>
      <c r="Q76">
        <v>471.34780244776698</v>
      </c>
      <c r="R76">
        <v>-438.78465980337</v>
      </c>
      <c r="S76">
        <v>-101.485239607911</v>
      </c>
      <c r="T76">
        <v>91.789240097426301</v>
      </c>
      <c r="U76">
        <v>-343.01547828471098</v>
      </c>
      <c r="V76">
        <v>116.598290176532</v>
      </c>
      <c r="W76">
        <v>267.76829311296802</v>
      </c>
      <c r="X76">
        <v>160.60920684669401</v>
      </c>
      <c r="Y76">
        <v>710.96748771283205</v>
      </c>
      <c r="AA76" t="s">
        <v>63</v>
      </c>
    </row>
    <row r="77" spans="1:27" x14ac:dyDescent="0.25">
      <c r="A77" s="1">
        <f>fullIRtable!A77-fullIRtable!$A$65</f>
        <v>53.666666666802485</v>
      </c>
      <c r="B77" s="1">
        <v>20.1892</v>
      </c>
      <c r="C77" s="1">
        <v>4.9744999999999999</v>
      </c>
      <c r="D77" s="1">
        <v>48.921300000000002</v>
      </c>
      <c r="E77" s="89">
        <v>25.532400000000003</v>
      </c>
      <c r="F77">
        <v>-178.21835024678899</v>
      </c>
      <c r="G77">
        <v>154.69780668854301</v>
      </c>
      <c r="H77">
        <v>15.5266368978515</v>
      </c>
      <c r="I77">
        <v>-35.722116245075803</v>
      </c>
      <c r="J77">
        <v>16.8330431818544</v>
      </c>
      <c r="K77">
        <v>250.168950692816</v>
      </c>
      <c r="L77">
        <v>242.10689863323799</v>
      </c>
      <c r="M77">
        <v>-129.83193464081299</v>
      </c>
      <c r="N77">
        <v>125.694718310022</v>
      </c>
      <c r="P77">
        <v>0.21474800000125016</v>
      </c>
      <c r="Q77">
        <v>471.53847079243798</v>
      </c>
      <c r="R77">
        <v>-438.99473122215102</v>
      </c>
      <c r="S77">
        <v>-101.559232692649</v>
      </c>
      <c r="T77">
        <v>91.201822385013301</v>
      </c>
      <c r="U77">
        <v>-343.79994806587899</v>
      </c>
      <c r="V77">
        <v>116.5485807381</v>
      </c>
      <c r="W77">
        <v>266.16343952730398</v>
      </c>
      <c r="X77">
        <v>162.55704132164701</v>
      </c>
      <c r="Y77">
        <v>716.64569972917798</v>
      </c>
      <c r="AA77" t="s">
        <v>63</v>
      </c>
    </row>
    <row r="78" spans="1:27" x14ac:dyDescent="0.25">
      <c r="A78" s="1">
        <f>fullIRtable!A78-fullIRtable!$A$65</f>
        <v>63.666666666744277</v>
      </c>
      <c r="B78" s="1">
        <v>20.851199999999999</v>
      </c>
      <c r="C78" s="1">
        <v>4.9682000000000004</v>
      </c>
      <c r="D78" s="1">
        <v>49.963999999999999</v>
      </c>
      <c r="E78" s="89">
        <v>27.679880000000004</v>
      </c>
      <c r="F78">
        <v>-193.606721132774</v>
      </c>
      <c r="G78">
        <v>166.54289443536899</v>
      </c>
      <c r="H78">
        <v>16.440678585999599</v>
      </c>
      <c r="I78">
        <v>-34.4177081729961</v>
      </c>
      <c r="J78">
        <v>16.7234680746264</v>
      </c>
      <c r="K78">
        <v>267.30992710675901</v>
      </c>
      <c r="L78">
        <v>260.73875416383902</v>
      </c>
      <c r="M78">
        <v>-139.14186914754401</v>
      </c>
      <c r="N78">
        <v>135.391076266162</v>
      </c>
      <c r="P78">
        <v>0.21158823529556625</v>
      </c>
      <c r="Q78">
        <v>472.20519959499899</v>
      </c>
      <c r="R78">
        <v>-439.72930871678102</v>
      </c>
      <c r="S78">
        <v>-101.81797165853899</v>
      </c>
      <c r="T78">
        <v>89.1477399959481</v>
      </c>
      <c r="U78">
        <v>-346.54308188716902</v>
      </c>
      <c r="V78">
        <v>116.374756695703</v>
      </c>
      <c r="W78">
        <v>260.55158713706197</v>
      </c>
      <c r="X78">
        <v>169.36822906656201</v>
      </c>
      <c r="Y78">
        <v>736.50127180443803</v>
      </c>
      <c r="AA78" t="s">
        <v>63</v>
      </c>
    </row>
    <row r="79" spans="1:27" x14ac:dyDescent="0.25">
      <c r="A79" s="1">
        <f>fullIRtable!A79-fullIRtable!$A$65</f>
        <v>66.500000000058208</v>
      </c>
      <c r="B79" s="1">
        <v>20.756599999999999</v>
      </c>
      <c r="C79" s="1">
        <v>4.9682000000000004</v>
      </c>
      <c r="D79" s="1">
        <v>49.426900000000003</v>
      </c>
      <c r="E79" s="89">
        <v>28.279380000000003</v>
      </c>
      <c r="F79">
        <v>-189.09652652852901</v>
      </c>
      <c r="G79">
        <v>162.156773994498</v>
      </c>
      <c r="H79">
        <v>16.206103384392499</v>
      </c>
      <c r="I79">
        <v>-30.935097134283801</v>
      </c>
      <c r="J79">
        <v>15.2129778442138</v>
      </c>
      <c r="K79">
        <v>258.85994069062099</v>
      </c>
      <c r="L79">
        <v>253.46956756827899</v>
      </c>
      <c r="M79">
        <v>-134.94399544659501</v>
      </c>
      <c r="N79">
        <v>131.657386741289</v>
      </c>
      <c r="P79">
        <v>0.2104399999999996</v>
      </c>
      <c r="Q79">
        <v>472.421738396438</v>
      </c>
      <c r="R79">
        <v>-439.96788322498099</v>
      </c>
      <c r="S79">
        <v>-101.902004313023</v>
      </c>
      <c r="T79">
        <v>88.480620346208397</v>
      </c>
      <c r="U79">
        <v>-347.43399020262899</v>
      </c>
      <c r="V79">
        <v>116.31830263475</v>
      </c>
      <c r="W79">
        <v>258.728984013282</v>
      </c>
      <c r="X79">
        <v>171.58034957988099</v>
      </c>
      <c r="Y79">
        <v>742.94991497591298</v>
      </c>
      <c r="AA79" t="s">
        <v>63</v>
      </c>
    </row>
    <row r="80" spans="1:27" x14ac:dyDescent="0.25">
      <c r="A80" s="1">
        <f>fullIRtable!A80-fullIRtable!$A$65</f>
        <v>69.500000000058208</v>
      </c>
      <c r="B80" s="1">
        <v>21.513200000000001</v>
      </c>
      <c r="C80" s="1">
        <v>4.9587000000000003</v>
      </c>
      <c r="D80" s="1">
        <v>41.780500000000004</v>
      </c>
      <c r="E80" s="89">
        <v>28.910700000000002</v>
      </c>
      <c r="F80" t="s">
        <v>70</v>
      </c>
      <c r="G80" t="s">
        <v>70</v>
      </c>
      <c r="H80" t="s">
        <v>70</v>
      </c>
      <c r="I80" t="s">
        <v>70</v>
      </c>
      <c r="J80" t="s">
        <v>70</v>
      </c>
      <c r="K80" t="s">
        <v>70</v>
      </c>
      <c r="L80" t="s">
        <v>70</v>
      </c>
      <c r="M80" t="s">
        <v>70</v>
      </c>
      <c r="N80" t="s">
        <v>70</v>
      </c>
      <c r="P80">
        <v>0.20849368420924838</v>
      </c>
      <c r="Q80">
        <v>472.62937139841301</v>
      </c>
      <c r="R80">
        <v>-440.19664568198698</v>
      </c>
      <c r="S80">
        <v>-101.98258090806399</v>
      </c>
      <c r="T80">
        <v>87.840937354770801</v>
      </c>
      <c r="U80">
        <v>-348.28825790895399</v>
      </c>
      <c r="V80">
        <v>116.264170319168</v>
      </c>
      <c r="W80">
        <v>256.98133915919999</v>
      </c>
      <c r="X80">
        <v>173.70149193387201</v>
      </c>
      <c r="Y80">
        <v>749.13334389004694</v>
      </c>
      <c r="AA80" t="s">
        <v>63</v>
      </c>
    </row>
    <row r="81" spans="1:27" x14ac:dyDescent="0.25">
      <c r="A81" s="1">
        <f>fullIRtable!A81-fullIRtable!$A$65</f>
        <v>72.666666666744277</v>
      </c>
      <c r="B81" s="1">
        <v>21.087599999999998</v>
      </c>
      <c r="C81" s="1">
        <v>4.9744999999999999</v>
      </c>
      <c r="D81" s="1">
        <v>51.638599999999997</v>
      </c>
      <c r="E81" s="89">
        <v>29.570930000000001</v>
      </c>
      <c r="F81" t="s">
        <v>70</v>
      </c>
      <c r="G81" t="s">
        <v>70</v>
      </c>
      <c r="H81" t="s">
        <v>70</v>
      </c>
      <c r="I81" t="s">
        <v>70</v>
      </c>
      <c r="J81" t="s">
        <v>70</v>
      </c>
      <c r="K81" t="s">
        <v>70</v>
      </c>
      <c r="L81" t="s">
        <v>70</v>
      </c>
      <c r="M81" t="s">
        <v>70</v>
      </c>
      <c r="N81" t="s">
        <v>70</v>
      </c>
      <c r="P81">
        <v>0.24228000000166047</v>
      </c>
      <c r="Q81">
        <v>466.59631192365799</v>
      </c>
      <c r="R81">
        <v>-433.54964083031399</v>
      </c>
      <c r="S81">
        <v>-99.641317963264598</v>
      </c>
      <c r="T81">
        <v>106.42780311955001</v>
      </c>
      <c r="U81">
        <v>-323.46634099251202</v>
      </c>
      <c r="V81">
        <v>117.837059325325</v>
      </c>
      <c r="W81">
        <v>307.76155495817699</v>
      </c>
      <c r="X81">
        <v>112.06879634479399</v>
      </c>
      <c r="Y81">
        <v>569.46535069250797</v>
      </c>
      <c r="AA81" t="s">
        <v>63</v>
      </c>
    </row>
    <row r="82" spans="1:27" x14ac:dyDescent="0.25">
      <c r="A82" s="1">
        <f>fullIRtable!A82-fullIRtable!$A$65</f>
        <v>75.500000000058208</v>
      </c>
      <c r="B82" s="1">
        <v>22.4117</v>
      </c>
      <c r="C82" s="1">
        <v>6.9726999999999997</v>
      </c>
      <c r="D82" s="1">
        <v>39.031599999999997</v>
      </c>
      <c r="E82" s="89">
        <v>30.257390000000004</v>
      </c>
      <c r="F82">
        <v>-208.43240495899499</v>
      </c>
      <c r="G82">
        <v>178.10480622890299</v>
      </c>
      <c r="H82">
        <v>17.9955562422737</v>
      </c>
      <c r="I82">
        <v>-32.943396858417501</v>
      </c>
      <c r="J82">
        <v>16.711463511238399</v>
      </c>
      <c r="K82">
        <v>283.53657450298499</v>
      </c>
      <c r="L82">
        <v>278.997449798491</v>
      </c>
      <c r="M82">
        <v>-148.133626278805</v>
      </c>
      <c r="N82">
        <v>144.874852220452</v>
      </c>
      <c r="P82">
        <v>0.19942999999419536</v>
      </c>
      <c r="Q82">
        <v>474.85250072316501</v>
      </c>
      <c r="R82">
        <v>-442.646008485832</v>
      </c>
      <c r="S82">
        <v>-102.845315710422</v>
      </c>
      <c r="T82">
        <v>80.991840686012395</v>
      </c>
      <c r="U82">
        <v>-357.43491606467302</v>
      </c>
      <c r="V82">
        <v>115.68457453081</v>
      </c>
      <c r="W82">
        <v>238.269275957677</v>
      </c>
      <c r="X82">
        <v>196.41259848951501</v>
      </c>
      <c r="Y82">
        <v>815.33942001891</v>
      </c>
      <c r="AA82" t="s">
        <v>63</v>
      </c>
    </row>
    <row r="83" spans="1:27" x14ac:dyDescent="0.25">
      <c r="A83" s="1">
        <f>fullIRtable!A83-fullIRtable!$A$65</f>
        <v>77.500000000116415</v>
      </c>
      <c r="B83" s="1">
        <v>22.1752</v>
      </c>
      <c r="C83" s="1">
        <v>6.9664000000000001</v>
      </c>
      <c r="D83" s="1">
        <v>31.7013</v>
      </c>
      <c r="E83" s="89">
        <v>30.656250000000004</v>
      </c>
      <c r="F83">
        <v>-211.34872305587299</v>
      </c>
      <c r="G83">
        <v>180.19975501469199</v>
      </c>
      <c r="H83">
        <v>17.725041930447301</v>
      </c>
      <c r="I83">
        <v>-34.197408112090002</v>
      </c>
      <c r="J83">
        <v>17.425496315558402</v>
      </c>
      <c r="K83">
        <v>287.43869099333602</v>
      </c>
      <c r="L83">
        <v>283.01582828794398</v>
      </c>
      <c r="M83">
        <v>-150.097608980752</v>
      </c>
      <c r="N83">
        <v>146.859284165676</v>
      </c>
      <c r="P83">
        <v>0.19961428571428583</v>
      </c>
      <c r="Q83">
        <v>474.80960796125498</v>
      </c>
      <c r="R83">
        <v>-442.59875081354301</v>
      </c>
      <c r="S83">
        <v>-102.828670228147</v>
      </c>
      <c r="T83">
        <v>81.123986087952105</v>
      </c>
      <c r="U83">
        <v>-357.25844182197602</v>
      </c>
      <c r="V83">
        <v>115.695757150231</v>
      </c>
      <c r="W83">
        <v>238.63030358226001</v>
      </c>
      <c r="X83">
        <v>195.97441389695101</v>
      </c>
      <c r="Y83">
        <v>814.06205015618605</v>
      </c>
      <c r="AA83" t="s">
        <v>63</v>
      </c>
    </row>
    <row r="84" spans="1:27" x14ac:dyDescent="0.25">
      <c r="A84" s="1">
        <f>fullIRtable!A84-fullIRtable!$A$65</f>
        <v>88.000000000116401</v>
      </c>
      <c r="B84" s="1">
        <v>22.648099999999999</v>
      </c>
      <c r="C84" s="1">
        <v>6.9664000000000001</v>
      </c>
      <c r="D84" s="1">
        <v>17.767299999999999</v>
      </c>
      <c r="E84" s="89">
        <v>32.752200000000002</v>
      </c>
      <c r="F84">
        <v>-233.50284040137899</v>
      </c>
      <c r="G84">
        <v>198.92295316870101</v>
      </c>
      <c r="H84">
        <v>18.6746581841631</v>
      </c>
      <c r="I84">
        <v>-40.712420794830699</v>
      </c>
      <c r="J84">
        <v>20.4513345288862</v>
      </c>
      <c r="K84">
        <v>319.07951494557398</v>
      </c>
      <c r="L84">
        <v>313.560000682252</v>
      </c>
      <c r="M84">
        <v>-166.17891396960201</v>
      </c>
      <c r="N84">
        <v>162.47858469466399</v>
      </c>
      <c r="P84">
        <v>0.20164400000469376</v>
      </c>
      <c r="Q84">
        <v>474.34237647304798</v>
      </c>
      <c r="R84">
        <v>-442.08397223260101</v>
      </c>
      <c r="S84">
        <v>-102.64735068392601</v>
      </c>
      <c r="T84">
        <v>82.563449043077895</v>
      </c>
      <c r="U84">
        <v>-355.33610411186203</v>
      </c>
      <c r="V84">
        <v>115.817569765755</v>
      </c>
      <c r="W84">
        <v>242.56298595636</v>
      </c>
      <c r="X84">
        <v>191.20125922204801</v>
      </c>
      <c r="Y84">
        <v>800.14763153766796</v>
      </c>
      <c r="AA84" t="s">
        <v>63</v>
      </c>
    </row>
    <row r="85" spans="1:27" x14ac:dyDescent="0.25">
      <c r="A85" s="1">
        <f>fullIRtable!A85-fullIRtable!$A$65</f>
        <v>90.500000000058193</v>
      </c>
      <c r="B85" s="1">
        <v>22.648099999999999</v>
      </c>
      <c r="C85" s="1">
        <v>6.9664000000000001</v>
      </c>
      <c r="D85" s="1">
        <v>13.8177</v>
      </c>
      <c r="E85" s="89">
        <v>33.256309999999999</v>
      </c>
      <c r="F85">
        <v>-230.365205289535</v>
      </c>
      <c r="G85">
        <v>196.00563860600201</v>
      </c>
      <c r="H85">
        <v>17.9042000924745</v>
      </c>
      <c r="I85">
        <v>-40.701634242113002</v>
      </c>
      <c r="J85">
        <v>20.307261378276699</v>
      </c>
      <c r="K85">
        <v>314.85012799383298</v>
      </c>
      <c r="L85">
        <v>309.31086962227602</v>
      </c>
      <c r="M85">
        <v>-163.72483001783101</v>
      </c>
      <c r="N85">
        <v>160.15665510672</v>
      </c>
      <c r="P85">
        <v>0.20195000000000127</v>
      </c>
      <c r="Q85">
        <v>474.27275128911401</v>
      </c>
      <c r="R85">
        <v>-442.00726174770199</v>
      </c>
      <c r="S85">
        <v>-102.620331085334</v>
      </c>
      <c r="T85">
        <v>82.777952747890694</v>
      </c>
      <c r="U85">
        <v>-355.04964411793901</v>
      </c>
      <c r="V85">
        <v>115.83572185496401</v>
      </c>
      <c r="W85">
        <v>243.14902044686701</v>
      </c>
      <c r="X85">
        <v>190.48998051464</v>
      </c>
      <c r="Y85">
        <v>798.07415386015998</v>
      </c>
      <c r="AA85" t="s">
        <v>63</v>
      </c>
    </row>
    <row r="86" spans="1:27" x14ac:dyDescent="0.25">
      <c r="A86" s="1">
        <f>fullIRtable!A86-fullIRtable!$A$65</f>
        <v>93.500000000058193</v>
      </c>
      <c r="B86" s="1">
        <v>23.783000000000001</v>
      </c>
      <c r="C86" s="1">
        <v>6.9664000000000001</v>
      </c>
      <c r="D86" s="1">
        <v>6.6136999999999997</v>
      </c>
      <c r="E86" s="89">
        <v>33.862160000000003</v>
      </c>
      <c r="F86">
        <v>-227.56517607036201</v>
      </c>
      <c r="G86">
        <v>193.35300875375901</v>
      </c>
      <c r="H86">
        <v>17.822222549414999</v>
      </c>
      <c r="I86">
        <v>-38.865127392446801</v>
      </c>
      <c r="J86">
        <v>19.6094952555584</v>
      </c>
      <c r="K86">
        <v>309.80768181364402</v>
      </c>
      <c r="L86">
        <v>305.03374740817702</v>
      </c>
      <c r="M86">
        <v>-161.262551563687</v>
      </c>
      <c r="N86">
        <v>157.95936357854401</v>
      </c>
      <c r="P86">
        <v>0.20555000001195983</v>
      </c>
      <c r="Q86">
        <v>473.46919737669498</v>
      </c>
      <c r="R86">
        <v>-441.121935327985</v>
      </c>
      <c r="S86">
        <v>-102.30849408130599</v>
      </c>
      <c r="T86">
        <v>85.253571033412101</v>
      </c>
      <c r="U86">
        <v>-351.74356826910901</v>
      </c>
      <c r="V86">
        <v>116.045217830581</v>
      </c>
      <c r="W86">
        <v>249.912529286352</v>
      </c>
      <c r="X86">
        <v>182.28101044232801</v>
      </c>
      <c r="Y86">
        <v>774.14384934964903</v>
      </c>
      <c r="AA86" t="s">
        <v>63</v>
      </c>
    </row>
    <row r="87" spans="1:27" x14ac:dyDescent="0.25">
      <c r="A87" s="1">
        <f>fullIRtable!A87-fullIRtable!$A$65</f>
        <v>94.499999999999986</v>
      </c>
      <c r="B87" s="1">
        <v>24.066800000000001</v>
      </c>
      <c r="C87" s="1">
        <v>6.9633000000000003</v>
      </c>
      <c r="D87" s="1">
        <v>1.4951000000000001</v>
      </c>
      <c r="E87" s="89">
        <v>34.067709999999998</v>
      </c>
      <c r="F87">
        <v>-225.364808807657</v>
      </c>
      <c r="G87">
        <v>191.60344743773601</v>
      </c>
      <c r="H87">
        <v>17.283020928987799</v>
      </c>
      <c r="I87">
        <v>-40.203013057736698</v>
      </c>
      <c r="J87">
        <v>20.0689740062437</v>
      </c>
      <c r="K87">
        <v>307.98578199548302</v>
      </c>
      <c r="L87">
        <v>302.69222421894398</v>
      </c>
      <c r="M87">
        <v>-160.04923207589999</v>
      </c>
      <c r="N87">
        <v>156.644841691431</v>
      </c>
      <c r="P87">
        <v>0.20149999997654522</v>
      </c>
      <c r="Q87">
        <v>474.37521449866301</v>
      </c>
      <c r="R87">
        <v>-442.12015195939603</v>
      </c>
      <c r="S87">
        <v>-102.660094198227</v>
      </c>
      <c r="T87">
        <v>82.462280706298202</v>
      </c>
      <c r="U87">
        <v>-355.47120990997001</v>
      </c>
      <c r="V87">
        <v>115.809008544798</v>
      </c>
      <c r="W87">
        <v>242.28658917210001</v>
      </c>
      <c r="X87">
        <v>191.536726140707</v>
      </c>
      <c r="Y87">
        <v>801.12556491706096</v>
      </c>
      <c r="AA87" t="s">
        <v>63</v>
      </c>
    </row>
    <row r="88" spans="1:27" x14ac:dyDescent="0.25">
      <c r="A88" s="91">
        <f>fullIRtable!A88-fullIRtable!$A$65</f>
        <v>95.500000000116401</v>
      </c>
      <c r="B88" s="91">
        <v>23.783000000000001</v>
      </c>
      <c r="C88" s="91">
        <v>6.9695999999999998</v>
      </c>
      <c r="D88" s="91">
        <v>0.73680000000000001</v>
      </c>
      <c r="E88" s="98">
        <v>34.269210000000001</v>
      </c>
      <c r="F88">
        <v>-226.044158301088</v>
      </c>
      <c r="G88">
        <v>192.103707943361</v>
      </c>
      <c r="H88">
        <v>17.079920090084102</v>
      </c>
      <c r="I88">
        <v>-40.811096452229201</v>
      </c>
      <c r="J88">
        <v>20.3461489155134</v>
      </c>
      <c r="K88">
        <v>309.12328258818701</v>
      </c>
      <c r="L88">
        <v>303.71447334067</v>
      </c>
      <c r="M88">
        <v>-160.543351703387</v>
      </c>
      <c r="N88">
        <v>157.127281784411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 s="93" t="s">
        <v>63</v>
      </c>
    </row>
    <row r="89" spans="1:27" x14ac:dyDescent="0.25">
      <c r="A89" s="1">
        <f>fullIRtable!A89-fullIRtable!$A$89</f>
        <v>0</v>
      </c>
      <c r="B89" s="1">
        <v>30.072299999999998</v>
      </c>
      <c r="C89" s="1">
        <v>4.9870999999999999</v>
      </c>
      <c r="D89" s="1">
        <v>43.865900000000003</v>
      </c>
      <c r="E89" s="89">
        <v>18.727899999999998</v>
      </c>
      <c r="F89">
        <v>-111.231757864576</v>
      </c>
      <c r="G89">
        <v>103.08529244059</v>
      </c>
      <c r="H89">
        <v>15.3726157946159</v>
      </c>
      <c r="I89">
        <v>-27.805064846498698</v>
      </c>
      <c r="J89">
        <v>11.864033763109999</v>
      </c>
      <c r="K89">
        <v>167.46207037743099</v>
      </c>
      <c r="L89">
        <v>156.52322932775601</v>
      </c>
      <c r="M89">
        <v>-87.429020055498</v>
      </c>
      <c r="N89">
        <v>82.207827704875399</v>
      </c>
      <c r="P89">
        <v>0.1158812121212124</v>
      </c>
      <c r="Q89">
        <v>473.24848503143897</v>
      </c>
      <c r="R89">
        <v>-440.87876255982502</v>
      </c>
      <c r="S89">
        <v>-102.222841788651</v>
      </c>
      <c r="T89">
        <v>85.933548717672807</v>
      </c>
      <c r="U89">
        <v>-350.835488640655</v>
      </c>
      <c r="V89">
        <v>116.10275998794999</v>
      </c>
      <c r="W89">
        <v>251.770261182372</v>
      </c>
      <c r="X89">
        <v>180.02625363073199</v>
      </c>
      <c r="Y89">
        <v>767.570915365107</v>
      </c>
      <c r="AA89" t="s">
        <v>64</v>
      </c>
    </row>
    <row r="90" spans="1:27" x14ac:dyDescent="0.25">
      <c r="A90" s="1">
        <f>fullIRtable!A90-fullIRtable!$A$89</f>
        <v>16.5</v>
      </c>
      <c r="B90" s="1">
        <v>30.072299999999998</v>
      </c>
      <c r="C90" s="1">
        <v>4.9587000000000003</v>
      </c>
      <c r="D90" s="1">
        <v>43.423499999999997</v>
      </c>
      <c r="E90" s="89">
        <v>20.639940000000003</v>
      </c>
      <c r="F90">
        <v>-138.79308106390499</v>
      </c>
      <c r="G90">
        <v>125.430993599045</v>
      </c>
      <c r="H90">
        <v>15.617437095546901</v>
      </c>
      <c r="I90">
        <v>-34.097983785628699</v>
      </c>
      <c r="J90">
        <v>14.7446707275297</v>
      </c>
      <c r="K90">
        <v>204.81361981343201</v>
      </c>
      <c r="L90">
        <v>193.15307807615599</v>
      </c>
      <c r="M90">
        <v>-106.18457350696499</v>
      </c>
      <c r="N90">
        <v>100.82382208138</v>
      </c>
      <c r="P90">
        <v>0.11460666666666579</v>
      </c>
      <c r="Q90">
        <v>473.619513989263</v>
      </c>
      <c r="R90">
        <v>-441.287548726848</v>
      </c>
      <c r="S90">
        <v>-102.36682782576899</v>
      </c>
      <c r="T90">
        <v>84.790469490615706</v>
      </c>
      <c r="U90">
        <v>-352.362019170395</v>
      </c>
      <c r="V90">
        <v>116.00602842118199</v>
      </c>
      <c r="W90">
        <v>248.64731347597399</v>
      </c>
      <c r="X90">
        <v>183.81662126805199</v>
      </c>
      <c r="Y90">
        <v>778.62037119578895</v>
      </c>
      <c r="AA90" t="s">
        <v>64</v>
      </c>
    </row>
    <row r="91" spans="1:27" x14ac:dyDescent="0.25">
      <c r="A91" s="1">
        <f>fullIRtable!A91-fullIRtable!$A$89</f>
        <v>19.5</v>
      </c>
      <c r="B91" s="1">
        <v>30.072299999999998</v>
      </c>
      <c r="C91" s="1">
        <v>4.9808000000000003</v>
      </c>
      <c r="D91" s="1">
        <v>47.183500000000002</v>
      </c>
      <c r="E91" s="89">
        <v>20.98376</v>
      </c>
      <c r="F91">
        <v>-142.230008882172</v>
      </c>
      <c r="G91">
        <v>127.76749814769801</v>
      </c>
      <c r="H91">
        <v>15.3111110741259</v>
      </c>
      <c r="I91">
        <v>-34.604146207437502</v>
      </c>
      <c r="J91">
        <v>15.250401416728</v>
      </c>
      <c r="K91">
        <v>208.626293432647</v>
      </c>
      <c r="L91">
        <v>197.52823689293101</v>
      </c>
      <c r="M91">
        <v>-108.129498499908</v>
      </c>
      <c r="N91">
        <v>102.976311090954</v>
      </c>
      <c r="P91">
        <v>0.11423333333333356</v>
      </c>
      <c r="Q91">
        <v>474.00242999001102</v>
      </c>
      <c r="R91">
        <v>-441.70943159050199</v>
      </c>
      <c r="S91">
        <v>-102.51542688054801</v>
      </c>
      <c r="T91">
        <v>83.610768497380505</v>
      </c>
      <c r="U91">
        <v>-353.93745648812001</v>
      </c>
      <c r="V91">
        <v>115.90619780417499</v>
      </c>
      <c r="W91">
        <v>245.42431333687901</v>
      </c>
      <c r="X91">
        <v>187.728424098332</v>
      </c>
      <c r="Y91">
        <v>790.02382776826403</v>
      </c>
      <c r="AA91" t="s">
        <v>64</v>
      </c>
    </row>
    <row r="92" spans="1:27" x14ac:dyDescent="0.25">
      <c r="A92" s="1">
        <f>fullIRtable!A92-fullIRtable!$A$89</f>
        <v>22.5</v>
      </c>
      <c r="B92" s="1">
        <v>30.024999999999999</v>
      </c>
      <c r="C92" s="1">
        <v>4.9839000000000002</v>
      </c>
      <c r="D92" s="1">
        <v>43.9923</v>
      </c>
      <c r="E92" s="89">
        <v>21.326460000000001</v>
      </c>
      <c r="F92">
        <v>-143.39294442873501</v>
      </c>
      <c r="G92">
        <v>127.89624975859699</v>
      </c>
      <c r="H92">
        <v>14.613104223036499</v>
      </c>
      <c r="I92">
        <v>-34.712237116824397</v>
      </c>
      <c r="J92">
        <v>15.530295327786501</v>
      </c>
      <c r="K92">
        <v>209.08580446606001</v>
      </c>
      <c r="L92">
        <v>198.63158852574901</v>
      </c>
      <c r="M92">
        <v>-108.39266818324499</v>
      </c>
      <c r="N92">
        <v>103.44465904687</v>
      </c>
      <c r="P92">
        <v>0.10776666666666539</v>
      </c>
      <c r="Q92">
        <v>476.49012229700003</v>
      </c>
      <c r="R92">
        <v>-444.45028025240401</v>
      </c>
      <c r="S92">
        <v>-103.480831249102</v>
      </c>
      <c r="T92">
        <v>75.946596425114606</v>
      </c>
      <c r="U92">
        <v>-364.172610820545</v>
      </c>
      <c r="V92">
        <v>115.257627314147</v>
      </c>
      <c r="W92">
        <v>224.48542472726101</v>
      </c>
      <c r="X92">
        <v>213.14226134777999</v>
      </c>
      <c r="Y92">
        <v>864.10874470490603</v>
      </c>
      <c r="AA92" t="s">
        <v>64</v>
      </c>
    </row>
    <row r="93" spans="1:27" x14ac:dyDescent="0.25">
      <c r="A93" s="1">
        <f>fullIRtable!A93-fullIRtable!$A$89</f>
        <v>24</v>
      </c>
      <c r="B93" s="1">
        <v>30.024999999999999</v>
      </c>
      <c r="C93" s="1">
        <v>5.2832999999999997</v>
      </c>
      <c r="D93" s="1">
        <v>45.066600000000001</v>
      </c>
      <c r="E93" s="89">
        <v>21.488109999999999</v>
      </c>
      <c r="F93" t="s">
        <v>70</v>
      </c>
      <c r="G93" t="s">
        <v>70</v>
      </c>
      <c r="H93" t="s">
        <v>70</v>
      </c>
      <c r="I93" t="s">
        <v>70</v>
      </c>
      <c r="J93" t="s">
        <v>70</v>
      </c>
      <c r="K93" t="s">
        <v>70</v>
      </c>
      <c r="L93" t="s">
        <v>70</v>
      </c>
      <c r="M93" t="s">
        <v>70</v>
      </c>
      <c r="N93" t="s">
        <v>70</v>
      </c>
      <c r="P93">
        <v>0.11258121212121223</v>
      </c>
      <c r="Q93">
        <v>474.56332507163302</v>
      </c>
      <c r="R93">
        <v>-442.32740530733599</v>
      </c>
      <c r="S93">
        <v>-102.733094671343</v>
      </c>
      <c r="T93">
        <v>81.882743284927599</v>
      </c>
      <c r="U93">
        <v>-356.24515598481202</v>
      </c>
      <c r="V93">
        <v>115.759965980855</v>
      </c>
      <c r="W93">
        <v>240.70326492489701</v>
      </c>
      <c r="X93">
        <v>193.45843020862799</v>
      </c>
      <c r="Y93">
        <v>806.72760314851405</v>
      </c>
      <c r="AA93" t="s">
        <v>64</v>
      </c>
    </row>
    <row r="94" spans="1:27" x14ac:dyDescent="0.25">
      <c r="A94" s="1">
        <f>fullIRtable!A94-fullIRtable!$A$89</f>
        <v>40.5</v>
      </c>
      <c r="B94" s="1">
        <v>30.024999999999999</v>
      </c>
      <c r="C94" s="1">
        <v>4.9713000000000003</v>
      </c>
      <c r="D94" s="1">
        <v>48.447400000000002</v>
      </c>
      <c r="E94" s="89">
        <v>23.345700000000001</v>
      </c>
      <c r="F94">
        <v>-154.37475964056301</v>
      </c>
      <c r="G94">
        <v>136.269734779495</v>
      </c>
      <c r="H94">
        <v>14.474876115421401</v>
      </c>
      <c r="I94">
        <v>-36.293719141292797</v>
      </c>
      <c r="J94">
        <v>16.270862787933499</v>
      </c>
      <c r="K94">
        <v>222.61195876057701</v>
      </c>
      <c r="L94">
        <v>212.677534028645</v>
      </c>
      <c r="M94">
        <v>-115.035377058918</v>
      </c>
      <c r="N94">
        <v>110.427069971672</v>
      </c>
      <c r="P94">
        <v>0.11323894736772708</v>
      </c>
      <c r="Q94">
        <v>474.22819216320102</v>
      </c>
      <c r="R94">
        <v>-441.95816812965103</v>
      </c>
      <c r="S94">
        <v>-102.60303892667</v>
      </c>
      <c r="T94">
        <v>82.915232072028999</v>
      </c>
      <c r="U94">
        <v>-354.86631379348802</v>
      </c>
      <c r="V94">
        <v>115.84733893482399</v>
      </c>
      <c r="W94">
        <v>243.52407419649401</v>
      </c>
      <c r="X94">
        <v>190.03477224794099</v>
      </c>
      <c r="Y94">
        <v>796.74715760845095</v>
      </c>
      <c r="AA94" t="s">
        <v>64</v>
      </c>
    </row>
    <row r="95" spans="1:27" x14ac:dyDescent="0.25">
      <c r="A95" s="1">
        <f>fullIRtable!A95-fullIRtable!$A$89</f>
        <v>43.666666666686069</v>
      </c>
      <c r="B95" s="1">
        <v>30.072299999999998</v>
      </c>
      <c r="C95" s="1">
        <v>4.9649999999999999</v>
      </c>
      <c r="D95" s="1">
        <v>49.174100000000003</v>
      </c>
      <c r="E95" s="89">
        <v>23.70429</v>
      </c>
      <c r="F95">
        <v>-157.23459476771399</v>
      </c>
      <c r="G95">
        <v>138.63851101904999</v>
      </c>
      <c r="H95">
        <v>14.838425658160199</v>
      </c>
      <c r="I95">
        <v>-35.9429913707609</v>
      </c>
      <c r="J95">
        <v>16.125383820970399</v>
      </c>
      <c r="K95">
        <v>225.958069590044</v>
      </c>
      <c r="L95">
        <v>216.16632954589099</v>
      </c>
      <c r="M95">
        <v>-116.842425196869</v>
      </c>
      <c r="N95">
        <v>112.266885416256</v>
      </c>
      <c r="P95">
        <v>0.1143423529419592</v>
      </c>
      <c r="Q95">
        <v>473.90367686376101</v>
      </c>
      <c r="R95">
        <v>-441.60062897300003</v>
      </c>
      <c r="S95">
        <v>-102.47710350731499</v>
      </c>
      <c r="T95">
        <v>83.915011153100806</v>
      </c>
      <c r="U95">
        <v>-353.53115435567702</v>
      </c>
      <c r="V95">
        <v>115.931943972027</v>
      </c>
      <c r="W95">
        <v>246.25551898541599</v>
      </c>
      <c r="X95">
        <v>186.71957771728501</v>
      </c>
      <c r="Y95">
        <v>787.08289847286801</v>
      </c>
      <c r="AA95" t="s">
        <v>64</v>
      </c>
    </row>
    <row r="96" spans="1:27" x14ac:dyDescent="0.25">
      <c r="A96" s="1">
        <f>fullIRtable!A96-fullIRtable!$A$89</f>
        <v>46.5</v>
      </c>
      <c r="B96" s="1">
        <v>30.024999999999999</v>
      </c>
      <c r="C96" s="1">
        <v>4.9775999999999998</v>
      </c>
      <c r="D96" s="1">
        <v>50.122</v>
      </c>
      <c r="E96" s="89">
        <v>24.02826</v>
      </c>
      <c r="F96" t="s">
        <v>70</v>
      </c>
      <c r="G96" t="s">
        <v>70</v>
      </c>
      <c r="H96" t="s">
        <v>70</v>
      </c>
      <c r="I96" t="s">
        <v>70</v>
      </c>
      <c r="J96" t="s">
        <v>70</v>
      </c>
      <c r="K96" t="s">
        <v>70</v>
      </c>
      <c r="L96" t="s">
        <v>70</v>
      </c>
      <c r="M96" t="s">
        <v>70</v>
      </c>
      <c r="N96" t="s">
        <v>70</v>
      </c>
      <c r="P96">
        <v>0.17683333333333451</v>
      </c>
      <c r="Q96">
        <v>473.34750377460199</v>
      </c>
      <c r="R96">
        <v>-440.98785779858503</v>
      </c>
      <c r="S96">
        <v>-102.261268214379</v>
      </c>
      <c r="T96">
        <v>85.628488233886401</v>
      </c>
      <c r="U96">
        <v>-351.242883094403</v>
      </c>
      <c r="V96">
        <v>116.076944647301</v>
      </c>
      <c r="W96">
        <v>250.93682119346201</v>
      </c>
      <c r="X96">
        <v>181.03781201897399</v>
      </c>
      <c r="Y96">
        <v>770.51975062134898</v>
      </c>
      <c r="AA96" t="s">
        <v>64</v>
      </c>
    </row>
    <row r="97" spans="1:27" x14ac:dyDescent="0.25">
      <c r="A97" s="1">
        <f>fullIRtable!A97-fullIRtable!$A$89</f>
        <v>48</v>
      </c>
      <c r="B97" s="1">
        <v>30.024999999999999</v>
      </c>
      <c r="C97" s="1">
        <v>4.9713000000000003</v>
      </c>
      <c r="D97" s="1">
        <v>54.261099999999999</v>
      </c>
      <c r="E97" s="89">
        <v>24.293510000000001</v>
      </c>
      <c r="F97">
        <v>-159.052599478818</v>
      </c>
      <c r="G97">
        <v>139.451655977922</v>
      </c>
      <c r="H97">
        <v>14.333776371564801</v>
      </c>
      <c r="I97">
        <v>-35.697095962218299</v>
      </c>
      <c r="J97">
        <v>16.184094001950299</v>
      </c>
      <c r="K97">
        <v>227.273135417079</v>
      </c>
      <c r="L97">
        <v>217.985907640237</v>
      </c>
      <c r="M97">
        <v>-117.58351898415199</v>
      </c>
      <c r="N97">
        <v>113.164997218715</v>
      </c>
      <c r="P97">
        <v>0.20401999999999987</v>
      </c>
      <c r="Q97">
        <v>473.80724285598501</v>
      </c>
      <c r="R97">
        <v>-441.49438151027198</v>
      </c>
      <c r="S97">
        <v>-102.439680154624</v>
      </c>
      <c r="T97">
        <v>84.212108321467397</v>
      </c>
      <c r="U97">
        <v>-353.13439449751598</v>
      </c>
      <c r="V97">
        <v>115.95708541562399</v>
      </c>
      <c r="W97">
        <v>247.06720280976299</v>
      </c>
      <c r="X97">
        <v>185.73442505282301</v>
      </c>
      <c r="Y97">
        <v>784.21103959592006</v>
      </c>
      <c r="AA97" t="s">
        <v>64</v>
      </c>
    </row>
    <row r="98" spans="1:27" x14ac:dyDescent="0.25">
      <c r="A98" s="1">
        <f>fullIRtable!A98-fullIRtable!$A$89</f>
        <v>49.5</v>
      </c>
      <c r="B98" s="1">
        <v>30.024999999999999</v>
      </c>
      <c r="C98" s="1">
        <v>4.9744999999999999</v>
      </c>
      <c r="D98" s="1">
        <v>51.575400000000002</v>
      </c>
      <c r="E98" s="89">
        <v>24.599540000000001</v>
      </c>
      <c r="F98">
        <v>-158.48503086418799</v>
      </c>
      <c r="G98">
        <v>138.624428765386</v>
      </c>
      <c r="H98">
        <v>14.0851126672879</v>
      </c>
      <c r="I98">
        <v>-35.128489180495798</v>
      </c>
      <c r="J98">
        <v>16.0898374412652</v>
      </c>
      <c r="K98">
        <v>225.72889476239601</v>
      </c>
      <c r="L98">
        <v>216.956271113301</v>
      </c>
      <c r="M98">
        <v>-116.827780006114</v>
      </c>
      <c r="N98">
        <v>112.59412052027299</v>
      </c>
      <c r="P98">
        <v>0.20579000000000036</v>
      </c>
      <c r="Q98">
        <v>473.416626471987</v>
      </c>
      <c r="R98">
        <v>-441.064014663742</v>
      </c>
      <c r="S98">
        <v>-102.288092813514</v>
      </c>
      <c r="T98">
        <v>85.415532576798199</v>
      </c>
      <c r="U98">
        <v>-351.52727573144398</v>
      </c>
      <c r="V98">
        <v>116.05892355741599</v>
      </c>
      <c r="W98">
        <v>250.35501604383501</v>
      </c>
      <c r="X98">
        <v>181.74395750338499</v>
      </c>
      <c r="Y98">
        <v>772.57826422557298</v>
      </c>
      <c r="AA98" t="s">
        <v>64</v>
      </c>
    </row>
    <row r="99" spans="1:27" x14ac:dyDescent="0.25">
      <c r="A99" s="1">
        <f>fullIRtable!A99-fullIRtable!$A$89</f>
        <v>52.5</v>
      </c>
      <c r="B99" s="1">
        <v>29.977699999999999</v>
      </c>
      <c r="C99" s="1">
        <v>4.9775999999999998</v>
      </c>
      <c r="D99" s="1">
        <v>65.477800000000002</v>
      </c>
      <c r="E99" s="89">
        <v>25.216910000000002</v>
      </c>
      <c r="F99">
        <v>-159.98991012362299</v>
      </c>
      <c r="G99">
        <v>139.64649542158199</v>
      </c>
      <c r="H99">
        <v>14.1530063824025</v>
      </c>
      <c r="I99">
        <v>-34.928667138288603</v>
      </c>
      <c r="J99">
        <v>16.158028948902199</v>
      </c>
      <c r="K99">
        <v>227.09000448201701</v>
      </c>
      <c r="L99">
        <v>218.77745757969299</v>
      </c>
      <c r="M99">
        <v>-117.597580606412</v>
      </c>
      <c r="N99">
        <v>113.504156715307</v>
      </c>
      <c r="P99">
        <v>0.20422999999999991</v>
      </c>
      <c r="Q99">
        <v>473.760544435665</v>
      </c>
      <c r="R99">
        <v>-441.44293091580499</v>
      </c>
      <c r="S99">
        <v>-102.421557815523</v>
      </c>
      <c r="T99">
        <v>84.355978074641598</v>
      </c>
      <c r="U99">
        <v>-352.94226283740301</v>
      </c>
      <c r="V99">
        <v>115.96926017465501</v>
      </c>
      <c r="W99">
        <v>247.46026192586501</v>
      </c>
      <c r="X99">
        <v>185.25736328638001</v>
      </c>
      <c r="Y99">
        <v>782.82033725209999</v>
      </c>
      <c r="AA99" t="s">
        <v>64</v>
      </c>
    </row>
    <row r="100" spans="1:27" x14ac:dyDescent="0.25">
      <c r="A100" s="1">
        <f>fullIRtable!A100-fullIRtable!$A$89</f>
        <v>64.5</v>
      </c>
      <c r="B100" s="1">
        <v>30.024999999999999</v>
      </c>
      <c r="C100" s="1">
        <v>4.9619</v>
      </c>
      <c r="D100" s="1">
        <v>46.772799999999997</v>
      </c>
      <c r="E100" s="89">
        <v>27.667670000000001</v>
      </c>
      <c r="F100">
        <v>-170.19837906610701</v>
      </c>
      <c r="G100">
        <v>147.30339660633001</v>
      </c>
      <c r="H100">
        <v>14.843935197516601</v>
      </c>
      <c r="I100">
        <v>-32.899035446445403</v>
      </c>
      <c r="J100">
        <v>15.591864971319</v>
      </c>
      <c r="K100">
        <v>237.510016202126</v>
      </c>
      <c r="L100">
        <v>230.637367140587</v>
      </c>
      <c r="M100">
        <v>-123.327947176276</v>
      </c>
      <c r="N100">
        <v>119.67993031655899</v>
      </c>
      <c r="P100">
        <v>0.20298461538825111</v>
      </c>
      <c r="Q100">
        <v>474.00836392053401</v>
      </c>
      <c r="R100">
        <v>-441.71596934972598</v>
      </c>
      <c r="S100">
        <v>-102.51772964500699</v>
      </c>
      <c r="T100">
        <v>83.592487586981306</v>
      </c>
      <c r="U100">
        <v>-353.96186998298202</v>
      </c>
      <c r="V100">
        <v>115.904650845384</v>
      </c>
      <c r="W100">
        <v>245.37436901204299</v>
      </c>
      <c r="X100">
        <v>187.78904243541999</v>
      </c>
      <c r="Y100">
        <v>790.20053885080597</v>
      </c>
      <c r="AA100" t="s">
        <v>64</v>
      </c>
    </row>
    <row r="101" spans="1:27" x14ac:dyDescent="0.25">
      <c r="A101" s="1">
        <f>fullIRtable!A101-fullIRtable!$A$89</f>
        <v>67.749999999941792</v>
      </c>
      <c r="B101" s="1">
        <v>30.024999999999999</v>
      </c>
      <c r="C101" s="1">
        <v>4.9744999999999999</v>
      </c>
      <c r="D101" s="1">
        <v>43.044400000000003</v>
      </c>
      <c r="E101" s="89">
        <v>28.327370000000002</v>
      </c>
      <c r="F101">
        <v>-173.31722134521601</v>
      </c>
      <c r="G101">
        <v>149.62585240639001</v>
      </c>
      <c r="H101">
        <v>15.1175602629168</v>
      </c>
      <c r="I101">
        <v>-32.209660472190002</v>
      </c>
      <c r="J101">
        <v>15.445252283512399</v>
      </c>
      <c r="K101">
        <v>240.609625844786</v>
      </c>
      <c r="L101">
        <v>234.26603903712001</v>
      </c>
      <c r="M101">
        <v>-125.098307152334</v>
      </c>
      <c r="N101">
        <v>121.58522469652701</v>
      </c>
      <c r="P101">
        <v>0.20189818181390781</v>
      </c>
      <c r="Q101">
        <v>474.39336268880197</v>
      </c>
      <c r="R101">
        <v>-442.14014699508903</v>
      </c>
      <c r="S101">
        <v>-102.667137029212</v>
      </c>
      <c r="T101">
        <v>82.406368693639294</v>
      </c>
      <c r="U101">
        <v>-355.54587774292702</v>
      </c>
      <c r="V101">
        <v>115.804277034967</v>
      </c>
      <c r="W101">
        <v>242.133834846003</v>
      </c>
      <c r="X101">
        <v>191.72212618383401</v>
      </c>
      <c r="Y101">
        <v>801.66603210440303</v>
      </c>
      <c r="AA101" t="s">
        <v>64</v>
      </c>
    </row>
    <row r="102" spans="1:27" x14ac:dyDescent="0.25">
      <c r="A102" s="91">
        <f>fullIRtable!A102-fullIRtable!$A$89</f>
        <v>70.5</v>
      </c>
      <c r="B102" s="91">
        <v>29.883199999999999</v>
      </c>
      <c r="C102" s="91">
        <v>4.9839000000000002</v>
      </c>
      <c r="D102" s="91">
        <v>90.091399999999993</v>
      </c>
      <c r="E102" s="98">
        <v>28.88259</v>
      </c>
      <c r="F102">
        <v>-170.295237358386</v>
      </c>
      <c r="G102">
        <v>146.51121715589201</v>
      </c>
      <c r="H102">
        <v>14.7687189181515</v>
      </c>
      <c r="I102">
        <v>-30.023654283895201</v>
      </c>
      <c r="J102">
        <v>14.664286710137199</v>
      </c>
      <c r="K102">
        <v>234.83725772251699</v>
      </c>
      <c r="L102">
        <v>229.397554557885</v>
      </c>
      <c r="M102">
        <v>-122.325964799898</v>
      </c>
      <c r="N102">
        <v>119.10467986365499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A102" s="93" t="s">
        <v>64</v>
      </c>
    </row>
    <row r="103" spans="1:27" x14ac:dyDescent="0.25">
      <c r="A103" s="1">
        <f>fullIRtable!A103-fullIRtable!$A$103</f>
        <v>0</v>
      </c>
      <c r="B103" s="1">
        <v>23.735700000000001</v>
      </c>
      <c r="C103" s="1">
        <v>4.0194999999999999</v>
      </c>
      <c r="D103" s="1">
        <v>60.011699999999998</v>
      </c>
      <c r="E103" s="89">
        <v>17.117980000000003</v>
      </c>
      <c r="F103">
        <v>-63.3628877821928</v>
      </c>
      <c r="G103">
        <v>62.057009273101599</v>
      </c>
      <c r="H103">
        <v>12.9427504271163</v>
      </c>
      <c r="I103">
        <v>-14.5236436802625</v>
      </c>
      <c r="J103">
        <v>6.1361769171129996</v>
      </c>
      <c r="K103">
        <v>98.456374452239999</v>
      </c>
      <c r="L103">
        <v>90.874048583903999</v>
      </c>
      <c r="M103">
        <v>-52.369751654462902</v>
      </c>
      <c r="N103">
        <v>48.448162111458899</v>
      </c>
      <c r="P103">
        <v>8.4169999999999121E-2</v>
      </c>
      <c r="Q103">
        <v>470.98902373698002</v>
      </c>
      <c r="R103">
        <v>-438.38937048433098</v>
      </c>
      <c r="S103">
        <v>-101.34600752404801</v>
      </c>
      <c r="T103">
        <v>92.894578848503997</v>
      </c>
      <c r="U103">
        <v>-341.53934860833999</v>
      </c>
      <c r="V103">
        <v>116.691828042219</v>
      </c>
      <c r="W103">
        <v>270.78813202030102</v>
      </c>
      <c r="X103">
        <v>156.943984041742</v>
      </c>
      <c r="Y103">
        <v>700.28284678685702</v>
      </c>
      <c r="AA103" t="s">
        <v>65</v>
      </c>
    </row>
    <row r="104" spans="1:27" x14ac:dyDescent="0.25">
      <c r="A104" s="1">
        <f>fullIRtable!A104-fullIRtable!$A$103</f>
        <v>3</v>
      </c>
      <c r="B104" s="1">
        <v>23.735700000000001</v>
      </c>
      <c r="C104" s="1">
        <v>3.9973999999999998</v>
      </c>
      <c r="D104" s="1">
        <v>60.2012</v>
      </c>
      <c r="E104" s="89">
        <v>17.37049</v>
      </c>
      <c r="F104">
        <v>-68.892246540559498</v>
      </c>
      <c r="G104">
        <v>65.617892771504003</v>
      </c>
      <c r="H104">
        <v>12.0986014732845</v>
      </c>
      <c r="I104">
        <v>-15.744815397982901</v>
      </c>
      <c r="J104">
        <v>6.8572837216270299</v>
      </c>
      <c r="K104">
        <v>104.80556056397999</v>
      </c>
      <c r="L104">
        <v>97.711113751692807</v>
      </c>
      <c r="M104">
        <v>-55.482103136987298</v>
      </c>
      <c r="N104">
        <v>51.783481298681103</v>
      </c>
      <c r="P104">
        <v>8.1494999997628506E-2</v>
      </c>
      <c r="Q104">
        <v>470.65708331066497</v>
      </c>
      <c r="R104">
        <v>-438.02365065250302</v>
      </c>
      <c r="S104">
        <v>-101.217190678438</v>
      </c>
      <c r="T104">
        <v>93.917232399979596</v>
      </c>
      <c r="U104">
        <v>-340.173641012215</v>
      </c>
      <c r="V104">
        <v>116.77836872191401</v>
      </c>
      <c r="W104">
        <v>273.58207095576802</v>
      </c>
      <c r="X104">
        <v>153.552939090975</v>
      </c>
      <c r="Y104">
        <v>690.39747281034204</v>
      </c>
      <c r="AA104" t="s">
        <v>65</v>
      </c>
    </row>
    <row r="105" spans="1:27" x14ac:dyDescent="0.25">
      <c r="A105" s="1">
        <f>fullIRtable!A105-fullIRtable!$A$103</f>
        <v>5.0000000000582077</v>
      </c>
      <c r="B105" s="1">
        <v>23.735700000000001</v>
      </c>
      <c r="C105" s="1">
        <v>4.0163000000000002</v>
      </c>
      <c r="D105" s="1">
        <v>59.7273</v>
      </c>
      <c r="E105" s="89">
        <v>17.533480000000001</v>
      </c>
      <c r="F105">
        <v>-70.934400184065595</v>
      </c>
      <c r="G105">
        <v>69.481090329857693</v>
      </c>
      <c r="H105">
        <v>13.538067531166</v>
      </c>
      <c r="I105">
        <v>-17.3874510751556</v>
      </c>
      <c r="J105">
        <v>6.4697853679609798</v>
      </c>
      <c r="K105">
        <v>111.44437076883101</v>
      </c>
      <c r="L105">
        <v>101.460886810701</v>
      </c>
      <c r="M105">
        <v>-58.410072101632203</v>
      </c>
      <c r="N105">
        <v>53.912599595568203</v>
      </c>
      <c r="P105">
        <v>7.5340425532661279E-2</v>
      </c>
      <c r="Q105">
        <v>471.98794932581001</v>
      </c>
      <c r="R105">
        <v>-439.48995026930498</v>
      </c>
      <c r="S105">
        <v>-101.733662832319</v>
      </c>
      <c r="T105">
        <v>89.817052904297498</v>
      </c>
      <c r="U105">
        <v>-345.64924497931599</v>
      </c>
      <c r="V105">
        <v>116.431396452961</v>
      </c>
      <c r="W105">
        <v>262.38018236417702</v>
      </c>
      <c r="X105">
        <v>167.14883627169101</v>
      </c>
      <c r="Y105">
        <v>730.03142911861698</v>
      </c>
      <c r="AA105" t="s">
        <v>65</v>
      </c>
    </row>
    <row r="106" spans="1:27" x14ac:dyDescent="0.25">
      <c r="A106" s="1">
        <f>fullIRtable!A106-fullIRtable!$A$103</f>
        <v>16.749999999941792</v>
      </c>
      <c r="B106" s="1">
        <v>23.641200000000001</v>
      </c>
      <c r="C106" s="1">
        <v>4.0037000000000003</v>
      </c>
      <c r="D106" s="1">
        <v>59.9801</v>
      </c>
      <c r="E106" s="89">
        <v>18.41873</v>
      </c>
      <c r="F106">
        <v>-98.340174262796296</v>
      </c>
      <c r="G106">
        <v>91.656247595681194</v>
      </c>
      <c r="H106">
        <v>14.5503783509222</v>
      </c>
      <c r="I106">
        <v>-22.5993935702427</v>
      </c>
      <c r="J106">
        <v>9.7104773844349204</v>
      </c>
      <c r="K106">
        <v>147.56220466383701</v>
      </c>
      <c r="L106">
        <v>138.03454280349899</v>
      </c>
      <c r="M106">
        <v>-77.383020541541299</v>
      </c>
      <c r="N106">
        <v>72.736526018590894</v>
      </c>
      <c r="P106">
        <v>7.4853333333334618E-2</v>
      </c>
      <c r="Q106">
        <v>471.08838760564998</v>
      </c>
      <c r="R106">
        <v>-438.498845977033</v>
      </c>
      <c r="S106">
        <v>-101.384567890737</v>
      </c>
      <c r="T106">
        <v>92.5884549507104</v>
      </c>
      <c r="U106">
        <v>-341.94816316139099</v>
      </c>
      <c r="V106">
        <v>116.665922701765</v>
      </c>
      <c r="W106">
        <v>269.95178673138599</v>
      </c>
      <c r="X106">
        <v>157.95906859166399</v>
      </c>
      <c r="Y106">
        <v>703.24196127946595</v>
      </c>
      <c r="AA106" t="s">
        <v>65</v>
      </c>
    </row>
    <row r="107" spans="1:27" x14ac:dyDescent="0.25">
      <c r="A107" s="1">
        <f>fullIRtable!A107-fullIRtable!$A$103</f>
        <v>18.249999999941792</v>
      </c>
      <c r="B107" s="1">
        <v>23.735700000000001</v>
      </c>
      <c r="C107" s="1">
        <v>4.0068000000000001</v>
      </c>
      <c r="D107" s="1">
        <v>59.916899999999998</v>
      </c>
      <c r="E107" s="89">
        <v>18.531010000000002</v>
      </c>
      <c r="F107">
        <v>-100.38735257425</v>
      </c>
      <c r="G107">
        <v>95.203249482830302</v>
      </c>
      <c r="H107">
        <v>16.479964004515001</v>
      </c>
      <c r="I107">
        <v>-23.404307780761901</v>
      </c>
      <c r="J107">
        <v>9.7270305183027794</v>
      </c>
      <c r="K107">
        <v>152.89840991969399</v>
      </c>
      <c r="L107">
        <v>141.857677827766</v>
      </c>
      <c r="M107">
        <v>-80.3473269955295</v>
      </c>
      <c r="N107">
        <v>75.024782668639105</v>
      </c>
      <c r="P107">
        <v>0.13235999999719752</v>
      </c>
      <c r="Q107">
        <v>472.55209539411999</v>
      </c>
      <c r="R107">
        <v>-440.111505833683</v>
      </c>
      <c r="S107">
        <v>-101.952592270151</v>
      </c>
      <c r="T107">
        <v>88.079011379515507</v>
      </c>
      <c r="U107">
        <v>-347.97032063951502</v>
      </c>
      <c r="V107">
        <v>116.28431697322</v>
      </c>
      <c r="W107">
        <v>257.63176889658001</v>
      </c>
      <c r="X107">
        <v>172.91205557800399</v>
      </c>
      <c r="Y107">
        <v>746.83202555836795</v>
      </c>
      <c r="AA107" t="s">
        <v>65</v>
      </c>
    </row>
    <row r="108" spans="1:27" x14ac:dyDescent="0.25">
      <c r="A108" s="1">
        <f>fullIRtable!A108-fullIRtable!$A$103</f>
        <v>21</v>
      </c>
      <c r="B108" s="1">
        <v>23.688500000000001</v>
      </c>
      <c r="C108" s="1">
        <v>3.9689999999999999</v>
      </c>
      <c r="D108" s="1">
        <v>40.042700000000004</v>
      </c>
      <c r="E108" s="89">
        <v>18.895</v>
      </c>
      <c r="F108">
        <v>-97.032817936011597</v>
      </c>
      <c r="G108">
        <v>89.439443611139396</v>
      </c>
      <c r="H108">
        <v>13.2321691770893</v>
      </c>
      <c r="I108">
        <v>-22.077169653019499</v>
      </c>
      <c r="J108">
        <v>9.5363155806241693</v>
      </c>
      <c r="K108">
        <v>144.31920441040199</v>
      </c>
      <c r="L108">
        <v>135.49234909659799</v>
      </c>
      <c r="M108">
        <v>-75.460866835901896</v>
      </c>
      <c r="N108">
        <v>71.217130173932901</v>
      </c>
      <c r="P108">
        <v>0.14416333333333378</v>
      </c>
      <c r="Q108">
        <v>470.96033934133197</v>
      </c>
      <c r="R108">
        <v>-438.35776704171002</v>
      </c>
      <c r="S108">
        <v>-101.334875884076</v>
      </c>
      <c r="T108">
        <v>92.9829511813967</v>
      </c>
      <c r="U108">
        <v>-341.42133148898898</v>
      </c>
      <c r="V108">
        <v>116.699306463906</v>
      </c>
      <c r="W108">
        <v>271.02956951048998</v>
      </c>
      <c r="X108">
        <v>156.650947936877</v>
      </c>
      <c r="Y108">
        <v>699.42860531112501</v>
      </c>
      <c r="AA108" t="s">
        <v>65</v>
      </c>
    </row>
    <row r="109" spans="1:27" x14ac:dyDescent="0.25">
      <c r="A109" s="1">
        <f>fullIRtable!A109-fullIRtable!$A$103</f>
        <v>24</v>
      </c>
      <c r="B109" s="1">
        <v>23.735700000000001</v>
      </c>
      <c r="C109" s="1">
        <v>3.9973999999999998</v>
      </c>
      <c r="D109" s="1">
        <v>40.042700000000004</v>
      </c>
      <c r="E109" s="89">
        <v>19.327490000000001</v>
      </c>
      <c r="F109">
        <v>-105.221226099107</v>
      </c>
      <c r="G109">
        <v>95.389319088115997</v>
      </c>
      <c r="H109">
        <v>12.8249910302728</v>
      </c>
      <c r="I109">
        <v>-24.268119133081498</v>
      </c>
      <c r="J109">
        <v>10.914355761129</v>
      </c>
      <c r="K109">
        <v>154.48266638210001</v>
      </c>
      <c r="L109">
        <v>146.37339466557401</v>
      </c>
      <c r="M109">
        <v>-80.648001528866999</v>
      </c>
      <c r="N109">
        <v>76.614331558863299</v>
      </c>
      <c r="P109">
        <v>0.14359333333333288</v>
      </c>
      <c r="Q109">
        <v>471.12931569477098</v>
      </c>
      <c r="R109">
        <v>-438.54393908259402</v>
      </c>
      <c r="S109">
        <v>-101.400450976538</v>
      </c>
      <c r="T109">
        <v>92.462361652958506</v>
      </c>
      <c r="U109">
        <v>-342.11655487303199</v>
      </c>
      <c r="V109">
        <v>116.65525218221499</v>
      </c>
      <c r="W109">
        <v>269.60729373997799</v>
      </c>
      <c r="X109">
        <v>158.37718462685001</v>
      </c>
      <c r="Y109">
        <v>704.46082835447805</v>
      </c>
      <c r="AA109" t="s">
        <v>65</v>
      </c>
    </row>
    <row r="110" spans="1:27" x14ac:dyDescent="0.25">
      <c r="A110" s="1">
        <f>fullIRtable!A110-fullIRtable!$A$103</f>
        <v>27</v>
      </c>
      <c r="B110" s="1">
        <v>23.735700000000001</v>
      </c>
      <c r="C110" s="1">
        <v>3.9878999999999998</v>
      </c>
      <c r="D110" s="1">
        <v>40.1691</v>
      </c>
      <c r="E110" s="89">
        <v>19.75827</v>
      </c>
      <c r="F110">
        <v>-113.60495107936499</v>
      </c>
      <c r="G110">
        <v>103.106772379066</v>
      </c>
      <c r="H110">
        <v>13.982771412428001</v>
      </c>
      <c r="I110">
        <v>-25.344205892609398</v>
      </c>
      <c r="J110">
        <v>11.301732235775701</v>
      </c>
      <c r="K110">
        <v>166.57604770692399</v>
      </c>
      <c r="L110">
        <v>157.68539224062599</v>
      </c>
      <c r="M110">
        <v>-86.9752455848772</v>
      </c>
      <c r="N110">
        <v>82.612143344224506</v>
      </c>
      <c r="P110">
        <v>0.14527499999577176</v>
      </c>
      <c r="Q110">
        <v>471.23542409927802</v>
      </c>
      <c r="R110">
        <v>-438.66084542505598</v>
      </c>
      <c r="S110">
        <v>-101.441628676229</v>
      </c>
      <c r="T110">
        <v>92.135459595449007</v>
      </c>
      <c r="U110">
        <v>-342.55311791215399</v>
      </c>
      <c r="V110">
        <v>116.62758856306399</v>
      </c>
      <c r="W110">
        <v>268.71418152138898</v>
      </c>
      <c r="X110">
        <v>159.461168238921</v>
      </c>
      <c r="Y110">
        <v>707.62079342469303</v>
      </c>
      <c r="AA110" t="s">
        <v>65</v>
      </c>
    </row>
    <row r="111" spans="1:27" x14ac:dyDescent="0.25">
      <c r="A111" s="1">
        <f>fullIRtable!A111-fullIRtable!$A$103</f>
        <v>29.000000000058208</v>
      </c>
      <c r="B111" s="1">
        <v>23.735700000000001</v>
      </c>
      <c r="C111" s="1">
        <v>4.0225999999999997</v>
      </c>
      <c r="D111" s="1">
        <v>39.79</v>
      </c>
      <c r="E111" s="89">
        <v>20.048819999999999</v>
      </c>
      <c r="F111">
        <v>-115.13111128578301</v>
      </c>
      <c r="G111">
        <v>103.989770712392</v>
      </c>
      <c r="H111">
        <v>13.644641226161401</v>
      </c>
      <c r="I111">
        <v>-25.631328556869899</v>
      </c>
      <c r="J111">
        <v>11.394754896984701</v>
      </c>
      <c r="K111">
        <v>168.10647743335201</v>
      </c>
      <c r="L111">
        <v>159.49972181276701</v>
      </c>
      <c r="M111">
        <v>-87.549595671983795</v>
      </c>
      <c r="N111">
        <v>83.398011394705406</v>
      </c>
      <c r="P111">
        <v>0.19793951219737016</v>
      </c>
      <c r="Q111">
        <v>471.53893346002002</v>
      </c>
      <c r="R111">
        <v>-438.99524097402798</v>
      </c>
      <c r="S111">
        <v>-101.55941224272701</v>
      </c>
      <c r="T111">
        <v>91.200396951235405</v>
      </c>
      <c r="U111">
        <v>-343.80185165876901</v>
      </c>
      <c r="V111">
        <v>116.548460110467</v>
      </c>
      <c r="W111">
        <v>266.15954517297399</v>
      </c>
      <c r="X111">
        <v>162.561767947113</v>
      </c>
      <c r="Y111">
        <v>716.65947850364705</v>
      </c>
      <c r="AA111" t="s">
        <v>65</v>
      </c>
    </row>
    <row r="112" spans="1:27" x14ac:dyDescent="0.25">
      <c r="A112" s="1">
        <f>fullIRtable!A112-fullIRtable!$A$103</f>
        <v>39.249999999941792</v>
      </c>
      <c r="B112" s="1">
        <v>23.735700000000001</v>
      </c>
      <c r="C112" s="1">
        <v>3.9752999999999998</v>
      </c>
      <c r="D112" s="1">
        <v>44.845399999999998</v>
      </c>
      <c r="E112" s="89">
        <v>22.0777</v>
      </c>
      <c r="F112">
        <v>-151.81149119871699</v>
      </c>
      <c r="G112">
        <v>133.138528392789</v>
      </c>
      <c r="H112">
        <v>13.8617015638543</v>
      </c>
      <c r="I112">
        <v>-33.264405791224497</v>
      </c>
      <c r="J112">
        <v>15.4572146933642</v>
      </c>
      <c r="K112">
        <v>216.469435063519</v>
      </c>
      <c r="L112">
        <v>207.96669515149901</v>
      </c>
      <c r="M112">
        <v>-112.241320530981</v>
      </c>
      <c r="N112">
        <v>108.07446329222699</v>
      </c>
      <c r="P112">
        <v>0.24742181817658185</v>
      </c>
      <c r="Q112">
        <v>471.79101319204699</v>
      </c>
      <c r="R112">
        <v>-439.27297321542602</v>
      </c>
      <c r="S112">
        <v>-101.657237378717</v>
      </c>
      <c r="T112">
        <v>90.423780908862398</v>
      </c>
      <c r="U112">
        <v>-344.83898725737799</v>
      </c>
      <c r="V112">
        <v>116.48274001793899</v>
      </c>
      <c r="W112">
        <v>264.03779260439597</v>
      </c>
      <c r="X112">
        <v>165.13697035104099</v>
      </c>
      <c r="Y112">
        <v>724.166556455815</v>
      </c>
      <c r="AA112" t="s">
        <v>65</v>
      </c>
    </row>
    <row r="113" spans="1:27" x14ac:dyDescent="0.25">
      <c r="A113" s="1">
        <f>fullIRtable!A113-fullIRtable!$A$103</f>
        <v>42</v>
      </c>
      <c r="B113" s="1">
        <v>23.830300000000001</v>
      </c>
      <c r="C113" s="1">
        <v>4.0194999999999999</v>
      </c>
      <c r="D113" s="1">
        <v>37.135899999999999</v>
      </c>
      <c r="E113" s="89">
        <v>22.758110000000002</v>
      </c>
      <c r="F113">
        <v>-165.748893331902</v>
      </c>
      <c r="G113">
        <v>144.211516583811</v>
      </c>
      <c r="H113">
        <v>14.352539424207199</v>
      </c>
      <c r="I113">
        <v>-34.335735383209702</v>
      </c>
      <c r="J113">
        <v>16.1636255208347</v>
      </c>
      <c r="K113">
        <v>233.834566455892</v>
      </c>
      <c r="L113">
        <v>225.70372633732899</v>
      </c>
      <c r="M113">
        <v>-121.282972285985</v>
      </c>
      <c r="N113">
        <v>117.21200309993699</v>
      </c>
      <c r="P113">
        <v>0.39570999999999995</v>
      </c>
      <c r="Q113">
        <v>475.22234338096001</v>
      </c>
      <c r="R113">
        <v>-443.05348763453799</v>
      </c>
      <c r="S113">
        <v>-102.988841381245</v>
      </c>
      <c r="T113">
        <v>79.852416182113799</v>
      </c>
      <c r="U113">
        <v>-358.95656585540399</v>
      </c>
      <c r="V113">
        <v>115.588152235061</v>
      </c>
      <c r="W113">
        <v>235.15631313082699</v>
      </c>
      <c r="X113">
        <v>200.19084730871799</v>
      </c>
      <c r="Y113">
        <v>826.35354777555199</v>
      </c>
      <c r="AA113" t="s">
        <v>65</v>
      </c>
    </row>
    <row r="114" spans="1:27" x14ac:dyDescent="0.25">
      <c r="A114" s="1">
        <f>fullIRtable!A114-fullIRtable!$A$103</f>
        <v>45</v>
      </c>
      <c r="B114" s="1">
        <v>23.593900000000001</v>
      </c>
      <c r="C114" s="1">
        <v>4.0320999999999998</v>
      </c>
      <c r="D114" s="1">
        <v>3.3593000000000002</v>
      </c>
      <c r="E114" s="89">
        <v>23.945240000000002</v>
      </c>
      <c r="F114">
        <v>-159.15053964657301</v>
      </c>
      <c r="G114">
        <v>138.008893858736</v>
      </c>
      <c r="H114">
        <v>13.4642096430096</v>
      </c>
      <c r="I114">
        <v>-32.144225014606398</v>
      </c>
      <c r="J114">
        <v>15.1581282433828</v>
      </c>
      <c r="K114">
        <v>223.473915932724</v>
      </c>
      <c r="L114">
        <v>216.15289042361599</v>
      </c>
      <c r="M114">
        <v>-115.851113324522</v>
      </c>
      <c r="N114">
        <v>112.183774343981</v>
      </c>
      <c r="P114">
        <v>0.11613333333333269</v>
      </c>
      <c r="Q114">
        <v>468.39978969585002</v>
      </c>
      <c r="R114">
        <v>-435.536646862032</v>
      </c>
      <c r="S114">
        <v>-100.341197644975</v>
      </c>
      <c r="T114">
        <v>100.871583984537</v>
      </c>
      <c r="U114">
        <v>-330.88641979100203</v>
      </c>
      <c r="V114">
        <v>117.36687159319099</v>
      </c>
      <c r="W114">
        <v>292.58169567932703</v>
      </c>
      <c r="X114">
        <v>130.49281499121199</v>
      </c>
      <c r="Y114">
        <v>623.173961409821</v>
      </c>
      <c r="AA114" t="s">
        <v>65</v>
      </c>
    </row>
    <row r="115" spans="1:27" x14ac:dyDescent="0.25">
      <c r="A115" s="1">
        <f>fullIRtable!A115-fullIRtable!$A$103</f>
        <v>48</v>
      </c>
      <c r="B115" s="1">
        <v>23.546600000000002</v>
      </c>
      <c r="C115" s="1">
        <v>3.9659</v>
      </c>
      <c r="D115" s="1">
        <v>3.1065</v>
      </c>
      <c r="E115" s="89">
        <v>24.29364</v>
      </c>
      <c r="F115">
        <v>-159.629547719784</v>
      </c>
      <c r="G115">
        <v>138.326736078409</v>
      </c>
      <c r="H115">
        <v>13.845668171248301</v>
      </c>
      <c r="I115">
        <v>-30.7364987218841</v>
      </c>
      <c r="J115">
        <v>14.5656556059586</v>
      </c>
      <c r="K115">
        <v>223.069028094044</v>
      </c>
      <c r="L115">
        <v>216.276550072497</v>
      </c>
      <c r="M115">
        <v>-115.786380126685</v>
      </c>
      <c r="N115">
        <v>112.289566861354</v>
      </c>
      <c r="P115">
        <v>6.4276666666668092E-2</v>
      </c>
      <c r="Q115">
        <v>470.17522714433801</v>
      </c>
      <c r="R115">
        <v>-437.49275908213002</v>
      </c>
      <c r="S115">
        <v>-101.030195649367</v>
      </c>
      <c r="T115">
        <v>95.4017525952043</v>
      </c>
      <c r="U115">
        <v>-338.19113170375698</v>
      </c>
      <c r="V115">
        <v>116.90399431800699</v>
      </c>
      <c r="W115">
        <v>277.63785189907799</v>
      </c>
      <c r="X115">
        <v>148.63037818713499</v>
      </c>
      <c r="Y115">
        <v>676.04751413794702</v>
      </c>
      <c r="AA115" t="s">
        <v>65</v>
      </c>
    </row>
    <row r="116" spans="1:27" x14ac:dyDescent="0.25">
      <c r="A116" s="1">
        <f>fullIRtable!A116-fullIRtable!$A$103</f>
        <v>51</v>
      </c>
      <c r="B116" s="1">
        <v>23.593900000000001</v>
      </c>
      <c r="C116" s="1">
        <v>4.0163000000000002</v>
      </c>
      <c r="D116" s="1">
        <v>27.024999999999999</v>
      </c>
      <c r="E116" s="89">
        <v>24.486470000000004</v>
      </c>
      <c r="F116">
        <v>-165.597502174038</v>
      </c>
      <c r="G116">
        <v>143.09031620282499</v>
      </c>
      <c r="H116">
        <v>14.6951774794729</v>
      </c>
      <c r="I116">
        <v>-29.4507714704148</v>
      </c>
      <c r="J116">
        <v>14.2449828626954</v>
      </c>
      <c r="K116">
        <v>229.425767096182</v>
      </c>
      <c r="L116">
        <v>223.39027030325599</v>
      </c>
      <c r="M116">
        <v>-119.480300789794</v>
      </c>
      <c r="N116">
        <v>116.099351707232</v>
      </c>
      <c r="P116">
        <v>0.30431999999114195</v>
      </c>
      <c r="Q116">
        <v>472.27533241853502</v>
      </c>
      <c r="R116">
        <v>-439.80657848437102</v>
      </c>
      <c r="S116">
        <v>-101.84518824168801</v>
      </c>
      <c r="T116">
        <v>88.931672645609197</v>
      </c>
      <c r="U116">
        <v>-346.83163015193901</v>
      </c>
      <c r="V116">
        <v>116.356472306817</v>
      </c>
      <c r="W116">
        <v>259.96128069478601</v>
      </c>
      <c r="X116">
        <v>170.084692801838</v>
      </c>
      <c r="Y116">
        <v>738.58986461742802</v>
      </c>
      <c r="AA116" t="s">
        <v>65</v>
      </c>
    </row>
    <row r="117" spans="1:27" x14ac:dyDescent="0.25">
      <c r="A117" s="1">
        <f>fullIRtable!A117-fullIRtable!$A$103</f>
        <v>53.000000000058208</v>
      </c>
      <c r="B117" s="1">
        <v>23.924900000000001</v>
      </c>
      <c r="C117" s="1">
        <v>4.0384000000000002</v>
      </c>
      <c r="D117" s="1">
        <v>7.7511999999999999</v>
      </c>
      <c r="E117" s="89">
        <v>25.095110000000002</v>
      </c>
      <c r="F117">
        <v>-171.88172117762099</v>
      </c>
      <c r="G117">
        <v>148.12283953843101</v>
      </c>
      <c r="H117">
        <v>14.980842888948199</v>
      </c>
      <c r="I117">
        <v>-30.000597273426798</v>
      </c>
      <c r="J117">
        <v>14.590946998318101</v>
      </c>
      <c r="K117">
        <v>237.287277380756</v>
      </c>
      <c r="L117">
        <v>231.46474668197899</v>
      </c>
      <c r="M117">
        <v>-123.55843096418199</v>
      </c>
      <c r="N117">
        <v>120.241080709397</v>
      </c>
      <c r="P117">
        <v>0.30351609756442272</v>
      </c>
      <c r="Q117">
        <v>471.79752193664001</v>
      </c>
      <c r="R117">
        <v>-439.28014430959399</v>
      </c>
      <c r="S117">
        <v>-101.659763238624</v>
      </c>
      <c r="T117">
        <v>90.403728596580706</v>
      </c>
      <c r="U117">
        <v>-344.86576623017402</v>
      </c>
      <c r="V117">
        <v>116.48104312177</v>
      </c>
      <c r="W117">
        <v>263.983008718544</v>
      </c>
      <c r="X117">
        <v>165.20346237918201</v>
      </c>
      <c r="Y117">
        <v>724.36039009783099</v>
      </c>
      <c r="AA117" t="s">
        <v>65</v>
      </c>
    </row>
    <row r="118" spans="1:27" x14ac:dyDescent="0.25">
      <c r="A118" s="1">
        <f>fullIRtable!A118-fullIRtable!$A$103</f>
        <v>63.249999999941792</v>
      </c>
      <c r="B118" s="1">
        <v>23.830300000000001</v>
      </c>
      <c r="C118" s="1">
        <v>3.9752999999999998</v>
      </c>
      <c r="D118" s="1">
        <v>10.531700000000001</v>
      </c>
      <c r="E118" s="89">
        <v>28.206150000000001</v>
      </c>
      <c r="F118">
        <v>-217.93034956447099</v>
      </c>
      <c r="G118">
        <v>185.54718079572001</v>
      </c>
      <c r="H118">
        <v>16.743162017235399</v>
      </c>
      <c r="I118">
        <v>-36.680706547113999</v>
      </c>
      <c r="J118">
        <v>18.077503369506601</v>
      </c>
      <c r="K118">
        <v>297.37856598067799</v>
      </c>
      <c r="L118">
        <v>291.64995783802999</v>
      </c>
      <c r="M118">
        <v>-154.453011775265</v>
      </c>
      <c r="N118">
        <v>151.11987996426799</v>
      </c>
      <c r="P118">
        <v>0.28802181817572153</v>
      </c>
      <c r="Q118">
        <v>472.64143493202602</v>
      </c>
      <c r="R118">
        <v>-440.20993689001801</v>
      </c>
      <c r="S118">
        <v>-101.98726247793699</v>
      </c>
      <c r="T118">
        <v>87.803770691791001</v>
      </c>
      <c r="U118">
        <v>-348.33789203272198</v>
      </c>
      <c r="V118">
        <v>116.261025076133</v>
      </c>
      <c r="W118">
        <v>256.87979802935399</v>
      </c>
      <c r="X118">
        <v>173.824733616277</v>
      </c>
      <c r="Y118">
        <v>749.492610621067</v>
      </c>
      <c r="AA118" t="s">
        <v>65</v>
      </c>
    </row>
    <row r="119" spans="1:27" x14ac:dyDescent="0.25">
      <c r="A119" s="1">
        <f>fullIRtable!A119-fullIRtable!$A$103</f>
        <v>66</v>
      </c>
      <c r="B119" s="1">
        <v>23.688500000000001</v>
      </c>
      <c r="C119" s="1">
        <v>4.0132000000000003</v>
      </c>
      <c r="D119" s="1">
        <v>10.658099999999999</v>
      </c>
      <c r="E119" s="89">
        <v>28.99821</v>
      </c>
      <c r="F119">
        <v>-213.52367297547099</v>
      </c>
      <c r="G119">
        <v>181.196734790303</v>
      </c>
      <c r="H119">
        <v>16.601893054110501</v>
      </c>
      <c r="I119">
        <v>-32.909710980253003</v>
      </c>
      <c r="J119">
        <v>16.516791674882501</v>
      </c>
      <c r="K119">
        <v>288.79956974559502</v>
      </c>
      <c r="L119">
        <v>284.43228056427699</v>
      </c>
      <c r="M119">
        <v>-150.271570960644</v>
      </c>
      <c r="N119">
        <v>147.434163501857</v>
      </c>
      <c r="P119">
        <v>0.23644999999999902</v>
      </c>
      <c r="Q119">
        <v>473.20076614772302</v>
      </c>
      <c r="R119">
        <v>-440.82618757225799</v>
      </c>
      <c r="S119">
        <v>-102.204323351334</v>
      </c>
      <c r="T119">
        <v>86.080563956810096</v>
      </c>
      <c r="U119">
        <v>-350.63915681082898</v>
      </c>
      <c r="V119">
        <v>116.11520104277299</v>
      </c>
      <c r="W119">
        <v>252.171913935861</v>
      </c>
      <c r="X119">
        <v>179.53876214511601</v>
      </c>
      <c r="Y119">
        <v>766.14980917258504</v>
      </c>
      <c r="AA119" t="s">
        <v>65</v>
      </c>
    </row>
    <row r="120" spans="1:27" x14ac:dyDescent="0.25">
      <c r="A120" s="1">
        <f>fullIRtable!A120-fullIRtable!$A$103</f>
        <v>69</v>
      </c>
      <c r="B120" s="1">
        <v>23.877600000000001</v>
      </c>
      <c r="C120" s="1">
        <v>4.0037000000000003</v>
      </c>
      <c r="D120" s="1">
        <v>39.947899999999997</v>
      </c>
      <c r="E120" s="89">
        <v>29.707559999999997</v>
      </c>
      <c r="F120">
        <v>-213.60668609690299</v>
      </c>
      <c r="G120">
        <v>180.92982136224899</v>
      </c>
      <c r="H120">
        <v>16.590314906612001</v>
      </c>
      <c r="I120">
        <v>-31.753373945016602</v>
      </c>
      <c r="J120">
        <v>16.111617315133699</v>
      </c>
      <c r="K120">
        <v>287.759458932462</v>
      </c>
      <c r="L120">
        <v>284.00429928247098</v>
      </c>
      <c r="M120">
        <v>-149.83878762179</v>
      </c>
      <c r="N120">
        <v>147.212045215442</v>
      </c>
      <c r="P120">
        <v>0.21826333333333517</v>
      </c>
      <c r="Q120">
        <v>473.11994323156</v>
      </c>
      <c r="R120">
        <v>-440.73713984247399</v>
      </c>
      <c r="S120">
        <v>-102.17295823173301</v>
      </c>
      <c r="T120">
        <v>86.329565882737697</v>
      </c>
      <c r="U120">
        <v>-350.306625959695</v>
      </c>
      <c r="V120">
        <v>116.13627248763299</v>
      </c>
      <c r="W120">
        <v>252.852199232483</v>
      </c>
      <c r="X120">
        <v>178.713089798325</v>
      </c>
      <c r="Y120">
        <v>763.74285789127703</v>
      </c>
      <c r="AA120" t="s">
        <v>65</v>
      </c>
    </row>
    <row r="121" spans="1:27" x14ac:dyDescent="0.25">
      <c r="A121" s="1">
        <f>fullIRtable!A121-fullIRtable!$A$103</f>
        <v>72</v>
      </c>
      <c r="B121" s="1">
        <v>23.593900000000001</v>
      </c>
      <c r="C121" s="1">
        <v>4.0163000000000002</v>
      </c>
      <c r="D121" s="1">
        <v>39.663600000000002</v>
      </c>
      <c r="E121" s="89">
        <v>30.362350000000003</v>
      </c>
      <c r="F121">
        <v>-218.116163617365</v>
      </c>
      <c r="G121">
        <v>184.54771917417</v>
      </c>
      <c r="H121">
        <v>16.786984887784001</v>
      </c>
      <c r="I121">
        <v>-32.191930471192201</v>
      </c>
      <c r="J121">
        <v>16.338627884593301</v>
      </c>
      <c r="K121">
        <v>293.42712542510299</v>
      </c>
      <c r="L121">
        <v>289.80893030096797</v>
      </c>
      <c r="M121">
        <v>-152.715822795051</v>
      </c>
      <c r="N121">
        <v>150.16300204646899</v>
      </c>
      <c r="P121">
        <v>0.21395666666666577</v>
      </c>
      <c r="Q121">
        <v>472.76501048038602</v>
      </c>
      <c r="R121">
        <v>-440.346087890447</v>
      </c>
      <c r="S121">
        <v>-102.035218687389</v>
      </c>
      <c r="T121">
        <v>87.423055307532195</v>
      </c>
      <c r="U121">
        <v>-348.84632035388398</v>
      </c>
      <c r="V121">
        <v>116.228807580509</v>
      </c>
      <c r="W121">
        <v>255.839665201467</v>
      </c>
      <c r="X121">
        <v>175.08715833038301</v>
      </c>
      <c r="Y121">
        <v>753.172756662354</v>
      </c>
      <c r="AA121" t="s">
        <v>65</v>
      </c>
    </row>
    <row r="122" spans="1:27" x14ac:dyDescent="0.25">
      <c r="A122" s="1">
        <f>fullIRtable!A122-fullIRtable!$A$103</f>
        <v>75</v>
      </c>
      <c r="B122" s="1">
        <v>23.546600000000002</v>
      </c>
      <c r="C122" s="1">
        <v>3.9815999999999998</v>
      </c>
      <c r="D122" s="1">
        <v>40.1691</v>
      </c>
      <c r="E122" s="89">
        <v>31.00422</v>
      </c>
      <c r="F122">
        <v>-218.362183616576</v>
      </c>
      <c r="G122">
        <v>184.40754406776799</v>
      </c>
      <c r="H122">
        <v>16.446522718618599</v>
      </c>
      <c r="I122">
        <v>-32.103540272982301</v>
      </c>
      <c r="J122">
        <v>16.401960045357601</v>
      </c>
      <c r="K122">
        <v>293.292310551654</v>
      </c>
      <c r="L122">
        <v>289.90256520209903</v>
      </c>
      <c r="M122">
        <v>-152.648934972804</v>
      </c>
      <c r="N122">
        <v>150.18187349041199</v>
      </c>
      <c r="P122">
        <v>0.20653999999398928</v>
      </c>
      <c r="Q122">
        <v>472.375413923542</v>
      </c>
      <c r="R122">
        <v>-439.91684462087198</v>
      </c>
      <c r="S122">
        <v>-101.88402708114</v>
      </c>
      <c r="T122">
        <v>88.623338244884394</v>
      </c>
      <c r="U122">
        <v>-347.24339685717302</v>
      </c>
      <c r="V122">
        <v>116.330379934847</v>
      </c>
      <c r="W122">
        <v>259.11889620958999</v>
      </c>
      <c r="X122">
        <v>171.107107344301</v>
      </c>
      <c r="Y122">
        <v>741.57034713680503</v>
      </c>
      <c r="AA122" t="s">
        <v>65</v>
      </c>
    </row>
    <row r="123" spans="1:27" x14ac:dyDescent="0.25">
      <c r="A123" s="1">
        <f>fullIRtable!A123-fullIRtable!$A$103</f>
        <v>77.000000000058208</v>
      </c>
      <c r="B123" s="1">
        <v>23.735700000000001</v>
      </c>
      <c r="C123" s="1">
        <v>4.0603999999999996</v>
      </c>
      <c r="D123" s="1">
        <v>40.895800000000001</v>
      </c>
      <c r="E123" s="89">
        <v>31.417300000000001</v>
      </c>
      <c r="F123">
        <v>-227.19691920306801</v>
      </c>
      <c r="G123">
        <v>191.513826534933</v>
      </c>
      <c r="H123">
        <v>17.889091409433199</v>
      </c>
      <c r="I123">
        <v>-29.452968631106401</v>
      </c>
      <c r="J123">
        <v>15.528607558744101</v>
      </c>
      <c r="K123">
        <v>302.302124895139</v>
      </c>
      <c r="L123">
        <v>300.194663878158</v>
      </c>
      <c r="M123">
        <v>-157.871102055618</v>
      </c>
      <c r="N123">
        <v>155.692947525205</v>
      </c>
      <c r="P123">
        <v>0.19881463414859976</v>
      </c>
      <c r="Q123">
        <v>472.71304091622801</v>
      </c>
      <c r="R123">
        <v>-440.28882975323597</v>
      </c>
      <c r="S123">
        <v>-102.01505077503499</v>
      </c>
      <c r="T123">
        <v>87.583164373752496</v>
      </c>
      <c r="U123">
        <v>-348.63250176206901</v>
      </c>
      <c r="V123">
        <v>116.242356554786</v>
      </c>
      <c r="W123">
        <v>256.27709090347997</v>
      </c>
      <c r="X123">
        <v>174.55624811752699</v>
      </c>
      <c r="Y123">
        <v>751.62507847475297</v>
      </c>
      <c r="AA123" t="s">
        <v>65</v>
      </c>
    </row>
    <row r="124" spans="1:27" x14ac:dyDescent="0.25">
      <c r="A124" s="1">
        <f>fullIRtable!A124-fullIRtable!$A$103</f>
        <v>87.249999999941792</v>
      </c>
      <c r="B124" s="1">
        <v>23.735700000000001</v>
      </c>
      <c r="C124" s="1">
        <v>4.01</v>
      </c>
      <c r="D124" s="1">
        <v>40.105899999999998</v>
      </c>
      <c r="E124" s="89">
        <v>33.455150000000003</v>
      </c>
      <c r="F124">
        <v>-261.01429175327598</v>
      </c>
      <c r="G124">
        <v>219.59162944299899</v>
      </c>
      <c r="H124">
        <v>19.705326617225101</v>
      </c>
      <c r="I124">
        <v>-34.719637623116199</v>
      </c>
      <c r="J124">
        <v>18.349377030459401</v>
      </c>
      <c r="K124">
        <v>347.54155640449602</v>
      </c>
      <c r="L124">
        <v>344.82868503236102</v>
      </c>
      <c r="M124">
        <v>-181.477030876458</v>
      </c>
      <c r="N124">
        <v>178.844609731936</v>
      </c>
      <c r="P124">
        <v>0.18567428570934294</v>
      </c>
      <c r="Q124">
        <v>473.17410298514602</v>
      </c>
      <c r="R124">
        <v>-440.796811110909</v>
      </c>
      <c r="S124">
        <v>-102.19397615690301</v>
      </c>
      <c r="T124">
        <v>86.162708044334394</v>
      </c>
      <c r="U124">
        <v>-350.52945688167199</v>
      </c>
      <c r="V124">
        <v>116.122152325774</v>
      </c>
      <c r="W124">
        <v>252.396335545867</v>
      </c>
      <c r="X124">
        <v>179.26637810031099</v>
      </c>
      <c r="Y124">
        <v>765.35577118020797</v>
      </c>
      <c r="AA124" t="s">
        <v>65</v>
      </c>
    </row>
    <row r="125" spans="1:27" x14ac:dyDescent="0.25">
      <c r="A125" s="1">
        <f>fullIRtable!A125-fullIRtable!$A$103</f>
        <v>90.166666666686069</v>
      </c>
      <c r="B125" s="1">
        <v>23.593900000000001</v>
      </c>
      <c r="C125" s="1">
        <v>4.0384000000000002</v>
      </c>
      <c r="D125" s="1">
        <v>41.211799999999997</v>
      </c>
      <c r="E125" s="89">
        <v>33.996699999999997</v>
      </c>
      <c r="F125">
        <v>-254.60780826664001</v>
      </c>
      <c r="G125">
        <v>214.013555533595</v>
      </c>
      <c r="H125">
        <v>19.457634306549899</v>
      </c>
      <c r="I125">
        <v>-32.261115825379598</v>
      </c>
      <c r="J125">
        <v>17.2881063072169</v>
      </c>
      <c r="K125">
        <v>337.85688217832001</v>
      </c>
      <c r="L125">
        <v>335.72707961567698</v>
      </c>
      <c r="M125">
        <v>-176.65957685757101</v>
      </c>
      <c r="N125">
        <v>174.21784388894201</v>
      </c>
      <c r="P125">
        <v>0.17394967741674258</v>
      </c>
      <c r="Q125">
        <v>473.57478633983197</v>
      </c>
      <c r="R125">
        <v>-441.23826943009402</v>
      </c>
      <c r="S125">
        <v>-102.34947026210401</v>
      </c>
      <c r="T125">
        <v>84.928268116134902</v>
      </c>
      <c r="U125">
        <v>-352.17799537508</v>
      </c>
      <c r="V125">
        <v>116.017689453855</v>
      </c>
      <c r="W125">
        <v>249.023785983267</v>
      </c>
      <c r="X125">
        <v>183.35969106827901</v>
      </c>
      <c r="Y125">
        <v>777.28835528350601</v>
      </c>
      <c r="AA125" t="s">
        <v>65</v>
      </c>
    </row>
    <row r="126" spans="1:27" x14ac:dyDescent="0.25">
      <c r="A126" s="1">
        <f>fullIRtable!A126-fullIRtable!$A$103</f>
        <v>92.750000000058208</v>
      </c>
      <c r="B126" s="1">
        <v>23.830300000000001</v>
      </c>
      <c r="C126" s="1">
        <v>4.01</v>
      </c>
      <c r="D126" s="1">
        <v>39.821599999999997</v>
      </c>
      <c r="E126" s="89">
        <v>34.446069999999999</v>
      </c>
      <c r="F126">
        <v>-238.744259699081</v>
      </c>
      <c r="G126">
        <v>200.429963087743</v>
      </c>
      <c r="H126">
        <v>18.884389245571899</v>
      </c>
      <c r="I126">
        <v>-27.103354529968801</v>
      </c>
      <c r="J126">
        <v>14.985302851104301</v>
      </c>
      <c r="K126">
        <v>314.60319195945198</v>
      </c>
      <c r="L126">
        <v>313.66665743988602</v>
      </c>
      <c r="M126">
        <v>-164.95407153187799</v>
      </c>
      <c r="N126">
        <v>162.936581621242</v>
      </c>
      <c r="P126">
        <v>0.1635840000152266</v>
      </c>
      <c r="Q126">
        <v>476.26624780335402</v>
      </c>
      <c r="R126">
        <v>-444.20362346073398</v>
      </c>
      <c r="S126">
        <v>-103.393951729714</v>
      </c>
      <c r="T126">
        <v>76.636317775366606</v>
      </c>
      <c r="U126">
        <v>-363.251519452016</v>
      </c>
      <c r="V126">
        <v>115.315994129605</v>
      </c>
      <c r="W126">
        <v>226.36977680747799</v>
      </c>
      <c r="X126">
        <v>210.855195731783</v>
      </c>
      <c r="Y126">
        <v>857.44162625495596</v>
      </c>
      <c r="AA126" t="s">
        <v>65</v>
      </c>
    </row>
    <row r="127" spans="1:27" x14ac:dyDescent="0.25">
      <c r="A127" s="1">
        <f>fullIRtable!A127-fullIRtable!$A$103</f>
        <v>93.999999999941792</v>
      </c>
      <c r="B127" s="1">
        <v>23.593900000000001</v>
      </c>
      <c r="C127" s="1">
        <v>4.0888</v>
      </c>
      <c r="D127" s="1">
        <v>39.947899999999997</v>
      </c>
      <c r="E127" s="89">
        <v>34.650549999999988</v>
      </c>
      <c r="F127">
        <v>-227.89821382207299</v>
      </c>
      <c r="G127">
        <v>192.43968606508699</v>
      </c>
      <c r="H127">
        <v>22.236630656994201</v>
      </c>
      <c r="I127">
        <v>-16.180135188626299</v>
      </c>
      <c r="J127">
        <v>10.293252190505401</v>
      </c>
      <c r="K127">
        <v>295.62346404966098</v>
      </c>
      <c r="L127">
        <v>297.07004944321801</v>
      </c>
      <c r="M127">
        <v>-156.73486988884301</v>
      </c>
      <c r="N127">
        <v>155.12584738709299</v>
      </c>
      <c r="P127">
        <v>0.1774707692244164</v>
      </c>
      <c r="Q127">
        <v>473.44213261890002</v>
      </c>
      <c r="R127">
        <v>-441.09211636421298</v>
      </c>
      <c r="S127">
        <v>-102.297990999014</v>
      </c>
      <c r="T127">
        <v>85.336953126431496</v>
      </c>
      <c r="U127">
        <v>-351.63221526786901</v>
      </c>
      <c r="V127">
        <v>116.052273931494</v>
      </c>
      <c r="W127">
        <v>250.14033319554699</v>
      </c>
      <c r="X127">
        <v>182.004521489155</v>
      </c>
      <c r="Y127">
        <v>773.33784508985605</v>
      </c>
      <c r="AA127" t="s">
        <v>65</v>
      </c>
    </row>
    <row r="128" spans="1:27" x14ac:dyDescent="0.25">
      <c r="A128" s="1">
        <f>fullIRtable!A128-fullIRtable!$A$103</f>
        <v>96.166666666686069</v>
      </c>
      <c r="B128" s="1">
        <v>23.783000000000001</v>
      </c>
      <c r="C128" s="1">
        <v>4.01</v>
      </c>
      <c r="D128" s="1">
        <v>39.6004</v>
      </c>
      <c r="E128" s="89">
        <v>35.035069999999997</v>
      </c>
      <c r="F128">
        <v>-227.33492945997801</v>
      </c>
      <c r="G128">
        <v>192.113030322687</v>
      </c>
      <c r="H128">
        <v>20.999437037280401</v>
      </c>
      <c r="I128">
        <v>-20.738546107621801</v>
      </c>
      <c r="J128">
        <v>12.0583464654491</v>
      </c>
      <c r="K128">
        <v>297.83650784593902</v>
      </c>
      <c r="L128">
        <v>297.87666924141502</v>
      </c>
      <c r="M128">
        <v>-157.15508057213199</v>
      </c>
      <c r="N128">
        <v>155.24250791232899</v>
      </c>
      <c r="P128">
        <v>0.1773490909053396</v>
      </c>
      <c r="Q128">
        <v>472.62479420837201</v>
      </c>
      <c r="R128">
        <v>-440.19160271222501</v>
      </c>
      <c r="S128">
        <v>-101.980804639022</v>
      </c>
      <c r="T128">
        <v>87.855038710042294</v>
      </c>
      <c r="U128">
        <v>-348.26942612295602</v>
      </c>
      <c r="V128">
        <v>116.265363612553</v>
      </c>
      <c r="W128">
        <v>257.01986474111698</v>
      </c>
      <c r="X128">
        <v>173.654732799991</v>
      </c>
      <c r="Y128">
        <v>748.99703439134498</v>
      </c>
      <c r="AA128" t="s">
        <v>65</v>
      </c>
    </row>
    <row r="129" spans="1:27" x14ac:dyDescent="0.25">
      <c r="A129" s="1">
        <f>fullIRtable!A129-fullIRtable!$A$103</f>
        <v>98.000000000058208</v>
      </c>
      <c r="B129" s="1">
        <v>23.783000000000001</v>
      </c>
      <c r="C129" s="1">
        <v>4.0004999999999997</v>
      </c>
      <c r="D129" s="1">
        <v>38.842100000000002</v>
      </c>
      <c r="E129" s="89">
        <v>35.360210000000002</v>
      </c>
      <c r="F129">
        <v>-232.108254076251</v>
      </c>
      <c r="G129">
        <v>195.41392509937401</v>
      </c>
      <c r="H129">
        <v>22.726108178140201</v>
      </c>
      <c r="I129">
        <v>-14.1580918569093</v>
      </c>
      <c r="J129">
        <v>9.57334075055814</v>
      </c>
      <c r="K129">
        <v>298.86028259855601</v>
      </c>
      <c r="L129">
        <v>301.52979823809397</v>
      </c>
      <c r="M129">
        <v>-158.624924038969</v>
      </c>
      <c r="N129">
        <v>157.43052254587599</v>
      </c>
      <c r="P129">
        <v>0.16656500000969388</v>
      </c>
      <c r="Q129">
        <v>472.773183300021</v>
      </c>
      <c r="R129">
        <v>-440.355092414686</v>
      </c>
      <c r="S129">
        <v>-102.03839034167299</v>
      </c>
      <c r="T129">
        <v>87.397876006080494</v>
      </c>
      <c r="U129">
        <v>-348.879946113838</v>
      </c>
      <c r="V129">
        <v>116.22667680222</v>
      </c>
      <c r="W129">
        <v>255.770874130632</v>
      </c>
      <c r="X129">
        <v>175.17065100743801</v>
      </c>
      <c r="Y129">
        <v>753.41614955289594</v>
      </c>
      <c r="AA129" t="s">
        <v>65</v>
      </c>
    </row>
    <row r="130" spans="1:27" x14ac:dyDescent="0.25">
      <c r="A130" s="1">
        <f>fullIRtable!A130-fullIRtable!$A$103</f>
        <v>99.999999999941792</v>
      </c>
      <c r="B130" s="1">
        <v>23.735700000000001</v>
      </c>
      <c r="C130" s="1">
        <v>4.0037000000000003</v>
      </c>
      <c r="D130" s="1">
        <v>40.105899999999998</v>
      </c>
      <c r="E130" s="89">
        <v>35.693339999999999</v>
      </c>
      <c r="F130">
        <v>-236.45011111521799</v>
      </c>
      <c r="G130">
        <v>198.378409778704</v>
      </c>
      <c r="H130">
        <v>24.048399637964</v>
      </c>
      <c r="I130">
        <v>-8.8925426921911708</v>
      </c>
      <c r="J130">
        <v>7.7047279005981402</v>
      </c>
      <c r="K130">
        <v>300.23802903908</v>
      </c>
      <c r="L130">
        <v>305.070893193519</v>
      </c>
      <c r="M130">
        <v>-160.19328465700499</v>
      </c>
      <c r="N130">
        <v>159.54069172186999</v>
      </c>
      <c r="P130">
        <v>0.15012545454466042</v>
      </c>
      <c r="Q130">
        <v>472.888348143575</v>
      </c>
      <c r="R130">
        <v>-440.48197685082101</v>
      </c>
      <c r="S130">
        <v>-102.083082633953</v>
      </c>
      <c r="T130">
        <v>87.043071789452299</v>
      </c>
      <c r="U130">
        <v>-349.35377099364302</v>
      </c>
      <c r="V130">
        <v>116.19665194626801</v>
      </c>
      <c r="W130">
        <v>254.80153185614401</v>
      </c>
      <c r="X130">
        <v>176.34715592257001</v>
      </c>
      <c r="Y130">
        <v>756.84582714097905</v>
      </c>
      <c r="AA130" t="s">
        <v>65</v>
      </c>
    </row>
    <row r="131" spans="1:27" x14ac:dyDescent="0.25">
      <c r="A131" s="1">
        <f>fullIRtable!A131-fullIRtable!$A$103</f>
        <v>111</v>
      </c>
      <c r="B131" s="1">
        <v>23.688500000000001</v>
      </c>
      <c r="C131" s="1">
        <v>4.0132000000000003</v>
      </c>
      <c r="D131" s="1">
        <v>39.3476</v>
      </c>
      <c r="E131" s="89">
        <v>37.344720000000002</v>
      </c>
      <c r="F131">
        <v>-247.46890458707199</v>
      </c>
      <c r="G131">
        <v>206.65304030024501</v>
      </c>
      <c r="H131">
        <v>24.805862139339901</v>
      </c>
      <c r="I131">
        <v>-7.1005755374809496</v>
      </c>
      <c r="J131">
        <v>7.2424567420975796</v>
      </c>
      <c r="K131">
        <v>311.61627847269602</v>
      </c>
      <c r="L131">
        <v>318.07885119471899</v>
      </c>
      <c r="M131">
        <v>-166.31352339128699</v>
      </c>
      <c r="N131">
        <v>166.22376859302901</v>
      </c>
      <c r="P131">
        <v>0.12852000000747549</v>
      </c>
      <c r="Q131">
        <v>473.52958554008399</v>
      </c>
      <c r="R131">
        <v>-441.18846883357901</v>
      </c>
      <c r="S131">
        <v>-102.331929081932</v>
      </c>
      <c r="T131">
        <v>85.067524440136694</v>
      </c>
      <c r="U131">
        <v>-351.99202488951101</v>
      </c>
      <c r="V131">
        <v>116.02947384234299</v>
      </c>
      <c r="W131">
        <v>249.40424099328399</v>
      </c>
      <c r="X131">
        <v>182.89792724632699</v>
      </c>
      <c r="Y131">
        <v>775.94224868139599</v>
      </c>
      <c r="AA131" t="s">
        <v>65</v>
      </c>
    </row>
    <row r="132" spans="1:27" x14ac:dyDescent="0.25">
      <c r="A132" s="1">
        <f>fullIRtable!A132-fullIRtable!$A$103</f>
        <v>111.99999999994179</v>
      </c>
      <c r="B132" s="1">
        <v>23.735700000000001</v>
      </c>
      <c r="C132" s="1">
        <v>4.01</v>
      </c>
      <c r="D132" s="1">
        <v>40.485100000000003</v>
      </c>
      <c r="E132" s="89">
        <v>37.473239999999997</v>
      </c>
      <c r="F132">
        <v>-244.464868829007</v>
      </c>
      <c r="G132">
        <v>204.33590455986001</v>
      </c>
      <c r="H132">
        <v>23.555488557341199</v>
      </c>
      <c r="I132">
        <v>-10.947768747592001</v>
      </c>
      <c r="J132">
        <v>8.7321696458460991</v>
      </c>
      <c r="K132">
        <v>310.48203200828101</v>
      </c>
      <c r="L132">
        <v>315.56663246646599</v>
      </c>
      <c r="M132">
        <v>-165.13994278227401</v>
      </c>
      <c r="N132">
        <v>164.70614316293501</v>
      </c>
      <c r="P132">
        <v>0.12504999998543681</v>
      </c>
      <c r="Q132">
        <v>474.13779651900398</v>
      </c>
      <c r="R132">
        <v>-441.85857346896103</v>
      </c>
      <c r="S132">
        <v>-102.567958848095</v>
      </c>
      <c r="T132">
        <v>83.193726928553701</v>
      </c>
      <c r="U132">
        <v>-354.49439674967903</v>
      </c>
      <c r="V132">
        <v>115.870906245398</v>
      </c>
      <c r="W132">
        <v>244.284935615465</v>
      </c>
      <c r="X132">
        <v>189.111303766677</v>
      </c>
      <c r="Y132">
        <v>794.05511695906603</v>
      </c>
      <c r="AA132" t="s">
        <v>65</v>
      </c>
    </row>
    <row r="133" spans="1:27" x14ac:dyDescent="0.25">
      <c r="A133" s="91">
        <f>fullIRtable!A133-fullIRtable!$A$103</f>
        <v>113.00000000005821</v>
      </c>
      <c r="B133" s="91">
        <v>23.783000000000001</v>
      </c>
      <c r="C133" s="91">
        <v>4.0068000000000001</v>
      </c>
      <c r="D133" s="91">
        <v>38.589300000000001</v>
      </c>
      <c r="E133" s="98">
        <v>37.598289999999992</v>
      </c>
      <c r="F133">
        <v>-247.61566262860401</v>
      </c>
      <c r="G133">
        <v>206.86511847899399</v>
      </c>
      <c r="H133">
        <v>24.1429363145336</v>
      </c>
      <c r="I133">
        <v>-9.7439497351341906</v>
      </c>
      <c r="J133">
        <v>8.3224781680925908</v>
      </c>
      <c r="K133">
        <v>313.524252602741</v>
      </c>
      <c r="L133">
        <v>319.15709858541697</v>
      </c>
      <c r="M133">
        <v>-166.95858448797199</v>
      </c>
      <c r="N133">
        <v>166.64638522778901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 s="93" t="s">
        <v>65</v>
      </c>
    </row>
    <row r="134" spans="1:27" x14ac:dyDescent="0.25">
      <c r="A134" s="1">
        <f>fullIRtable!A134-fullIRtable!$A$134</f>
        <v>0</v>
      </c>
      <c r="B134" s="1">
        <v>23.735700000000001</v>
      </c>
      <c r="C134" s="1">
        <v>4.0762</v>
      </c>
      <c r="D134" s="1">
        <v>50.28</v>
      </c>
      <c r="E134" s="89">
        <v>17.021830000000001</v>
      </c>
      <c r="F134">
        <v>-98.668854799150793</v>
      </c>
      <c r="G134">
        <v>96.074271536396395</v>
      </c>
      <c r="H134">
        <v>19.324689097459899</v>
      </c>
      <c r="I134">
        <v>-23.344999149177099</v>
      </c>
      <c r="J134">
        <v>9.50425186298596</v>
      </c>
      <c r="K134">
        <v>153.09296227121899</v>
      </c>
      <c r="L134">
        <v>141.24948154299801</v>
      </c>
      <c r="M134">
        <v>-80.941381135958096</v>
      </c>
      <c r="N134">
        <v>75.045317961997199</v>
      </c>
      <c r="P134">
        <v>4.0233213333332664E-2</v>
      </c>
      <c r="Q134">
        <v>489.66960195158902</v>
      </c>
      <c r="R134">
        <v>-455.60833080620301</v>
      </c>
      <c r="S134">
        <v>-105.19511244933901</v>
      </c>
      <c r="T134">
        <v>99.812152700759995</v>
      </c>
      <c r="U134">
        <v>-351.74291643762501</v>
      </c>
      <c r="V134">
        <v>121.82161463174801</v>
      </c>
      <c r="W134">
        <v>290.396957905254</v>
      </c>
      <c r="X134">
        <v>153.42158908617199</v>
      </c>
      <c r="Y134">
        <v>700.15176454996595</v>
      </c>
      <c r="AA134" t="s">
        <v>66</v>
      </c>
    </row>
    <row r="135" spans="1:27" x14ac:dyDescent="0.25">
      <c r="A135" s="1">
        <f>fullIRtable!A135-fullIRtable!$A$134</f>
        <v>1.5</v>
      </c>
      <c r="B135" s="1">
        <v>23.735700000000001</v>
      </c>
      <c r="C135" s="1">
        <v>4.0289000000000001</v>
      </c>
      <c r="D135" s="1">
        <v>50.438000000000002</v>
      </c>
      <c r="E135" s="89">
        <v>17.08217982</v>
      </c>
      <c r="F135">
        <v>-96.835274428869596</v>
      </c>
      <c r="G135">
        <v>94.096049819063694</v>
      </c>
      <c r="H135">
        <v>18.787248606727498</v>
      </c>
      <c r="I135">
        <v>-22.8935832885272</v>
      </c>
      <c r="J135">
        <v>9.4188642513993397</v>
      </c>
      <c r="K135">
        <v>150.003693346859</v>
      </c>
      <c r="L135">
        <v>138.54615747807</v>
      </c>
      <c r="M135">
        <v>-79.3196965955282</v>
      </c>
      <c r="N135">
        <v>73.591069166924996</v>
      </c>
      <c r="P135">
        <v>4.3133453333333925E-2</v>
      </c>
      <c r="Q135">
        <v>470.73191712511402</v>
      </c>
      <c r="R135">
        <v>-438.106099788336</v>
      </c>
      <c r="S135">
        <v>-101.24623157349799</v>
      </c>
      <c r="T135">
        <v>93.686682299638306</v>
      </c>
      <c r="U135">
        <v>-340.48153040301497</v>
      </c>
      <c r="V135">
        <v>116.75885876570401</v>
      </c>
      <c r="W135">
        <v>272.95219694290398</v>
      </c>
      <c r="X135">
        <v>154.31742664197901</v>
      </c>
      <c r="Y135">
        <v>692.62606185026505</v>
      </c>
      <c r="AA135" t="s">
        <v>66</v>
      </c>
    </row>
    <row r="136" spans="1:27" x14ac:dyDescent="0.25">
      <c r="A136" s="1">
        <f>fullIRtable!A136-fullIRtable!$A$134</f>
        <v>4.5</v>
      </c>
      <c r="B136" s="1">
        <v>23.783000000000001</v>
      </c>
      <c r="C136" s="1">
        <v>4.0415000000000001</v>
      </c>
      <c r="D136" s="1">
        <v>48.542200000000001</v>
      </c>
      <c r="E136" s="89">
        <v>17.211580180000002</v>
      </c>
      <c r="F136">
        <v>-89.297604303563503</v>
      </c>
      <c r="G136">
        <v>86.977908231116999</v>
      </c>
      <c r="H136">
        <v>17.791271335307499</v>
      </c>
      <c r="I136">
        <v>-20.6400305007271</v>
      </c>
      <c r="J136">
        <v>8.61559821067633</v>
      </c>
      <c r="K136">
        <v>138.29753669942801</v>
      </c>
      <c r="L136">
        <v>127.785681986165</v>
      </c>
      <c r="M136">
        <v>-73.450690234599605</v>
      </c>
      <c r="N136">
        <v>68.026761826393994</v>
      </c>
      <c r="P136">
        <v>4.5409879999999937E-2</v>
      </c>
      <c r="Q136">
        <v>470.08797073215402</v>
      </c>
      <c r="R136">
        <v>-437.39662316511402</v>
      </c>
      <c r="S136">
        <v>-100.99633387255599</v>
      </c>
      <c r="T136">
        <v>95.670574989472399</v>
      </c>
      <c r="U136">
        <v>-337.83213149224599</v>
      </c>
      <c r="V136">
        <v>116.92674303846</v>
      </c>
      <c r="W136">
        <v>278.372287672526</v>
      </c>
      <c r="X136">
        <v>147.73898258520501</v>
      </c>
      <c r="Y136">
        <v>673.44897029383401</v>
      </c>
      <c r="AA136" t="s">
        <v>66</v>
      </c>
    </row>
    <row r="137" spans="1:27" x14ac:dyDescent="0.25">
      <c r="A137" s="1">
        <f>fullIRtable!A137-fullIRtable!$A$134</f>
        <v>7.5</v>
      </c>
      <c r="B137" s="1">
        <v>23.735700000000001</v>
      </c>
      <c r="C137" s="1">
        <v>3.9815999999999998</v>
      </c>
      <c r="D137" s="1">
        <v>49.490099999999998</v>
      </c>
      <c r="E137" s="89">
        <v>17.347809820000002</v>
      </c>
      <c r="F137">
        <v>-92.029133757426493</v>
      </c>
      <c r="G137">
        <v>87.035627839767599</v>
      </c>
      <c r="H137">
        <v>15.385659896699201</v>
      </c>
      <c r="I137">
        <v>-20.581809518086398</v>
      </c>
      <c r="J137">
        <v>8.7036252217755798</v>
      </c>
      <c r="K137">
        <v>139.13582991930599</v>
      </c>
      <c r="L137">
        <v>129.79537777170799</v>
      </c>
      <c r="M137">
        <v>-73.345545664464595</v>
      </c>
      <c r="N137">
        <v>68.646733701174796</v>
      </c>
      <c r="P137">
        <v>4.3756606666665476E-2</v>
      </c>
      <c r="Q137">
        <v>469.08588670037301</v>
      </c>
      <c r="R137">
        <v>-437.06552667307398</v>
      </c>
      <c r="S137">
        <v>-101.389079721866</v>
      </c>
      <c r="T137">
        <v>83.938299100444794</v>
      </c>
      <c r="U137">
        <v>-349.03100911041798</v>
      </c>
      <c r="V137">
        <v>114.889297269727</v>
      </c>
      <c r="W137">
        <v>246.156009161279</v>
      </c>
      <c r="X137">
        <v>182.17926430245299</v>
      </c>
      <c r="Y137">
        <v>771.51701437800602</v>
      </c>
      <c r="AA137" t="s">
        <v>66</v>
      </c>
    </row>
    <row r="138" spans="1:27" x14ac:dyDescent="0.25">
      <c r="A138" s="1">
        <f>fullIRtable!A138-fullIRtable!$A$134</f>
        <v>10.5</v>
      </c>
      <c r="B138" s="1">
        <v>23.735700000000001</v>
      </c>
      <c r="C138" s="1">
        <v>4.0068000000000001</v>
      </c>
      <c r="D138" s="1">
        <v>50.5959</v>
      </c>
      <c r="E138" s="89">
        <v>17.479079639999998</v>
      </c>
      <c r="F138">
        <v>-90.751722684094503</v>
      </c>
      <c r="G138">
        <v>88.100993211741994</v>
      </c>
      <c r="H138">
        <v>17.8696058724681</v>
      </c>
      <c r="I138">
        <v>-20.346414423686198</v>
      </c>
      <c r="J138">
        <v>8.4635548483564893</v>
      </c>
      <c r="K138">
        <v>139.82416086626901</v>
      </c>
      <c r="L138">
        <v>129.45186494651799</v>
      </c>
      <c r="M138">
        <v>-74.254356461541406</v>
      </c>
      <c r="N138">
        <v>68.887500483649504</v>
      </c>
      <c r="P138">
        <v>4.8085089998601262E-2</v>
      </c>
      <c r="Q138">
        <v>470.70048995766001</v>
      </c>
      <c r="R138">
        <v>-438.071474480718</v>
      </c>
      <c r="S138">
        <v>-101.23403556107</v>
      </c>
      <c r="T138">
        <v>93.783504260966495</v>
      </c>
      <c r="U138">
        <v>-340.35222906681702</v>
      </c>
      <c r="V138">
        <v>116.767052197775</v>
      </c>
      <c r="W138">
        <v>273.21671922203501</v>
      </c>
      <c r="X138">
        <v>153.99637206269301</v>
      </c>
      <c r="Y138">
        <v>691.69014251002102</v>
      </c>
      <c r="AA138" t="s">
        <v>66</v>
      </c>
    </row>
    <row r="139" spans="1:27" x14ac:dyDescent="0.25">
      <c r="A139" s="1">
        <f>fullIRtable!A139-fullIRtable!$A$134</f>
        <v>12.500000000058208</v>
      </c>
      <c r="B139" s="1">
        <v>23.641200000000001</v>
      </c>
      <c r="C139" s="1">
        <v>3.9878999999999998</v>
      </c>
      <c r="D139" s="1">
        <v>51.196300000000001</v>
      </c>
      <c r="E139" s="89">
        <v>17.57524982</v>
      </c>
      <c r="F139">
        <v>-94.491345088191295</v>
      </c>
      <c r="G139">
        <v>91.353285282820096</v>
      </c>
      <c r="H139">
        <v>17.9574028948449</v>
      </c>
      <c r="I139">
        <v>-21.802575089798101</v>
      </c>
      <c r="J139">
        <v>8.9395742043398307</v>
      </c>
      <c r="K139">
        <v>145.49451455642401</v>
      </c>
      <c r="L139">
        <v>134.70961589772199</v>
      </c>
      <c r="M139">
        <v>-76.889653516260097</v>
      </c>
      <c r="N139">
        <v>71.489322818724801</v>
      </c>
      <c r="P139">
        <v>5.1178146666666792E-2</v>
      </c>
      <c r="Q139">
        <v>471.648216247525</v>
      </c>
      <c r="R139">
        <v>-439.11564476890999</v>
      </c>
      <c r="S139">
        <v>-101.601821865761</v>
      </c>
      <c r="T139">
        <v>90.863714507594807</v>
      </c>
      <c r="U139">
        <v>-344.25147576937502</v>
      </c>
      <c r="V139">
        <v>116.519968794398</v>
      </c>
      <c r="W139">
        <v>265.23971245969898</v>
      </c>
      <c r="X139">
        <v>163.67818241783201</v>
      </c>
      <c r="Y139">
        <v>719.91398399754905</v>
      </c>
      <c r="AA139" t="s">
        <v>66</v>
      </c>
    </row>
    <row r="140" spans="1:27" x14ac:dyDescent="0.25">
      <c r="A140" s="1">
        <f>fullIRtable!A140-fullIRtable!$A$134</f>
        <v>23.000000000058208</v>
      </c>
      <c r="B140" s="1">
        <v>23.735700000000001</v>
      </c>
      <c r="C140" s="1">
        <v>3.9942000000000002</v>
      </c>
      <c r="D140" s="1">
        <v>48.731699999999996</v>
      </c>
      <c r="E140" s="89">
        <v>18.112620360000001</v>
      </c>
      <c r="F140">
        <v>-110.453657400254</v>
      </c>
      <c r="G140">
        <v>104.05942036747901</v>
      </c>
      <c r="H140">
        <v>18.0832294700567</v>
      </c>
      <c r="I140">
        <v>-24.8666745578488</v>
      </c>
      <c r="J140">
        <v>10.5557032756714</v>
      </c>
      <c r="K140">
        <v>166.51931199277499</v>
      </c>
      <c r="L140">
        <v>155.651911240592</v>
      </c>
      <c r="M140">
        <v>-87.689489194287503</v>
      </c>
      <c r="N140">
        <v>82.211122680074794</v>
      </c>
      <c r="P140">
        <v>5.5762162287568438E-2</v>
      </c>
      <c r="Q140">
        <v>471.73891696750701</v>
      </c>
      <c r="R140">
        <v>-439.21557547608103</v>
      </c>
      <c r="S140">
        <v>-101.637020260051</v>
      </c>
      <c r="T140">
        <v>90.584281198494693</v>
      </c>
      <c r="U140">
        <v>-344.62464650706602</v>
      </c>
      <c r="V140">
        <v>116.49632216972201</v>
      </c>
      <c r="W140">
        <v>264.47628715872997</v>
      </c>
      <c r="X140">
        <v>164.60476317203</v>
      </c>
      <c r="Y140">
        <v>722.61509758690102</v>
      </c>
      <c r="AA140" t="s">
        <v>66</v>
      </c>
    </row>
    <row r="141" spans="1:27" x14ac:dyDescent="0.25">
      <c r="A141" s="1">
        <f>fullIRtable!A141-fullIRtable!$A$134</f>
        <v>25.916666666627862</v>
      </c>
      <c r="B141" s="1">
        <v>23.735700000000001</v>
      </c>
      <c r="C141" s="1">
        <v>4.0037000000000003</v>
      </c>
      <c r="D141" s="1">
        <v>48.921300000000002</v>
      </c>
      <c r="E141" s="89">
        <v>18.275259999999999</v>
      </c>
      <c r="F141">
        <v>-117.022276868807</v>
      </c>
      <c r="G141">
        <v>109.416708638747</v>
      </c>
      <c r="H141">
        <v>18.278603316996801</v>
      </c>
      <c r="I141">
        <v>-26.455740679939598</v>
      </c>
      <c r="J141">
        <v>11.4325584408386</v>
      </c>
      <c r="K141">
        <v>175.362579192266</v>
      </c>
      <c r="L141">
        <v>164.57898440325999</v>
      </c>
      <c r="M141">
        <v>-92.181610507240293</v>
      </c>
      <c r="N141">
        <v>86.730655582647302</v>
      </c>
      <c r="P141">
        <v>5.7456634837846528E-2</v>
      </c>
      <c r="Q141">
        <v>472.08901862270801</v>
      </c>
      <c r="R141">
        <v>-439.60130472693402</v>
      </c>
      <c r="S141">
        <v>-101.772885014536</v>
      </c>
      <c r="T141">
        <v>89.505675124455394</v>
      </c>
      <c r="U141">
        <v>-346.06507593285897</v>
      </c>
      <c r="V141">
        <v>116.405046528157</v>
      </c>
      <c r="W141">
        <v>261.52948321840898</v>
      </c>
      <c r="X141">
        <v>168.18134239152801</v>
      </c>
      <c r="Y141">
        <v>733.04132998390105</v>
      </c>
      <c r="AA141" t="s">
        <v>66</v>
      </c>
    </row>
    <row r="142" spans="1:27" x14ac:dyDescent="0.25">
      <c r="A142" s="1">
        <f>fullIRtable!A142-fullIRtable!$A$134</f>
        <v>28.5</v>
      </c>
      <c r="B142" s="1">
        <v>23.735700000000001</v>
      </c>
      <c r="C142" s="1">
        <v>4.0037000000000003</v>
      </c>
      <c r="D142" s="1">
        <v>49.521700000000003</v>
      </c>
      <c r="E142" s="89">
        <v>18.423689639999999</v>
      </c>
      <c r="F142">
        <v>-111.02511654132699</v>
      </c>
      <c r="G142">
        <v>104.486774120433</v>
      </c>
      <c r="H142">
        <v>18.031183360413198</v>
      </c>
      <c r="I142">
        <v>-25.079203421289598</v>
      </c>
      <c r="J142">
        <v>10.7518275912657</v>
      </c>
      <c r="K142">
        <v>167.36569673560999</v>
      </c>
      <c r="L142">
        <v>156.41937929186801</v>
      </c>
      <c r="M142">
        <v>-88.249802051095102</v>
      </c>
      <c r="N142">
        <v>82.667082612825297</v>
      </c>
      <c r="P142">
        <v>5.8083513333334245E-2</v>
      </c>
      <c r="Q142">
        <v>476.10970607690899</v>
      </c>
      <c r="R142">
        <v>-443.44884778391702</v>
      </c>
      <c r="S142">
        <v>-102.744371800669</v>
      </c>
      <c r="T142">
        <v>88.282737087692695</v>
      </c>
      <c r="U142">
        <v>-351.06496276669998</v>
      </c>
      <c r="V142">
        <v>117.088508615336</v>
      </c>
      <c r="W142">
        <v>258.31125239086902</v>
      </c>
      <c r="X142">
        <v>175.59873990924601</v>
      </c>
      <c r="Y142">
        <v>756.41954393462504</v>
      </c>
      <c r="AA142" t="s">
        <v>66</v>
      </c>
    </row>
    <row r="143" spans="1:27" x14ac:dyDescent="0.25">
      <c r="A143" s="1">
        <f>fullIRtable!A143-fullIRtable!$A$134</f>
        <v>31.5</v>
      </c>
      <c r="B143" s="1">
        <v>23.735700000000001</v>
      </c>
      <c r="C143" s="1">
        <v>3.9910999999999999</v>
      </c>
      <c r="D143" s="1">
        <v>49.869199999999999</v>
      </c>
      <c r="E143" s="89">
        <v>18.597940180000002</v>
      </c>
      <c r="F143">
        <v>-115.90827370940499</v>
      </c>
      <c r="G143">
        <v>107.618064120508</v>
      </c>
      <c r="H143">
        <v>17.358358106849199</v>
      </c>
      <c r="I143">
        <v>-25.5940922218183</v>
      </c>
      <c r="J143">
        <v>11.198552771726799</v>
      </c>
      <c r="K143">
        <v>172.51173415252299</v>
      </c>
      <c r="L143">
        <v>162.33110095106201</v>
      </c>
      <c r="M143">
        <v>-90.725631784558203</v>
      </c>
      <c r="N143">
        <v>85.511784784730494</v>
      </c>
      <c r="P143">
        <v>6.1383153333332295E-2</v>
      </c>
      <c r="Q143">
        <v>469.65118069671303</v>
      </c>
      <c r="R143">
        <v>-437.46638589635899</v>
      </c>
      <c r="S143">
        <v>-101.384005714758</v>
      </c>
      <c r="T143">
        <v>86.452240199251904</v>
      </c>
      <c r="U143">
        <v>-346.95706827645603</v>
      </c>
      <c r="V143">
        <v>115.402004476779</v>
      </c>
      <c r="W143">
        <v>253.07106258635</v>
      </c>
      <c r="X143">
        <v>175.12482253064101</v>
      </c>
      <c r="Y143">
        <v>751.62146240138497</v>
      </c>
      <c r="AA143" t="s">
        <v>66</v>
      </c>
    </row>
    <row r="144" spans="1:27" x14ac:dyDescent="0.25">
      <c r="A144" s="1">
        <f>fullIRtable!A144-fullIRtable!$A$134</f>
        <v>34.5</v>
      </c>
      <c r="B144" s="1">
        <v>23.783000000000001</v>
      </c>
      <c r="C144" s="1">
        <v>3.9878999999999998</v>
      </c>
      <c r="D144" s="1">
        <v>48.320999999999998</v>
      </c>
      <c r="E144" s="89">
        <v>18.782089639999999</v>
      </c>
      <c r="F144">
        <v>-120.49748146822699</v>
      </c>
      <c r="G144">
        <v>111.974602846248</v>
      </c>
      <c r="H144">
        <v>17.996448066263699</v>
      </c>
      <c r="I144">
        <v>-26.897133362065901</v>
      </c>
      <c r="J144">
        <v>11.7256681461201</v>
      </c>
      <c r="K144">
        <v>179.65334237706699</v>
      </c>
      <c r="L144">
        <v>168.886322660042</v>
      </c>
      <c r="M144">
        <v>-94.378548484575006</v>
      </c>
      <c r="N144">
        <v>88.941728088017499</v>
      </c>
      <c r="P144">
        <v>6.4579999998119891E-2</v>
      </c>
      <c r="Q144">
        <v>471.74641506061602</v>
      </c>
      <c r="R144">
        <v>-439.22383663942799</v>
      </c>
      <c r="S144">
        <v>-101.639930100195</v>
      </c>
      <c r="T144">
        <v>90.561180078375799</v>
      </c>
      <c r="U144">
        <v>-344.65549678708601</v>
      </c>
      <c r="V144">
        <v>116.49436721670099</v>
      </c>
      <c r="W144">
        <v>264.41317377381199</v>
      </c>
      <c r="X144">
        <v>164.68136458814601</v>
      </c>
      <c r="Y144">
        <v>722.83840139569895</v>
      </c>
      <c r="AA144" t="s">
        <v>66</v>
      </c>
    </row>
    <row r="145" spans="1:27" x14ac:dyDescent="0.25">
      <c r="A145" s="1">
        <f>fullIRtable!A145-fullIRtable!$A$134</f>
        <v>36.500000000058208</v>
      </c>
      <c r="B145" s="1">
        <v>23.735700000000001</v>
      </c>
      <c r="C145" s="1">
        <v>3.9910999999999999</v>
      </c>
      <c r="D145" s="1">
        <v>47.878599999999999</v>
      </c>
      <c r="E145" s="89">
        <v>18.911249639999998</v>
      </c>
      <c r="F145">
        <v>-117.725179059723</v>
      </c>
      <c r="G145">
        <v>109.220587511212</v>
      </c>
      <c r="H145">
        <v>17.2141408067185</v>
      </c>
      <c r="I145">
        <v>-26.5066372433947</v>
      </c>
      <c r="J145">
        <v>11.501235145249099</v>
      </c>
      <c r="K145">
        <v>175.453553295755</v>
      </c>
      <c r="L145">
        <v>164.935340136718</v>
      </c>
      <c r="M145">
        <v>-91.971399815190694</v>
      </c>
      <c r="N145">
        <v>86.766758771470606</v>
      </c>
      <c r="P145">
        <v>6.9186666666666952E-2</v>
      </c>
      <c r="Q145">
        <v>473.11024167313502</v>
      </c>
      <c r="R145">
        <v>-440.58677820488202</v>
      </c>
      <c r="S145">
        <v>-102.027954997311</v>
      </c>
      <c r="T145">
        <v>89.037313120260293</v>
      </c>
      <c r="U145">
        <v>-347.49809929707499</v>
      </c>
      <c r="V145">
        <v>116.554172193895</v>
      </c>
      <c r="W145">
        <v>260.27937348575102</v>
      </c>
      <c r="X145">
        <v>170.540868189961</v>
      </c>
      <c r="Y145">
        <v>740.34074800778205</v>
      </c>
      <c r="AA145" t="s">
        <v>66</v>
      </c>
    </row>
    <row r="146" spans="1:27" x14ac:dyDescent="0.25">
      <c r="A146" s="1">
        <f>fullIRtable!A146-fullIRtable!$A$134</f>
        <v>47.000000000058208</v>
      </c>
      <c r="B146" s="1">
        <v>23.735700000000001</v>
      </c>
      <c r="C146" s="1">
        <v>3.9847999999999999</v>
      </c>
      <c r="D146" s="1">
        <v>45.287700000000001</v>
      </c>
      <c r="E146" s="89">
        <v>19.637709640000001</v>
      </c>
      <c r="F146">
        <v>-147.121671226171</v>
      </c>
      <c r="G146">
        <v>133.70638922035801</v>
      </c>
      <c r="H146">
        <v>18.726124940516701</v>
      </c>
      <c r="I146">
        <v>-31.911435998572301</v>
      </c>
      <c r="J146">
        <v>14.259391019742299</v>
      </c>
      <c r="K146">
        <v>215.27026015318199</v>
      </c>
      <c r="L146">
        <v>204.095515257366</v>
      </c>
      <c r="M146">
        <v>-112.59067037709001</v>
      </c>
      <c r="N146">
        <v>106.991079156843</v>
      </c>
      <c r="P146">
        <v>7.590777000110431E-2</v>
      </c>
      <c r="Q146">
        <v>472.17588359592401</v>
      </c>
      <c r="R146">
        <v>-439.69700936835699</v>
      </c>
      <c r="S146">
        <v>-101.806594882303</v>
      </c>
      <c r="T146">
        <v>89.238058735732494</v>
      </c>
      <c r="U146">
        <v>-346.42246559259502</v>
      </c>
      <c r="V146">
        <v>116.38239986760099</v>
      </c>
      <c r="W146">
        <v>260.79834231092099</v>
      </c>
      <c r="X146">
        <v>169.068738980707</v>
      </c>
      <c r="Y146">
        <v>735.62821614957397</v>
      </c>
      <c r="AA146" t="s">
        <v>66</v>
      </c>
    </row>
    <row r="147" spans="1:27" x14ac:dyDescent="0.25">
      <c r="A147" s="1">
        <f>fullIRtable!A147-fullIRtable!$A$134</f>
        <v>49.666666666686069</v>
      </c>
      <c r="B147" s="1">
        <v>23.735700000000001</v>
      </c>
      <c r="C147" s="1">
        <v>4.0068000000000001</v>
      </c>
      <c r="D147" s="1">
        <v>45.003399999999999</v>
      </c>
      <c r="E147" s="89">
        <v>19.84013036</v>
      </c>
      <c r="F147">
        <v>-145.85562760746899</v>
      </c>
      <c r="G147">
        <v>132.41564863067001</v>
      </c>
      <c r="H147">
        <v>18.332361644281299</v>
      </c>
      <c r="I147">
        <v>-31.882763083521699</v>
      </c>
      <c r="J147">
        <v>14.2144741069745</v>
      </c>
      <c r="K147">
        <v>213.391096155626</v>
      </c>
      <c r="L147">
        <v>202.32359710526501</v>
      </c>
      <c r="M147">
        <v>-111.51409302416801</v>
      </c>
      <c r="N147">
        <v>106.005884038145</v>
      </c>
      <c r="P147">
        <v>7.789405411818176E-2</v>
      </c>
      <c r="Q147">
        <v>472.565310233106</v>
      </c>
      <c r="R147">
        <v>-440.12606547899099</v>
      </c>
      <c r="S147">
        <v>-101.957720600377</v>
      </c>
      <c r="T147">
        <v>88.038298289419501</v>
      </c>
      <c r="U147">
        <v>-348.02469102356798</v>
      </c>
      <c r="V147">
        <v>116.280871657639</v>
      </c>
      <c r="W147">
        <v>257.52053876252802</v>
      </c>
      <c r="X147">
        <v>173.04705712225999</v>
      </c>
      <c r="Y147">
        <v>747.22557403131998</v>
      </c>
      <c r="AA147" t="s">
        <v>66</v>
      </c>
    </row>
    <row r="148" spans="1:27" x14ac:dyDescent="0.25">
      <c r="A148" s="1">
        <f>fullIRtable!A148-fullIRtable!$A$134</f>
        <v>52.5</v>
      </c>
      <c r="B148" s="1">
        <v>23.783000000000001</v>
      </c>
      <c r="C148" s="1">
        <v>4.0194999999999999</v>
      </c>
      <c r="D148" s="1">
        <v>43.297199999999997</v>
      </c>
      <c r="E148" s="89">
        <v>20.060830180000004</v>
      </c>
      <c r="F148">
        <v>-142.414562291556</v>
      </c>
      <c r="G148">
        <v>129.20381334403899</v>
      </c>
      <c r="H148">
        <v>17.8529191708393</v>
      </c>
      <c r="I148">
        <v>-31.1134437922966</v>
      </c>
      <c r="J148">
        <v>13.987374842763099</v>
      </c>
      <c r="K148">
        <v>208.22795335681101</v>
      </c>
      <c r="L148">
        <v>197.54074142683399</v>
      </c>
      <c r="M148">
        <v>-108.924144495096</v>
      </c>
      <c r="N148">
        <v>103.528032878339</v>
      </c>
      <c r="P148">
        <v>8.1259999999999152E-2</v>
      </c>
      <c r="Q148">
        <v>472.51446296893897</v>
      </c>
      <c r="R148">
        <v>-440.07004382198301</v>
      </c>
      <c r="S148">
        <v>-101.93798819219001</v>
      </c>
      <c r="T148">
        <v>88.194950289350203</v>
      </c>
      <c r="U148">
        <v>-347.81548935470403</v>
      </c>
      <c r="V148">
        <v>116.294128121412</v>
      </c>
      <c r="W148">
        <v>257.94851959843197</v>
      </c>
      <c r="X148">
        <v>172.527610457251</v>
      </c>
      <c r="Y148">
        <v>745.71131378857297</v>
      </c>
      <c r="AA148" t="s">
        <v>66</v>
      </c>
    </row>
    <row r="149" spans="1:27" x14ac:dyDescent="0.25">
      <c r="A149" s="1">
        <f>fullIRtable!A149-fullIRtable!$A$134</f>
        <v>55.5</v>
      </c>
      <c r="B149" s="1">
        <v>23.783000000000001</v>
      </c>
      <c r="C149" s="1">
        <v>3.9973999999999998</v>
      </c>
      <c r="D149" s="1">
        <v>43.9923</v>
      </c>
      <c r="E149" s="89">
        <v>20.304610180000001</v>
      </c>
      <c r="F149">
        <v>-143.258303491449</v>
      </c>
      <c r="G149">
        <v>130.33830485951401</v>
      </c>
      <c r="H149">
        <v>18.4441815919891</v>
      </c>
      <c r="I149">
        <v>-30.665646331059499</v>
      </c>
      <c r="J149">
        <v>13.5344264310098</v>
      </c>
      <c r="K149">
        <v>209.59052075212901</v>
      </c>
      <c r="L149">
        <v>198.58673829002399</v>
      </c>
      <c r="M149">
        <v>-109.61453041184799</v>
      </c>
      <c r="N149">
        <v>104.13417965231299</v>
      </c>
      <c r="P149">
        <v>8.6226666666666077E-2</v>
      </c>
      <c r="Q149">
        <v>469.599432277689</v>
      </c>
      <c r="R149">
        <v>-437.25061738706501</v>
      </c>
      <c r="S149">
        <v>-101.203390215962</v>
      </c>
      <c r="T149">
        <v>89.655358174009706</v>
      </c>
      <c r="U149">
        <v>-343.59731817283301</v>
      </c>
      <c r="V149">
        <v>115.88761144183</v>
      </c>
      <c r="W149">
        <v>261.85564071670598</v>
      </c>
      <c r="X149">
        <v>165.42016234760999</v>
      </c>
      <c r="Y149">
        <v>723.80960160371706</v>
      </c>
      <c r="AA149" t="s">
        <v>66</v>
      </c>
    </row>
    <row r="150" spans="1:27" x14ac:dyDescent="0.25">
      <c r="A150" s="1">
        <f>fullIRtable!A150-fullIRtable!$A$134</f>
        <v>58.5</v>
      </c>
      <c r="B150" s="1">
        <v>23.783000000000001</v>
      </c>
      <c r="C150" s="1">
        <v>3.9847999999999999</v>
      </c>
      <c r="D150" s="1">
        <v>44.497799999999998</v>
      </c>
      <c r="E150" s="89">
        <v>20.563290179999999</v>
      </c>
      <c r="F150">
        <v>-146.72727753654601</v>
      </c>
      <c r="G150">
        <v>132.24451551831501</v>
      </c>
      <c r="H150">
        <v>17.717441103422502</v>
      </c>
      <c r="I150">
        <v>-31.098932107679801</v>
      </c>
      <c r="J150">
        <v>13.9879446228307</v>
      </c>
      <c r="K150">
        <v>212.84499611685499</v>
      </c>
      <c r="L150">
        <v>202.696036818343</v>
      </c>
      <c r="M150">
        <v>-111.156243895125</v>
      </c>
      <c r="N150">
        <v>106.04832885726201</v>
      </c>
      <c r="P150">
        <v>8.6473093333334347E-2</v>
      </c>
      <c r="Q150">
        <v>472.80502355165203</v>
      </c>
      <c r="R150">
        <v>-440.39017285868402</v>
      </c>
      <c r="S150">
        <v>-102.05074667608</v>
      </c>
      <c r="T150">
        <v>87.299781106838907</v>
      </c>
      <c r="U150">
        <v>-349.01094731246002</v>
      </c>
      <c r="V150">
        <v>116.218375628776</v>
      </c>
      <c r="W150">
        <v>255.50287412035499</v>
      </c>
      <c r="X150">
        <v>175.49592646794599</v>
      </c>
      <c r="Y150">
        <v>754.36437331059403</v>
      </c>
      <c r="AA150" t="s">
        <v>66</v>
      </c>
    </row>
    <row r="151" spans="1:27" x14ac:dyDescent="0.25">
      <c r="A151" s="1">
        <f>fullIRtable!A151-fullIRtable!$A$134</f>
        <v>60</v>
      </c>
      <c r="B151" s="1">
        <v>23.783000000000001</v>
      </c>
      <c r="C151" s="1">
        <v>4.0004999999999997</v>
      </c>
      <c r="D151" s="1">
        <v>44.719000000000001</v>
      </c>
      <c r="E151" s="89">
        <v>20.692999820000001</v>
      </c>
      <c r="F151">
        <v>-147.64632842090401</v>
      </c>
      <c r="G151">
        <v>133.22255184757501</v>
      </c>
      <c r="H151">
        <v>17.894583948826899</v>
      </c>
      <c r="I151">
        <v>-31.7349627262784</v>
      </c>
      <c r="J151">
        <v>14.313498658315201</v>
      </c>
      <c r="K151">
        <v>214.677842931865</v>
      </c>
      <c r="L151">
        <v>204.194208761525</v>
      </c>
      <c r="M151">
        <v>-112.219407885998</v>
      </c>
      <c r="N151">
        <v>106.90104345272201</v>
      </c>
      <c r="P151">
        <v>9.6651865185184982E-2</v>
      </c>
      <c r="Q151">
        <v>472.32667883150702</v>
      </c>
      <c r="R151">
        <v>-439.86315005230898</v>
      </c>
      <c r="S151">
        <v>-101.86511432228799</v>
      </c>
      <c r="T151">
        <v>88.773483483130704</v>
      </c>
      <c r="U151">
        <v>-347.04288482260699</v>
      </c>
      <c r="V151">
        <v>116.34308580730701</v>
      </c>
      <c r="W151">
        <v>259.52910026345899</v>
      </c>
      <c r="X151">
        <v>170.60923677673</v>
      </c>
      <c r="Y151">
        <v>740.11898433634803</v>
      </c>
      <c r="AA151" t="s">
        <v>66</v>
      </c>
    </row>
    <row r="152" spans="1:27" x14ac:dyDescent="0.25">
      <c r="A152" s="1">
        <f>fullIRtable!A152-fullIRtable!$A$134</f>
        <v>73.5</v>
      </c>
      <c r="B152" s="1">
        <v>23.735700000000001</v>
      </c>
      <c r="C152" s="1">
        <v>3.9973999999999998</v>
      </c>
      <c r="D152" s="1">
        <v>45.319299999999998</v>
      </c>
      <c r="E152" s="89">
        <v>21.997799999999998</v>
      </c>
      <c r="F152">
        <v>-166.21452580227199</v>
      </c>
      <c r="G152">
        <v>147.43904270284099</v>
      </c>
      <c r="H152">
        <v>18.5363241547021</v>
      </c>
      <c r="I152">
        <v>-31.511496423447401</v>
      </c>
      <c r="J152">
        <v>14.6204408919687</v>
      </c>
      <c r="K152">
        <v>235.96542603385299</v>
      </c>
      <c r="L152">
        <v>227.08690420605001</v>
      </c>
      <c r="M152">
        <v>-123.333172166248</v>
      </c>
      <c r="N152">
        <v>118.593417101795</v>
      </c>
      <c r="P152">
        <v>0.10485999999694857</v>
      </c>
      <c r="Q152">
        <v>473.14917090039398</v>
      </c>
      <c r="R152">
        <v>-440.76934182354302</v>
      </c>
      <c r="S152">
        <v>-102.184300680595</v>
      </c>
      <c r="T152">
        <v>86.239520200288197</v>
      </c>
      <c r="U152">
        <v>-350.42687787793301</v>
      </c>
      <c r="V152">
        <v>116.128652488151</v>
      </c>
      <c r="W152">
        <v>252.60619007466099</v>
      </c>
      <c r="X152">
        <v>179.01167472489601</v>
      </c>
      <c r="Y152">
        <v>764.61327502493202</v>
      </c>
      <c r="AA152" t="s">
        <v>66</v>
      </c>
    </row>
    <row r="153" spans="1:27" x14ac:dyDescent="0.25">
      <c r="A153" s="1">
        <f>fullIRtable!A153-fullIRtable!$A$134</f>
        <v>75.500000000058208</v>
      </c>
      <c r="B153" s="1">
        <v>23.735700000000001</v>
      </c>
      <c r="C153" s="1">
        <v>4.0068000000000001</v>
      </c>
      <c r="D153" s="1">
        <v>45.698500000000003</v>
      </c>
      <c r="E153" s="89">
        <v>22.207519999999999</v>
      </c>
      <c r="F153">
        <v>-164.46802916726801</v>
      </c>
      <c r="G153">
        <v>145.49697417228299</v>
      </c>
      <c r="H153">
        <v>18.292411101388499</v>
      </c>
      <c r="I153">
        <v>-29.662703194508602</v>
      </c>
      <c r="J153">
        <v>13.936027942710099</v>
      </c>
      <c r="K153">
        <v>232.18352543215499</v>
      </c>
      <c r="L153">
        <v>223.95460641689701</v>
      </c>
      <c r="M153">
        <v>-121.584282533619</v>
      </c>
      <c r="N153">
        <v>117.03811536812501</v>
      </c>
      <c r="P153">
        <v>0.11010018000641034</v>
      </c>
      <c r="Q153">
        <v>474.75089366683602</v>
      </c>
      <c r="R153">
        <v>-442.07326879169898</v>
      </c>
      <c r="S153">
        <v>-102.339927317766</v>
      </c>
      <c r="T153">
        <v>90.1393625554077</v>
      </c>
      <c r="U153">
        <v>-347.88298305652501</v>
      </c>
      <c r="V153">
        <v>117.08140769173001</v>
      </c>
      <c r="W153">
        <v>263.35799807483698</v>
      </c>
      <c r="X153">
        <v>168.740700117362</v>
      </c>
      <c r="Y153">
        <v>736.06107576417003</v>
      </c>
      <c r="AA153" t="s">
        <v>66</v>
      </c>
    </row>
    <row r="154" spans="1:27" x14ac:dyDescent="0.25">
      <c r="A154" s="1">
        <f>fullIRtable!A154-fullIRtable!$A$134</f>
        <v>77.499999999941792</v>
      </c>
      <c r="B154" s="1">
        <v>23.735700000000001</v>
      </c>
      <c r="C154" s="1">
        <v>4.01</v>
      </c>
      <c r="D154" s="1">
        <v>46.235599999999998</v>
      </c>
      <c r="E154" s="89">
        <v>22.427720360000002</v>
      </c>
      <c r="F154">
        <v>-166.89897471294401</v>
      </c>
      <c r="G154">
        <v>147.86718318011299</v>
      </c>
      <c r="H154">
        <v>18.212379317864102</v>
      </c>
      <c r="I154">
        <v>-31.761196694633799</v>
      </c>
      <c r="J154">
        <v>14.6170570908427</v>
      </c>
      <c r="K154">
        <v>236.93719600634299</v>
      </c>
      <c r="L154">
        <v>227.82027564329999</v>
      </c>
      <c r="M154">
        <v>-123.697745820074</v>
      </c>
      <c r="N154">
        <v>118.94256386399999</v>
      </c>
      <c r="P154">
        <v>0.10786972999686147</v>
      </c>
      <c r="Q154">
        <v>474.51461353963401</v>
      </c>
      <c r="R154">
        <v>-442.27373670522098</v>
      </c>
      <c r="S154">
        <v>-102.714191064446</v>
      </c>
      <c r="T154">
        <v>82.032815768735901</v>
      </c>
      <c r="U154">
        <v>-356.044741059285</v>
      </c>
      <c r="V154">
        <v>115.772665684595</v>
      </c>
      <c r="W154">
        <v>241.11327020825399</v>
      </c>
      <c r="X154">
        <v>192.96080083833701</v>
      </c>
      <c r="Y154">
        <v>805.27694344541203</v>
      </c>
      <c r="AA154" t="s">
        <v>66</v>
      </c>
    </row>
    <row r="155" spans="1:27" x14ac:dyDescent="0.25">
      <c r="A155" s="1">
        <f>fullIRtable!A155-fullIRtable!$A$134</f>
        <v>79.5</v>
      </c>
      <c r="B155" s="1">
        <v>23.783000000000001</v>
      </c>
      <c r="C155" s="1">
        <v>4.0351999999999997</v>
      </c>
      <c r="D155" s="1">
        <v>42.286099999999998</v>
      </c>
      <c r="E155" s="89">
        <v>22.643459820000004</v>
      </c>
      <c r="F155">
        <v>-169.74350185217699</v>
      </c>
      <c r="G155">
        <v>149.66709042179801</v>
      </c>
      <c r="H155">
        <v>18.789617199841999</v>
      </c>
      <c r="I155">
        <v>-29.3176711052981</v>
      </c>
      <c r="J155">
        <v>13.9282826421707</v>
      </c>
      <c r="K155">
        <v>238.12852038712401</v>
      </c>
      <c r="L155">
        <v>230.50826224624899</v>
      </c>
      <c r="M155">
        <v>-124.774666563247</v>
      </c>
      <c r="N155">
        <v>120.409387885652</v>
      </c>
      <c r="P155">
        <v>0.11749517999657925</v>
      </c>
      <c r="Q155">
        <v>471.59332465404202</v>
      </c>
      <c r="R155">
        <v>-439.05516720449299</v>
      </c>
      <c r="S155">
        <v>-101.580519952564</v>
      </c>
      <c r="T155">
        <v>91.032826669521896</v>
      </c>
      <c r="U155">
        <v>-344.02563419342198</v>
      </c>
      <c r="V155">
        <v>116.53427970038599</v>
      </c>
      <c r="W155">
        <v>265.70173506325199</v>
      </c>
      <c r="X155">
        <v>163.11741883600601</v>
      </c>
      <c r="Y155">
        <v>718.27927915860596</v>
      </c>
      <c r="AA155" t="s">
        <v>66</v>
      </c>
    </row>
    <row r="156" spans="1:27" x14ac:dyDescent="0.25">
      <c r="A156" s="1">
        <f>fullIRtable!A156-fullIRtable!$A$134</f>
        <v>81.500000000058208</v>
      </c>
      <c r="B156" s="1">
        <v>23.783000000000001</v>
      </c>
      <c r="C156" s="1">
        <v>4.0163000000000002</v>
      </c>
      <c r="D156" s="1">
        <v>44.529400000000003</v>
      </c>
      <c r="E156" s="89">
        <v>22.878450180000002</v>
      </c>
      <c r="F156">
        <v>-171.38215070946799</v>
      </c>
      <c r="G156">
        <v>150.82928453361399</v>
      </c>
      <c r="H156">
        <v>19.327577653789898</v>
      </c>
      <c r="I156">
        <v>-26.838229046025901</v>
      </c>
      <c r="J156">
        <v>12.939391685633399</v>
      </c>
      <c r="K156">
        <v>238.54140885060499</v>
      </c>
      <c r="L156">
        <v>231.60165116191899</v>
      </c>
      <c r="M156">
        <v>-125.339385670581</v>
      </c>
      <c r="N156">
        <v>121.14066273136901</v>
      </c>
      <c r="P156">
        <v>0.13222226514329691</v>
      </c>
      <c r="Q156">
        <v>472.35277107936298</v>
      </c>
      <c r="R156">
        <v>-439.89189759003</v>
      </c>
      <c r="S156">
        <v>-101.875240050947</v>
      </c>
      <c r="T156">
        <v>88.693096576411506</v>
      </c>
      <c r="U156">
        <v>-347.15023759963202</v>
      </c>
      <c r="V156">
        <v>116.33628310261599</v>
      </c>
      <c r="W156">
        <v>259.309479337494</v>
      </c>
      <c r="X156">
        <v>170.87579362162401</v>
      </c>
      <c r="Y156">
        <v>740.896034950326</v>
      </c>
      <c r="AA156" t="s">
        <v>66</v>
      </c>
    </row>
    <row r="157" spans="1:27" x14ac:dyDescent="0.25">
      <c r="A157" s="1">
        <f>fullIRtable!A157-fullIRtable!$A$134</f>
        <v>99</v>
      </c>
      <c r="B157" s="1">
        <v>23.783000000000001</v>
      </c>
      <c r="C157" s="1">
        <v>4.0004999999999997</v>
      </c>
      <c r="D157" s="1">
        <v>41.274999999999999</v>
      </c>
      <c r="E157" s="89">
        <v>25.192339820000001</v>
      </c>
      <c r="F157">
        <v>-194.74810628932499</v>
      </c>
      <c r="G157">
        <v>167.96631908867499</v>
      </c>
      <c r="H157">
        <v>21.5369953187021</v>
      </c>
      <c r="I157">
        <v>-19.0931796393456</v>
      </c>
      <c r="J157">
        <v>10.4928565307514</v>
      </c>
      <c r="K157">
        <v>259.89422670640897</v>
      </c>
      <c r="L157">
        <v>257.63958914453599</v>
      </c>
      <c r="M157">
        <v>-137.608865075278</v>
      </c>
      <c r="N157">
        <v>134.80630371848201</v>
      </c>
      <c r="P157">
        <v>0.14733000000857591</v>
      </c>
      <c r="Q157">
        <v>472.68859927182899</v>
      </c>
      <c r="R157">
        <v>-440.261900791004</v>
      </c>
      <c r="S157">
        <v>-102.00556560058899</v>
      </c>
      <c r="T157">
        <v>87.658466026639999</v>
      </c>
      <c r="U157">
        <v>-348.53194010638902</v>
      </c>
      <c r="V157">
        <v>116.248728925479</v>
      </c>
      <c r="W157">
        <v>256.48281866997303</v>
      </c>
      <c r="X157">
        <v>174.306553599945</v>
      </c>
      <c r="Y157">
        <v>750.89718391875704</v>
      </c>
      <c r="AA157" t="s">
        <v>66</v>
      </c>
    </row>
    <row r="158" spans="1:27" x14ac:dyDescent="0.25">
      <c r="A158" s="1">
        <f>fullIRtable!A158-fullIRtable!$A$134</f>
        <v>99.999999999941792</v>
      </c>
      <c r="B158" s="1">
        <v>23.783000000000001</v>
      </c>
      <c r="C158" s="1">
        <v>3.9847999999999999</v>
      </c>
      <c r="D158" s="1">
        <v>39.947899999999997</v>
      </c>
      <c r="E158" s="89">
        <v>25.339669820000001</v>
      </c>
      <c r="F158">
        <v>-191.006461123821</v>
      </c>
      <c r="G158">
        <v>164.70941642852301</v>
      </c>
      <c r="H158">
        <v>20.2448857849595</v>
      </c>
      <c r="I158">
        <v>-21.7880073365531</v>
      </c>
      <c r="J158">
        <v>11.580051398706299</v>
      </c>
      <c r="K158">
        <v>256.706356475814</v>
      </c>
      <c r="L158">
        <v>253.678659943398</v>
      </c>
      <c r="M158">
        <v>-135.48241870695901</v>
      </c>
      <c r="N158">
        <v>132.53790218605499</v>
      </c>
      <c r="P158">
        <v>0.15168017998234526</v>
      </c>
      <c r="Q158">
        <v>472.21495641016998</v>
      </c>
      <c r="R158">
        <v>-439.74005838040301</v>
      </c>
      <c r="S158">
        <v>-101.82175796786299</v>
      </c>
      <c r="T158">
        <v>89.117681605974596</v>
      </c>
      <c r="U158">
        <v>-346.58322373271102</v>
      </c>
      <c r="V158">
        <v>116.37221309735899</v>
      </c>
      <c r="W158">
        <v>260.46946617088503</v>
      </c>
      <c r="X158">
        <v>169.46790073003601</v>
      </c>
      <c r="Y158">
        <v>736.79182886847695</v>
      </c>
      <c r="AA158" t="s">
        <v>66</v>
      </c>
    </row>
    <row r="159" spans="1:27" x14ac:dyDescent="0.25">
      <c r="A159" s="1">
        <f>fullIRtable!A159-fullIRtable!$A$134</f>
        <v>101.00000000005821</v>
      </c>
      <c r="B159" s="1">
        <v>23.830300000000001</v>
      </c>
      <c r="C159" s="1">
        <v>4.01</v>
      </c>
      <c r="D159" s="1">
        <v>39.6004</v>
      </c>
      <c r="E159" s="89">
        <v>25.491350000000004</v>
      </c>
      <c r="F159">
        <v>-191.38412898645299</v>
      </c>
      <c r="G159">
        <v>165.690191266602</v>
      </c>
      <c r="H159">
        <v>21.325485888034599</v>
      </c>
      <c r="I159">
        <v>-20.5707975863202</v>
      </c>
      <c r="J159">
        <v>10.9447721753442</v>
      </c>
      <c r="K159">
        <v>257.26034787439801</v>
      </c>
      <c r="L159">
        <v>254.10905373239299</v>
      </c>
      <c r="M159">
        <v>-136.04275789878801</v>
      </c>
      <c r="N159">
        <v>132.95781567679799</v>
      </c>
      <c r="P159">
        <v>0.15019982000874377</v>
      </c>
      <c r="Q159">
        <v>473.18329437197099</v>
      </c>
      <c r="R159">
        <v>-440.80693783358203</v>
      </c>
      <c r="S159">
        <v>-102.197543066862</v>
      </c>
      <c r="T159">
        <v>86.134391121376296</v>
      </c>
      <c r="U159">
        <v>-350.56727291864502</v>
      </c>
      <c r="V159">
        <v>116.119756059781</v>
      </c>
      <c r="W159">
        <v>252.318972345985</v>
      </c>
      <c r="X159">
        <v>179.36027502769201</v>
      </c>
      <c r="Y159">
        <v>765.62949399219701</v>
      </c>
      <c r="AA159" t="s">
        <v>66</v>
      </c>
    </row>
    <row r="160" spans="1:27" x14ac:dyDescent="0.25">
      <c r="A160" s="91">
        <f>fullIRtable!A160-fullIRtable!$A$134</f>
        <v>102</v>
      </c>
      <c r="B160" s="91">
        <v>23.735700000000001</v>
      </c>
      <c r="C160" s="91">
        <v>3.9910999999999999</v>
      </c>
      <c r="D160" s="91">
        <v>38.146900000000002</v>
      </c>
      <c r="E160" s="98">
        <v>25.641549820000005</v>
      </c>
      <c r="F160">
        <v>-192.054954773491</v>
      </c>
      <c r="G160">
        <v>165.38642780567301</v>
      </c>
      <c r="H160">
        <v>21.051756918913998</v>
      </c>
      <c r="I160">
        <v>-18.641338187817102</v>
      </c>
      <c r="J160">
        <v>10.3129527186194</v>
      </c>
      <c r="K160">
        <v>255.82876844096401</v>
      </c>
      <c r="L160">
        <v>253.902105334889</v>
      </c>
      <c r="M160">
        <v>-135.427779812729</v>
      </c>
      <c r="N160">
        <v>132.79586929706801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A160" s="93" t="s">
        <v>66</v>
      </c>
    </row>
    <row r="161" spans="1:27" x14ac:dyDescent="0.25">
      <c r="A161" s="1">
        <f>fullIRtable!A161-fullIRtable!$A$161</f>
        <v>0</v>
      </c>
      <c r="B161" s="1">
        <v>26.194700000000001</v>
      </c>
      <c r="C161" s="1">
        <v>5.4031000000000002</v>
      </c>
      <c r="D161" s="1">
        <v>46.046100000000003</v>
      </c>
      <c r="E161" s="89">
        <v>16.73128036</v>
      </c>
      <c r="F161">
        <v>-94.469690981391594</v>
      </c>
      <c r="G161">
        <v>90.357107734933095</v>
      </c>
      <c r="H161">
        <v>16.909259665221899</v>
      </c>
      <c r="I161">
        <v>-21.9021201214372</v>
      </c>
      <c r="J161">
        <v>9.1668073079742403</v>
      </c>
      <c r="K161">
        <v>144.331652500985</v>
      </c>
      <c r="L161">
        <v>134.17446593660401</v>
      </c>
      <c r="M161">
        <v>-76.2710690963128</v>
      </c>
      <c r="N161">
        <v>71.085549209709797</v>
      </c>
      <c r="P161">
        <v>2.2327856000518152E-2</v>
      </c>
      <c r="Q161">
        <v>473.13769010262803</v>
      </c>
      <c r="R161">
        <v>-440.756692749249</v>
      </c>
      <c r="S161">
        <v>-102.179845352051</v>
      </c>
      <c r="T161">
        <v>86.274889697026794</v>
      </c>
      <c r="U161">
        <v>-350.379643229507</v>
      </c>
      <c r="V161">
        <v>116.131645517763</v>
      </c>
      <c r="W161">
        <v>252.70282123906199</v>
      </c>
      <c r="X161">
        <v>178.894391757107</v>
      </c>
      <c r="Y161">
        <v>764.27137849541396</v>
      </c>
      <c r="AA161" t="s">
        <v>67</v>
      </c>
    </row>
    <row r="162" spans="1:27" x14ac:dyDescent="0.25">
      <c r="A162" s="1">
        <f>fullIRtable!A162-fullIRtable!$A$161</f>
        <v>2.4999999999417923</v>
      </c>
      <c r="B162" s="1">
        <v>26.147400000000001</v>
      </c>
      <c r="C162" s="1">
        <v>5.3967999999999998</v>
      </c>
      <c r="D162" s="1">
        <v>55.651400000000002</v>
      </c>
      <c r="E162" s="89">
        <v>16.787099999999995</v>
      </c>
      <c r="F162">
        <v>-92.391829514971704</v>
      </c>
      <c r="G162">
        <v>87.314499280396504</v>
      </c>
      <c r="H162">
        <v>16.1353123492453</v>
      </c>
      <c r="I162">
        <v>-20.141641192217101</v>
      </c>
      <c r="J162">
        <v>8.9836363997973496</v>
      </c>
      <c r="K162">
        <v>138.932918104631</v>
      </c>
      <c r="L162">
        <v>130.47557304856201</v>
      </c>
      <c r="M162">
        <v>-73.925931285490705</v>
      </c>
      <c r="N162">
        <v>69.152782419456898</v>
      </c>
      <c r="P162">
        <v>2.5549940000002398E-2</v>
      </c>
      <c r="Q162">
        <v>462.34484372907701</v>
      </c>
      <c r="R162">
        <v>-430.18929833020701</v>
      </c>
      <c r="S162">
        <v>-99.330048616336299</v>
      </c>
      <c r="T162">
        <v>94.146074279847795</v>
      </c>
      <c r="U162">
        <v>-332.21438473139602</v>
      </c>
      <c r="V162">
        <v>115.00873139612401</v>
      </c>
      <c r="W162">
        <v>273.92789680101299</v>
      </c>
      <c r="X162">
        <v>145.15066274279701</v>
      </c>
      <c r="Y162">
        <v>661.91292026947804</v>
      </c>
      <c r="AA162" t="s">
        <v>67</v>
      </c>
    </row>
    <row r="163" spans="1:27" x14ac:dyDescent="0.25">
      <c r="A163" s="1">
        <f>fullIRtable!A163-fullIRtable!$A$161</f>
        <v>5.4999999999417923</v>
      </c>
      <c r="B163" s="1">
        <v>26.100100000000001</v>
      </c>
      <c r="C163" s="1">
        <v>5.3967999999999998</v>
      </c>
      <c r="D163" s="1">
        <v>46.140799999999999</v>
      </c>
      <c r="E163" s="89">
        <v>16.863749820000002</v>
      </c>
      <c r="F163">
        <v>-90.234224584089006</v>
      </c>
      <c r="G163">
        <v>85.339344033145196</v>
      </c>
      <c r="H163">
        <v>16.872924116335799</v>
      </c>
      <c r="I163">
        <v>-16.81641786638</v>
      </c>
      <c r="J163">
        <v>7.5710373762036802</v>
      </c>
      <c r="K163">
        <v>133.95216563589199</v>
      </c>
      <c r="L163">
        <v>126.58390178983601</v>
      </c>
      <c r="M163">
        <v>-71.861414835894294</v>
      </c>
      <c r="N163">
        <v>67.313987409709796</v>
      </c>
      <c r="P163">
        <v>8.2533573333332555E-2</v>
      </c>
      <c r="Q163">
        <v>442.97038449553202</v>
      </c>
      <c r="R163">
        <v>-407.92925558002202</v>
      </c>
      <c r="S163">
        <v>-90.887144191203404</v>
      </c>
      <c r="T163">
        <v>171.35857593469299</v>
      </c>
      <c r="U163">
        <v>-234.38489498619501</v>
      </c>
      <c r="V163">
        <v>122.777918415589</v>
      </c>
      <c r="W163">
        <v>485.06907708076398</v>
      </c>
      <c r="X163">
        <v>-105.603111115348</v>
      </c>
      <c r="Y163">
        <v>-66.314346823863701</v>
      </c>
      <c r="AA163" t="s">
        <v>67</v>
      </c>
    </row>
    <row r="164" spans="1:27" x14ac:dyDescent="0.25">
      <c r="A164" s="1">
        <f>fullIRtable!A164-fullIRtable!$A$161</f>
        <v>8.4999999999417923</v>
      </c>
      <c r="B164" s="1">
        <v>29.930499999999999</v>
      </c>
      <c r="C164" s="1">
        <v>6.3864999999999998</v>
      </c>
      <c r="D164" s="1">
        <v>85.162400000000005</v>
      </c>
      <c r="E164" s="89">
        <v>17.11135054</v>
      </c>
      <c r="F164">
        <v>-91.000420324543796</v>
      </c>
      <c r="G164">
        <v>84.268329882419707</v>
      </c>
      <c r="H164">
        <v>16.774475104324001</v>
      </c>
      <c r="I164">
        <v>-16.838491057547898</v>
      </c>
      <c r="J164">
        <v>7.4618679207207599</v>
      </c>
      <c r="K164">
        <v>132.201195305575</v>
      </c>
      <c r="L164">
        <v>126.920190833704</v>
      </c>
      <c r="M164">
        <v>-70.977174824273305</v>
      </c>
      <c r="N164">
        <v>67.057834714883697</v>
      </c>
      <c r="P164">
        <v>9.2803333333334834E-2</v>
      </c>
      <c r="Q164">
        <v>472.38011131366102</v>
      </c>
      <c r="R164">
        <v>-439.922020032359</v>
      </c>
      <c r="S164">
        <v>-101.885850006268</v>
      </c>
      <c r="T164">
        <v>88.608866387624104</v>
      </c>
      <c r="U164">
        <v>-347.26272337591303</v>
      </c>
      <c r="V164">
        <v>116.329155275159</v>
      </c>
      <c r="W164">
        <v>259.07935839628999</v>
      </c>
      <c r="X164">
        <v>171.15509498004101</v>
      </c>
      <c r="Y164">
        <v>741.71023786241699</v>
      </c>
      <c r="AA164" t="s">
        <v>67</v>
      </c>
    </row>
    <row r="165" spans="1:27" x14ac:dyDescent="0.25">
      <c r="A165" s="1">
        <f>fullIRtable!A165-fullIRtable!$A$161</f>
        <v>11.499999999941792</v>
      </c>
      <c r="B165" s="1">
        <v>30.024999999999999</v>
      </c>
      <c r="C165" s="1">
        <v>6.3517999999999999</v>
      </c>
      <c r="D165" s="1">
        <v>50.343200000000003</v>
      </c>
      <c r="E165" s="89">
        <v>17.389760540000005</v>
      </c>
      <c r="F165">
        <v>-93.750019500465697</v>
      </c>
      <c r="G165">
        <v>86.180449122474002</v>
      </c>
      <c r="H165">
        <v>16.6289622734167</v>
      </c>
      <c r="I165">
        <v>-17.049967543070402</v>
      </c>
      <c r="J165">
        <v>7.8345656482218198</v>
      </c>
      <c r="K165">
        <v>135.22743248989201</v>
      </c>
      <c r="L165">
        <v>130.38322048161999</v>
      </c>
      <c r="M165">
        <v>-72.622456057897097</v>
      </c>
      <c r="N165">
        <v>68.818273534524394</v>
      </c>
      <c r="P165">
        <v>0.11318158559947268</v>
      </c>
      <c r="Q165">
        <v>472.385575399895</v>
      </c>
      <c r="R165">
        <v>-439.92804016407803</v>
      </c>
      <c r="S165">
        <v>-101.887970467326</v>
      </c>
      <c r="T165">
        <v>88.592032419125502</v>
      </c>
      <c r="U165">
        <v>-347.285204373179</v>
      </c>
      <c r="V165">
        <v>116.32773072165401</v>
      </c>
      <c r="W165">
        <v>259.03336718038599</v>
      </c>
      <c r="X165">
        <v>171.210915190951</v>
      </c>
      <c r="Y165">
        <v>741.87296164115799</v>
      </c>
      <c r="AA165" t="s">
        <v>67</v>
      </c>
    </row>
    <row r="166" spans="1:27" x14ac:dyDescent="0.25">
      <c r="A166" s="1">
        <f>fullIRtable!A166-fullIRtable!$A$161</f>
        <v>24</v>
      </c>
      <c r="B166" s="1">
        <v>30.024999999999999</v>
      </c>
      <c r="C166" s="1">
        <v>6.3487</v>
      </c>
      <c r="D166" s="1">
        <v>37.925800000000002</v>
      </c>
      <c r="E166" s="89">
        <v>18.804530360000001</v>
      </c>
      <c r="F166">
        <v>-120.008441658884</v>
      </c>
      <c r="G166">
        <v>107.53896210472401</v>
      </c>
      <c r="H166">
        <v>16.574684802687901</v>
      </c>
      <c r="I166">
        <v>-23.5363260985038</v>
      </c>
      <c r="J166">
        <v>10.953496207976301</v>
      </c>
      <c r="K166">
        <v>171.319878334371</v>
      </c>
      <c r="L166">
        <v>165.48086508409901</v>
      </c>
      <c r="M166">
        <v>-90.721525088761894</v>
      </c>
      <c r="N166">
        <v>86.693734693316102</v>
      </c>
      <c r="P166">
        <v>0.12072350545965593</v>
      </c>
      <c r="Q166">
        <v>473.28966404011197</v>
      </c>
      <c r="R166">
        <v>-440.924132046919</v>
      </c>
      <c r="S166">
        <v>-102.238822176078</v>
      </c>
      <c r="T166">
        <v>85.806683767497802</v>
      </c>
      <c r="U166">
        <v>-351.00491127816798</v>
      </c>
      <c r="V166">
        <v>116.092024266278</v>
      </c>
      <c r="W166">
        <v>251.42366001453701</v>
      </c>
      <c r="X166">
        <v>180.446928827726</v>
      </c>
      <c r="Y166">
        <v>768.79724297592395</v>
      </c>
      <c r="AA166" t="s">
        <v>67</v>
      </c>
    </row>
    <row r="167" spans="1:27" x14ac:dyDescent="0.25">
      <c r="A167" s="1">
        <f>fullIRtable!A167-fullIRtable!$A$161</f>
        <v>26.749999999883585</v>
      </c>
      <c r="B167" s="1">
        <v>30.024999999999999</v>
      </c>
      <c r="C167" s="1">
        <v>6.3517999999999999</v>
      </c>
      <c r="D167" s="1">
        <v>20.421399999999998</v>
      </c>
      <c r="E167" s="89">
        <v>19.136520000000001</v>
      </c>
      <c r="F167">
        <v>-131.542522607477</v>
      </c>
      <c r="G167">
        <v>117.30620457313201</v>
      </c>
      <c r="H167">
        <v>17.171516678626102</v>
      </c>
      <c r="I167">
        <v>-25.741454543469001</v>
      </c>
      <c r="J167">
        <v>11.8940625585505</v>
      </c>
      <c r="K167">
        <v>187.28598672708699</v>
      </c>
      <c r="L167">
        <v>180.84271787946099</v>
      </c>
      <c r="M167">
        <v>-98.870278968418503</v>
      </c>
      <c r="N167">
        <v>94.628854557976098</v>
      </c>
      <c r="P167">
        <v>0.12186188363378575</v>
      </c>
      <c r="Q167">
        <v>472.99046226425702</v>
      </c>
      <c r="R167">
        <v>-440.59448245235399</v>
      </c>
      <c r="S167">
        <v>-102.122710278401</v>
      </c>
      <c r="T167">
        <v>86.728475171619294</v>
      </c>
      <c r="U167">
        <v>-349.77390058736302</v>
      </c>
      <c r="V167">
        <v>116.170029638068</v>
      </c>
      <c r="W167">
        <v>253.942038690397</v>
      </c>
      <c r="X167">
        <v>177.39033550304501</v>
      </c>
      <c r="Y167">
        <v>759.88684266272696</v>
      </c>
      <c r="AA167" t="s">
        <v>67</v>
      </c>
    </row>
    <row r="168" spans="1:27" x14ac:dyDescent="0.25">
      <c r="A168" s="1">
        <f>fullIRtable!A168-fullIRtable!$A$161</f>
        <v>29.499999999941792</v>
      </c>
      <c r="B168" s="1">
        <v>30.024999999999999</v>
      </c>
      <c r="C168" s="1">
        <v>6.3487</v>
      </c>
      <c r="D168" s="1">
        <v>17.7041</v>
      </c>
      <c r="E168" s="89">
        <v>19.471640180000005</v>
      </c>
      <c r="F168">
        <v>-126.407860038564</v>
      </c>
      <c r="G168">
        <v>112.356614269844</v>
      </c>
      <c r="H168">
        <v>16.389142973983301</v>
      </c>
      <c r="I168">
        <v>-23.836426260145899</v>
      </c>
      <c r="J168">
        <v>11.224424481248599</v>
      </c>
      <c r="K168">
        <v>178.94099362167699</v>
      </c>
      <c r="L168">
        <v>173.35278424708801</v>
      </c>
      <c r="M168">
        <v>-94.6108000131875</v>
      </c>
      <c r="N168">
        <v>90.716571879725294</v>
      </c>
      <c r="P168">
        <v>0.13234327333333221</v>
      </c>
      <c r="Q168">
        <v>472.93587022599598</v>
      </c>
      <c r="R168">
        <v>-440.534334958361</v>
      </c>
      <c r="S168">
        <v>-102.101524646032</v>
      </c>
      <c r="T168">
        <v>86.896663850928803</v>
      </c>
      <c r="U168">
        <v>-349.549292099007</v>
      </c>
      <c r="V168">
        <v>116.184262353112</v>
      </c>
      <c r="W168">
        <v>254.40153828816699</v>
      </c>
      <c r="X168">
        <v>176.83263394109201</v>
      </c>
      <c r="Y168">
        <v>758.26106394854799</v>
      </c>
      <c r="AA168" t="s">
        <v>67</v>
      </c>
    </row>
    <row r="169" spans="1:27" x14ac:dyDescent="0.25">
      <c r="A169" s="1">
        <f>fullIRtable!A169-fullIRtable!$A$161</f>
        <v>32.499999999941792</v>
      </c>
      <c r="B169" s="1">
        <v>30.024999999999999</v>
      </c>
      <c r="C169" s="1">
        <v>6.3391999999999999</v>
      </c>
      <c r="D169" s="1">
        <v>18.778400000000001</v>
      </c>
      <c r="E169" s="89">
        <v>19.868670000000002</v>
      </c>
      <c r="F169">
        <v>-131.793265422047</v>
      </c>
      <c r="G169">
        <v>117.110934476644</v>
      </c>
      <c r="H169">
        <v>16.7439401827578</v>
      </c>
      <c r="I169">
        <v>-25.287590781904601</v>
      </c>
      <c r="J169">
        <v>11.7648888886502</v>
      </c>
      <c r="K169">
        <v>186.896118272427</v>
      </c>
      <c r="L169">
        <v>180.74734544541101</v>
      </c>
      <c r="M169">
        <v>-98.607890259991706</v>
      </c>
      <c r="N169">
        <v>94.533207620884397</v>
      </c>
      <c r="P169">
        <v>0.14376000000000033</v>
      </c>
      <c r="Q169">
        <v>472.94794071676603</v>
      </c>
      <c r="R169">
        <v>-440.54763374295197</v>
      </c>
      <c r="S169">
        <v>-102.10620882620999</v>
      </c>
      <c r="T169">
        <v>86.859477452416996</v>
      </c>
      <c r="U169">
        <v>-349.59895309083902</v>
      </c>
      <c r="V169">
        <v>116.18111555969701</v>
      </c>
      <c r="W169">
        <v>254.299943258589</v>
      </c>
      <c r="X169">
        <v>176.95594157655901</v>
      </c>
      <c r="Y169">
        <v>758.62052320908504</v>
      </c>
      <c r="AA169" t="s">
        <v>67</v>
      </c>
    </row>
    <row r="170" spans="1:27" x14ac:dyDescent="0.25">
      <c r="A170" s="1">
        <f>fullIRtable!A170-fullIRtable!$A$161</f>
        <v>35.499999999941792</v>
      </c>
      <c r="B170" s="1">
        <v>30.024999999999999</v>
      </c>
      <c r="C170" s="1">
        <v>6.3517999999999999</v>
      </c>
      <c r="D170" s="1">
        <v>19.852599999999999</v>
      </c>
      <c r="E170" s="89">
        <v>20.299950000000003</v>
      </c>
      <c r="F170">
        <v>-138.25719014599201</v>
      </c>
      <c r="G170">
        <v>121.823786940112</v>
      </c>
      <c r="H170">
        <v>16.411170870058999</v>
      </c>
      <c r="I170">
        <v>-25.792369626398902</v>
      </c>
      <c r="J170">
        <v>12.232505661259699</v>
      </c>
      <c r="K170">
        <v>194.38967744500101</v>
      </c>
      <c r="L170">
        <v>188.79184988596501</v>
      </c>
      <c r="M170">
        <v>-102.36295206413401</v>
      </c>
      <c r="N170">
        <v>98.560035992634795</v>
      </c>
      <c r="P170">
        <v>0.1977071052619466</v>
      </c>
      <c r="Q170">
        <v>472.80686477035101</v>
      </c>
      <c r="R170">
        <v>-440.392201442263</v>
      </c>
      <c r="S170">
        <v>-102.051461197893</v>
      </c>
      <c r="T170">
        <v>87.294108691357394</v>
      </c>
      <c r="U170">
        <v>-349.01852258951101</v>
      </c>
      <c r="V170">
        <v>116.21789561352701</v>
      </c>
      <c r="W170">
        <v>255.487376807891</v>
      </c>
      <c r="X170">
        <v>175.514735808496</v>
      </c>
      <c r="Y170">
        <v>754.41920520110898</v>
      </c>
      <c r="AA170" t="s">
        <v>67</v>
      </c>
    </row>
    <row r="171" spans="1:27" x14ac:dyDescent="0.25">
      <c r="A171" s="1">
        <f>fullIRtable!A171-fullIRtable!$A$161</f>
        <v>48.166666666686069</v>
      </c>
      <c r="B171" s="1">
        <v>30.024999999999999</v>
      </c>
      <c r="C171" s="1">
        <v>6.3487</v>
      </c>
      <c r="D171" s="1">
        <v>15.808299999999999</v>
      </c>
      <c r="E171" s="89">
        <v>22.804240000000004</v>
      </c>
      <c r="F171">
        <v>-180.222718205506</v>
      </c>
      <c r="G171">
        <v>156.31202272134001</v>
      </c>
      <c r="H171">
        <v>18.0672123573035</v>
      </c>
      <c r="I171">
        <v>-32.458623084615802</v>
      </c>
      <c r="J171">
        <v>15.7638644688094</v>
      </c>
      <c r="K171">
        <v>250.08273903893101</v>
      </c>
      <c r="L171">
        <v>244.03629827627401</v>
      </c>
      <c r="M171">
        <v>-131.056452483908</v>
      </c>
      <c r="N171">
        <v>127.009362239293</v>
      </c>
      <c r="P171">
        <v>0.26059600000606559</v>
      </c>
      <c r="Q171">
        <v>472.97549032654899</v>
      </c>
      <c r="R171">
        <v>-440.57798694083402</v>
      </c>
      <c r="S171">
        <v>-102.116900108449</v>
      </c>
      <c r="T171">
        <v>86.774600807139393</v>
      </c>
      <c r="U171">
        <v>-349.71230175676902</v>
      </c>
      <c r="V171">
        <v>116.173932927675</v>
      </c>
      <c r="W171">
        <v>254.06805615153601</v>
      </c>
      <c r="X171">
        <v>177.23738611456599</v>
      </c>
      <c r="Y171">
        <v>759.44097357078601</v>
      </c>
      <c r="AA171" t="s">
        <v>67</v>
      </c>
    </row>
    <row r="172" spans="1:27" x14ac:dyDescent="0.25">
      <c r="A172" s="1">
        <f>fullIRtable!A172-fullIRtable!$A$161</f>
        <v>50.666666666627876</v>
      </c>
      <c r="B172" s="1">
        <v>30.072299999999998</v>
      </c>
      <c r="C172" s="1">
        <v>6.3423999999999996</v>
      </c>
      <c r="D172" s="1">
        <v>14.5128</v>
      </c>
      <c r="E172" s="89">
        <v>23.455730000000003</v>
      </c>
      <c r="F172">
        <v>-181.531044366906</v>
      </c>
      <c r="G172">
        <v>157.09174117626699</v>
      </c>
      <c r="H172">
        <v>17.326645275926701</v>
      </c>
      <c r="I172">
        <v>-33.226643907310603</v>
      </c>
      <c r="J172">
        <v>15.9853715571733</v>
      </c>
      <c r="K172">
        <v>251.9938477478</v>
      </c>
      <c r="L172">
        <v>245.590897615128</v>
      </c>
      <c r="M172">
        <v>-131.735956099942</v>
      </c>
      <c r="N172">
        <v>127.712847369248</v>
      </c>
      <c r="P172">
        <v>0.25270241647231823</v>
      </c>
      <c r="Q172">
        <v>472.087584899045</v>
      </c>
      <c r="R172">
        <v>-439.74144037465697</v>
      </c>
      <c r="S172">
        <v>-101.915632305523</v>
      </c>
      <c r="T172">
        <v>86.793075115496507</v>
      </c>
      <c r="U172">
        <v>-348.86827436290503</v>
      </c>
      <c r="V172">
        <v>115.98397589263</v>
      </c>
      <c r="W172">
        <v>254.08861989894299</v>
      </c>
      <c r="X172">
        <v>176.35786227823999</v>
      </c>
      <c r="Y172">
        <v>756.44981261366297</v>
      </c>
      <c r="AA172" t="s">
        <v>67</v>
      </c>
    </row>
    <row r="173" spans="1:27" x14ac:dyDescent="0.25">
      <c r="A173" s="1">
        <f>fullIRtable!A173-fullIRtable!$A$161</f>
        <v>53.499999999941807</v>
      </c>
      <c r="B173" s="1">
        <v>30.024999999999999</v>
      </c>
      <c r="C173" s="1">
        <v>6.3423999999999996</v>
      </c>
      <c r="D173" s="1">
        <v>21.685199999999998</v>
      </c>
      <c r="E173" s="89">
        <v>24.171720180000001</v>
      </c>
      <c r="F173">
        <v>-178.16590188254401</v>
      </c>
      <c r="G173">
        <v>153.919939419374</v>
      </c>
      <c r="H173">
        <v>16.862922672644</v>
      </c>
      <c r="I173">
        <v>-32.357611391892299</v>
      </c>
      <c r="J173">
        <v>15.725085133235201</v>
      </c>
      <c r="K173">
        <v>246.745735794486</v>
      </c>
      <c r="L173">
        <v>240.91362921936101</v>
      </c>
      <c r="M173">
        <v>-129.00517829664599</v>
      </c>
      <c r="N173">
        <v>125.225751112179</v>
      </c>
      <c r="P173">
        <v>0.22594991000000184</v>
      </c>
      <c r="Q173">
        <v>474.47473395474498</v>
      </c>
      <c r="R173">
        <v>-442.08010974348599</v>
      </c>
      <c r="S173">
        <v>-102.54734803322999</v>
      </c>
      <c r="T173">
        <v>85.025572250695106</v>
      </c>
      <c r="U173">
        <v>-352.913508620372</v>
      </c>
      <c r="V173">
        <v>116.22822037058</v>
      </c>
      <c r="W173">
        <v>249.32121742695699</v>
      </c>
      <c r="X173">
        <v>183.90134330933799</v>
      </c>
      <c r="Y173">
        <v>779.31861160856295</v>
      </c>
      <c r="AA173" t="s">
        <v>67</v>
      </c>
    </row>
    <row r="174" spans="1:27" x14ac:dyDescent="0.25">
      <c r="A174" s="1">
        <f>fullIRtable!A174-fullIRtable!$A$161</f>
        <v>56.499999999941807</v>
      </c>
      <c r="B174" s="1">
        <v>30.072299999999998</v>
      </c>
      <c r="C174" s="1">
        <v>6.3487</v>
      </c>
      <c r="D174" s="1">
        <v>19.252300000000002</v>
      </c>
      <c r="E174" s="89">
        <v>24.849569910000007</v>
      </c>
      <c r="F174">
        <v>-181.45758103238799</v>
      </c>
      <c r="G174">
        <v>156.33139598816001</v>
      </c>
      <c r="H174">
        <v>17.268425998265499</v>
      </c>
      <c r="I174">
        <v>-30.732748998402201</v>
      </c>
      <c r="J174">
        <v>15.147174052370699</v>
      </c>
      <c r="K174">
        <v>249.42147540257801</v>
      </c>
      <c r="L174">
        <v>244.40407137080399</v>
      </c>
      <c r="M174">
        <v>-130.569147846325</v>
      </c>
      <c r="N174">
        <v>127.065473303346</v>
      </c>
      <c r="P174">
        <v>0.18608333333333249</v>
      </c>
      <c r="Q174">
        <v>474.57666334208602</v>
      </c>
      <c r="R174">
        <v>-442.34210095298403</v>
      </c>
      <c r="S174">
        <v>-102.73827091003901</v>
      </c>
      <c r="T174">
        <v>81.841649768344695</v>
      </c>
      <c r="U174">
        <v>-356.300034364635</v>
      </c>
      <c r="V174">
        <v>115.75648846129999</v>
      </c>
      <c r="W174">
        <v>240.590995445592</v>
      </c>
      <c r="X174">
        <v>193.59469317295699</v>
      </c>
      <c r="Y174">
        <v>807.12482881446294</v>
      </c>
      <c r="AA174" t="s">
        <v>67</v>
      </c>
    </row>
    <row r="175" spans="1:27" x14ac:dyDescent="0.25">
      <c r="A175" s="1">
        <f>fullIRtable!A175-fullIRtable!$A$161</f>
        <v>59.499999999941807</v>
      </c>
      <c r="B175" s="1">
        <v>30.072299999999998</v>
      </c>
      <c r="C175" s="1">
        <v>6.3455000000000004</v>
      </c>
      <c r="D175" s="1">
        <v>19.5367</v>
      </c>
      <c r="E175" s="89">
        <v>25.407819910000004</v>
      </c>
      <c r="F175">
        <v>-187.90580527922299</v>
      </c>
      <c r="G175">
        <v>161.488349120029</v>
      </c>
      <c r="H175">
        <v>17.845044233215098</v>
      </c>
      <c r="I175">
        <v>-30.108423649718901</v>
      </c>
      <c r="J175">
        <v>15.053486138761</v>
      </c>
      <c r="K175">
        <v>256.80858343046901</v>
      </c>
      <c r="L175">
        <v>252.289667798501</v>
      </c>
      <c r="M175">
        <v>-134.60627432733901</v>
      </c>
      <c r="N175">
        <v>131.210229022693</v>
      </c>
      <c r="P175">
        <v>7.8338678666666564E-2</v>
      </c>
      <c r="Q175">
        <v>476.30598450056902</v>
      </c>
      <c r="R175">
        <v>-444.33375272656298</v>
      </c>
      <c r="S175">
        <v>-103.496689097092</v>
      </c>
      <c r="T175">
        <v>74.858384302256496</v>
      </c>
      <c r="U175">
        <v>-365.126625581594</v>
      </c>
      <c r="V175">
        <v>115.048843144819</v>
      </c>
      <c r="W175">
        <v>221.49415271894699</v>
      </c>
      <c r="X175">
        <v>216.25211543379899</v>
      </c>
      <c r="Y175">
        <v>872.91409433759497</v>
      </c>
      <c r="AA175" t="s">
        <v>67</v>
      </c>
    </row>
    <row r="176" spans="1:27" x14ac:dyDescent="0.25">
      <c r="A176" s="1">
        <f>fullIRtable!A176-fullIRtable!$A$161</f>
        <v>74.499999999941807</v>
      </c>
      <c r="B176" s="1">
        <v>30.024999999999999</v>
      </c>
      <c r="C176" s="1">
        <v>6.4715999999999996</v>
      </c>
      <c r="D176" s="1">
        <v>51.733400000000003</v>
      </c>
      <c r="E176" s="89">
        <v>26.582900090000003</v>
      </c>
      <c r="F176">
        <v>-196.06711029823799</v>
      </c>
      <c r="G176">
        <v>167.893516235352</v>
      </c>
      <c r="H176">
        <v>21.034767277496702</v>
      </c>
      <c r="I176">
        <v>-22.0764646056945</v>
      </c>
      <c r="J176">
        <v>12.3042235043772</v>
      </c>
      <c r="K176">
        <v>261.26382079623102</v>
      </c>
      <c r="L176">
        <v>260.22098488066399</v>
      </c>
      <c r="M176">
        <v>-138.47813523062601</v>
      </c>
      <c r="N176">
        <v>135.82275108774999</v>
      </c>
      <c r="P176">
        <v>3.9589864998847729E-2</v>
      </c>
      <c r="Q176">
        <v>479.27028751262401</v>
      </c>
      <c r="R176">
        <v>-447.51336484693297</v>
      </c>
      <c r="S176">
        <v>-104.559736186755</v>
      </c>
      <c r="T176">
        <v>67.381364279435005</v>
      </c>
      <c r="U176">
        <v>-375.61109033100701</v>
      </c>
      <c r="V176">
        <v>114.532805869928</v>
      </c>
      <c r="W176">
        <v>201.084796448232</v>
      </c>
      <c r="X176">
        <v>241.543948576052</v>
      </c>
      <c r="Y176">
        <v>946.903665539038</v>
      </c>
      <c r="AA176" t="s">
        <v>67</v>
      </c>
    </row>
    <row r="177" spans="1:27" x14ac:dyDescent="0.25">
      <c r="A177" s="1">
        <f>fullIRtable!A177-fullIRtable!$A$161</f>
        <v>76.500000000000014</v>
      </c>
      <c r="B177" s="1">
        <v>30.024999999999999</v>
      </c>
      <c r="C177" s="1">
        <v>6.4999000000000002</v>
      </c>
      <c r="D177" s="1">
        <v>51.923000000000002</v>
      </c>
      <c r="E177" s="89">
        <v>26.662079820000002</v>
      </c>
      <c r="F177">
        <v>-195.79033949548301</v>
      </c>
      <c r="G177">
        <v>167.33091178857501</v>
      </c>
      <c r="H177">
        <v>20.238752595089998</v>
      </c>
      <c r="I177">
        <v>-22.729789942906901</v>
      </c>
      <c r="J177">
        <v>12.568357307394001</v>
      </c>
      <c r="K177">
        <v>261.03771173149198</v>
      </c>
      <c r="L177">
        <v>259.79445070023598</v>
      </c>
      <c r="M177">
        <v>-138.130513061774</v>
      </c>
      <c r="N177">
        <v>135.50939485544899</v>
      </c>
      <c r="P177">
        <v>3.8960090002267557E-2</v>
      </c>
      <c r="Q177">
        <v>487.01998297983698</v>
      </c>
      <c r="R177">
        <v>-454.74950846699198</v>
      </c>
      <c r="S177">
        <v>-106.25039427192399</v>
      </c>
      <c r="T177">
        <v>68.471852715088005</v>
      </c>
      <c r="U177">
        <v>-381.68366067990002</v>
      </c>
      <c r="V177">
        <v>116.38492305103399</v>
      </c>
      <c r="W177">
        <v>204.3388899551</v>
      </c>
      <c r="X177">
        <v>245.44680764314501</v>
      </c>
      <c r="Y177">
        <v>962.20672032423602</v>
      </c>
      <c r="AA177" t="s">
        <v>67</v>
      </c>
    </row>
    <row r="178" spans="1:27" x14ac:dyDescent="0.25">
      <c r="A178" s="1">
        <f>fullIRtable!A178-fullIRtable!$A$161</f>
        <v>78.499999999883599</v>
      </c>
      <c r="B178" s="1">
        <v>30.024999999999999</v>
      </c>
      <c r="C178" s="1">
        <v>6.5125999999999999</v>
      </c>
      <c r="D178" s="1">
        <v>51.196300000000001</v>
      </c>
      <c r="E178" s="89">
        <v>26.740000000000002</v>
      </c>
      <c r="F178">
        <v>-196.13385635505099</v>
      </c>
      <c r="G178">
        <v>167.81779308932801</v>
      </c>
      <c r="H178">
        <v>22.439387212544101</v>
      </c>
      <c r="I178">
        <v>-17.073190873797799</v>
      </c>
      <c r="J178">
        <v>10.295641912993201</v>
      </c>
      <c r="K178">
        <v>258.08476003393201</v>
      </c>
      <c r="L178">
        <v>258.67560028124501</v>
      </c>
      <c r="M178">
        <v>-137.56604590229099</v>
      </c>
      <c r="N178">
        <v>135.30310633544499</v>
      </c>
      <c r="P178">
        <v>4.003996999999989E-2</v>
      </c>
      <c r="Q178">
        <v>474.20471879856899</v>
      </c>
      <c r="R178">
        <v>-442.77701810785999</v>
      </c>
      <c r="S178">
        <v>-103.448109545433</v>
      </c>
      <c r="T178">
        <v>66.792420523156807</v>
      </c>
      <c r="U178">
        <v>-371.51372160919198</v>
      </c>
      <c r="V178">
        <v>113.34138511456599</v>
      </c>
      <c r="W178">
        <v>199.297497425031</v>
      </c>
      <c r="X178">
        <v>238.619472382678</v>
      </c>
      <c r="Y178">
        <v>935.83187514262897</v>
      </c>
      <c r="AA178" t="s">
        <v>67</v>
      </c>
    </row>
    <row r="179" spans="1:27" x14ac:dyDescent="0.25">
      <c r="A179" s="1">
        <f>fullIRtable!A179-fullIRtable!$A$161</f>
        <v>81.499999999883599</v>
      </c>
      <c r="B179" s="1">
        <v>30.024999999999999</v>
      </c>
      <c r="C179" s="1">
        <v>6.5189000000000004</v>
      </c>
      <c r="D179" s="1">
        <v>51.733400000000003</v>
      </c>
      <c r="E179" s="89">
        <v>26.860119910000002</v>
      </c>
      <c r="F179">
        <v>-198.03303133046899</v>
      </c>
      <c r="G179">
        <v>168.48914972631101</v>
      </c>
      <c r="H179">
        <v>22.648350363918599</v>
      </c>
      <c r="I179">
        <v>-13.0288739520559</v>
      </c>
      <c r="J179">
        <v>8.9427999799477007</v>
      </c>
      <c r="K179">
        <v>256.99123443368802</v>
      </c>
      <c r="L179">
        <v>259.27695012401801</v>
      </c>
      <c r="M179">
        <v>-137.54951772747299</v>
      </c>
      <c r="N179">
        <v>135.780646228086</v>
      </c>
      <c r="P179">
        <v>3.4580588235175853E-2</v>
      </c>
      <c r="Q179">
        <v>479.30796954503398</v>
      </c>
      <c r="R179">
        <v>-447.55488151861999</v>
      </c>
      <c r="S179">
        <v>-104.57435952050599</v>
      </c>
      <c r="T179">
        <v>67.265272450633901</v>
      </c>
      <c r="U179">
        <v>-375.76612580586101</v>
      </c>
      <c r="V179">
        <v>114.52298177502</v>
      </c>
      <c r="W179">
        <v>200.76762796341001</v>
      </c>
      <c r="X179">
        <v>241.92890073870799</v>
      </c>
      <c r="Y179">
        <v>948.02585539371796</v>
      </c>
      <c r="AA179" t="s">
        <v>67</v>
      </c>
    </row>
    <row r="180" spans="1:27" x14ac:dyDescent="0.25">
      <c r="A180" s="1">
        <f>fullIRtable!A180-fullIRtable!$A$161</f>
        <v>98.499999999941807</v>
      </c>
      <c r="B180" s="1">
        <v>29.977699999999999</v>
      </c>
      <c r="C180" s="1">
        <v>6.5315000000000003</v>
      </c>
      <c r="D180" s="1">
        <v>51.575400000000002</v>
      </c>
      <c r="E180" s="89">
        <v>27.447989910000004</v>
      </c>
      <c r="F180">
        <v>-198.33532683271599</v>
      </c>
      <c r="G180">
        <v>167.976033010431</v>
      </c>
      <c r="H180">
        <v>24.487996733948901</v>
      </c>
      <c r="I180">
        <v>-4.1105904316452904</v>
      </c>
      <c r="J180">
        <v>5.5744525193872398</v>
      </c>
      <c r="K180">
        <v>250.95034628847301</v>
      </c>
      <c r="L180">
        <v>256.48376461511998</v>
      </c>
      <c r="M180">
        <v>-135.69231995437701</v>
      </c>
      <c r="N180">
        <v>134.77362188234</v>
      </c>
      <c r="P180">
        <v>2.7768928888889377E-2</v>
      </c>
      <c r="Q180">
        <v>488.61273901194801</v>
      </c>
      <c r="R180">
        <v>-456.18255200780999</v>
      </c>
      <c r="S180">
        <v>-106.543094887891</v>
      </c>
      <c r="T180">
        <v>69.734441871562595</v>
      </c>
      <c r="U180">
        <v>-381.85806526257198</v>
      </c>
      <c r="V180">
        <v>116.926658970227</v>
      </c>
      <c r="W180">
        <v>207.85625970911099</v>
      </c>
      <c r="X180">
        <v>243.11821065774001</v>
      </c>
      <c r="Y180">
        <v>956.38864433282595</v>
      </c>
      <c r="AA180" t="s">
        <v>67</v>
      </c>
    </row>
    <row r="181" spans="1:27" x14ac:dyDescent="0.25">
      <c r="A181" s="1">
        <f>fullIRtable!A181-fullIRtable!$A$161</f>
        <v>100.74999999994181</v>
      </c>
      <c r="B181" s="1">
        <v>30.024999999999999</v>
      </c>
      <c r="C181" s="1">
        <v>6.5125999999999999</v>
      </c>
      <c r="D181" s="1">
        <v>49.174100000000003</v>
      </c>
      <c r="E181" s="89">
        <v>27.510470000000005</v>
      </c>
      <c r="F181" t="s">
        <v>70</v>
      </c>
      <c r="G181" t="s">
        <v>70</v>
      </c>
      <c r="H181" t="s">
        <v>70</v>
      </c>
      <c r="I181" t="s">
        <v>70</v>
      </c>
      <c r="J181" t="s">
        <v>70</v>
      </c>
      <c r="K181" t="s">
        <v>70</v>
      </c>
      <c r="L181" t="s">
        <v>70</v>
      </c>
      <c r="M181" t="s">
        <v>70</v>
      </c>
      <c r="N181" t="s">
        <v>70</v>
      </c>
      <c r="P181">
        <v>3.3108468572530622E-2</v>
      </c>
      <c r="Q181">
        <v>479.14856484871001</v>
      </c>
      <c r="R181">
        <v>-447.37925524073199</v>
      </c>
      <c r="S181">
        <v>-104.51249898355</v>
      </c>
      <c r="T181">
        <v>67.756372117908597</v>
      </c>
      <c r="U181">
        <v>-375.11028444607598</v>
      </c>
      <c r="V181">
        <v>114.56454043454001</v>
      </c>
      <c r="W181">
        <v>202.109335994883</v>
      </c>
      <c r="X181">
        <v>240.30044993595399</v>
      </c>
      <c r="Y181">
        <v>943.27869181010499</v>
      </c>
      <c r="AA181" t="s">
        <v>67</v>
      </c>
    </row>
    <row r="182" spans="1:27" x14ac:dyDescent="0.25">
      <c r="A182" s="1">
        <f>fullIRtable!A182-fullIRtable!$A$161</f>
        <v>102.4999999998836</v>
      </c>
      <c r="B182" s="1">
        <v>30.024999999999999</v>
      </c>
      <c r="C182" s="1">
        <v>6.5094000000000003</v>
      </c>
      <c r="D182" s="1">
        <v>51.417400000000001</v>
      </c>
      <c r="E182" s="89">
        <v>27.568409820000007</v>
      </c>
      <c r="F182">
        <v>-197.826232386903</v>
      </c>
      <c r="G182">
        <v>167.30825123627201</v>
      </c>
      <c r="H182">
        <v>24.1904555021272</v>
      </c>
      <c r="I182">
        <v>-3.7123968289728499</v>
      </c>
      <c r="J182">
        <v>5.38871747390575</v>
      </c>
      <c r="K182">
        <v>249.81623346347899</v>
      </c>
      <c r="L182">
        <v>255.52877322848801</v>
      </c>
      <c r="M182">
        <v>-135.03083565541601</v>
      </c>
      <c r="N182">
        <v>134.23672347399901</v>
      </c>
      <c r="P182">
        <v>8.4301349997522139E-3</v>
      </c>
      <c r="Q182">
        <v>478.56860525355302</v>
      </c>
      <c r="R182">
        <v>-446.74027695343301</v>
      </c>
      <c r="S182">
        <v>-104.28743279942501</v>
      </c>
      <c r="T182">
        <v>69.543131677140593</v>
      </c>
      <c r="U182">
        <v>-372.72414780365602</v>
      </c>
      <c r="V182">
        <v>114.7157425541</v>
      </c>
      <c r="W182">
        <v>206.99084947842499</v>
      </c>
      <c r="X182">
        <v>234.37568491460601</v>
      </c>
      <c r="Y182">
        <v>926.00716671232101</v>
      </c>
      <c r="AA182" t="s">
        <v>67</v>
      </c>
    </row>
    <row r="183" spans="1:27" x14ac:dyDescent="0.25">
      <c r="A183" s="1">
        <f>fullIRtable!A183-fullIRtable!$A$161</f>
        <v>104.49999999994181</v>
      </c>
      <c r="B183" s="1">
        <v>30.024999999999999</v>
      </c>
      <c r="C183" s="1">
        <v>6.5063000000000004</v>
      </c>
      <c r="D183" s="1">
        <v>52.744500000000002</v>
      </c>
      <c r="E183" s="89">
        <v>27.585270090000002</v>
      </c>
      <c r="F183">
        <v>-198.25882878499399</v>
      </c>
      <c r="G183">
        <v>167.52987280172201</v>
      </c>
      <c r="H183">
        <v>24.853746630823501</v>
      </c>
      <c r="I183">
        <v>-1.3340305459167101</v>
      </c>
      <c r="J183">
        <v>4.5368872381252201</v>
      </c>
      <c r="K183">
        <v>248.691527016576</v>
      </c>
      <c r="L183">
        <v>255.30884130427299</v>
      </c>
      <c r="M183">
        <v>-134.85820775254101</v>
      </c>
      <c r="N183">
        <v>134.26522883995699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A183" t="s">
        <v>67</v>
      </c>
    </row>
    <row r="184" spans="1:27" x14ac:dyDescent="0.25">
      <c r="A184" s="91">
        <f>fullIRtable!A184-fullIRtable!$A$161</f>
        <v>105.4999999998836</v>
      </c>
      <c r="B184" s="91">
        <v>30.024999999999999</v>
      </c>
      <c r="C184" s="91">
        <v>6.5063000000000004</v>
      </c>
      <c r="D184" s="91">
        <v>52.744500000000002</v>
      </c>
      <c r="E184" s="98">
        <v>27.585270090000002</v>
      </c>
      <c r="F184">
        <v>-197.335928061338</v>
      </c>
      <c r="G184">
        <v>166.847232311352</v>
      </c>
      <c r="H184">
        <v>25.129716221156201</v>
      </c>
      <c r="I184">
        <v>-0.39805167726130702</v>
      </c>
      <c r="J184">
        <v>4.1135651034137304</v>
      </c>
      <c r="K184">
        <v>247.08740017280201</v>
      </c>
      <c r="L184">
        <v>253.87321387032199</v>
      </c>
      <c r="M184">
        <v>-134.16699350719199</v>
      </c>
      <c r="N184">
        <v>133.594012754658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A184" s="93" t="s">
        <v>67</v>
      </c>
    </row>
    <row r="185" spans="1:27" x14ac:dyDescent="0.25">
      <c r="A185" s="1">
        <f>fullIRtable!A185-fullIRtable!$A$185</f>
        <v>0</v>
      </c>
      <c r="B185" s="1">
        <v>30.024999999999999</v>
      </c>
      <c r="C185" s="1">
        <v>6.9507000000000003</v>
      </c>
      <c r="D185" s="1">
        <v>51.164700000000003</v>
      </c>
      <c r="E185" s="89">
        <v>16.998349999999999</v>
      </c>
      <c r="F185">
        <v>-89.635238245390894</v>
      </c>
      <c r="G185">
        <v>83.889507789687798</v>
      </c>
      <c r="H185">
        <v>15.771401478693599</v>
      </c>
      <c r="I185">
        <v>-22.333781519174199</v>
      </c>
      <c r="J185">
        <v>9.1857930576198505</v>
      </c>
      <c r="K185">
        <v>134.877294303855</v>
      </c>
      <c r="L185">
        <v>127.15715230533399</v>
      </c>
      <c r="M185">
        <v>-71.351777272793001</v>
      </c>
      <c r="N185">
        <v>66.873484152039595</v>
      </c>
      <c r="P185">
        <v>3.1154999999093314E-2</v>
      </c>
      <c r="Q185">
        <v>510.544977283359</v>
      </c>
      <c r="R185">
        <v>-476.73647596433898</v>
      </c>
      <c r="S185">
        <v>-111.403706863013</v>
      </c>
      <c r="T185">
        <v>71.381201416397204</v>
      </c>
      <c r="U185">
        <v>-400.532098492052</v>
      </c>
      <c r="V185">
        <v>121.945023377596</v>
      </c>
      <c r="W185">
        <v>213.11722132744501</v>
      </c>
      <c r="X185">
        <v>258.50307763887298</v>
      </c>
      <c r="Y185">
        <v>1012.12131836271</v>
      </c>
      <c r="AA185" t="s">
        <v>68</v>
      </c>
    </row>
    <row r="186" spans="1:27" x14ac:dyDescent="0.25">
      <c r="A186" s="1">
        <f>fullIRtable!A186-fullIRtable!$A$185</f>
        <v>2.0000000000582077</v>
      </c>
      <c r="B186" s="1">
        <v>30.024999999999999</v>
      </c>
      <c r="C186" s="1">
        <v>6.9097</v>
      </c>
      <c r="D186" s="1">
        <v>51.543799999999997</v>
      </c>
      <c r="E186" s="89">
        <v>17.060659999999999</v>
      </c>
      <c r="F186">
        <v>-86.819666421227197</v>
      </c>
      <c r="G186">
        <v>81.696742288229103</v>
      </c>
      <c r="H186">
        <v>15.7990131754812</v>
      </c>
      <c r="I186">
        <v>-21.7526371977815</v>
      </c>
      <c r="J186">
        <v>8.7611594223563003</v>
      </c>
      <c r="K186">
        <v>131.23223647731299</v>
      </c>
      <c r="L186">
        <v>123.418784922203</v>
      </c>
      <c r="M186">
        <v>-69.407131831278207</v>
      </c>
      <c r="N186">
        <v>64.944048271629299</v>
      </c>
      <c r="P186">
        <v>3.3289999999999743E-2</v>
      </c>
      <c r="Q186">
        <v>478.007408459347</v>
      </c>
      <c r="R186">
        <v>-446.1219708086</v>
      </c>
      <c r="S186">
        <v>-104.069647910133</v>
      </c>
      <c r="T186">
        <v>71.272086648145404</v>
      </c>
      <c r="U186">
        <v>-370.41520672639899</v>
      </c>
      <c r="V186">
        <v>114.862053073338</v>
      </c>
      <c r="W186">
        <v>211.71443803826699</v>
      </c>
      <c r="X186">
        <v>228.642595862299</v>
      </c>
      <c r="Y186">
        <v>909.29440415806903</v>
      </c>
      <c r="AA186" t="s">
        <v>68</v>
      </c>
    </row>
    <row r="187" spans="1:27" x14ac:dyDescent="0.25">
      <c r="A187" s="1">
        <f>fullIRtable!A187-fullIRtable!$A$185</f>
        <v>5.0000000000582077</v>
      </c>
      <c r="B187" s="1">
        <v>29.977699999999999</v>
      </c>
      <c r="C187" s="1">
        <v>6.8813000000000004</v>
      </c>
      <c r="D187" s="1">
        <v>49.363700000000001</v>
      </c>
      <c r="E187" s="89">
        <v>17.160529999999998</v>
      </c>
      <c r="F187">
        <v>-79.602696329620002</v>
      </c>
      <c r="G187">
        <v>75.338277332871399</v>
      </c>
      <c r="H187">
        <v>15.483550865588199</v>
      </c>
      <c r="I187">
        <v>-19.084386445771699</v>
      </c>
      <c r="J187">
        <v>7.6625410680549697</v>
      </c>
      <c r="K187">
        <v>120.147873323645</v>
      </c>
      <c r="L187">
        <v>113.255838154202</v>
      </c>
      <c r="M187">
        <v>-63.806026102340098</v>
      </c>
      <c r="N187">
        <v>59.695804202538703</v>
      </c>
      <c r="P187">
        <v>3.7503153333333948E-2</v>
      </c>
      <c r="Q187">
        <v>474.93998094150601</v>
      </c>
      <c r="R187">
        <v>-442.74239104841001</v>
      </c>
      <c r="S187">
        <v>-102.87926440501199</v>
      </c>
      <c r="T187">
        <v>80.722327552728402</v>
      </c>
      <c r="U187">
        <v>-357.79483835621699</v>
      </c>
      <c r="V187">
        <v>115.661767270849</v>
      </c>
      <c r="W187">
        <v>237.53295303831601</v>
      </c>
      <c r="X187">
        <v>197.30628416167801</v>
      </c>
      <c r="Y187">
        <v>817.94463954723301</v>
      </c>
      <c r="AA187" t="s">
        <v>68</v>
      </c>
    </row>
    <row r="188" spans="1:27" x14ac:dyDescent="0.25">
      <c r="A188" s="1">
        <f>fullIRtable!A188-fullIRtable!$A$185</f>
        <v>8.0000000000582077</v>
      </c>
      <c r="B188" s="1">
        <v>29.977699999999999</v>
      </c>
      <c r="C188" s="1">
        <v>6.8655999999999997</v>
      </c>
      <c r="D188" s="1">
        <v>49.679600000000001</v>
      </c>
      <c r="E188" s="89">
        <v>17.27303946</v>
      </c>
      <c r="F188">
        <v>-80.071779266855103</v>
      </c>
      <c r="G188">
        <v>75.722824535808797</v>
      </c>
      <c r="H188">
        <v>15.728573055319901</v>
      </c>
      <c r="I188">
        <v>-18.5570342866963</v>
      </c>
      <c r="J188">
        <v>7.4991236557966996</v>
      </c>
      <c r="K188">
        <v>120.36867087358399</v>
      </c>
      <c r="L188">
        <v>113.717210963309</v>
      </c>
      <c r="M188">
        <v>-64.052813154813705</v>
      </c>
      <c r="N188">
        <v>59.977942914866603</v>
      </c>
      <c r="P188">
        <v>4.0156846666666489E-2</v>
      </c>
      <c r="Q188">
        <v>474.20473877525001</v>
      </c>
      <c r="R188">
        <v>-441.93232799635302</v>
      </c>
      <c r="S188">
        <v>-102.59393727120001</v>
      </c>
      <c r="T188">
        <v>82.987488991770803</v>
      </c>
      <c r="U188">
        <v>-354.76981821764002</v>
      </c>
      <c r="V188">
        <v>115.85345364354301</v>
      </c>
      <c r="W188">
        <v>243.72148360399399</v>
      </c>
      <c r="X188">
        <v>189.795173820842</v>
      </c>
      <c r="Y188">
        <v>796.04869456684696</v>
      </c>
      <c r="AA188" t="s">
        <v>68</v>
      </c>
    </row>
    <row r="189" spans="1:27" x14ac:dyDescent="0.25">
      <c r="A189" s="1">
        <f>fullIRtable!A189-fullIRtable!$A$185</f>
        <v>11.000000000058208</v>
      </c>
      <c r="B189" s="1">
        <v>29.977699999999999</v>
      </c>
      <c r="C189" s="1">
        <v>6.8655999999999997</v>
      </c>
      <c r="D189" s="1">
        <v>49.837600000000002</v>
      </c>
      <c r="E189" s="89">
        <v>17.393509999999999</v>
      </c>
      <c r="F189">
        <v>-81.429454836043206</v>
      </c>
      <c r="G189">
        <v>76.773476070254802</v>
      </c>
      <c r="H189">
        <v>16.023890224465799</v>
      </c>
      <c r="I189">
        <v>-17.8801119792736</v>
      </c>
      <c r="J189">
        <v>7.3329286842024199</v>
      </c>
      <c r="K189">
        <v>121.52659155847201</v>
      </c>
      <c r="L189">
        <v>115.22637595838999</v>
      </c>
      <c r="M189">
        <v>-64.844692215293506</v>
      </c>
      <c r="N189">
        <v>60.821639490726497</v>
      </c>
      <c r="P189">
        <v>4.5813599999786556E-2</v>
      </c>
      <c r="Q189">
        <v>473.97649215042799</v>
      </c>
      <c r="R189">
        <v>-441.68085419029097</v>
      </c>
      <c r="S189">
        <v>-102.505361089742</v>
      </c>
      <c r="T189">
        <v>83.690679388760302</v>
      </c>
      <c r="U189">
        <v>-353.83073931488599</v>
      </c>
      <c r="V189">
        <v>115.91296020492901</v>
      </c>
      <c r="W189">
        <v>245.642633762527</v>
      </c>
      <c r="X189">
        <v>187.46344559269701</v>
      </c>
      <c r="Y189">
        <v>789.251378187098</v>
      </c>
      <c r="AA189" t="s">
        <v>68</v>
      </c>
    </row>
    <row r="190" spans="1:27" x14ac:dyDescent="0.25">
      <c r="A190" s="1">
        <f>fullIRtable!A190-fullIRtable!$A$185</f>
        <v>23.500000000116415</v>
      </c>
      <c r="B190" s="1">
        <v>29.977699999999999</v>
      </c>
      <c r="C190" s="1">
        <v>6.8624000000000001</v>
      </c>
      <c r="D190" s="1">
        <v>48.542200000000001</v>
      </c>
      <c r="E190" s="89">
        <v>17.966179999999998</v>
      </c>
      <c r="F190">
        <v>-92.144196142459904</v>
      </c>
      <c r="G190">
        <v>85.206137787787995</v>
      </c>
      <c r="H190">
        <v>16.124088298098901</v>
      </c>
      <c r="I190">
        <v>-19.2786406751855</v>
      </c>
      <c r="J190">
        <v>8.3164830711489195</v>
      </c>
      <c r="K190">
        <v>135.09403808048401</v>
      </c>
      <c r="L190">
        <v>129.09232915006001</v>
      </c>
      <c r="M190">
        <v>-71.912637854195594</v>
      </c>
      <c r="N190">
        <v>67.948236427127199</v>
      </c>
      <c r="P190">
        <v>5.0668171765052894E-2</v>
      </c>
      <c r="Q190">
        <v>474.97438492522599</v>
      </c>
      <c r="R190">
        <v>-442.78029607752097</v>
      </c>
      <c r="S190">
        <v>-102.89261561084599</v>
      </c>
      <c r="T190">
        <v>80.616335009196305</v>
      </c>
      <c r="U190">
        <v>-357.93638674014102</v>
      </c>
      <c r="V190">
        <v>115.652797825596</v>
      </c>
      <c r="W190">
        <v>237.24337629078201</v>
      </c>
      <c r="X190">
        <v>197.65774787542099</v>
      </c>
      <c r="Y190">
        <v>818.96920587842897</v>
      </c>
      <c r="AA190" t="s">
        <v>68</v>
      </c>
    </row>
    <row r="191" spans="1:27" x14ac:dyDescent="0.25">
      <c r="A191" s="1">
        <f>fullIRtable!A191-fullIRtable!$A$185</f>
        <v>26.333333333430346</v>
      </c>
      <c r="B191" s="1">
        <v>29.977699999999999</v>
      </c>
      <c r="C191" s="1">
        <v>6.8624000000000001</v>
      </c>
      <c r="D191" s="1">
        <v>49.837600000000002</v>
      </c>
      <c r="E191" s="89">
        <v>18.109739819999998</v>
      </c>
      <c r="F191">
        <v>-92.182916935602606</v>
      </c>
      <c r="G191">
        <v>85.193301291828703</v>
      </c>
      <c r="H191">
        <v>15.730003366850701</v>
      </c>
      <c r="I191">
        <v>-20.341158072051002</v>
      </c>
      <c r="J191">
        <v>8.7759061192107293</v>
      </c>
      <c r="K191">
        <v>135.77844950564199</v>
      </c>
      <c r="L191">
        <v>129.43834610171601</v>
      </c>
      <c r="M191">
        <v>-72.123799277912099</v>
      </c>
      <c r="N191">
        <v>68.073702753538498</v>
      </c>
      <c r="P191">
        <v>5.4146115000787927E-2</v>
      </c>
      <c r="Q191">
        <v>474.42766833021898</v>
      </c>
      <c r="R191">
        <v>-442.17794367536402</v>
      </c>
      <c r="S191">
        <v>-102.680450072266</v>
      </c>
      <c r="T191">
        <v>82.300679104993705</v>
      </c>
      <c r="U191">
        <v>-355.68702153781402</v>
      </c>
      <c r="V191">
        <v>115.795333225349</v>
      </c>
      <c r="W191">
        <v>241.84508578562699</v>
      </c>
      <c r="X191">
        <v>192.072585314691</v>
      </c>
      <c r="Y191">
        <v>802.68766993151905</v>
      </c>
      <c r="AA191" t="s">
        <v>68</v>
      </c>
    </row>
    <row r="192" spans="1:27" x14ac:dyDescent="0.25">
      <c r="A192" s="1">
        <f>fullIRtable!A192-fullIRtable!$A$185</f>
        <v>29.000000000058208</v>
      </c>
      <c r="B192" s="1">
        <v>29.977699999999999</v>
      </c>
      <c r="C192" s="1">
        <v>6.8655999999999997</v>
      </c>
      <c r="D192" s="1">
        <v>49.679600000000001</v>
      </c>
      <c r="E192" s="89">
        <v>18.254129459999998</v>
      </c>
      <c r="F192">
        <v>-90.104230602639404</v>
      </c>
      <c r="G192">
        <v>83.658622395735094</v>
      </c>
      <c r="H192">
        <v>15.6671877567697</v>
      </c>
      <c r="I192">
        <v>-20.4016559168737</v>
      </c>
      <c r="J192">
        <v>8.6398946422493506</v>
      </c>
      <c r="K192">
        <v>133.530865674529</v>
      </c>
      <c r="L192">
        <v>126.848012261804</v>
      </c>
      <c r="M192">
        <v>-70.897829084811804</v>
      </c>
      <c r="N192">
        <v>66.748913569537805</v>
      </c>
      <c r="P192">
        <v>5.7070060000000922E-2</v>
      </c>
      <c r="Q192">
        <v>473.56908389513802</v>
      </c>
      <c r="R192">
        <v>-441.23198666680702</v>
      </c>
      <c r="S192">
        <v>-102.347257283641</v>
      </c>
      <c r="T192">
        <v>84.945836752161895</v>
      </c>
      <c r="U192">
        <v>-352.15453336040298</v>
      </c>
      <c r="V192">
        <v>116.019176200487</v>
      </c>
      <c r="W192">
        <v>249.07178434994299</v>
      </c>
      <c r="X192">
        <v>183.30143485090699</v>
      </c>
      <c r="Y192">
        <v>777.11853025361802</v>
      </c>
      <c r="AA192" t="s">
        <v>68</v>
      </c>
    </row>
    <row r="193" spans="1:27" x14ac:dyDescent="0.25">
      <c r="A193" s="1">
        <f>fullIRtable!A193-fullIRtable!$A$185</f>
        <v>32.000000000058208</v>
      </c>
      <c r="B193" s="1">
        <v>30.024999999999999</v>
      </c>
      <c r="C193" s="1">
        <v>6.8655999999999997</v>
      </c>
      <c r="D193" s="1">
        <v>44.845399999999998</v>
      </c>
      <c r="E193" s="89">
        <v>18.425339640000001</v>
      </c>
      <c r="F193">
        <v>-92.5794140398705</v>
      </c>
      <c r="G193">
        <v>85.635672071572102</v>
      </c>
      <c r="H193">
        <v>15.676542695994</v>
      </c>
      <c r="I193">
        <v>-21.009594222401098</v>
      </c>
      <c r="J193">
        <v>8.9878205029916796</v>
      </c>
      <c r="K193">
        <v>136.797430467738</v>
      </c>
      <c r="L193">
        <v>130.20324419813201</v>
      </c>
      <c r="M193">
        <v>-72.5282920948178</v>
      </c>
      <c r="N193">
        <v>68.426674754552707</v>
      </c>
      <c r="P193">
        <v>5.9943333333333015E-2</v>
      </c>
      <c r="Q193">
        <v>473.64379130047098</v>
      </c>
      <c r="R193">
        <v>-441.31429653612901</v>
      </c>
      <c r="S193">
        <v>-102.376249129345</v>
      </c>
      <c r="T193">
        <v>84.715675974046903</v>
      </c>
      <c r="U193">
        <v>-352.46190279176801</v>
      </c>
      <c r="V193">
        <v>115.999699181452</v>
      </c>
      <c r="W193">
        <v>248.44297398286199</v>
      </c>
      <c r="X193">
        <v>184.06463140051801</v>
      </c>
      <c r="Y193">
        <v>779.34335582312599</v>
      </c>
      <c r="AA193" t="s">
        <v>68</v>
      </c>
    </row>
    <row r="194" spans="1:27" x14ac:dyDescent="0.25">
      <c r="A194" s="1">
        <f>fullIRtable!A194-fullIRtable!$A$185</f>
        <v>35.000000000058208</v>
      </c>
      <c r="B194" s="1">
        <v>29.977699999999999</v>
      </c>
      <c r="C194" s="1">
        <v>6.8624000000000001</v>
      </c>
      <c r="D194" s="1">
        <v>47.625900000000001</v>
      </c>
      <c r="E194" s="89">
        <v>18.60516964</v>
      </c>
      <c r="F194">
        <v>-95.183322713097098</v>
      </c>
      <c r="G194">
        <v>87.401613657091303</v>
      </c>
      <c r="H194">
        <v>15.2664032118858</v>
      </c>
      <c r="I194">
        <v>-21.283858254597199</v>
      </c>
      <c r="J194">
        <v>9.2148674504368397</v>
      </c>
      <c r="K194">
        <v>139.82628939223301</v>
      </c>
      <c r="L194">
        <v>133.31703105365</v>
      </c>
      <c r="M194">
        <v>-74.031962693787506</v>
      </c>
      <c r="N194">
        <v>69.999484914893898</v>
      </c>
      <c r="P194">
        <v>6.7352814399686309E-2</v>
      </c>
      <c r="Q194">
        <v>474.777607940439</v>
      </c>
      <c r="R194">
        <v>-442.44297473190699</v>
      </c>
      <c r="S194">
        <v>-102.694381445102</v>
      </c>
      <c r="T194">
        <v>83.533219287709798</v>
      </c>
      <c r="U194">
        <v>-354.737829036162</v>
      </c>
      <c r="V194">
        <v>116.062511013475</v>
      </c>
      <c r="W194">
        <v>245.237880779367</v>
      </c>
      <c r="X194">
        <v>188.68145255100799</v>
      </c>
      <c r="Y194">
        <v>793.16536725955302</v>
      </c>
      <c r="AA194" t="s">
        <v>68</v>
      </c>
    </row>
    <row r="195" spans="1:27" x14ac:dyDescent="0.25">
      <c r="A195" s="1">
        <f>fullIRtable!A195-fullIRtable!$A$185</f>
        <v>47.500000000116415</v>
      </c>
      <c r="B195" s="1">
        <v>29.977699999999999</v>
      </c>
      <c r="C195" s="1">
        <v>6.8593000000000002</v>
      </c>
      <c r="D195" s="1">
        <v>39.158000000000001</v>
      </c>
      <c r="E195" s="89">
        <v>19.447079819999999</v>
      </c>
      <c r="F195">
        <v>-111.53500375346501</v>
      </c>
      <c r="G195">
        <v>101.090076053565</v>
      </c>
      <c r="H195">
        <v>16.020263137555698</v>
      </c>
      <c r="I195">
        <v>-24.912364371364198</v>
      </c>
      <c r="J195">
        <v>10.997055396913099</v>
      </c>
      <c r="K195">
        <v>162.33252345234601</v>
      </c>
      <c r="L195">
        <v>155.39459259827899</v>
      </c>
      <c r="M195">
        <v>-85.519186836800998</v>
      </c>
      <c r="N195">
        <v>81.313071657787503</v>
      </c>
      <c r="P195">
        <v>7.3700000001716864E-2</v>
      </c>
      <c r="Q195">
        <v>475.40061948505002</v>
      </c>
      <c r="R195">
        <v>-443.24990575220198</v>
      </c>
      <c r="S195">
        <v>-103.058025399039</v>
      </c>
      <c r="T195">
        <v>79.303176592849297</v>
      </c>
      <c r="U195">
        <v>-359.69005038204801</v>
      </c>
      <c r="V195">
        <v>115.541673546303</v>
      </c>
      <c r="W195">
        <v>233.65576401952501</v>
      </c>
      <c r="X195">
        <v>202.01208580183899</v>
      </c>
      <c r="Y195">
        <v>831.66271461161602</v>
      </c>
      <c r="AA195" t="s">
        <v>68</v>
      </c>
    </row>
    <row r="196" spans="1:27" x14ac:dyDescent="0.25">
      <c r="A196" s="1">
        <f>fullIRtable!A196-fullIRtable!$A$185</f>
        <v>50.000000000058208</v>
      </c>
      <c r="B196" s="1">
        <v>30.024999999999999</v>
      </c>
      <c r="C196" s="1">
        <v>6.8624000000000001</v>
      </c>
      <c r="D196" s="1">
        <v>37.0411</v>
      </c>
      <c r="E196" s="89">
        <v>19.631329820000001</v>
      </c>
      <c r="F196">
        <v>-115.222865863753</v>
      </c>
      <c r="G196">
        <v>103.943825592678</v>
      </c>
      <c r="H196">
        <v>15.560181519858199</v>
      </c>
      <c r="I196">
        <v>-26.2504311166084</v>
      </c>
      <c r="J196">
        <v>11.479383038128301</v>
      </c>
      <c r="K196">
        <v>167.53495262999201</v>
      </c>
      <c r="L196">
        <v>160.28266771368899</v>
      </c>
      <c r="M196">
        <v>-87.850480379606594</v>
      </c>
      <c r="N196">
        <v>83.6914969220866</v>
      </c>
      <c r="P196">
        <v>8.2109939999999895E-2</v>
      </c>
      <c r="Q196">
        <v>470.35710173836901</v>
      </c>
      <c r="R196">
        <v>-438.10505603054003</v>
      </c>
      <c r="S196">
        <v>-101.517307202224</v>
      </c>
      <c r="T196">
        <v>86.944057854515094</v>
      </c>
      <c r="U196">
        <v>-347.10443345440899</v>
      </c>
      <c r="V196">
        <v>115.631593609299</v>
      </c>
      <c r="W196">
        <v>254.44408665592701</v>
      </c>
      <c r="X196">
        <v>174.29708512505499</v>
      </c>
      <c r="Y196">
        <v>749.62779571702504</v>
      </c>
      <c r="AA196" t="s">
        <v>68</v>
      </c>
    </row>
    <row r="197" spans="1:27" x14ac:dyDescent="0.25">
      <c r="A197" s="1">
        <f>fullIRtable!A197-fullIRtable!$A$185</f>
        <v>53.000000000058208</v>
      </c>
      <c r="B197" s="1">
        <v>29.977699999999999</v>
      </c>
      <c r="C197" s="1">
        <v>6.8655999999999997</v>
      </c>
      <c r="D197" s="1">
        <v>35.935200000000002</v>
      </c>
      <c r="E197" s="89">
        <v>19.877659640000001</v>
      </c>
      <c r="F197">
        <v>-107.589304377852</v>
      </c>
      <c r="G197">
        <v>97.083434844817205</v>
      </c>
      <c r="H197">
        <v>14.9317850270441</v>
      </c>
      <c r="I197">
        <v>-24.1065945322018</v>
      </c>
      <c r="J197">
        <v>10.790355015990301</v>
      </c>
      <c r="K197">
        <v>156.06553177036099</v>
      </c>
      <c r="L197">
        <v>149.74389653368701</v>
      </c>
      <c r="M197">
        <v>-82.106599388089407</v>
      </c>
      <c r="N197">
        <v>78.250383744578102</v>
      </c>
      <c r="P197">
        <v>8.3749999999999616E-2</v>
      </c>
      <c r="Q197">
        <v>474.08875211604197</v>
      </c>
      <c r="R197">
        <v>-441.80453816605001</v>
      </c>
      <c r="S197">
        <v>-102.548926108001</v>
      </c>
      <c r="T197">
        <v>83.344824084014206</v>
      </c>
      <c r="U197">
        <v>-354.29261316552697</v>
      </c>
      <c r="V197">
        <v>115.883692600771</v>
      </c>
      <c r="W197">
        <v>244.69774034196399</v>
      </c>
      <c r="X197">
        <v>188.61027640395301</v>
      </c>
      <c r="Y197">
        <v>792.59455149564405</v>
      </c>
      <c r="AA197" t="s">
        <v>68</v>
      </c>
    </row>
    <row r="198" spans="1:27" x14ac:dyDescent="0.25">
      <c r="A198" s="1">
        <f>fullIRtable!A198-fullIRtable!$A$185</f>
        <v>56.000000000058208</v>
      </c>
      <c r="B198" s="1">
        <v>29.977699999999999</v>
      </c>
      <c r="C198" s="1">
        <v>6.8624000000000001</v>
      </c>
      <c r="D198" s="1">
        <v>34.228999999999999</v>
      </c>
      <c r="E198" s="89">
        <v>20.12890964</v>
      </c>
      <c r="F198">
        <v>-110.568238072494</v>
      </c>
      <c r="G198">
        <v>99.160974955696105</v>
      </c>
      <c r="H198">
        <v>14.671866382858299</v>
      </c>
      <c r="I198">
        <v>-25.076625121285499</v>
      </c>
      <c r="J198">
        <v>11.4263623595953</v>
      </c>
      <c r="K198">
        <v>159.48445213932001</v>
      </c>
      <c r="L198">
        <v>153.884349671694</v>
      </c>
      <c r="M198">
        <v>-83.564947796229504</v>
      </c>
      <c r="N198">
        <v>80.111832087246398</v>
      </c>
      <c r="P198">
        <v>8.604017999999887E-2</v>
      </c>
      <c r="Q198">
        <v>474.74527497581499</v>
      </c>
      <c r="R198">
        <v>-442.52787108651802</v>
      </c>
      <c r="S198">
        <v>-102.803704391614</v>
      </c>
      <c r="T198">
        <v>81.3221852710262</v>
      </c>
      <c r="U198">
        <v>-356.99375573964602</v>
      </c>
      <c r="V198">
        <v>115.712529481833</v>
      </c>
      <c r="W198">
        <v>239.17179332978199</v>
      </c>
      <c r="X198">
        <v>195.317199760015</v>
      </c>
      <c r="Y198">
        <v>812.14617830065197</v>
      </c>
      <c r="AA198" t="s">
        <v>68</v>
      </c>
    </row>
    <row r="199" spans="1:27" x14ac:dyDescent="0.25">
      <c r="A199" s="1">
        <f>fullIRtable!A199-fullIRtable!$A$185</f>
        <v>59.000000000058208</v>
      </c>
      <c r="B199" s="1">
        <v>29.977699999999999</v>
      </c>
      <c r="C199" s="1">
        <v>6.8624000000000001</v>
      </c>
      <c r="D199" s="1">
        <v>34.039400000000001</v>
      </c>
      <c r="E199" s="89">
        <v>20.387030179999996</v>
      </c>
      <c r="F199">
        <v>-115.01350642465501</v>
      </c>
      <c r="G199">
        <v>103.197528720983</v>
      </c>
      <c r="H199">
        <v>14.862183565052799</v>
      </c>
      <c r="I199">
        <v>-25.9319515717666</v>
      </c>
      <c r="J199">
        <v>11.5641910275836</v>
      </c>
      <c r="K199">
        <v>166.50264587296499</v>
      </c>
      <c r="L199">
        <v>159.57646688236801</v>
      </c>
      <c r="M199">
        <v>-87.370302444331699</v>
      </c>
      <c r="N199">
        <v>83.319072907723296</v>
      </c>
      <c r="P199">
        <v>0.10001912916666693</v>
      </c>
      <c r="Q199">
        <v>474.01975609317901</v>
      </c>
      <c r="R199">
        <v>-441.64398142186502</v>
      </c>
      <c r="S199">
        <v>-102.436663668005</v>
      </c>
      <c r="T199">
        <v>85.178210653420805</v>
      </c>
      <c r="U199">
        <v>-352.332990640768</v>
      </c>
      <c r="V199">
        <v>116.153090953576</v>
      </c>
      <c r="W199">
        <v>249.72448310138901</v>
      </c>
      <c r="X199">
        <v>183.01903090297199</v>
      </c>
      <c r="Y199">
        <v>776.55014163800899</v>
      </c>
      <c r="AA199" t="s">
        <v>68</v>
      </c>
    </row>
    <row r="200" spans="1:27" x14ac:dyDescent="0.25">
      <c r="A200" s="1">
        <f>fullIRtable!A200-fullIRtable!$A$185</f>
        <v>71.000000000058208</v>
      </c>
      <c r="B200" s="1">
        <v>29.977699999999999</v>
      </c>
      <c r="C200" s="1">
        <v>6.8655999999999997</v>
      </c>
      <c r="D200" s="1">
        <v>34.860900000000001</v>
      </c>
      <c r="E200" s="89">
        <v>21.58725973</v>
      </c>
      <c r="F200">
        <v>-129.30956550006499</v>
      </c>
      <c r="G200">
        <v>115.195364102992</v>
      </c>
      <c r="H200">
        <v>15.810095443421901</v>
      </c>
      <c r="I200">
        <v>-28.768590670588999</v>
      </c>
      <c r="J200">
        <v>13.108919789498</v>
      </c>
      <c r="K200">
        <v>185.863703482391</v>
      </c>
      <c r="L200">
        <v>178.92540767015299</v>
      </c>
      <c r="M200">
        <v>-97.379166128006901</v>
      </c>
      <c r="N200">
        <v>93.246863910732301</v>
      </c>
      <c r="P200">
        <v>0.1135300000000008</v>
      </c>
      <c r="Q200">
        <v>473.45702695353202</v>
      </c>
      <c r="R200">
        <v>-441.10852639321098</v>
      </c>
      <c r="S200">
        <v>-102.30377107128</v>
      </c>
      <c r="T200">
        <v>85.291066233589504</v>
      </c>
      <c r="U200">
        <v>-351.69349516600698</v>
      </c>
      <c r="V200">
        <v>116.04839082122901</v>
      </c>
      <c r="W200">
        <v>250.01496798720601</v>
      </c>
      <c r="X200">
        <v>182.15667912197699</v>
      </c>
      <c r="Y200">
        <v>773.78140604907298</v>
      </c>
      <c r="AA200" t="s">
        <v>68</v>
      </c>
    </row>
    <row r="201" spans="1:27" x14ac:dyDescent="0.25">
      <c r="A201" s="1">
        <f>fullIRtable!A201-fullIRtable!$A$185</f>
        <v>74.000000000058208</v>
      </c>
      <c r="B201" s="1">
        <v>29.977699999999999</v>
      </c>
      <c r="C201" s="1">
        <v>6.8624000000000001</v>
      </c>
      <c r="D201" s="1">
        <v>35.935200000000002</v>
      </c>
      <c r="E201" s="89">
        <v>21.927849730000002</v>
      </c>
      <c r="F201">
        <v>-131.369617079352</v>
      </c>
      <c r="G201">
        <v>116.536026766291</v>
      </c>
      <c r="H201">
        <v>15.390681319521899</v>
      </c>
      <c r="I201">
        <v>-28.734365278735599</v>
      </c>
      <c r="J201">
        <v>13.0805210230727</v>
      </c>
      <c r="K201">
        <v>188.081814220193</v>
      </c>
      <c r="L201">
        <v>181.20285966938101</v>
      </c>
      <c r="M201">
        <v>-98.383358189692501</v>
      </c>
      <c r="N201">
        <v>94.367366695771494</v>
      </c>
      <c r="P201">
        <v>0.11868996999999955</v>
      </c>
      <c r="Q201">
        <v>473.53435077568002</v>
      </c>
      <c r="R201">
        <v>-441.193718978633</v>
      </c>
      <c r="S201">
        <v>-102.33377831972</v>
      </c>
      <c r="T201">
        <v>85.052843870882398</v>
      </c>
      <c r="U201">
        <v>-352.01163022677798</v>
      </c>
      <c r="V201">
        <v>116.028231542444</v>
      </c>
      <c r="W201">
        <v>249.36413297212499</v>
      </c>
      <c r="X201">
        <v>182.94660704885899</v>
      </c>
      <c r="Y201">
        <v>776.08415721930203</v>
      </c>
      <c r="AA201" t="s">
        <v>68</v>
      </c>
    </row>
    <row r="202" spans="1:27" x14ac:dyDescent="0.25">
      <c r="A202" s="1">
        <f>fullIRtable!A202-fullIRtable!$A$185</f>
        <v>77.000000000058208</v>
      </c>
      <c r="B202" s="1">
        <v>29.977699999999999</v>
      </c>
      <c r="C202" s="1">
        <v>6.8593000000000002</v>
      </c>
      <c r="D202" s="1">
        <v>35.5244</v>
      </c>
      <c r="E202" s="89">
        <v>22.283919640000001</v>
      </c>
      <c r="F202">
        <v>-134.45341994302601</v>
      </c>
      <c r="G202">
        <v>118.921924074372</v>
      </c>
      <c r="H202">
        <v>15.2905801275013</v>
      </c>
      <c r="I202">
        <v>-29.5622464349482</v>
      </c>
      <c r="J202">
        <v>13.6355822206892</v>
      </c>
      <c r="K202">
        <v>192.17583217307501</v>
      </c>
      <c r="L202">
        <v>185.35414635933799</v>
      </c>
      <c r="M202">
        <v>-100.53268276102401</v>
      </c>
      <c r="N202">
        <v>96.495351602142904</v>
      </c>
      <c r="P202">
        <v>0.12398002999999964</v>
      </c>
      <c r="Q202">
        <v>473.882723583163</v>
      </c>
      <c r="R202">
        <v>-441.577543441687</v>
      </c>
      <c r="S202">
        <v>-102.468972149865</v>
      </c>
      <c r="T202">
        <v>83.979564216483098</v>
      </c>
      <c r="U202">
        <v>-353.444946497812</v>
      </c>
      <c r="V202">
        <v>115.93740665083401</v>
      </c>
      <c r="W202">
        <v>246.43188106911199</v>
      </c>
      <c r="X202">
        <v>186.50552428530699</v>
      </c>
      <c r="Y202">
        <v>786.45890246615102</v>
      </c>
      <c r="AA202" t="s">
        <v>68</v>
      </c>
    </row>
    <row r="203" spans="1:27" x14ac:dyDescent="0.25">
      <c r="A203" s="1">
        <f>fullIRtable!A203-fullIRtable!$A$185</f>
        <v>80.000000000058208</v>
      </c>
      <c r="B203" s="1">
        <v>29.977699999999999</v>
      </c>
      <c r="C203" s="1">
        <v>6.8686999999999996</v>
      </c>
      <c r="D203" s="1">
        <v>35.713999999999999</v>
      </c>
      <c r="E203" s="89">
        <v>22.65585973</v>
      </c>
      <c r="F203">
        <v>-133.78913213873599</v>
      </c>
      <c r="G203">
        <v>118.505320293553</v>
      </c>
      <c r="H203">
        <v>15.5154313008866</v>
      </c>
      <c r="I203">
        <v>-28.8638762969745</v>
      </c>
      <c r="J203">
        <v>13.159858837060201</v>
      </c>
      <c r="K203">
        <v>191.12280517004299</v>
      </c>
      <c r="L203">
        <v>184.27970331003601</v>
      </c>
      <c r="M203">
        <v>-99.964233913110206</v>
      </c>
      <c r="N203">
        <v>95.959195710660893</v>
      </c>
      <c r="P203">
        <v>0.13009327333333451</v>
      </c>
      <c r="Q203">
        <v>473.706268533676</v>
      </c>
      <c r="R203">
        <v>-441.38313167285298</v>
      </c>
      <c r="S203">
        <v>-102.400494809866</v>
      </c>
      <c r="T203">
        <v>84.523193870730296</v>
      </c>
      <c r="U203">
        <v>-352.71895391640902</v>
      </c>
      <c r="V203">
        <v>115.983410636919</v>
      </c>
      <c r="W203">
        <v>247.91710357154199</v>
      </c>
      <c r="X203">
        <v>184.702888059934</v>
      </c>
      <c r="Y203">
        <v>781.20396393052397</v>
      </c>
      <c r="AA203" t="s">
        <v>68</v>
      </c>
    </row>
    <row r="204" spans="1:27" x14ac:dyDescent="0.25">
      <c r="A204" s="1">
        <f>fullIRtable!A204-fullIRtable!$A$185</f>
        <v>83.000000000058208</v>
      </c>
      <c r="B204" s="1">
        <v>29.977699999999999</v>
      </c>
      <c r="C204" s="1">
        <v>6.8686999999999996</v>
      </c>
      <c r="D204" s="1">
        <v>35.903599999999997</v>
      </c>
      <c r="E204" s="89">
        <v>23.046139550000003</v>
      </c>
      <c r="F204">
        <v>-139.91930316516499</v>
      </c>
      <c r="G204">
        <v>123.24304532510099</v>
      </c>
      <c r="H204">
        <v>15.5442924097646</v>
      </c>
      <c r="I204">
        <v>-29.699480183796201</v>
      </c>
      <c r="J204">
        <v>13.823431041392199</v>
      </c>
      <c r="K204">
        <v>198.70512963086699</v>
      </c>
      <c r="L204">
        <v>192.261751159965</v>
      </c>
      <c r="M204">
        <v>-103.903036494047</v>
      </c>
      <c r="N204">
        <v>100.01945202316</v>
      </c>
      <c r="P204">
        <v>0.14660002249999979</v>
      </c>
      <c r="Q204">
        <v>473.66486042786801</v>
      </c>
      <c r="R204">
        <v>-441.33750975878502</v>
      </c>
      <c r="S204">
        <v>-102.384425499911</v>
      </c>
      <c r="T204">
        <v>84.650764940372795</v>
      </c>
      <c r="U204">
        <v>-352.54858838147101</v>
      </c>
      <c r="V204">
        <v>115.994206134788</v>
      </c>
      <c r="W204">
        <v>248.26563389529699</v>
      </c>
      <c r="X204">
        <v>184.27987151512201</v>
      </c>
      <c r="Y204">
        <v>779.97081100942</v>
      </c>
      <c r="AA204" t="s">
        <v>68</v>
      </c>
    </row>
    <row r="205" spans="1:27" x14ac:dyDescent="0.25">
      <c r="A205" s="1">
        <f>fullIRtable!A205-fullIRtable!$A$185</f>
        <v>95.000000000058208</v>
      </c>
      <c r="B205" s="1">
        <v>29.977699999999999</v>
      </c>
      <c r="C205" s="1">
        <v>6.8719000000000001</v>
      </c>
      <c r="D205" s="1">
        <v>40.611499999999999</v>
      </c>
      <c r="E205" s="89">
        <v>24.80533982</v>
      </c>
      <c r="F205">
        <v>-157.92942143638601</v>
      </c>
      <c r="G205">
        <v>137.239558457589</v>
      </c>
      <c r="H205">
        <v>15.4700264255828</v>
      </c>
      <c r="I205">
        <v>-31.740276733938401</v>
      </c>
      <c r="J205">
        <v>15.2373502236343</v>
      </c>
      <c r="K205">
        <v>221.12288705864401</v>
      </c>
      <c r="L205">
        <v>215.299431334242</v>
      </c>
      <c r="M205">
        <v>-115.40215431476599</v>
      </c>
      <c r="N205">
        <v>111.777372327527</v>
      </c>
      <c r="P205">
        <v>0.16069981999532262</v>
      </c>
      <c r="Q205">
        <v>474.016965002414</v>
      </c>
      <c r="R205">
        <v>-441.72544571204799</v>
      </c>
      <c r="S205">
        <v>-102.52106749028501</v>
      </c>
      <c r="T205">
        <v>83.565988987904703</v>
      </c>
      <c r="U205">
        <v>-353.99725763770698</v>
      </c>
      <c r="V205">
        <v>115.902408430889</v>
      </c>
      <c r="W205">
        <v>245.30197355750801</v>
      </c>
      <c r="X205">
        <v>187.87690984002199</v>
      </c>
      <c r="Y205">
        <v>790.45668470564306</v>
      </c>
      <c r="AA205" t="s">
        <v>68</v>
      </c>
    </row>
    <row r="206" spans="1:27" x14ac:dyDescent="0.25">
      <c r="A206" s="1">
        <f>fullIRtable!A206-fullIRtable!$A$185</f>
        <v>97.000000000116415</v>
      </c>
      <c r="B206" s="1">
        <v>29.977699999999999</v>
      </c>
      <c r="C206" s="1">
        <v>6.8593000000000002</v>
      </c>
      <c r="D206" s="1">
        <v>39.3476</v>
      </c>
      <c r="E206" s="89">
        <v>25.12673946</v>
      </c>
      <c r="F206">
        <v>-158.637513353336</v>
      </c>
      <c r="G206">
        <v>138.24450116612201</v>
      </c>
      <c r="H206">
        <v>16.004310070889399</v>
      </c>
      <c r="I206">
        <v>-31.8119271574366</v>
      </c>
      <c r="J206">
        <v>15.035387832248301</v>
      </c>
      <c r="K206">
        <v>222.52805483345799</v>
      </c>
      <c r="L206">
        <v>216.39807527538801</v>
      </c>
      <c r="M206">
        <v>-116.068830643355</v>
      </c>
      <c r="N206">
        <v>112.361485693614</v>
      </c>
      <c r="P206">
        <v>0.16486509000959568</v>
      </c>
      <c r="Q206">
        <v>474.20820486633102</v>
      </c>
      <c r="R206">
        <v>-441.93614683404701</v>
      </c>
      <c r="S206">
        <v>-102.59528239021201</v>
      </c>
      <c r="T206">
        <v>82.976810055297094</v>
      </c>
      <c r="U206">
        <v>-354.784079308939</v>
      </c>
      <c r="V206">
        <v>115.85254991886799</v>
      </c>
      <c r="W206">
        <v>243.692308228032</v>
      </c>
      <c r="X206">
        <v>189.83058425359101</v>
      </c>
      <c r="Y206">
        <v>796.15192089320703</v>
      </c>
      <c r="AA206" t="s">
        <v>68</v>
      </c>
    </row>
    <row r="207" spans="1:27" x14ac:dyDescent="0.25">
      <c r="A207" s="1">
        <f>fullIRtable!A207-fullIRtable!$A$185</f>
        <v>99</v>
      </c>
      <c r="B207" s="1">
        <v>29.977699999999999</v>
      </c>
      <c r="C207" s="1">
        <v>6.8655999999999997</v>
      </c>
      <c r="D207" s="1">
        <v>35.366500000000002</v>
      </c>
      <c r="E207" s="89">
        <v>25.456469639999998</v>
      </c>
      <c r="F207">
        <v>-159.74323791795601</v>
      </c>
      <c r="G207">
        <v>139.04858335780801</v>
      </c>
      <c r="H207">
        <v>15.943779261212701</v>
      </c>
      <c r="I207">
        <v>-32.051314808704902</v>
      </c>
      <c r="J207">
        <v>15.288531060286299</v>
      </c>
      <c r="K207">
        <v>223.90881543868699</v>
      </c>
      <c r="L207">
        <v>217.860108526798</v>
      </c>
      <c r="M207">
        <v>-116.88005601634001</v>
      </c>
      <c r="N207">
        <v>113.141369227374</v>
      </c>
      <c r="P207">
        <v>0.17396004499493828</v>
      </c>
      <c r="Q207">
        <v>471.766674506779</v>
      </c>
      <c r="R207">
        <v>-439.53779577948302</v>
      </c>
      <c r="S207">
        <v>-101.9426990577</v>
      </c>
      <c r="T207">
        <v>84.907373144896297</v>
      </c>
      <c r="U207">
        <v>-350.51973460895999</v>
      </c>
      <c r="V207">
        <v>115.62178843075399</v>
      </c>
      <c r="W207">
        <v>248.905149804865</v>
      </c>
      <c r="X207">
        <v>181.745058269401</v>
      </c>
      <c r="Y207">
        <v>771.70228009114703</v>
      </c>
      <c r="AA207" t="s">
        <v>68</v>
      </c>
    </row>
    <row r="208" spans="1:27" x14ac:dyDescent="0.25">
      <c r="A208" s="1">
        <f>fullIRtable!A208-fullIRtable!$A$185</f>
        <v>101.00000000005821</v>
      </c>
      <c r="B208" s="1">
        <v>29.977699999999999</v>
      </c>
      <c r="C208" s="1">
        <v>6.9097</v>
      </c>
      <c r="D208" s="1">
        <v>36.946300000000001</v>
      </c>
      <c r="E208" s="89">
        <v>25.80438973</v>
      </c>
      <c r="F208">
        <v>-162.56998128548</v>
      </c>
      <c r="G208">
        <v>141.412657545992</v>
      </c>
      <c r="H208">
        <v>16.167021760581601</v>
      </c>
      <c r="I208">
        <v>-32.295677871510001</v>
      </c>
      <c r="J208">
        <v>15.418402348295</v>
      </c>
      <c r="K208">
        <v>227.59851286556599</v>
      </c>
      <c r="L208">
        <v>221.52694090105501</v>
      </c>
      <c r="M208">
        <v>-118.812721318897</v>
      </c>
      <c r="N208">
        <v>115.05096755741</v>
      </c>
      <c r="P208">
        <v>0.17853986499480498</v>
      </c>
      <c r="Q208">
        <v>473.79013642855102</v>
      </c>
      <c r="R208">
        <v>-441.19137716913298</v>
      </c>
      <c r="S208">
        <v>-102.14569956350201</v>
      </c>
      <c r="T208">
        <v>89.712774425359001</v>
      </c>
      <c r="U208">
        <v>-347.43141685021698</v>
      </c>
      <c r="V208">
        <v>116.806594809565</v>
      </c>
      <c r="W208">
        <v>262.15525978383101</v>
      </c>
      <c r="X208">
        <v>169.135340379859</v>
      </c>
      <c r="Y208">
        <v>736.67900911811705</v>
      </c>
      <c r="AA208" t="s">
        <v>68</v>
      </c>
    </row>
    <row r="209" spans="1:27" x14ac:dyDescent="0.25">
      <c r="A209" s="1">
        <f>fullIRtable!A209-fullIRtable!$A$185</f>
        <v>103.00000000011642</v>
      </c>
      <c r="B209" s="1">
        <v>30.024999999999999</v>
      </c>
      <c r="C209" s="1">
        <v>6.9034000000000004</v>
      </c>
      <c r="D209" s="1">
        <v>16.8826</v>
      </c>
      <c r="E209" s="89">
        <v>26.161469460000003</v>
      </c>
      <c r="F209">
        <v>-165.93239610798901</v>
      </c>
      <c r="G209">
        <v>144.30334735955799</v>
      </c>
      <c r="H209">
        <v>16.517118854064002</v>
      </c>
      <c r="I209">
        <v>-32.782161967936702</v>
      </c>
      <c r="J209">
        <v>15.6616312654171</v>
      </c>
      <c r="K209">
        <v>232.10989449969699</v>
      </c>
      <c r="L209">
        <v>226.05186113463699</v>
      </c>
      <c r="M209">
        <v>-121.145025700754</v>
      </c>
      <c r="N209">
        <v>117.37711072629401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A209" t="s">
        <v>68</v>
      </c>
    </row>
    <row r="211" spans="1:27" x14ac:dyDescent="0.25">
      <c r="F211">
        <f>MAX(F3:F209)</f>
        <v>-63.3628877821928</v>
      </c>
      <c r="G211">
        <f t="shared" ref="G211:N211" si="0">MAX(G3:G209)</f>
        <v>219.59162944299899</v>
      </c>
      <c r="H211">
        <f t="shared" si="0"/>
        <v>25.129716221156201</v>
      </c>
      <c r="I211">
        <f t="shared" si="0"/>
        <v>-0.39805167726130702</v>
      </c>
      <c r="J211">
        <f t="shared" si="0"/>
        <v>20.788133974273599</v>
      </c>
      <c r="K211">
        <f t="shared" si="0"/>
        <v>347.54155640449602</v>
      </c>
      <c r="L211">
        <f t="shared" si="0"/>
        <v>344.82868503236102</v>
      </c>
      <c r="M211">
        <f t="shared" si="0"/>
        <v>-52.369751654462902</v>
      </c>
      <c r="N211">
        <f t="shared" si="0"/>
        <v>178.844609731936</v>
      </c>
    </row>
    <row r="212" spans="1:27" x14ac:dyDescent="0.25">
      <c r="F212">
        <f>MIN(F3:F209)</f>
        <v>-261.01429175327598</v>
      </c>
      <c r="G212">
        <f t="shared" ref="G212:N212" si="1">MIN(G3:G209)</f>
        <v>62.057009273101599</v>
      </c>
      <c r="H212">
        <f t="shared" si="1"/>
        <v>12.0986014732845</v>
      </c>
      <c r="I212">
        <f t="shared" si="1"/>
        <v>-44.447445562772103</v>
      </c>
      <c r="J212">
        <f t="shared" si="1"/>
        <v>4.1135651034137304</v>
      </c>
      <c r="K212">
        <f t="shared" si="1"/>
        <v>98.456374452239999</v>
      </c>
      <c r="L212">
        <f t="shared" si="1"/>
        <v>90.874048583903999</v>
      </c>
      <c r="M212">
        <f t="shared" si="1"/>
        <v>-181.477030876458</v>
      </c>
      <c r="N212">
        <f t="shared" si="1"/>
        <v>48.448162111458899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E944-F705-44B1-A002-CBAE568F91D6}">
  <dimension ref="A1:AA209"/>
  <sheetViews>
    <sheetView topLeftCell="A27" workbookViewId="0">
      <selection activeCell="F3" sqref="F3"/>
    </sheetView>
  </sheetViews>
  <sheetFormatPr defaultRowHeight="15" x14ac:dyDescent="0.25"/>
  <sheetData>
    <row r="1" spans="1:27" x14ac:dyDescent="0.25">
      <c r="A1" s="61" t="s">
        <v>0</v>
      </c>
      <c r="B1" s="62" t="s">
        <v>1</v>
      </c>
      <c r="C1" s="62" t="s">
        <v>2</v>
      </c>
      <c r="D1" s="62" t="s">
        <v>3</v>
      </c>
      <c r="E1" s="87" t="s">
        <v>9</v>
      </c>
      <c r="F1" s="99" t="s">
        <v>85</v>
      </c>
      <c r="G1" s="99" t="s">
        <v>83</v>
      </c>
      <c r="H1" s="99" t="s">
        <v>84</v>
      </c>
      <c r="I1" s="99" t="s">
        <v>89</v>
      </c>
      <c r="J1" s="99" t="s">
        <v>90</v>
      </c>
      <c r="K1" s="99" t="s">
        <v>91</v>
      </c>
      <c r="L1" s="99" t="s">
        <v>92</v>
      </c>
      <c r="M1" s="99" t="s">
        <v>93</v>
      </c>
      <c r="N1" s="99" t="s">
        <v>94</v>
      </c>
      <c r="P1" s="99" t="s">
        <v>75</v>
      </c>
      <c r="Q1" s="99" t="s">
        <v>86</v>
      </c>
      <c r="R1" s="99" t="s">
        <v>87</v>
      </c>
      <c r="S1" s="99" t="s">
        <v>88</v>
      </c>
      <c r="T1" s="99" t="s">
        <v>95</v>
      </c>
      <c r="U1" s="99" t="s">
        <v>96</v>
      </c>
      <c r="V1" s="99" t="s">
        <v>97</v>
      </c>
      <c r="W1" s="99" t="s">
        <v>98</v>
      </c>
      <c r="X1" s="99" t="s">
        <v>99</v>
      </c>
      <c r="Y1" s="99" t="s">
        <v>100</v>
      </c>
      <c r="AA1" s="15" t="s">
        <v>59</v>
      </c>
    </row>
    <row r="2" spans="1:27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88" t="s">
        <v>20</v>
      </c>
      <c r="F2" s="99" t="s">
        <v>35</v>
      </c>
      <c r="G2" s="99" t="s">
        <v>35</v>
      </c>
      <c r="H2" s="99" t="s">
        <v>35</v>
      </c>
      <c r="I2" s="99" t="s">
        <v>35</v>
      </c>
      <c r="J2" s="99" t="s">
        <v>35</v>
      </c>
      <c r="K2" s="99" t="s">
        <v>35</v>
      </c>
      <c r="L2" s="99" t="s">
        <v>35</v>
      </c>
      <c r="M2" s="99" t="s">
        <v>35</v>
      </c>
      <c r="N2" s="99" t="s">
        <v>35</v>
      </c>
      <c r="P2" s="99" t="s">
        <v>76</v>
      </c>
      <c r="Q2" s="99" t="s">
        <v>35</v>
      </c>
      <c r="R2" s="99" t="s">
        <v>35</v>
      </c>
      <c r="S2" s="99" t="s">
        <v>35</v>
      </c>
      <c r="T2" s="99" t="s">
        <v>35</v>
      </c>
      <c r="U2" s="99" t="s">
        <v>35</v>
      </c>
      <c r="V2" s="99" t="s">
        <v>35</v>
      </c>
      <c r="W2" s="99" t="s">
        <v>35</v>
      </c>
      <c r="X2" s="99" t="s">
        <v>35</v>
      </c>
      <c r="Y2" s="99" t="s">
        <v>35</v>
      </c>
    </row>
    <row r="3" spans="1:27" x14ac:dyDescent="0.25">
      <c r="A3" s="1">
        <f>fullIRtable!A3-fullIRtable!$A$3</f>
        <v>0</v>
      </c>
      <c r="B3" s="1">
        <v>29.919899999999998</v>
      </c>
      <c r="C3" s="1">
        <v>4.9851000000000001</v>
      </c>
      <c r="D3" s="1">
        <v>4.9851000000000001</v>
      </c>
      <c r="E3" s="89">
        <v>17.588350000000002</v>
      </c>
      <c r="F3">
        <f>Z9full!F3/ABS(Z9full!$F$212)</f>
        <v>-0.44720966791551919</v>
      </c>
      <c r="G3">
        <f>Z9full!G3/ABS(Z9full!$G$211)</f>
        <v>0.4936506025824795</v>
      </c>
      <c r="H3">
        <f>Z9full!H3/ABS(Z9full!$H$211)</f>
        <v>0.66074790075464462</v>
      </c>
      <c r="I3">
        <f>Z9full!I3/ABS(Z9full!$I$212)</f>
        <v>-0.65866584632805414</v>
      </c>
      <c r="J3">
        <f>Z9full!J3/ABS(Z9full!$J$211)</f>
        <v>0.60404576317044734</v>
      </c>
      <c r="K3">
        <f>Z9full!K3/ABS(Z9full!$K$211)</f>
        <v>0.50623424719245447</v>
      </c>
      <c r="L3">
        <f>Z9full!L3/ABS(Z9full!$L$211)</f>
        <v>0.4771437816206362</v>
      </c>
      <c r="M3">
        <f>Z9full!M3/ABS(Z9full!$M$212)</f>
        <v>-0.50714484969824902</v>
      </c>
      <c r="N3">
        <f>Z9full!N3/ABS(Z9full!$N$211)</f>
        <v>0.48347412219235797</v>
      </c>
      <c r="P3">
        <v>0.12267800000285664</v>
      </c>
      <c r="Q3">
        <f>Z9full!Q3/ABS(Z9full!$F$212)</f>
        <v>1.8105482825352788</v>
      </c>
      <c r="R3">
        <f>Z9full!R3/ABS(Z9full!$G$211)</f>
        <v>-2.0028554167977646</v>
      </c>
      <c r="S3">
        <f>Z9full!S3/ABS(Z9full!$H$211)</f>
        <v>-4.0441553828787384</v>
      </c>
      <c r="T3">
        <f>Z9full!T3/ABS(Z9full!$I$212)</f>
        <v>2.1224878239548453</v>
      </c>
      <c r="U3">
        <f>Z9full!U3/ABS(Z9full!$J$211)</f>
        <v>-16.428746727988742</v>
      </c>
      <c r="V3">
        <f>Z9full!V3/ABS(Z9full!$K$211)</f>
        <v>0.33740191035165956</v>
      </c>
      <c r="W3">
        <f>Z9full!W3/ABS(Z9full!$L$211)</f>
        <v>0.79693087753988767</v>
      </c>
      <c r="X3">
        <f>Z9full!X3/ABS(Z9full!$M$212)</f>
        <v>0.84894555164540031</v>
      </c>
      <c r="Y3">
        <f>Z9full!Y3/ABS(Z9full!$N$211)</f>
        <v>3.8742291674155309</v>
      </c>
      <c r="AA3" t="s">
        <v>60</v>
      </c>
    </row>
    <row r="4" spans="1:27" x14ac:dyDescent="0.25">
      <c r="A4" s="1">
        <f>fullIRtable!A4-fullIRtable!$A$3</f>
        <v>4.9999999998835634</v>
      </c>
      <c r="B4" s="1">
        <v>29.919899999999998</v>
      </c>
      <c r="C4" s="1">
        <v>4.9851000000000001</v>
      </c>
      <c r="D4" s="1">
        <v>4.9851000000000001</v>
      </c>
      <c r="E4" s="89">
        <v>18.201740000000001</v>
      </c>
      <c r="F4">
        <f>Z9full!F4/ABS(Z9full!$F$212)</f>
        <v>-0.48551515869805417</v>
      </c>
      <c r="G4">
        <f>Z9full!G4/ABS(Z9full!$G$211)</f>
        <v>0.52454530535109312</v>
      </c>
      <c r="H4">
        <f>Z9full!H4/ABS(Z9full!$H$211)</f>
        <v>0.61710370638760459</v>
      </c>
      <c r="I4">
        <f>Z9full!I4/ABS(Z9full!$I$212)</f>
        <v>-0.7051481812933067</v>
      </c>
      <c r="J4">
        <f>Z9full!J4/ABS(Z9full!$J$211)</f>
        <v>0.67180033287715502</v>
      </c>
      <c r="K4">
        <f>Z9full!K4/ABS(Z9full!$K$211)</f>
        <v>0.53959168804941215</v>
      </c>
      <c r="L4">
        <f>Z9full!L4/ABS(Z9full!$L$211)</f>
        <v>0.51399415166812945</v>
      </c>
      <c r="M4">
        <f>Z9full!M4/ABS(Z9full!$M$212)</f>
        <v>-0.53875548931299488</v>
      </c>
      <c r="N4">
        <f>Z9full!N4/ABS(Z9full!$N$211)</f>
        <v>0.51821984727321102</v>
      </c>
      <c r="P4">
        <v>0.11759454545205605</v>
      </c>
      <c r="Q4">
        <f>Z9full!Q4/ABS(Z9full!$F$212)</f>
        <v>1.8201618608176278</v>
      </c>
      <c r="R4">
        <f>Z9full!R4/ABS(Z9full!$G$211)</f>
        <v>-2.0148086369416149</v>
      </c>
      <c r="S4">
        <f>Z9full!S4/ABS(Z9full!$H$211)</f>
        <v>-4.0772798267877075</v>
      </c>
      <c r="T4">
        <f>Z9full!T4/ABS(Z9full!$I$212)</f>
        <v>2.0088650416814779</v>
      </c>
      <c r="U4">
        <f>Z9full!U4/ABS(Z9full!$J$211)</f>
        <v>-16.792064374938384</v>
      </c>
      <c r="V4">
        <f>Z9full!V4/ABS(Z9full!$K$211)</f>
        <v>0.3367158690481255</v>
      </c>
      <c r="W4">
        <f>Z9full!W4/ABS(Z9full!$L$211)</f>
        <v>0.75700380441825355</v>
      </c>
      <c r="X4">
        <f>Z9full!X4/ABS(Z9full!$M$212)</f>
        <v>0.94567121409772847</v>
      </c>
      <c r="Y4">
        <f>Z9full!Y4/ABS(Z9full!$N$211)</f>
        <v>4.1627050656008153</v>
      </c>
      <c r="AA4" t="s">
        <v>60</v>
      </c>
    </row>
    <row r="5" spans="1:27" x14ac:dyDescent="0.25">
      <c r="A5" s="1">
        <f>fullIRtable!A5-fullIRtable!$A$3</f>
        <v>8.6666666666278616</v>
      </c>
      <c r="B5" s="1">
        <v>29.919899999999998</v>
      </c>
      <c r="C5" s="1">
        <v>4.9882</v>
      </c>
      <c r="D5" s="1">
        <v>4.9882</v>
      </c>
      <c r="E5" s="89">
        <v>18.632920000000002</v>
      </c>
      <c r="F5">
        <f>Z9full!F5/ABS(Z9full!$F$212)</f>
        <v>-0.47500476372903011</v>
      </c>
      <c r="G5">
        <f>Z9full!G5/ABS(Z9full!$G$211)</f>
        <v>0.51827702609287896</v>
      </c>
      <c r="H5">
        <f>Z9full!H5/ABS(Z9full!$H$211)</f>
        <v>0.64532882047654783</v>
      </c>
      <c r="I5">
        <f>Z9full!I5/ABS(Z9full!$I$212)</f>
        <v>-0.69375598293716967</v>
      </c>
      <c r="J5">
        <f>Z9full!J5/ABS(Z9full!$J$211)</f>
        <v>0.64934300983725424</v>
      </c>
      <c r="K5">
        <f>Z9full!K5/ABS(Z9full!$K$211)</f>
        <v>0.53245560767243572</v>
      </c>
      <c r="L5">
        <f>Z9full!L5/ABS(Z9full!$L$211)</f>
        <v>0.50456170485266871</v>
      </c>
      <c r="M5">
        <f>Z9full!M5/ABS(Z9full!$M$212)</f>
        <v>-0.53221759926102785</v>
      </c>
      <c r="N5">
        <f>Z9full!N5/ABS(Z9full!$N$211)</f>
        <v>0.50986668206425345</v>
      </c>
      <c r="P5">
        <v>0.11690999999999956</v>
      </c>
      <c r="Q5">
        <f>Z9full!Q5/ABS(Z9full!$F$212)</f>
        <v>1.8056647773137031</v>
      </c>
      <c r="R5">
        <f>Z9full!R5/ABS(Z9full!$G$211)</f>
        <v>-1.9992840681241733</v>
      </c>
      <c r="S5">
        <f>Z9full!S5/ABS(Z9full!$H$211)</f>
        <v>-4.0494252227203642</v>
      </c>
      <c r="T5">
        <f>Z9full!T5/ABS(Z9full!$I$212)</f>
        <v>1.9433429312829278</v>
      </c>
      <c r="U5">
        <f>Z9full!U5/ABS(Z9full!$J$211)</f>
        <v>-16.767792585099844</v>
      </c>
      <c r="V5">
        <f>Z9full!V5/ABS(Z9full!$K$211)</f>
        <v>0.33305162445038067</v>
      </c>
      <c r="W5">
        <f>Z9full!W5/ABS(Z9full!$L$211)</f>
        <v>0.73346485465568889</v>
      </c>
      <c r="X5">
        <f>Z9full!X5/ABS(Z9full!$M$212)</f>
        <v>0.97470518579056442</v>
      </c>
      <c r="Y5">
        <f>Z9full!Y5/ABS(Z9full!$N$211)</f>
        <v>4.2357790010216174</v>
      </c>
      <c r="AA5" t="s">
        <v>60</v>
      </c>
    </row>
    <row r="6" spans="1:27" x14ac:dyDescent="0.25">
      <c r="A6" s="1">
        <f>fullIRtable!A6-fullIRtable!$A$3</f>
        <v>11.666666666627862</v>
      </c>
      <c r="B6" s="1">
        <v>29.919899999999998</v>
      </c>
      <c r="C6" s="1">
        <v>4.9820000000000002</v>
      </c>
      <c r="D6" s="1">
        <v>4.9820000000000002</v>
      </c>
      <c r="E6" s="89">
        <v>18.983650000000001</v>
      </c>
      <c r="F6">
        <f>Z9full!F6/ABS(Z9full!$F$212)</f>
        <v>-0.50775292675991024</v>
      </c>
      <c r="G6">
        <f>Z9full!G6/ABS(Z9full!$G$211)</f>
        <v>0.54819760504451653</v>
      </c>
      <c r="H6">
        <f>Z9full!H6/ABS(Z9full!$H$211)</f>
        <v>0.63637520316529161</v>
      </c>
      <c r="I6">
        <f>Z9full!I6/ABS(Z9full!$I$212)</f>
        <v>-0.73600523868982526</v>
      </c>
      <c r="J6">
        <f>Z9full!J6/ABS(Z9full!$J$211)</f>
        <v>0.70172172789521059</v>
      </c>
      <c r="K6">
        <f>Z9full!K6/ABS(Z9full!$K$211)</f>
        <v>0.56416246834858375</v>
      </c>
      <c r="L6">
        <f>Z9full!L6/ABS(Z9full!$L$211)</f>
        <v>0.53718817618469894</v>
      </c>
      <c r="M6">
        <f>Z9full!M6/ABS(Z9full!$M$212)</f>
        <v>-0.56295964918854202</v>
      </c>
      <c r="N6">
        <f>Z9full!N6/ABS(Z9full!$N$211)</f>
        <v>0.54158904198183178</v>
      </c>
      <c r="P6">
        <v>0.1180600000027472</v>
      </c>
      <c r="Q6">
        <f>Z9full!Q6/ABS(Z9full!$F$212)</f>
        <v>1.809640669364706</v>
      </c>
      <c r="R6">
        <f>Z9full!R6/ABS(Z9full!$G$211)</f>
        <v>-2.0031734225758906</v>
      </c>
      <c r="S6">
        <f>Z9full!S6/ABS(Z9full!$H$211)</f>
        <v>-4.0538098121455022</v>
      </c>
      <c r="T6">
        <f>Z9full!T6/ABS(Z9full!$I$212)</f>
        <v>1.9962011486825437</v>
      </c>
      <c r="U6">
        <f>Z9full!U6/ABS(Z9full!$J$211)</f>
        <v>-16.697325562515957</v>
      </c>
      <c r="V6">
        <f>Z9full!V6/ABS(Z9full!$K$211)</f>
        <v>0.33474866229295608</v>
      </c>
      <c r="W6">
        <f>Z9full!W6/ABS(Z9full!$L$211)</f>
        <v>0.7522561166993611</v>
      </c>
      <c r="X6">
        <f>Z9full!X6/ABS(Z9full!$M$212)</f>
        <v>0.94098161466724539</v>
      </c>
      <c r="Y6">
        <f>Z9full!Y6/ABS(Z9full!$N$211)</f>
        <v>4.140899601375474</v>
      </c>
      <c r="AA6" t="s">
        <v>60</v>
      </c>
    </row>
    <row r="7" spans="1:27" x14ac:dyDescent="0.25">
      <c r="A7" s="1">
        <f>fullIRtable!A7-fullIRtable!$A$3</f>
        <v>14.166666666569654</v>
      </c>
      <c r="B7" s="1">
        <v>29.919899999999998</v>
      </c>
      <c r="C7" s="1">
        <v>4.9757999999999996</v>
      </c>
      <c r="D7" s="1">
        <v>4.9757999999999996</v>
      </c>
      <c r="E7" s="89">
        <v>19.278799999999997</v>
      </c>
      <c r="F7">
        <f>Z9full!F7/ABS(Z9full!$F$212)</f>
        <v>-0.53830718667703958</v>
      </c>
      <c r="G7">
        <f>Z9full!G7/ABS(Z9full!$G$211)</f>
        <v>0.57815767001804397</v>
      </c>
      <c r="H7">
        <f>Z9full!H7/ABS(Z9full!$H$211)</f>
        <v>0.64472188190043844</v>
      </c>
      <c r="I7">
        <f>Z9full!I7/ABS(Z9full!$I$212)</f>
        <v>-0.77175004984585738</v>
      </c>
      <c r="J7">
        <f>Z9full!J7/ABS(Z9full!$J$211)</f>
        <v>0.73856793310083502</v>
      </c>
      <c r="K7">
        <f>Z9full!K7/ABS(Z9full!$K$211)</f>
        <v>0.59541819826198483</v>
      </c>
      <c r="L7">
        <f>Z9full!L7/ABS(Z9full!$L$211)</f>
        <v>0.56785370718918493</v>
      </c>
      <c r="M7">
        <f>Z9full!M7/ABS(Z9full!$M$212)</f>
        <v>-0.59348864476519225</v>
      </c>
      <c r="N7">
        <f>Z9full!N7/ABS(Z9full!$N$211)</f>
        <v>0.57200472191732177</v>
      </c>
      <c r="P7">
        <v>0.11681213114598084</v>
      </c>
      <c r="Q7">
        <f>Z9full!Q7/ABS(Z9full!$F$212)</f>
        <v>1.81351000642896</v>
      </c>
      <c r="R7">
        <f>Z9full!R7/ABS(Z9full!$G$211)</f>
        <v>-2.0078516036242289</v>
      </c>
      <c r="S7">
        <f>Z9full!S7/ABS(Z9full!$H$211)</f>
        <v>-4.0659682317342911</v>
      </c>
      <c r="T7">
        <f>Z9full!T7/ABS(Z9full!$I$212)</f>
        <v>1.9630513015494364</v>
      </c>
      <c r="U7">
        <f>Z9full!U7/ABS(Z9full!$J$211)</f>
        <v>-16.815743012640169</v>
      </c>
      <c r="V7">
        <f>Z9full!V7/ABS(Z9full!$K$211)</f>
        <v>0.33472213203945955</v>
      </c>
      <c r="W7">
        <f>Z9full!W7/ABS(Z9full!$L$211)</f>
        <v>0.74063457999019222</v>
      </c>
      <c r="X7">
        <f>Z9full!X7/ABS(Z9full!$M$212)</f>
        <v>0.97062227871843254</v>
      </c>
      <c r="Y7">
        <f>Z9full!Y7/ABS(Z9full!$N$211)</f>
        <v>4.2300183331403929</v>
      </c>
      <c r="AA7" t="s">
        <v>60</v>
      </c>
    </row>
    <row r="8" spans="1:27" x14ac:dyDescent="0.25">
      <c r="A8" s="1">
        <f>fullIRtable!A8-fullIRtable!$A$3</f>
        <v>24.333333333372138</v>
      </c>
      <c r="B8" s="1">
        <v>29.919899999999998</v>
      </c>
      <c r="C8" s="1">
        <v>4.9882</v>
      </c>
      <c r="D8" s="1">
        <v>4.9882</v>
      </c>
      <c r="E8" s="89">
        <v>20.466390000000001</v>
      </c>
      <c r="F8">
        <f>Z9full!F8/ABS(Z9full!$F$212)</f>
        <v>-0.63341733864621974</v>
      </c>
      <c r="G8">
        <f>Z9full!G8/ABS(Z9full!$G$211)</f>
        <v>0.66700396033413423</v>
      </c>
      <c r="H8">
        <f>Z9full!H8/ABS(Z9full!$H$211)</f>
        <v>0.63187299019169452</v>
      </c>
      <c r="I8">
        <f>Z9full!I8/ABS(Z9full!$I$212)</f>
        <v>-0.88873514103766504</v>
      </c>
      <c r="J8">
        <f>Z9full!J8/ABS(Z9full!$J$211)</f>
        <v>0.86477805891752124</v>
      </c>
      <c r="K8">
        <f>Z9full!K8/ABS(Z9full!$K$211)</f>
        <v>0.68933945638226624</v>
      </c>
      <c r="L8">
        <f>Z9full!L8/ABS(Z9full!$L$211)</f>
        <v>0.66220385530237547</v>
      </c>
      <c r="M8">
        <f>Z9full!M8/ABS(Z9full!$M$212)</f>
        <v>-0.68412436528638765</v>
      </c>
      <c r="N8">
        <f>Z9full!N8/ABS(Z9full!$N$211)</f>
        <v>0.66425938740534052</v>
      </c>
      <c r="P8">
        <v>0.11478400000267275</v>
      </c>
      <c r="Q8">
        <f>Z9full!Q8/ABS(Z9full!$F$212)</f>
        <v>1.814446378267913</v>
      </c>
      <c r="R8">
        <f>Z9full!R8/ABS(Z9full!$G$211)</f>
        <v>-2.0094669532857381</v>
      </c>
      <c r="S8">
        <f>Z9full!S8/ABS(Z9full!$H$211)</f>
        <v>-4.0731805760489639</v>
      </c>
      <c r="T8">
        <f>Z9full!T8/ABS(Z9full!$I$212)</f>
        <v>1.909256372302133</v>
      </c>
      <c r="U8">
        <f>Z9full!U8/ABS(Z9full!$J$211)</f>
        <v>-16.945583961439151</v>
      </c>
      <c r="V8">
        <f>Z9full!V8/ABS(Z9full!$K$211)</f>
        <v>0.33380769295454876</v>
      </c>
      <c r="W8">
        <f>Z9full!W8/ABS(Z9full!$L$211)</f>
        <v>0.72163822410853973</v>
      </c>
      <c r="X8">
        <f>Z9full!X8/ABS(Z9full!$M$212)</f>
        <v>1.0115928219076782</v>
      </c>
      <c r="Y8">
        <f>Z9full!Y8/ABS(Z9full!$N$211)</f>
        <v>4.3497710125940676</v>
      </c>
      <c r="AA8" t="s">
        <v>60</v>
      </c>
    </row>
    <row r="9" spans="1:27" x14ac:dyDescent="0.25">
      <c r="A9" s="1">
        <f>fullIRtable!A9-fullIRtable!$A$3</f>
        <v>26.833333333313931</v>
      </c>
      <c r="B9" s="1">
        <v>29.919899999999998</v>
      </c>
      <c r="C9" s="1">
        <v>4.9820000000000002</v>
      </c>
      <c r="D9" s="1">
        <v>4.9820000000000002</v>
      </c>
      <c r="E9" s="89">
        <v>20.753350000000001</v>
      </c>
      <c r="F9">
        <f>Z9full!F9/ABS(Z9full!$F$212)</f>
        <v>-0.5713067494846531</v>
      </c>
      <c r="G9">
        <f>Z9full!G9/ABS(Z9full!$G$211)</f>
        <v>0.60680663975355031</v>
      </c>
      <c r="H9">
        <f>Z9full!H9/ABS(Z9full!$H$211)</f>
        <v>0.62722616606874282</v>
      </c>
      <c r="I9">
        <f>Z9full!I9/ABS(Z9full!$I$212)</f>
        <v>-0.77039460329636522</v>
      </c>
      <c r="J9">
        <f>Z9full!J9/ABS(Z9full!$J$211)</f>
        <v>0.73604763311423993</v>
      </c>
      <c r="K9">
        <f>Z9full!K9/ABS(Z9full!$K$211)</f>
        <v>0.62345698793788318</v>
      </c>
      <c r="L9">
        <f>Z9full!L9/ABS(Z9full!$L$211)</f>
        <v>0.59752555002059204</v>
      </c>
      <c r="M9">
        <f>Z9full!M9/ABS(Z9full!$M$212)</f>
        <v>-0.61951218411209719</v>
      </c>
      <c r="N9">
        <f>Z9full!N9/ABS(Z9full!$N$211)</f>
        <v>0.60059053904964033</v>
      </c>
      <c r="P9">
        <v>0.11481882353019728</v>
      </c>
      <c r="Q9">
        <f>Z9full!Q9/ABS(Z9full!$F$212)</f>
        <v>1.8276134600827803</v>
      </c>
      <c r="R9">
        <f>Z9full!R9/ABS(Z9full!$G$211)</f>
        <v>-2.0238697819421194</v>
      </c>
      <c r="S9">
        <f>Z9full!S9/ABS(Z9full!$H$211)</f>
        <v>-4.1011529225051966</v>
      </c>
      <c r="T9">
        <f>Z9full!T9/ABS(Z9full!$I$212)</f>
        <v>1.9401118641388875</v>
      </c>
      <c r="U9">
        <f>Z9full!U9/ABS(Z9full!$J$211)</f>
        <v>-17.030974062295282</v>
      </c>
      <c r="V9">
        <f>Z9full!V9/ABS(Z9full!$K$211)</f>
        <v>0.33656731608682749</v>
      </c>
      <c r="W9">
        <f>Z9full!W9/ABS(Z9full!$L$211)</f>
        <v>0.73288587801509919</v>
      </c>
      <c r="X9">
        <f>Z9full!X9/ABS(Z9full!$M$212)</f>
        <v>1.0063810432890998</v>
      </c>
      <c r="Y9">
        <f>Z9full!Y9/ABS(Z9full!$N$211)</f>
        <v>4.3448692646123748</v>
      </c>
      <c r="AA9" t="s">
        <v>60</v>
      </c>
    </row>
    <row r="10" spans="1:27" x14ac:dyDescent="0.25">
      <c r="A10" s="1">
        <f>fullIRtable!A10-fullIRtable!$A$3</f>
        <v>29.666666666627862</v>
      </c>
      <c r="B10" s="1">
        <v>29.919899999999998</v>
      </c>
      <c r="C10" s="1">
        <v>4.9851000000000001</v>
      </c>
      <c r="D10" s="1">
        <v>4.9851000000000001</v>
      </c>
      <c r="E10" s="89">
        <v>21.078669999999999</v>
      </c>
      <c r="F10">
        <f>Z9full!F10/ABS(Z9full!$F$212)</f>
        <v>-0.61797091188704822</v>
      </c>
      <c r="G10">
        <f>Z9full!G10/ABS(Z9full!$G$211)</f>
        <v>0.6518753131251096</v>
      </c>
      <c r="H10">
        <f>Z9full!H10/ABS(Z9full!$H$211)</f>
        <v>0.64459435040078694</v>
      </c>
      <c r="I10">
        <f>Z9full!I10/ABS(Z9full!$I$212)</f>
        <v>-0.83844552130328642</v>
      </c>
      <c r="J10">
        <f>Z9full!J10/ABS(Z9full!$J$211)</f>
        <v>0.81537940303335432</v>
      </c>
      <c r="K10">
        <f>Z9full!K10/ABS(Z9full!$K$211)</f>
        <v>0.6708692766909522</v>
      </c>
      <c r="L10">
        <f>Z9full!L10/ABS(Z9full!$L$211)</f>
        <v>0.64541090210273211</v>
      </c>
      <c r="M10">
        <f>Z9full!M10/ABS(Z9full!$M$212)</f>
        <v>-0.66670208832041511</v>
      </c>
      <c r="N10">
        <f>Z9full!N10/ABS(Z9full!$N$211)</f>
        <v>0.64780830355301222</v>
      </c>
      <c r="P10">
        <v>0.11514000000000142</v>
      </c>
      <c r="Q10">
        <f>Z9full!Q10/ABS(Z9full!$F$212)</f>
        <v>1.8201658691148899</v>
      </c>
      <c r="R10">
        <f>Z9full!R10/ABS(Z9full!$G$211)</f>
        <v>-2.0156194629014186</v>
      </c>
      <c r="S10">
        <f>Z9full!S10/ABS(Z9full!$H$211)</f>
        <v>-4.0844142751683092</v>
      </c>
      <c r="T10">
        <f>Z9full!T10/ABS(Z9full!$I$212)</f>
        <v>1.9324877704570869</v>
      </c>
      <c r="U10">
        <f>Z9full!U10/ABS(Z9full!$J$211)</f>
        <v>-16.96094899360434</v>
      </c>
      <c r="V10">
        <f>Z9full!V10/ABS(Z9full!$K$211)</f>
        <v>0.33520138494450535</v>
      </c>
      <c r="W10">
        <f>Z9full!W10/ABS(Z9full!$L$211)</f>
        <v>0.72999902499972846</v>
      </c>
      <c r="X10">
        <f>Z9full!X10/ABS(Z9full!$M$212)</f>
        <v>1.0020718315874031</v>
      </c>
      <c r="Y10">
        <f>Z9full!Y10/ABS(Z9full!$N$211)</f>
        <v>4.3265589980219454</v>
      </c>
      <c r="AA10" t="s">
        <v>60</v>
      </c>
    </row>
    <row r="11" spans="1:27" x14ac:dyDescent="0.25">
      <c r="A11" s="1">
        <f>fullIRtable!A11-fullIRtable!$A$3</f>
        <v>32.666666666627862</v>
      </c>
      <c r="B11" s="1">
        <v>29.919899999999998</v>
      </c>
      <c r="C11" s="1">
        <v>4.9851000000000001</v>
      </c>
      <c r="D11" s="1">
        <v>4.9851000000000001</v>
      </c>
      <c r="E11" s="89">
        <v>21.424090000000003</v>
      </c>
      <c r="F11">
        <f>Z9full!F11/ABS(Z9full!$F$212)</f>
        <v>-0.64226189050747629</v>
      </c>
      <c r="G11">
        <f>Z9full!G11/ABS(Z9full!$G$211)</f>
        <v>0.67304532663004923</v>
      </c>
      <c r="H11">
        <f>Z9full!H11/ABS(Z9full!$H$211)</f>
        <v>0.63623397485798139</v>
      </c>
      <c r="I11">
        <f>Z9full!I11/ABS(Z9full!$I$212)</f>
        <v>-0.85515227683266282</v>
      </c>
      <c r="J11">
        <f>Z9full!J11/ABS(Z9full!$J$211)</f>
        <v>0.84189683220266798</v>
      </c>
      <c r="K11">
        <f>Z9full!K11/ABS(Z9full!$K$211)</f>
        <v>0.69258615515776956</v>
      </c>
      <c r="L11">
        <f>Z9full!L11/ABS(Z9full!$L$211)</f>
        <v>0.66855702489266755</v>
      </c>
      <c r="M11">
        <f>Z9full!M11/ABS(Z9full!$M$212)</f>
        <v>-0.68820565973398196</v>
      </c>
      <c r="N11">
        <f>Z9full!N11/ABS(Z9full!$N$211)</f>
        <v>0.67040922146741</v>
      </c>
      <c r="P11">
        <v>0.11504999999999892</v>
      </c>
      <c r="Q11">
        <f>Z9full!Q11/ABS(Z9full!$F$212)</f>
        <v>1.8203058233651097</v>
      </c>
      <c r="R11">
        <f>Z9full!R11/ABS(Z9full!$G$211)</f>
        <v>-2.0158016995968953</v>
      </c>
      <c r="S11">
        <f>Z9full!S11/ABS(Z9full!$H$211)</f>
        <v>-4.084969151792075</v>
      </c>
      <c r="T11">
        <f>Z9full!T11/ABS(Z9full!$I$212)</f>
        <v>1.930054860053118</v>
      </c>
      <c r="U11">
        <f>Z9full!U11/ABS(Z9full!$J$211)</f>
        <v>-16.967959744660753</v>
      </c>
      <c r="V11">
        <f>Z9full!V11/ABS(Z9full!$K$211)</f>
        <v>0.33517594823545838</v>
      </c>
      <c r="W11">
        <f>Z9full!W11/ABS(Z9full!$L$211)</f>
        <v>0.72914240816575104</v>
      </c>
      <c r="X11">
        <f>Z9full!X11/ABS(Z9full!$M$212)</f>
        <v>1.0040550045542564</v>
      </c>
      <c r="Y11">
        <f>Z9full!Y11/ABS(Z9full!$N$211)</f>
        <v>4.3324291950101443</v>
      </c>
      <c r="AA11" t="s">
        <v>60</v>
      </c>
    </row>
    <row r="12" spans="1:27" x14ac:dyDescent="0.25">
      <c r="A12" s="1">
        <f>fullIRtable!A12-fullIRtable!$A$3</f>
        <v>35.666666666627862</v>
      </c>
      <c r="B12" s="1">
        <v>29.919899999999998</v>
      </c>
      <c r="C12" s="1">
        <v>4.9851000000000001</v>
      </c>
      <c r="D12" s="1">
        <v>4.9851000000000001</v>
      </c>
      <c r="E12" s="89">
        <v>21.76924</v>
      </c>
      <c r="F12">
        <f>Z9full!F12/ABS(Z9full!$F$212)</f>
        <v>-0.64732685880898078</v>
      </c>
      <c r="G12">
        <f>Z9full!G12/ABS(Z9full!$G$211)</f>
        <v>0.67762993311356423</v>
      </c>
      <c r="H12">
        <f>Z9full!H12/ABS(Z9full!$H$211)</f>
        <v>0.63693854887035695</v>
      </c>
      <c r="I12">
        <f>Z9full!I12/ABS(Z9full!$I$212)</f>
        <v>-0.85775560056077194</v>
      </c>
      <c r="J12">
        <f>Z9full!J12/ABS(Z9full!$J$211)</f>
        <v>0.84727148938010233</v>
      </c>
      <c r="K12">
        <f>Z9full!K12/ABS(Z9full!$K$211)</f>
        <v>0.69710010386986299</v>
      </c>
      <c r="L12">
        <f>Z9full!L12/ABS(Z9full!$L$211)</f>
        <v>0.67346875019345576</v>
      </c>
      <c r="M12">
        <f>Z9full!M12/ABS(Z9full!$M$212)</f>
        <v>-0.69273222156094516</v>
      </c>
      <c r="N12">
        <f>Z9full!N12/ABS(Z9full!$N$211)</f>
        <v>0.67521539694629851</v>
      </c>
      <c r="P12">
        <v>0.11626000000270666</v>
      </c>
      <c r="Q12">
        <f>Z9full!Q12/ABS(Z9full!$F$212)</f>
        <v>1.8051326053574206</v>
      </c>
      <c r="R12">
        <f>Z9full!R12/ABS(Z9full!$G$211)</f>
        <v>-1.9988594681875933</v>
      </c>
      <c r="S12">
        <f>Z9full!S12/ABS(Z9full!$H$211)</f>
        <v>-4.0496865311738386</v>
      </c>
      <c r="T12">
        <f>Z9full!T12/ABS(Z9full!$I$212)</f>
        <v>1.9271757350556609</v>
      </c>
      <c r="U12">
        <f>Z9full!U12/ABS(Z9full!$J$211)</f>
        <v>-16.79732345237392</v>
      </c>
      <c r="V12">
        <f>Z9full!V12/ABS(Z9full!$K$211)</f>
        <v>0.33264411067938243</v>
      </c>
      <c r="W12">
        <f>Z9full!W12/ABS(Z9full!$L$211)</f>
        <v>0.72773492173983068</v>
      </c>
      <c r="X12">
        <f>Z9full!X12/ABS(Z9full!$M$212)</f>
        <v>0.98593250822129153</v>
      </c>
      <c r="Y12">
        <f>Z9full!Y12/ABS(Z9full!$N$211)</f>
        <v>4.2679819375626042</v>
      </c>
      <c r="AA12" t="s">
        <v>60</v>
      </c>
    </row>
    <row r="13" spans="1:27" x14ac:dyDescent="0.25">
      <c r="A13" s="1">
        <f>fullIRtable!A13-fullIRtable!$A$3</f>
        <v>38.166666666569654</v>
      </c>
      <c r="B13" s="1">
        <v>29.919899999999998</v>
      </c>
      <c r="C13" s="1">
        <v>4.9882</v>
      </c>
      <c r="D13" s="1">
        <v>4.9882</v>
      </c>
      <c r="E13" s="89">
        <v>22.059889999999999</v>
      </c>
      <c r="F13">
        <f>Z9full!F13/ABS(Z9full!$F$212)</f>
        <v>-0.65587839953534022</v>
      </c>
      <c r="G13">
        <f>Z9full!G13/ABS(Z9full!$G$211)</f>
        <v>0.68579267189379767</v>
      </c>
      <c r="H13">
        <f>Z9full!H13/ABS(Z9full!$H$211)</f>
        <v>0.6278359666805261</v>
      </c>
      <c r="I13">
        <f>Z9full!I13/ABS(Z9full!$I$212)</f>
        <v>-0.87849419601173195</v>
      </c>
      <c r="J13">
        <f>Z9full!J13/ABS(Z9full!$J$211)</f>
        <v>0.8597528322696999</v>
      </c>
      <c r="K13">
        <f>Z9full!K13/ABS(Z9full!$K$211)</f>
        <v>0.70671280319503571</v>
      </c>
      <c r="L13">
        <f>Z9full!L13/ABS(Z9full!$L$211)</f>
        <v>0.68211308865313258</v>
      </c>
      <c r="M13">
        <f>Z9full!M13/ABS(Z9full!$M$212)</f>
        <v>-0.7010371013998159</v>
      </c>
      <c r="N13">
        <f>Z9full!N13/ABS(Z9full!$N$211)</f>
        <v>0.68342085949169795</v>
      </c>
      <c r="P13">
        <v>0.11512064516150643</v>
      </c>
      <c r="Q13">
        <f>Z9full!Q13/ABS(Z9full!$F$212)</f>
        <v>1.809122559948499</v>
      </c>
      <c r="R13">
        <f>Z9full!R13/ABS(Z9full!$G$211)</f>
        <v>-2.0036602033378172</v>
      </c>
      <c r="S13">
        <f>Z9full!S13/ABS(Z9full!$H$211)</f>
        <v>-4.0620182770769659</v>
      </c>
      <c r="T13">
        <f>Z9full!T13/ABS(Z9full!$I$212)</f>
        <v>1.8951973547073695</v>
      </c>
      <c r="U13">
        <f>Z9full!U13/ABS(Z9full!$J$211)</f>
        <v>-16.914558329684748</v>
      </c>
      <c r="V13">
        <f>Z9full!V13/ABS(Z9full!$K$211)</f>
        <v>0.33266049194288916</v>
      </c>
      <c r="W13">
        <f>Z9full!W13/ABS(Z9full!$L$211)</f>
        <v>0.7165306794987788</v>
      </c>
      <c r="X13">
        <f>Z9full!X13/ABS(Z9full!$M$212)</f>
        <v>1.0148691492555604</v>
      </c>
      <c r="Y13">
        <f>Z9full!Y13/ABS(Z9full!$N$211)</f>
        <v>4.3551491906220638</v>
      </c>
      <c r="AA13" t="s">
        <v>60</v>
      </c>
    </row>
    <row r="14" spans="1:27" x14ac:dyDescent="0.25">
      <c r="A14" s="1">
        <f>fullIRtable!A14-fullIRtable!$A$3</f>
        <v>48.499999999883585</v>
      </c>
      <c r="B14" s="1">
        <v>29.919899999999998</v>
      </c>
      <c r="C14" s="1">
        <v>4.9820000000000002</v>
      </c>
      <c r="D14" s="1">
        <v>4.9820000000000002</v>
      </c>
      <c r="E14" s="89">
        <v>23.249469999999999</v>
      </c>
      <c r="F14">
        <f>Z9full!F14/ABS(Z9full!$F$212)</f>
        <v>-0.73229689222516303</v>
      </c>
      <c r="G14">
        <f>Z9full!G14/ABS(Z9full!$G$211)</f>
        <v>0.75761132537356857</v>
      </c>
      <c r="H14">
        <f>Z9full!H14/ABS(Z9full!$H$211)</f>
        <v>0.6515550036801917</v>
      </c>
      <c r="I14">
        <f>Z9full!I14/ABS(Z9full!$I$212)</f>
        <v>-0.93869856242361371</v>
      </c>
      <c r="J14">
        <f>Z9full!J14/ABS(Z9full!$J$211)</f>
        <v>0.94155831531711343</v>
      </c>
      <c r="K14">
        <f>Z9full!K14/ABS(Z9full!$K$211)</f>
        <v>0.77939048522040522</v>
      </c>
      <c r="L14">
        <f>Z9full!L14/ABS(Z9full!$L$211)</f>
        <v>0.75723498798314914</v>
      </c>
      <c r="M14">
        <f>Z9full!M14/ABS(Z9full!$M$212)</f>
        <v>-0.77384856993150708</v>
      </c>
      <c r="N14">
        <f>Z9full!N14/ABS(Z9full!$N$211)</f>
        <v>0.75775568769280233</v>
      </c>
      <c r="P14">
        <v>0.11270999999531475</v>
      </c>
      <c r="Q14">
        <f>Z9full!Q14/ABS(Z9full!$F$212)</f>
        <v>1.8336338375628969</v>
      </c>
      <c r="R14">
        <f>Z9full!R14/ABS(Z9full!$G$211)</f>
        <v>-2.0310807726770279</v>
      </c>
      <c r="S14">
        <f>Z9full!S14/ABS(Z9full!$H$211)</f>
        <v>-4.1194706140077564</v>
      </c>
      <c r="T14">
        <f>Z9full!T14/ABS(Z9full!$I$212)</f>
        <v>1.8949632861347403</v>
      </c>
      <c r="U14">
        <f>Z9full!U14/ABS(Z9full!$J$211)</f>
        <v>-17.201008262519139</v>
      </c>
      <c r="V14">
        <f>Z9full!V14/ABS(Z9full!$K$211)</f>
        <v>0.33665359099224368</v>
      </c>
      <c r="W14">
        <f>Z9full!W14/ABS(Z9full!$L$211)</f>
        <v>0.71707714204688822</v>
      </c>
      <c r="X14">
        <f>Z9full!X14/ABS(Z9full!$M$212)</f>
        <v>1.0477518253133167</v>
      </c>
      <c r="Y14">
        <f>Z9full!Y14/ABS(Z9full!$N$211)</f>
        <v>4.4697381629848829</v>
      </c>
      <c r="AA14" t="s">
        <v>60</v>
      </c>
    </row>
    <row r="15" spans="1:27" x14ac:dyDescent="0.25">
      <c r="A15" s="1">
        <f>fullIRtable!A15-fullIRtable!$A$3</f>
        <v>50.833333333313931</v>
      </c>
      <c r="B15" s="1">
        <v>29.872699999999998</v>
      </c>
      <c r="C15" s="1">
        <v>4.9912999999999998</v>
      </c>
      <c r="D15" s="1">
        <v>4.9912999999999998</v>
      </c>
      <c r="E15" s="89">
        <v>23.512460000000001</v>
      </c>
      <c r="F15">
        <f>Z9full!F15/ABS(Z9full!$F$212)</f>
        <v>-0.6634625200759281</v>
      </c>
      <c r="G15">
        <f>Z9full!G15/ABS(Z9full!$G$211)</f>
        <v>0.6890226211210887</v>
      </c>
      <c r="H15">
        <f>Z9full!H15/ABS(Z9full!$H$211)</f>
        <v>0.62699633338959238</v>
      </c>
      <c r="I15">
        <f>Z9full!I15/ABS(Z9full!$I$212)</f>
        <v>-0.83525831684946394</v>
      </c>
      <c r="J15">
        <f>Z9full!J15/ABS(Z9full!$J$211)</f>
        <v>0.83669282679718615</v>
      </c>
      <c r="K15">
        <f>Z9full!K15/ABS(Z9full!$K$211)</f>
        <v>0.70672641594229946</v>
      </c>
      <c r="L15">
        <f>Z9full!L15/ABS(Z9full!$L$211)</f>
        <v>0.68651384571041041</v>
      </c>
      <c r="M15">
        <f>Z9full!M15/ABS(Z9full!$M$212)</f>
        <v>-0.70298772607124316</v>
      </c>
      <c r="N15">
        <f>Z9full!N15/ABS(Z9full!$N$211)</f>
        <v>0.68775639181722459</v>
      </c>
      <c r="P15">
        <v>0.11155411764782269</v>
      </c>
      <c r="Q15">
        <f>Z9full!Q15/ABS(Z9full!$F$212)</f>
        <v>1.8064076917195215</v>
      </c>
      <c r="R15">
        <f>Z9full!R15/ABS(Z9full!$G$211)</f>
        <v>-2.0018633793853615</v>
      </c>
      <c r="S15">
        <f>Z9full!S15/ABS(Z9full!$H$211)</f>
        <v>-4.0666142812173849</v>
      </c>
      <c r="T15">
        <f>Z9full!T15/ABS(Z9full!$I$212)</f>
        <v>1.7777434010618387</v>
      </c>
      <c r="U15">
        <f>Z9full!U15/ABS(Z9full!$J$211)</f>
        <v>-17.142529496967001</v>
      </c>
      <c r="V15">
        <f>Z9full!V15/ABS(Z9full!$K$211)</f>
        <v>0.32988770359505937</v>
      </c>
      <c r="W15">
        <f>Z9full!W15/ABS(Z9full!$L$211)</f>
        <v>0.67493253018542954</v>
      </c>
      <c r="X15">
        <f>Z9full!X15/ABS(Z9full!$M$212)</f>
        <v>1.0979715798848981</v>
      </c>
      <c r="Y15">
        <f>Z9full!Y15/ABS(Z9full!$N$211)</f>
        <v>4.5944609345419778</v>
      </c>
      <c r="AA15" t="s">
        <v>60</v>
      </c>
    </row>
    <row r="16" spans="1:27" x14ac:dyDescent="0.25">
      <c r="A16" s="91">
        <f>fullIRtable!A16-fullIRtable!$A$3</f>
        <v>53.666666666627862</v>
      </c>
      <c r="B16" s="91">
        <v>29.872699999999998</v>
      </c>
      <c r="C16" s="91">
        <v>5.0068999999999999</v>
      </c>
      <c r="D16" s="91">
        <v>5.0068999999999999</v>
      </c>
      <c r="E16" s="98">
        <v>23.828530000000001</v>
      </c>
      <c r="F16">
        <f>Z9full!F16/ABS(Z9full!$F$212)</f>
        <v>-0.67566263168728402</v>
      </c>
      <c r="G16">
        <f>Z9full!G16/ABS(Z9full!$G$211)</f>
        <v>0.70057134796313936</v>
      </c>
      <c r="H16">
        <f>Z9full!H16/ABS(Z9full!$H$211)</f>
        <v>0.63253251113954145</v>
      </c>
      <c r="I16">
        <f>Z9full!I16/ABS(Z9full!$I$212)</f>
        <v>-0.83524118126216629</v>
      </c>
      <c r="J16">
        <f>Z9full!J16/ABS(Z9full!$J$211)</f>
        <v>0.83322682300480788</v>
      </c>
      <c r="K16">
        <f>Z9full!K16/ABS(Z9full!$K$211)</f>
        <v>0.71776102874783843</v>
      </c>
      <c r="L16">
        <f>Z9full!L16/ABS(Z9full!$L$211)</f>
        <v>0.69788323245196604</v>
      </c>
      <c r="M16">
        <f>Z9full!M16/ABS(Z9full!$M$212)</f>
        <v>-0.71340634616141396</v>
      </c>
      <c r="N16">
        <f>Z9full!N16/ABS(Z9full!$N$211)</f>
        <v>0.69884376575395168</v>
      </c>
      <c r="P16">
        <v>0</v>
      </c>
      <c r="Q16">
        <f>Z9full!Q16/ABS(Z9full!$F$212)</f>
        <v>0</v>
      </c>
      <c r="R16">
        <f>Z9full!R16/ABS(Z9full!$G$211)</f>
        <v>0</v>
      </c>
      <c r="S16">
        <f>Z9full!S16/ABS(Z9full!$H$211)</f>
        <v>0</v>
      </c>
      <c r="T16">
        <f>Z9full!T16/ABS(Z9full!$I$212)</f>
        <v>0</v>
      </c>
      <c r="U16">
        <f>Z9full!U16/ABS(Z9full!$J$211)</f>
        <v>0</v>
      </c>
      <c r="V16">
        <f>Z9full!V16/ABS(Z9full!$K$211)</f>
        <v>0</v>
      </c>
      <c r="W16">
        <f>Z9full!W16/ABS(Z9full!$L$211)</f>
        <v>0</v>
      </c>
      <c r="X16">
        <f>Z9full!X16/ABS(Z9full!$M$212)</f>
        <v>0</v>
      </c>
      <c r="Y16">
        <f>Z9full!Y16/ABS(Z9full!$N$211)</f>
        <v>0</v>
      </c>
      <c r="AA16" s="93" t="s">
        <v>60</v>
      </c>
    </row>
    <row r="17" spans="1:27" x14ac:dyDescent="0.25">
      <c r="A17" s="1">
        <f>fullIRtable!A17-fullIRtable!$A$17</f>
        <v>0</v>
      </c>
      <c r="B17" s="1">
        <v>29.919899999999998</v>
      </c>
      <c r="C17" s="1">
        <v>4.9882</v>
      </c>
      <c r="D17" s="1">
        <v>47.081800000000001</v>
      </c>
      <c r="E17" s="89">
        <v>20.79823</v>
      </c>
      <c r="F17">
        <f>Z9full!F17/ABS(Z9full!$F$212)</f>
        <v>-0.6418630440243327</v>
      </c>
      <c r="G17">
        <f>Z9full!G17/ABS(Z9full!$G$211)</f>
        <v>0.69126036489558695</v>
      </c>
      <c r="H17">
        <f>Z9full!H17/ABS(Z9full!$H$211)</f>
        <v>0.7916992403176264</v>
      </c>
      <c r="I17">
        <f>Z9full!I17/ABS(Z9full!$I$212)</f>
        <v>-0.91250781731963804</v>
      </c>
      <c r="J17">
        <f>Z9full!J17/ABS(Z9full!$J$211)</f>
        <v>0.86279759274015044</v>
      </c>
      <c r="K17">
        <f>Z9full!K17/ABS(Z9full!$K$211)</f>
        <v>0.71001681195054556</v>
      </c>
      <c r="L17">
        <f>Z9full!L17/ABS(Z9full!$L$211)</f>
        <v>0.67762669503685091</v>
      </c>
      <c r="M17">
        <f>Z9full!M17/ABS(Z9full!$M$212)</f>
        <v>-0.70683224200696493</v>
      </c>
      <c r="N17">
        <f>Z9full!N17/ABS(Z9full!$N$211)</f>
        <v>0.68208539815050917</v>
      </c>
      <c r="P17">
        <v>7.078285714520853E-2</v>
      </c>
      <c r="Q17">
        <f>Z9full!Q17/ABS(Z9full!$F$212)</f>
        <v>1.8300269380000833</v>
      </c>
      <c r="R17">
        <f>Z9full!R17/ABS(Z9full!$G$211)</f>
        <v>-2.0298711712841984</v>
      </c>
      <c r="S17">
        <f>Z9full!S17/ABS(Z9full!$H$211)</f>
        <v>-4.135982414134201</v>
      </c>
      <c r="T17">
        <f>Z9full!T17/ABS(Z9full!$I$212)</f>
        <v>1.6273732206622169</v>
      </c>
      <c r="U17">
        <f>Z9full!U17/ABS(Z9full!$J$211)</f>
        <v>-17.750461054422129</v>
      </c>
      <c r="V17">
        <f>Z9full!V17/ABS(Z9full!$K$211)</f>
        <v>0.33075698159063061</v>
      </c>
      <c r="W17">
        <f>Z9full!W17/ABS(Z9full!$L$211)</f>
        <v>0.62237213335900521</v>
      </c>
      <c r="X17">
        <f>Z9full!X17/ABS(Z9full!$M$212)</f>
        <v>1.2405210030699116</v>
      </c>
      <c r="Y17">
        <f>Z9full!Y17/ABS(Z9full!$N$211)</f>
        <v>5.0269517900411467</v>
      </c>
      <c r="AA17" t="s">
        <v>61</v>
      </c>
    </row>
    <row r="18" spans="1:27" x14ac:dyDescent="0.25">
      <c r="A18" s="1">
        <f>fullIRtable!A18-fullIRtable!$A$17</f>
        <v>1.1666666666278616</v>
      </c>
      <c r="B18" s="1">
        <v>19.960699999999999</v>
      </c>
      <c r="C18" s="1">
        <v>5.1254</v>
      </c>
      <c r="D18" s="1">
        <v>44.464199999999998</v>
      </c>
      <c r="E18" s="89">
        <v>20.880809999999997</v>
      </c>
      <c r="F18">
        <f>Z9full!F18/ABS(Z9full!$F$212)</f>
        <v>-0.64642490269216191</v>
      </c>
      <c r="G18">
        <f>Z9full!G18/ABS(Z9full!$G$211)</f>
        <v>0.69971301127839358</v>
      </c>
      <c r="H18">
        <f>Z9full!H18/ABS(Z9full!$H$211)</f>
        <v>0.831747037889767</v>
      </c>
      <c r="I18">
        <f>Z9full!I18/ABS(Z9full!$I$212)</f>
        <v>-0.9155549487086877</v>
      </c>
      <c r="J18">
        <f>Z9full!J18/ABS(Z9full!$J$211)</f>
        <v>0.84899894297667056</v>
      </c>
      <c r="K18">
        <f>Z9full!K18/ABS(Z9full!$K$211)</f>
        <v>0.71759587600870767</v>
      </c>
      <c r="L18">
        <f>Z9full!L18/ABS(Z9full!$L$211)</f>
        <v>0.68324461467249309</v>
      </c>
      <c r="M18">
        <f>Z9full!M18/ABS(Z9full!$M$212)</f>
        <v>-0.71423640320108162</v>
      </c>
      <c r="N18">
        <f>Z9full!N18/ABS(Z9full!$N$211)</f>
        <v>0.6882339885392339</v>
      </c>
      <c r="P18">
        <v>7.6390909089293385E-2</v>
      </c>
      <c r="Q18">
        <f>Z9full!Q18/ABS(Z9full!$F$212)</f>
        <v>1.814279780756122</v>
      </c>
      <c r="R18">
        <f>Z9full!R18/ABS(Z9full!$G$211)</f>
        <v>-2.009248778197851</v>
      </c>
      <c r="S18">
        <f>Z9full!S18/ABS(Z9full!$H$211)</f>
        <v>-4.0725090589260287</v>
      </c>
      <c r="T18">
        <f>Z9full!T18/ABS(Z9full!$I$212)</f>
        <v>1.9122704389894816</v>
      </c>
      <c r="U18">
        <f>Z9full!U18/ABS(Z9full!$J$211)</f>
        <v>-16.936977716672189</v>
      </c>
      <c r="V18">
        <f>Z9full!V18/ABS(Z9full!$K$211)</f>
        <v>0.33384031291486743</v>
      </c>
      <c r="W18">
        <f>Z9full!W18/ABS(Z9full!$L$211)</f>
        <v>0.72269963771487189</v>
      </c>
      <c r="X18">
        <f>Z9full!X18/ABS(Z9full!$M$212)</f>
        <v>1.009144981203725</v>
      </c>
      <c r="Y18">
        <f>Z9full!Y18/ABS(Z9full!$N$211)</f>
        <v>4.3425301793810673</v>
      </c>
      <c r="AA18" t="s">
        <v>61</v>
      </c>
    </row>
    <row r="19" spans="1:27" x14ac:dyDescent="0.25">
      <c r="A19" s="1">
        <f>fullIRtable!A19-fullIRtable!$A$17</f>
        <v>3</v>
      </c>
      <c r="B19" s="1">
        <v>19.960699999999999</v>
      </c>
      <c r="C19" s="1">
        <v>4.9976000000000003</v>
      </c>
      <c r="D19" s="1">
        <v>43.903300000000002</v>
      </c>
      <c r="E19" s="89">
        <v>21.020859999999999</v>
      </c>
      <c r="F19">
        <f>Z9full!F19/ABS(Z9full!$F$212)</f>
        <v>-0.64151110911297604</v>
      </c>
      <c r="G19">
        <f>Z9full!G19/ABS(Z9full!$G$211)</f>
        <v>0.68680160405887147</v>
      </c>
      <c r="H19">
        <f>Z9full!H19/ABS(Z9full!$H$211)</f>
        <v>0.75897809171006503</v>
      </c>
      <c r="I19">
        <f>Z9full!I19/ABS(Z9full!$I$212)</f>
        <v>-0.89599920504104658</v>
      </c>
      <c r="J19">
        <f>Z9full!J19/ABS(Z9full!$J$211)</f>
        <v>0.83954858872203564</v>
      </c>
      <c r="K19">
        <f>Z9full!K19/ABS(Z9full!$K$211)</f>
        <v>0.70562241951024285</v>
      </c>
      <c r="L19">
        <f>Z9full!L19/ABS(Z9full!$L$211)</f>
        <v>0.67458172932781635</v>
      </c>
      <c r="M19">
        <f>Z9full!M19/ABS(Z9full!$M$212)</f>
        <v>-0.70149207887499399</v>
      </c>
      <c r="N19">
        <f>Z9full!N19/ABS(Z9full!$N$211)</f>
        <v>0.67826386952420936</v>
      </c>
      <c r="P19">
        <v>8.0029999999999532E-2</v>
      </c>
      <c r="Q19">
        <f>Z9full!Q19/ABS(Z9full!$F$212)</f>
        <v>1.8071135378784788</v>
      </c>
      <c r="R19">
        <f>Z9full!R19/ABS(Z9full!$G$211)</f>
        <v>-1.9998639047418303</v>
      </c>
      <c r="S19">
        <f>Z9full!S19/ABS(Z9full!$H$211)</f>
        <v>-4.043623497130711</v>
      </c>
      <c r="T19">
        <f>Z9full!T19/ABS(Z9full!$I$212)</f>
        <v>2.0419219483286586</v>
      </c>
      <c r="U19">
        <f>Z9full!U19/ABS(Z9full!$J$211)</f>
        <v>-16.566776341307044</v>
      </c>
      <c r="V19">
        <f>Z9full!V19/ABS(Z9full!$K$211)</f>
        <v>0.33524348058812381</v>
      </c>
      <c r="W19">
        <f>Z9full!W19/ABS(Z9full!$L$211)</f>
        <v>0.76835684856951558</v>
      </c>
      <c r="X19">
        <f>Z9full!X19/ABS(Z9full!$M$212)</f>
        <v>0.90384998892937829</v>
      </c>
      <c r="Y19">
        <f>Z9full!Y19/ABS(Z9full!$N$211)</f>
        <v>4.0310624326326172</v>
      </c>
      <c r="AA19" t="s">
        <v>61</v>
      </c>
    </row>
    <row r="20" spans="1:27" x14ac:dyDescent="0.25">
      <c r="A20" s="1">
        <f>fullIRtable!A20-fullIRtable!$A$17</f>
        <v>6</v>
      </c>
      <c r="B20" s="1">
        <v>19.960699999999999</v>
      </c>
      <c r="C20" s="1">
        <v>5.0007000000000001</v>
      </c>
      <c r="D20" s="1">
        <v>39.0107</v>
      </c>
      <c r="E20" s="89">
        <v>21.260949999999998</v>
      </c>
      <c r="F20">
        <f>Z9full!F20/ABS(Z9full!$F$212)</f>
        <v>-0.65214072727597527</v>
      </c>
      <c r="G20">
        <f>Z9full!G20/ABS(Z9full!$G$211)</f>
        <v>0.70349229380567879</v>
      </c>
      <c r="H20">
        <f>Z9full!H20/ABS(Z9full!$H$211)</f>
        <v>0.82547851319580801</v>
      </c>
      <c r="I20">
        <f>Z9full!I20/ABS(Z9full!$I$212)</f>
        <v>-0.92013873884729003</v>
      </c>
      <c r="J20">
        <f>Z9full!J20/ABS(Z9full!$J$211)</f>
        <v>0.86919665389535217</v>
      </c>
      <c r="K20">
        <f>Z9full!K20/ABS(Z9full!$K$211)</f>
        <v>0.72129693194560673</v>
      </c>
      <c r="L20">
        <f>Z9full!L20/ABS(Z9full!$L$211)</f>
        <v>0.68889242797428452</v>
      </c>
      <c r="M20">
        <f>Z9full!M20/ABS(Z9full!$M$212)</f>
        <v>-0.71827518284301306</v>
      </c>
      <c r="N20">
        <f>Z9full!N20/ABS(Z9full!$N$211)</f>
        <v>0.69342733515394672</v>
      </c>
      <c r="P20">
        <v>8.1754999997621744E-2</v>
      </c>
      <c r="Q20">
        <f>Z9full!Q20/ABS(Z9full!$F$212)</f>
        <v>1.8036140686663737</v>
      </c>
      <c r="R20">
        <f>Z9full!R20/ABS(Z9full!$G$211)</f>
        <v>-1.995281018437431</v>
      </c>
      <c r="S20">
        <f>Z9full!S20/ABS(Z9full!$H$211)</f>
        <v>-4.0295178993476144</v>
      </c>
      <c r="T20">
        <f>Z9full!T20/ABS(Z9full!$I$212)</f>
        <v>2.1052342769261445</v>
      </c>
      <c r="U20">
        <f>Z9full!U20/ABS(Z9full!$J$211)</f>
        <v>-16.385997030987184</v>
      </c>
      <c r="V20">
        <f>Z9full!V20/ABS(Z9full!$K$211)</f>
        <v>0.33592868527894598</v>
      </c>
      <c r="W20">
        <f>Z9full!W20/ABS(Z9full!$L$211)</f>
        <v>0.7906524959762663</v>
      </c>
      <c r="X20">
        <f>Z9full!X20/ABS(Z9full!$M$212)</f>
        <v>0.85243160509209626</v>
      </c>
      <c r="Y20">
        <f>Z9full!Y20/ABS(Z9full!$N$211)</f>
        <v>3.8789643339894715</v>
      </c>
      <c r="AA20" t="s">
        <v>61</v>
      </c>
    </row>
    <row r="21" spans="1:27" x14ac:dyDescent="0.25">
      <c r="A21" s="1">
        <f>fullIRtable!A21-fullIRtable!$A$17</f>
        <v>8.0000000000582077</v>
      </c>
      <c r="B21" s="1">
        <v>19.960699999999999</v>
      </c>
      <c r="C21" s="1">
        <v>4.9945000000000004</v>
      </c>
      <c r="D21" s="1">
        <v>38.418599999999998</v>
      </c>
      <c r="E21" s="89">
        <v>21.42446</v>
      </c>
      <c r="F21">
        <f>Z9full!F21/ABS(Z9full!$F$212)</f>
        <v>-0.66131432051824623</v>
      </c>
      <c r="G21">
        <f>Z9full!G21/ABS(Z9full!$G$211)</f>
        <v>0.71070806646301188</v>
      </c>
      <c r="H21">
        <f>Z9full!H21/ABS(Z9full!$H$211)</f>
        <v>0.81866381538546718</v>
      </c>
      <c r="I21">
        <f>Z9full!I21/ABS(Z9full!$I$212)</f>
        <v>-0.89699845887918173</v>
      </c>
      <c r="J21">
        <f>Z9full!J21/ABS(Z9full!$J$211)</f>
        <v>0.84102676784513652</v>
      </c>
      <c r="K21">
        <f>Z9full!K21/ABS(Z9full!$K$211)</f>
        <v>0.72719288385479974</v>
      </c>
      <c r="L21">
        <f>Z9full!L21/ABS(Z9full!$L$211)</f>
        <v>0.69547844333121411</v>
      </c>
      <c r="M21">
        <f>Z9full!M21/ABS(Z9full!$M$212)</f>
        <v>-0.72354855450732847</v>
      </c>
      <c r="N21">
        <f>Z9full!N21/ABS(Z9full!$N$211)</f>
        <v>0.69985967201666399</v>
      </c>
      <c r="P21">
        <v>7.9079024391141936E-2</v>
      </c>
      <c r="Q21">
        <f>Z9full!Q21/ABS(Z9full!$F$212)</f>
        <v>1.8090128384533593</v>
      </c>
      <c r="R21">
        <f>Z9full!R21/ABS(Z9full!$G$211)</f>
        <v>-2.0023512185971324</v>
      </c>
      <c r="S21">
        <f>Z9full!S21/ABS(Z9full!$H$211)</f>
        <v>-4.0512791630027767</v>
      </c>
      <c r="T21">
        <f>Z9full!T21/ABS(Z9full!$I$212)</f>
        <v>2.0075598485147776</v>
      </c>
      <c r="U21">
        <f>Z9full!U21/ABS(Z9full!$J$211)</f>
        <v>-16.664892414643262</v>
      </c>
      <c r="V21">
        <f>Z9full!V21/ABS(Z9full!$K$211)</f>
        <v>0.33487159303756692</v>
      </c>
      <c r="W21">
        <f>Z9full!W21/ABS(Z9full!$L$211)</f>
        <v>0.75625612067397696</v>
      </c>
      <c r="X21">
        <f>Z9full!X21/ABS(Z9full!$M$212)</f>
        <v>0.93175677610940799</v>
      </c>
      <c r="Y21">
        <f>Z9full!Y21/ABS(Z9full!$N$211)</f>
        <v>4.1136120767633715</v>
      </c>
      <c r="AA21" t="s">
        <v>61</v>
      </c>
    </row>
    <row r="22" spans="1:27" x14ac:dyDescent="0.25">
      <c r="A22" s="1">
        <f>fullIRtable!A22-fullIRtable!$A$17</f>
        <v>18.249999999941792</v>
      </c>
      <c r="B22" s="1">
        <v>19.913499999999999</v>
      </c>
      <c r="C22" s="1">
        <v>4.9882</v>
      </c>
      <c r="D22" s="1">
        <v>34.523299999999999</v>
      </c>
      <c r="E22" s="89">
        <v>22.235019999999999</v>
      </c>
      <c r="F22" t="e">
        <f>Z9full!F22/ABS(Z9full!$F$212)</f>
        <v>#VALUE!</v>
      </c>
      <c r="G22" t="e">
        <f>Z9full!G22/ABS(Z9full!$G$211)</f>
        <v>#VALUE!</v>
      </c>
      <c r="H22" t="e">
        <f>Z9full!H22/ABS(Z9full!$H$211)</f>
        <v>#VALUE!</v>
      </c>
      <c r="I22" t="e">
        <f>Z9full!I22/ABS(Z9full!$I$212)</f>
        <v>#VALUE!</v>
      </c>
      <c r="J22" t="e">
        <f>Z9full!J22/ABS(Z9full!$J$211)</f>
        <v>#VALUE!</v>
      </c>
      <c r="K22" t="e">
        <f>Z9full!K22/ABS(Z9full!$K$211)</f>
        <v>#VALUE!</v>
      </c>
      <c r="L22" t="e">
        <f>Z9full!L22/ABS(Z9full!$L$211)</f>
        <v>#VALUE!</v>
      </c>
      <c r="M22" t="e">
        <f>Z9full!M22/ABS(Z9full!$M$212)</f>
        <v>#VALUE!</v>
      </c>
      <c r="N22" t="e">
        <f>Z9full!N22/ABS(Z9full!$N$211)</f>
        <v>#VALUE!</v>
      </c>
      <c r="P22">
        <v>7.9626666666669621E-2</v>
      </c>
      <c r="Q22">
        <f>Z9full!Q22/ABS(Z9full!$F$212)</f>
        <v>1.8092458487172434</v>
      </c>
      <c r="R22">
        <f>Z9full!R22/ABS(Z9full!$G$211)</f>
        <v>-2.0026563676321798</v>
      </c>
      <c r="S22">
        <f>Z9full!S22/ABS(Z9full!$H$211)</f>
        <v>-4.0522183768663673</v>
      </c>
      <c r="T22">
        <f>Z9full!T22/ABS(Z9full!$I$212)</f>
        <v>2.0033442285019278</v>
      </c>
      <c r="U22">
        <f>Z9full!U22/ABS(Z9full!$J$211)</f>
        <v>-16.676929513548373</v>
      </c>
      <c r="V22">
        <f>Z9full!V22/ABS(Z9full!$K$211)</f>
        <v>0.33482596899702327</v>
      </c>
      <c r="W22">
        <f>Z9full!W22/ABS(Z9full!$L$211)</f>
        <v>0.75477157604029321</v>
      </c>
      <c r="X22">
        <f>Z9full!X22/ABS(Z9full!$M$212)</f>
        <v>0.93518044349490737</v>
      </c>
      <c r="Y22">
        <f>Z9full!Y22/ABS(Z9full!$N$211)</f>
        <v>4.1237394525206099</v>
      </c>
      <c r="AA22" t="s">
        <v>61</v>
      </c>
    </row>
    <row r="23" spans="1:27" x14ac:dyDescent="0.25">
      <c r="A23" s="1">
        <f>fullIRtable!A23-fullIRtable!$A$17</f>
        <v>18.999999999941792</v>
      </c>
      <c r="B23" s="1">
        <v>19.960699999999999</v>
      </c>
      <c r="C23" s="1">
        <v>4.9757999999999996</v>
      </c>
      <c r="D23" s="1">
        <v>33.588500000000003</v>
      </c>
      <c r="E23" s="89">
        <v>22.294740000000001</v>
      </c>
      <c r="F23" t="e">
        <f>Z9full!F23/ABS(Z9full!$F$212)</f>
        <v>#VALUE!</v>
      </c>
      <c r="G23" t="e">
        <f>Z9full!G23/ABS(Z9full!$G$211)</f>
        <v>#VALUE!</v>
      </c>
      <c r="H23" t="e">
        <f>Z9full!H23/ABS(Z9full!$H$211)</f>
        <v>#VALUE!</v>
      </c>
      <c r="I23" t="e">
        <f>Z9full!I23/ABS(Z9full!$I$212)</f>
        <v>#VALUE!</v>
      </c>
      <c r="J23" t="e">
        <f>Z9full!J23/ABS(Z9full!$J$211)</f>
        <v>#VALUE!</v>
      </c>
      <c r="K23" t="e">
        <f>Z9full!K23/ABS(Z9full!$K$211)</f>
        <v>#VALUE!</v>
      </c>
      <c r="L23" t="e">
        <f>Z9full!L23/ABS(Z9full!$L$211)</f>
        <v>#VALUE!</v>
      </c>
      <c r="M23" t="e">
        <f>Z9full!M23/ABS(Z9full!$M$212)</f>
        <v>#VALUE!</v>
      </c>
      <c r="N23" t="e">
        <f>Z9full!N23/ABS(Z9full!$N$211)</f>
        <v>#VALUE!</v>
      </c>
      <c r="P23">
        <v>7.6609411760510199E-2</v>
      </c>
      <c r="Q23">
        <f>Z9full!Q23/ABS(Z9full!$F$212)</f>
        <v>1.8338104273389102</v>
      </c>
      <c r="R23">
        <f>Z9full!R23/ABS(Z9full!$G$211)</f>
        <v>-2.0305684749423771</v>
      </c>
      <c r="S23">
        <f>Z9full!S23/ABS(Z9full!$H$211)</f>
        <v>-4.1136121243096886</v>
      </c>
      <c r="T23">
        <f>Z9full!T23/ABS(Z9full!$I$212)</f>
        <v>1.9621988000514485</v>
      </c>
      <c r="U23">
        <f>Z9full!U23/ABS(Z9full!$J$211)</f>
        <v>-17.054438943663644</v>
      </c>
      <c r="V23">
        <f>Z9full!V23/ABS(Z9full!$K$211)</f>
        <v>0.33801618023824986</v>
      </c>
      <c r="W23">
        <f>Z9full!W23/ABS(Z9full!$L$211)</f>
        <v>0.74085428600995062</v>
      </c>
      <c r="X23">
        <f>Z9full!X23/ABS(Z9full!$M$212)</f>
        <v>0.9983422816929719</v>
      </c>
      <c r="Y23">
        <f>Z9full!Y23/ABS(Z9full!$N$211)</f>
        <v>4.3263346089922727</v>
      </c>
      <c r="AA23" t="s">
        <v>61</v>
      </c>
    </row>
    <row r="24" spans="1:27" x14ac:dyDescent="0.25">
      <c r="A24" s="1">
        <f>fullIRtable!A24-fullIRtable!$A$17</f>
        <v>20.416666666686069</v>
      </c>
      <c r="B24" s="1">
        <v>19.913499999999999</v>
      </c>
      <c r="C24" s="1">
        <v>4.9820000000000002</v>
      </c>
      <c r="D24" s="1">
        <v>38.5745</v>
      </c>
      <c r="E24" s="89">
        <v>22.403270000000003</v>
      </c>
      <c r="F24" t="e">
        <f>Z9full!F24/ABS(Z9full!$F$212)</f>
        <v>#VALUE!</v>
      </c>
      <c r="G24" t="e">
        <f>Z9full!G24/ABS(Z9full!$G$211)</f>
        <v>#VALUE!</v>
      </c>
      <c r="H24" t="e">
        <f>Z9full!H24/ABS(Z9full!$H$211)</f>
        <v>#VALUE!</v>
      </c>
      <c r="I24" t="e">
        <f>Z9full!I24/ABS(Z9full!$I$212)</f>
        <v>#VALUE!</v>
      </c>
      <c r="J24" t="e">
        <f>Z9full!J24/ABS(Z9full!$J$211)</f>
        <v>#VALUE!</v>
      </c>
      <c r="K24" t="e">
        <f>Z9full!K24/ABS(Z9full!$K$211)</f>
        <v>#VALUE!</v>
      </c>
      <c r="L24" t="e">
        <f>Z9full!L24/ABS(Z9full!$L$211)</f>
        <v>#VALUE!</v>
      </c>
      <c r="M24" t="e">
        <f>Z9full!M24/ABS(Z9full!$M$212)</f>
        <v>#VALUE!</v>
      </c>
      <c r="N24" t="e">
        <f>Z9full!N24/ABS(Z9full!$N$211)</f>
        <v>#VALUE!</v>
      </c>
      <c r="P24">
        <v>0.14972571429069625</v>
      </c>
      <c r="Q24">
        <f>Z9full!Q24/ABS(Z9full!$F$212)</f>
        <v>1.7808622758681909</v>
      </c>
      <c r="R24">
        <f>Z9full!R24/ABS(Z9full!$G$211)</f>
        <v>-1.9654853920378494</v>
      </c>
      <c r="S24">
        <f>Z9full!S24/ABS(Z9full!$H$211)</f>
        <v>-3.9378103866877212</v>
      </c>
      <c r="T24">
        <f>Z9full!T24/ABS(Z9full!$I$212)</f>
        <v>2.5168592033315718</v>
      </c>
      <c r="U24">
        <f>Z9full!U24/ABS(Z9full!$J$211)</f>
        <v>-15.210660811670136</v>
      </c>
      <c r="V24">
        <f>Z9full!V24/ABS(Z9full!$K$211)</f>
        <v>0.34038354107076974</v>
      </c>
      <c r="W24">
        <f>Z9full!W24/ABS(Z9full!$L$211)</f>
        <v>0.93560758482693163</v>
      </c>
      <c r="X24">
        <f>Z9full!X24/ABS(Z9full!$M$212)</f>
        <v>0.51813512237020698</v>
      </c>
      <c r="Y24">
        <f>Z9full!Y24/ABS(Z9full!$N$211)</f>
        <v>2.8900989566732456</v>
      </c>
      <c r="AA24" t="s">
        <v>61</v>
      </c>
    </row>
    <row r="25" spans="1:27" x14ac:dyDescent="0.25">
      <c r="A25" s="1">
        <f>fullIRtable!A25-fullIRtable!$A$17</f>
        <v>21</v>
      </c>
      <c r="B25" s="1">
        <v>19.913499999999999</v>
      </c>
      <c r="C25" s="1">
        <v>5.0038</v>
      </c>
      <c r="D25" s="1">
        <v>4.2645</v>
      </c>
      <c r="E25" s="89">
        <v>22.490610000000004</v>
      </c>
      <c r="F25" t="e">
        <f>Z9full!F25/ABS(Z9full!$F$212)</f>
        <v>#VALUE!</v>
      </c>
      <c r="G25" t="e">
        <f>Z9full!G25/ABS(Z9full!$G$211)</f>
        <v>#VALUE!</v>
      </c>
      <c r="H25" t="e">
        <f>Z9full!H25/ABS(Z9full!$H$211)</f>
        <v>#VALUE!</v>
      </c>
      <c r="I25" t="e">
        <f>Z9full!I25/ABS(Z9full!$I$212)</f>
        <v>#VALUE!</v>
      </c>
      <c r="J25" t="e">
        <f>Z9full!J25/ABS(Z9full!$J$211)</f>
        <v>#VALUE!</v>
      </c>
      <c r="K25" t="e">
        <f>Z9full!K25/ABS(Z9full!$K$211)</f>
        <v>#VALUE!</v>
      </c>
      <c r="L25" t="e">
        <f>Z9full!L25/ABS(Z9full!$L$211)</f>
        <v>#VALUE!</v>
      </c>
      <c r="M25" t="e">
        <f>Z9full!M25/ABS(Z9full!$M$212)</f>
        <v>#VALUE!</v>
      </c>
      <c r="N25" t="e">
        <f>Z9full!N25/ABS(Z9full!$N$211)</f>
        <v>#VALUE!</v>
      </c>
      <c r="P25">
        <v>0.10359999999999896</v>
      </c>
      <c r="Q25">
        <f>Z9full!Q25/ABS(Z9full!$F$212)</f>
        <v>1.8170529733372554</v>
      </c>
      <c r="R25">
        <f>Z9full!R25/ABS(Z9full!$G$211)</f>
        <v>-2.0128805363546345</v>
      </c>
      <c r="S25">
        <f>Z9full!S25/ABS(Z9full!$H$211)</f>
        <v>-4.0836871927599283</v>
      </c>
      <c r="T25">
        <f>Z9full!T25/ABS(Z9full!$I$212)</f>
        <v>1.8620979050264317</v>
      </c>
      <c r="U25">
        <f>Z9full!U25/ABS(Z9full!$J$211)</f>
        <v>-17.080238228146936</v>
      </c>
      <c r="V25">
        <f>Z9full!V25/ABS(Z9full!$K$211)</f>
        <v>0.33329731521563583</v>
      </c>
      <c r="W25">
        <f>Z9full!W25/ABS(Z9full!$L$211)</f>
        <v>0.70503121277388936</v>
      </c>
      <c r="X25">
        <f>Z9full!X25/ABS(Z9full!$M$212)</f>
        <v>1.0498920319390708</v>
      </c>
      <c r="Y25">
        <f>Z9full!Y25/ABS(Z9full!$N$211)</f>
        <v>4.4630619523346455</v>
      </c>
      <c r="AA25" t="s">
        <v>61</v>
      </c>
    </row>
    <row r="26" spans="1:27" x14ac:dyDescent="0.25">
      <c r="A26" s="1">
        <f>fullIRtable!A26-fullIRtable!$A$17</f>
        <v>24</v>
      </c>
      <c r="B26" s="1">
        <v>19.960699999999999</v>
      </c>
      <c r="C26" s="1">
        <v>5.01</v>
      </c>
      <c r="D26" s="1">
        <v>2.8622000000000001</v>
      </c>
      <c r="E26" s="89">
        <v>22.801410000000001</v>
      </c>
      <c r="F26">
        <f>Z9full!F26/ABS(Z9full!$F$212)</f>
        <v>-0.7392183024578014</v>
      </c>
      <c r="G26">
        <f>Z9full!G26/ABS(Z9full!$G$211)</f>
        <v>0.77641026232292776</v>
      </c>
      <c r="H26">
        <f>Z9full!H26/ABS(Z9full!$H$211)</f>
        <v>0.74571730977177753</v>
      </c>
      <c r="I26">
        <f>Z9full!I26/ABS(Z9full!$I$212)</f>
        <v>-0.96913132388228673</v>
      </c>
      <c r="J26">
        <f>Z9full!J26/ABS(Z9full!$J$211)</f>
        <v>0.93635482374974777</v>
      </c>
      <c r="K26">
        <f>Z9full!K26/ABS(Z9full!$K$211)</f>
        <v>0.79716263264751541</v>
      </c>
      <c r="L26">
        <f>Z9full!L26/ABS(Z9full!$L$211)</f>
        <v>0.76910849145222326</v>
      </c>
      <c r="M26">
        <f>Z9full!M26/ABS(Z9full!$M$212)</f>
        <v>-0.79031585105811664</v>
      </c>
      <c r="N26">
        <f>Z9full!N26/ABS(Z9full!$N$211)</f>
        <v>0.77075999796363448</v>
      </c>
      <c r="P26">
        <v>0.16790000000000069</v>
      </c>
      <c r="Q26">
        <f>Z9full!Q26/ABS(Z9full!$F$212)</f>
        <v>1.814076963679726</v>
      </c>
      <c r="R26">
        <f>Z9full!R26/ABS(Z9full!$G$211)</f>
        <v>-2.0089831698533529</v>
      </c>
      <c r="S26">
        <f>Z9full!S26/ABS(Z9full!$H$211)</f>
        <v>-4.0716915459179548</v>
      </c>
      <c r="T26">
        <f>Z9full!T26/ABS(Z9full!$I$212)</f>
        <v>1.9159398184167959</v>
      </c>
      <c r="U26">
        <f>Z9full!U26/ABS(Z9full!$J$211)</f>
        <v>-16.926500338739253</v>
      </c>
      <c r="V26">
        <f>Z9full!V26/ABS(Z9full!$K$211)</f>
        <v>0.33388002533211553</v>
      </c>
      <c r="W26">
        <f>Z9full!W26/ABS(Z9full!$L$211)</f>
        <v>0.7239918219266761</v>
      </c>
      <c r="X26">
        <f>Z9full!X26/ABS(Z9full!$M$212)</f>
        <v>1.0061649378953561</v>
      </c>
      <c r="Y26">
        <f>Z9full!Y26/ABS(Z9full!$N$211)</f>
        <v>4.3337150659254471</v>
      </c>
      <c r="AA26" t="s">
        <v>61</v>
      </c>
    </row>
    <row r="27" spans="1:27" x14ac:dyDescent="0.25">
      <c r="A27" s="1">
        <f>fullIRtable!A27-fullIRtable!$A$17</f>
        <v>25.5</v>
      </c>
      <c r="B27" s="1">
        <v>20.007899999999999</v>
      </c>
      <c r="C27" s="1">
        <v>5.0068999999999999</v>
      </c>
      <c r="D27" s="1">
        <v>16.417899999999999</v>
      </c>
      <c r="E27" s="89">
        <v>23.053260000000002</v>
      </c>
      <c r="F27">
        <f>Z9full!F27/ABS(Z9full!$F$212)</f>
        <v>-0.73663072968522159</v>
      </c>
      <c r="G27">
        <f>Z9full!G27/ABS(Z9full!$G$211)</f>
        <v>0.77053135820384755</v>
      </c>
      <c r="H27">
        <f>Z9full!H27/ABS(Z9full!$H$211)</f>
        <v>0.72998130067203348</v>
      </c>
      <c r="I27">
        <f>Z9full!I27/ABS(Z9full!$I$212)</f>
        <v>-0.93247493366156642</v>
      </c>
      <c r="J27">
        <f>Z9full!J27/ABS(Z9full!$J$211)</f>
        <v>0.91187008400388103</v>
      </c>
      <c r="K27">
        <f>Z9full!K27/ABS(Z9full!$K$211)</f>
        <v>0.78950760825511268</v>
      </c>
      <c r="L27">
        <f>Z9full!L27/ABS(Z9full!$L$211)</f>
        <v>0.76391559811117193</v>
      </c>
      <c r="M27">
        <f>Z9full!M27/ABS(Z9full!$M$212)</f>
        <v>-0.78375838667169995</v>
      </c>
      <c r="N27">
        <f>Z9full!N27/ABS(Z9full!$N$211)</f>
        <v>0.76564396423493886</v>
      </c>
      <c r="P27">
        <v>0.19671499999427414</v>
      </c>
      <c r="Q27">
        <f>Z9full!Q27/ABS(Z9full!$F$212)</f>
        <v>1.8099464248416259</v>
      </c>
      <c r="R27">
        <f>Z9full!R27/ABS(Z9full!$G$211)</f>
        <v>-2.0035738384124779</v>
      </c>
      <c r="S27">
        <f>Z9full!S27/ABS(Z9full!$H$211)</f>
        <v>-4.055042246611074</v>
      </c>
      <c r="T27">
        <f>Z9full!T27/ABS(Z9full!$I$212)</f>
        <v>1.990669418327035</v>
      </c>
      <c r="U27">
        <f>Z9full!U27/ABS(Z9full!$J$211)</f>
        <v>-16.713120623039348</v>
      </c>
      <c r="V27">
        <f>Z9full!V27/ABS(Z9full!$K$211)</f>
        <v>0.33468879445400113</v>
      </c>
      <c r="W27">
        <f>Z9full!W27/ABS(Z9full!$L$211)</f>
        <v>0.75030809941697352</v>
      </c>
      <c r="X27">
        <f>Z9full!X27/ABS(Z9full!$M$212)</f>
        <v>0.94547414562469223</v>
      </c>
      <c r="Y27">
        <f>Z9full!Y27/ABS(Z9full!$N$211)</f>
        <v>4.1541887277378358</v>
      </c>
      <c r="AA27" t="s">
        <v>61</v>
      </c>
    </row>
    <row r="28" spans="1:27" x14ac:dyDescent="0.25">
      <c r="A28" s="1">
        <f>fullIRtable!A28-fullIRtable!$A$17</f>
        <v>27.500000000058208</v>
      </c>
      <c r="B28" s="1">
        <v>19.535900000000002</v>
      </c>
      <c r="C28" s="1">
        <v>5.0038</v>
      </c>
      <c r="D28" s="1">
        <v>9.4062999999999999</v>
      </c>
      <c r="E28" s="89">
        <v>23.44669</v>
      </c>
      <c r="F28">
        <f>Z9full!F28/ABS(Z9full!$F$212)</f>
        <v>-0.76131798269395312</v>
      </c>
      <c r="G28">
        <f>Z9full!G28/ABS(Z9full!$G$211)</f>
        <v>0.79463209548625269</v>
      </c>
      <c r="H28">
        <f>Z9full!H28/ABS(Z9full!$H$211)</f>
        <v>0.7394234911133859</v>
      </c>
      <c r="I28">
        <f>Z9full!I28/ABS(Z9full!$I$212)</f>
        <v>-0.96561921358636116</v>
      </c>
      <c r="J28">
        <f>Z9full!J28/ABS(Z9full!$J$211)</f>
        <v>0.94648453794884813</v>
      </c>
      <c r="K28">
        <f>Z9full!K28/ABS(Z9full!$K$211)</f>
        <v>0.81441929914417377</v>
      </c>
      <c r="L28">
        <f>Z9full!L28/ABS(Z9full!$L$211)</f>
        <v>0.78918815857308711</v>
      </c>
      <c r="M28">
        <f>Z9full!M28/ABS(Z9full!$M$212)</f>
        <v>-0.8075739300343816</v>
      </c>
      <c r="N28">
        <f>Z9full!N28/ABS(Z9full!$N$211)</f>
        <v>0.7901553431495375</v>
      </c>
      <c r="P28">
        <v>0.20362400000474165</v>
      </c>
      <c r="Q28">
        <f>Z9full!Q28/ABS(Z9full!$F$212)</f>
        <v>1.8046776109222376</v>
      </c>
      <c r="R28">
        <f>Z9full!R28/ABS(Z9full!$G$211)</f>
        <v>-1.9966738278039529</v>
      </c>
      <c r="S28">
        <f>Z9full!S28/ABS(Z9full!$H$211)</f>
        <v>-4.033804807063162</v>
      </c>
      <c r="T28">
        <f>Z9full!T28/ABS(Z9full!$I$212)</f>
        <v>2.0859926842358409</v>
      </c>
      <c r="U28">
        <f>Z9full!U28/ABS(Z9full!$J$211)</f>
        <v>-16.440938645804824</v>
      </c>
      <c r="V28">
        <f>Z9full!V28/ABS(Z9full!$K$211)</f>
        <v>0.33572044094728176</v>
      </c>
      <c r="W28">
        <f>Z9full!W28/ABS(Z9full!$L$211)</f>
        <v>0.78387650500739792</v>
      </c>
      <c r="X28">
        <f>Z9full!X28/ABS(Z9full!$M$212)</f>
        <v>0.86805844409651867</v>
      </c>
      <c r="Y28">
        <f>Z9full!Y28/ABS(Z9full!$N$211)</f>
        <v>3.9251892891313633</v>
      </c>
      <c r="AA28" t="s">
        <v>61</v>
      </c>
    </row>
    <row r="29" spans="1:27" x14ac:dyDescent="0.25">
      <c r="A29" s="1">
        <f>fullIRtable!A29-fullIRtable!$A$17</f>
        <v>30</v>
      </c>
      <c r="B29" s="1">
        <v>19.866299999999999</v>
      </c>
      <c r="C29" s="1">
        <v>4.9695</v>
      </c>
      <c r="D29" s="1">
        <v>12.0863</v>
      </c>
      <c r="E29" s="89">
        <v>23.955750000000002</v>
      </c>
      <c r="F29" t="e">
        <f>Z9full!F29/ABS(Z9full!$F$212)</f>
        <v>#VALUE!</v>
      </c>
      <c r="G29" t="e">
        <f>Z9full!G29/ABS(Z9full!$G$211)</f>
        <v>#VALUE!</v>
      </c>
      <c r="H29" t="e">
        <f>Z9full!H29/ABS(Z9full!$H$211)</f>
        <v>#VALUE!</v>
      </c>
      <c r="I29" t="e">
        <f>Z9full!I29/ABS(Z9full!$I$212)</f>
        <v>#VALUE!</v>
      </c>
      <c r="J29" t="e">
        <f>Z9full!J29/ABS(Z9full!$J$211)</f>
        <v>#VALUE!</v>
      </c>
      <c r="K29" t="e">
        <f>Z9full!K29/ABS(Z9full!$K$211)</f>
        <v>#VALUE!</v>
      </c>
      <c r="L29" t="e">
        <f>Z9full!L29/ABS(Z9full!$L$211)</f>
        <v>#VALUE!</v>
      </c>
      <c r="M29" t="e">
        <f>Z9full!M29/ABS(Z9full!$M$212)</f>
        <v>#VALUE!</v>
      </c>
      <c r="N29" t="e">
        <f>Z9full!N29/ABS(Z9full!$N$211)</f>
        <v>#VALUE!</v>
      </c>
      <c r="P29">
        <v>0.20421999999405582</v>
      </c>
      <c r="Q29">
        <f>Z9full!Q29/ABS(Z9full!$F$212)</f>
        <v>1.8041251107537437</v>
      </c>
      <c r="R29">
        <f>Z9full!R29/ABS(Z9full!$G$211)</f>
        <v>-1.9959502764834358</v>
      </c>
      <c r="S29">
        <f>Z9full!S29/ABS(Z9full!$H$211)</f>
        <v>-4.0315777989975921</v>
      </c>
      <c r="T29">
        <f>Z9full!T29/ABS(Z9full!$I$212)</f>
        <v>2.0959885095768933</v>
      </c>
      <c r="U29">
        <f>Z9full!U29/ABS(Z9full!$J$211)</f>
        <v>-16.412396996411605</v>
      </c>
      <c r="V29">
        <f>Z9full!V29/ABS(Z9full!$K$211)</f>
        <v>0.3358286219023594</v>
      </c>
      <c r="W29">
        <f>Z9full!W29/ABS(Z9full!$L$211)</f>
        <v>0.78739656820137816</v>
      </c>
      <c r="X29">
        <f>Z9full!X29/ABS(Z9full!$M$212)</f>
        <v>0.85994044905332823</v>
      </c>
      <c r="Y29">
        <f>Z9full!Y29/ABS(Z9full!$N$211)</f>
        <v>3.9011758621717969</v>
      </c>
      <c r="AA29" t="s">
        <v>61</v>
      </c>
    </row>
    <row r="30" spans="1:27" x14ac:dyDescent="0.25">
      <c r="A30" s="1">
        <f>fullIRtable!A30-fullIRtable!$A$17</f>
        <v>32.000000000058208</v>
      </c>
      <c r="B30" s="1">
        <v>19.677499999999998</v>
      </c>
      <c r="C30" s="1">
        <v>5.0163000000000002</v>
      </c>
      <c r="D30" s="1">
        <v>18.007200000000001</v>
      </c>
      <c r="E30" s="89">
        <v>24.364190000000001</v>
      </c>
      <c r="F30">
        <f>Z9full!F30/ABS(Z9full!$F$212)</f>
        <v>-0.78380342806851022</v>
      </c>
      <c r="G30">
        <f>Z9full!G30/ABS(Z9full!$G$211)</f>
        <v>0.82035433294420279</v>
      </c>
      <c r="H30">
        <f>Z9full!H30/ABS(Z9full!$H$211)</f>
        <v>0.77413239274686663</v>
      </c>
      <c r="I30">
        <f>Z9full!I30/ABS(Z9full!$I$212)</f>
        <v>-1</v>
      </c>
      <c r="J30">
        <f>Z9full!J30/ABS(Z9full!$J$211)</f>
        <v>0.96922909217380349</v>
      </c>
      <c r="K30">
        <f>Z9full!K30/ABS(Z9full!$K$211)</f>
        <v>0.84066481589234587</v>
      </c>
      <c r="L30">
        <f>Z9full!L30/ABS(Z9full!$L$211)</f>
        <v>0.81334934013634386</v>
      </c>
      <c r="M30">
        <f>Z9full!M30/ABS(Z9full!$M$212)</f>
        <v>-0.83268878058157136</v>
      </c>
      <c r="N30">
        <f>Z9full!N30/ABS(Z9full!$N$211)</f>
        <v>0.81432565873539264</v>
      </c>
      <c r="P30">
        <v>0.20364184615639908</v>
      </c>
      <c r="Q30">
        <f>Z9full!Q30/ABS(Z9full!$F$212)</f>
        <v>1.8041968863692672</v>
      </c>
      <c r="R30">
        <f>Z9full!R30/ABS(Z9full!$G$211)</f>
        <v>-1.9960442735455886</v>
      </c>
      <c r="S30">
        <f>Z9full!S30/ABS(Z9full!$H$211)</f>
        <v>-4.031867111719909</v>
      </c>
      <c r="T30">
        <f>Z9full!T30/ABS(Z9full!$I$212)</f>
        <v>2.0946899373499837</v>
      </c>
      <c r="U30">
        <f>Z9full!U30/ABS(Z9full!$J$211)</f>
        <v>-16.41610487798031</v>
      </c>
      <c r="V30">
        <f>Z9full!V30/ABS(Z9full!$K$211)</f>
        <v>0.33581456787767949</v>
      </c>
      <c r="W30">
        <f>Z9full!W30/ABS(Z9full!$L$211)</f>
        <v>0.78693927165312783</v>
      </c>
      <c r="X30">
        <f>Z9full!X30/ABS(Z9full!$M$212)</f>
        <v>0.86099506896305278</v>
      </c>
      <c r="Y30">
        <f>Z9full!Y30/ABS(Z9full!$N$211)</f>
        <v>3.9042954791767892</v>
      </c>
      <c r="AA30" t="s">
        <v>61</v>
      </c>
    </row>
    <row r="31" spans="1:27" x14ac:dyDescent="0.25">
      <c r="A31" s="1">
        <f>fullIRtable!A31-fullIRtable!$A$17</f>
        <v>42.833333333255723</v>
      </c>
      <c r="B31" s="1">
        <v>19.866299999999999</v>
      </c>
      <c r="C31" s="1">
        <v>5.0132000000000003</v>
      </c>
      <c r="D31" s="1">
        <v>34.9908</v>
      </c>
      <c r="E31" s="89">
        <v>26.570309999999999</v>
      </c>
      <c r="F31">
        <f>Z9full!F31/ABS(Z9full!$F$212)</f>
        <v>-0.85036737297471077</v>
      </c>
      <c r="G31">
        <f>Z9full!G31/ABS(Z9full!$G$211)</f>
        <v>0.87648286626110405</v>
      </c>
      <c r="H31">
        <f>Z9full!H31/ABS(Z9full!$H$211)</f>
        <v>0.75665369287810269</v>
      </c>
      <c r="I31">
        <f>Z9full!I31/ABS(Z9full!$I$212)</f>
        <v>-0.99154540060183904</v>
      </c>
      <c r="J31">
        <f>Z9full!J31/ABS(Z9full!$J$211)</f>
        <v>0.98785758660358947</v>
      </c>
      <c r="K31">
        <f>Z9full!K31/ABS(Z9full!$K$211)</f>
        <v>0.89494683524890339</v>
      </c>
      <c r="L31">
        <f>Z9full!L31/ABS(Z9full!$L$211)</f>
        <v>0.8733934863633549</v>
      </c>
      <c r="M31">
        <f>Z9full!M31/ABS(Z9full!$M$212)</f>
        <v>-0.88753489729267077</v>
      </c>
      <c r="N31">
        <f>Z9full!N31/ABS(Z9full!$N$211)</f>
        <v>0.87335715064254726</v>
      </c>
      <c r="P31">
        <v>0.2018759999976513</v>
      </c>
      <c r="Q31">
        <f>Z9full!Q31/ABS(Z9full!$F$212)</f>
        <v>1.8116272960532289</v>
      </c>
      <c r="R31">
        <f>Z9full!R31/ABS(Z9full!$G$211)</f>
        <v>-2.0044017697316416</v>
      </c>
      <c r="S31">
        <f>Z9full!S31/ABS(Z9full!$H$211)</f>
        <v>-4.0496823716441774</v>
      </c>
      <c r="T31">
        <f>Z9full!T31/ABS(Z9full!$I$212)</f>
        <v>2.0903417213970159</v>
      </c>
      <c r="U31">
        <f>Z9full!U31/ABS(Z9full!$J$211)</f>
        <v>-16.512395236739888</v>
      </c>
      <c r="V31">
        <f>Z9full!V31/ABS(Z9full!$K$211)</f>
        <v>0.33694019550825466</v>
      </c>
      <c r="W31">
        <f>Z9full!W31/ABS(Z9full!$L$211)</f>
        <v>0.78559260736402026</v>
      </c>
      <c r="X31">
        <f>Z9full!X31/ABS(Z9full!$M$212)</f>
        <v>0.87412143817065591</v>
      </c>
      <c r="Y31">
        <f>Z9full!Y31/ABS(Z9full!$N$211)</f>
        <v>3.948207325339451</v>
      </c>
      <c r="AA31" t="s">
        <v>61</v>
      </c>
    </row>
    <row r="32" spans="1:27" x14ac:dyDescent="0.25">
      <c r="A32" s="1">
        <f>fullIRtable!A32-fullIRtable!$A$17</f>
        <v>44.499999999941792</v>
      </c>
      <c r="B32" s="1">
        <v>29.967099999999999</v>
      </c>
      <c r="C32" s="1">
        <v>4.9945000000000004</v>
      </c>
      <c r="D32" s="1">
        <v>36.767000000000003</v>
      </c>
      <c r="E32" s="89">
        <v>26.906770000000002</v>
      </c>
      <c r="F32">
        <f>Z9full!F32/ABS(Z9full!$F$212)</f>
        <v>-0.8701377670443996</v>
      </c>
      <c r="G32">
        <f>Z9full!G32/ABS(Z9full!$G$211)</f>
        <v>0.89429598276401401</v>
      </c>
      <c r="H32">
        <f>Z9full!H32/ABS(Z9full!$H$211)</f>
        <v>0.7610891142939149</v>
      </c>
      <c r="I32">
        <f>Z9full!I32/ABS(Z9full!$I$212)</f>
        <v>-0.98935002631596036</v>
      </c>
      <c r="J32">
        <f>Z9full!J32/ABS(Z9full!$J$211)</f>
        <v>0.9892250964404693</v>
      </c>
      <c r="K32">
        <f>Z9full!K32/ABS(Z9full!$K$211)</f>
        <v>0.91184853286326972</v>
      </c>
      <c r="L32">
        <f>Z9full!L32/ABS(Z9full!$L$211)</f>
        <v>0.8916533170326163</v>
      </c>
      <c r="M32">
        <f>Z9full!M32/ABS(Z9full!$M$212)</f>
        <v>-0.90414198734965812</v>
      </c>
      <c r="N32">
        <f>Z9full!N32/ABS(Z9full!$N$211)</f>
        <v>0.89124051688242378</v>
      </c>
      <c r="P32">
        <v>0.18174999997884247</v>
      </c>
      <c r="Q32">
        <f>Z9full!Q32/ABS(Z9full!$F$212)</f>
        <v>1.811608491340303</v>
      </c>
      <c r="R32">
        <f>Z9full!R32/ABS(Z9full!$G$211)</f>
        <v>-2.0082928108619491</v>
      </c>
      <c r="S32">
        <f>Z9full!S32/ABS(Z9full!$H$211)</f>
        <v>-4.0842064632760442</v>
      </c>
      <c r="T32">
        <f>Z9full!T32/ABS(Z9full!$I$212)</f>
        <v>1.7197873326554647</v>
      </c>
      <c r="U32">
        <f>Z9full!U32/ABS(Z9full!$J$211)</f>
        <v>-17.331314986127872</v>
      </c>
      <c r="V32">
        <f>Z9full!V32/ABS(Z9full!$K$211)</f>
        <v>0.32958623770602463</v>
      </c>
      <c r="W32">
        <f>Z9full!W32/ABS(Z9full!$L$211)</f>
        <v>0.65457438206820961</v>
      </c>
      <c r="X32">
        <f>Z9full!X32/ABS(Z9full!$M$212)</f>
        <v>1.1477054148726613</v>
      </c>
      <c r="Y32">
        <f>Z9full!Y32/ABS(Z9full!$N$211)</f>
        <v>4.7429882146131348</v>
      </c>
      <c r="AA32" t="s">
        <v>61</v>
      </c>
    </row>
    <row r="33" spans="1:27" x14ac:dyDescent="0.25">
      <c r="A33" s="1">
        <f>fullIRtable!A33-fullIRtable!$A$17</f>
        <v>45.500000000058208</v>
      </c>
      <c r="B33" s="1">
        <v>29.872699999999998</v>
      </c>
      <c r="C33" s="1">
        <v>4.9882</v>
      </c>
      <c r="D33" s="1">
        <v>39.665100000000002</v>
      </c>
      <c r="E33" s="89">
        <v>27.088520000000003</v>
      </c>
      <c r="F33">
        <f>Z9full!F33/ABS(Z9full!$F$212)</f>
        <v>-0.87658431390083191</v>
      </c>
      <c r="G33">
        <f>Z9full!G33/ABS(Z9full!$G$211)</f>
        <v>0.90050566843151791</v>
      </c>
      <c r="H33">
        <f>Z9full!H33/ABS(Z9full!$H$211)</f>
        <v>0.7678358506767502</v>
      </c>
      <c r="I33">
        <f>Z9full!I33/ABS(Z9full!$I$212)</f>
        <v>-0.97686044169277653</v>
      </c>
      <c r="J33">
        <f>Z9full!J33/ABS(Z9full!$J$211)</f>
        <v>0.97232540337205509</v>
      </c>
      <c r="K33">
        <f>Z9full!K33/ABS(Z9full!$K$211)</f>
        <v>0.91684202494205924</v>
      </c>
      <c r="L33">
        <f>Z9full!L33/ABS(Z9full!$L$211)</f>
        <v>0.8970384618704762</v>
      </c>
      <c r="M33">
        <f>Z9full!M33/ABS(Z9full!$M$212)</f>
        <v>-0.90875527161349923</v>
      </c>
      <c r="N33">
        <f>Z9full!N33/ABS(Z9full!$N$211)</f>
        <v>0.89652596368053983</v>
      </c>
      <c r="P33">
        <v>0.18301333333333503</v>
      </c>
      <c r="Q33">
        <f>Z9full!Q33/ABS(Z9full!$F$212)</f>
        <v>1.8303897663412436</v>
      </c>
      <c r="R33">
        <f>Z9full!R33/ABS(Z9full!$G$211)</f>
        <v>-2.0286631362396164</v>
      </c>
      <c r="S33">
        <f>Z9full!S33/ABS(Z9full!$H$211)</f>
        <v>-4.1225717505316295</v>
      </c>
      <c r="T33">
        <f>Z9full!T33/ABS(Z9full!$I$212)</f>
        <v>1.780242089777559</v>
      </c>
      <c r="U33">
        <f>Z9full!U33/ABS(Z9full!$J$211)</f>
        <v>-17.416765123220326</v>
      </c>
      <c r="V33">
        <f>Z9full!V33/ABS(Z9full!$K$211)</f>
        <v>0.33384870185688964</v>
      </c>
      <c r="W33">
        <f>Z9full!W33/ABS(Z9full!$L$211)</f>
        <v>0.67643163479566082</v>
      </c>
      <c r="X33">
        <f>Z9full!X33/ABS(Z9full!$M$212)</f>
        <v>1.128130237521477</v>
      </c>
      <c r="Y33">
        <f>Z9full!Y33/ABS(Z9full!$N$211)</f>
        <v>4.7007247701424442</v>
      </c>
      <c r="AA33" t="s">
        <v>61</v>
      </c>
    </row>
    <row r="34" spans="1:27" x14ac:dyDescent="0.25">
      <c r="A34" s="1">
        <f>fullIRtable!A34-fullIRtable!$A$17</f>
        <v>47.000000000058208</v>
      </c>
      <c r="B34" s="1">
        <v>29.872699999999998</v>
      </c>
      <c r="C34" s="1">
        <v>4.9945000000000004</v>
      </c>
      <c r="D34" s="1">
        <v>48.421799999999998</v>
      </c>
      <c r="E34" s="89">
        <v>27.363040000000005</v>
      </c>
      <c r="F34">
        <f>Z9full!F34/ABS(Z9full!$F$212)</f>
        <v>-0.87683589904048043</v>
      </c>
      <c r="G34">
        <f>Z9full!G34/ABS(Z9full!$G$211)</f>
        <v>0.8952896865822858</v>
      </c>
      <c r="H34">
        <f>Z9full!H34/ABS(Z9full!$H$211)</f>
        <v>0.73130322346152499</v>
      </c>
      <c r="I34">
        <f>Z9full!I34/ABS(Z9full!$I$212)</f>
        <v>-0.9531646634617269</v>
      </c>
      <c r="J34">
        <f>Z9full!J34/ABS(Z9full!$J$211)</f>
        <v>0.97051072744696798</v>
      </c>
      <c r="K34">
        <f>Z9full!K34/ABS(Z9full!$K$211)</f>
        <v>0.91133033599231938</v>
      </c>
      <c r="L34">
        <f>Z9full!L34/ABS(Z9full!$L$211)</f>
        <v>0.89446378269759441</v>
      </c>
      <c r="M34">
        <f>Z9full!M34/ABS(Z9full!$M$212)</f>
        <v>-0.90480517791061077</v>
      </c>
      <c r="N34">
        <f>Z9full!N34/ABS(Z9full!$N$211)</f>
        <v>0.89394275769879161</v>
      </c>
      <c r="P34">
        <v>0.1884800000109694</v>
      </c>
      <c r="Q34">
        <f>Z9full!Q34/ABS(Z9full!$F$212)</f>
        <v>1.8118306998544975</v>
      </c>
      <c r="R34">
        <f>Z9full!R34/ABS(Z9full!$G$211)</f>
        <v>-2.0072672552054187</v>
      </c>
      <c r="S34">
        <f>Z9full!S34/ABS(Z9full!$H$211)</f>
        <v>-4.0734686713471868</v>
      </c>
      <c r="T34">
        <f>Z9full!T34/ABS(Z9full!$I$212)</f>
        <v>1.840472445956429</v>
      </c>
      <c r="U34">
        <f>Z9full!U34/ABS(Z9full!$J$211)</f>
        <v>-17.067123355547672</v>
      </c>
      <c r="V34">
        <f>Z9full!V34/ABS(Z9full!$K$211)</f>
        <v>0.33201657631978149</v>
      </c>
      <c r="W34">
        <f>Z9full!W34/ABS(Z9full!$L$211)</f>
        <v>0.69725099128947254</v>
      </c>
      <c r="X34">
        <f>Z9full!X34/ABS(Z9full!$M$212)</f>
        <v>1.0588907601087736</v>
      </c>
      <c r="Y34">
        <f>Z9full!Y34/ABS(Z9full!$N$211)</f>
        <v>4.485143381475754</v>
      </c>
      <c r="AA34" t="s">
        <v>61</v>
      </c>
    </row>
    <row r="35" spans="1:27" x14ac:dyDescent="0.25">
      <c r="A35" s="1">
        <f>fullIRtable!A35-fullIRtable!$A$17</f>
        <v>48.999999999941792</v>
      </c>
      <c r="B35" s="1">
        <v>29.872699999999998</v>
      </c>
      <c r="C35" s="1">
        <v>4.9882</v>
      </c>
      <c r="D35" s="1">
        <v>48.546500000000002</v>
      </c>
      <c r="E35" s="89">
        <v>27.740000000000002</v>
      </c>
      <c r="F35">
        <f>Z9full!F35/ABS(Z9full!$F$212)</f>
        <v>-0.87561684238581738</v>
      </c>
      <c r="G35">
        <f>Z9full!G35/ABS(Z9full!$G$211)</f>
        <v>0.8942378307981883</v>
      </c>
      <c r="H35">
        <f>Z9full!H35/ABS(Z9full!$H$211)</f>
        <v>0.74618924696630162</v>
      </c>
      <c r="I35">
        <f>Z9full!I35/ABS(Z9full!$I$212)</f>
        <v>-0.92782682083610546</v>
      </c>
      <c r="J35">
        <f>Z9full!J35/ABS(Z9full!$J$211)</f>
        <v>0.9458287330640629</v>
      </c>
      <c r="K35">
        <f>Z9full!K35/ABS(Z9full!$K$211)</f>
        <v>0.90813062595965865</v>
      </c>
      <c r="L35">
        <f>Z9full!L35/ABS(Z9full!$L$211)</f>
        <v>0.89237768137602225</v>
      </c>
      <c r="M35">
        <f>Z9full!M35/ABS(Z9full!$M$212)</f>
        <v>-0.90207796373858207</v>
      </c>
      <c r="N35">
        <f>Z9full!N35/ABS(Z9full!$N$211)</f>
        <v>0.8919770336706816</v>
      </c>
      <c r="P35">
        <v>0.18650666666666638</v>
      </c>
      <c r="Q35">
        <f>Z9full!Q35/ABS(Z9full!$F$212)</f>
        <v>1.826295590592472</v>
      </c>
      <c r="R35">
        <f>Z9full!R35/ABS(Z9full!$G$211)</f>
        <v>-2.0233329523063084</v>
      </c>
      <c r="S35">
        <f>Z9full!S35/ABS(Z9full!$H$211)</f>
        <v>-4.106347600392052</v>
      </c>
      <c r="T35">
        <f>Z9full!T35/ABS(Z9full!$I$212)</f>
        <v>1.8513275893327945</v>
      </c>
      <c r="U35">
        <f>Z9full!U35/ABS(Z9full!$J$211)</f>
        <v>-17.211865160949095</v>
      </c>
      <c r="V35">
        <f>Z9full!V35/ABS(Z9full!$K$211)</f>
        <v>0.33459111171012662</v>
      </c>
      <c r="W35">
        <f>Z9full!W35/ABS(Z9full!$L$211)</f>
        <v>0.70146039305475127</v>
      </c>
      <c r="X35">
        <f>Z9full!X35/ABS(Z9full!$M$212)</f>
        <v>1.070178693301242</v>
      </c>
      <c r="Y35">
        <f>Z9full!Y35/ABS(Z9full!$N$211)</f>
        <v>4.529184565595207</v>
      </c>
      <c r="AA35" t="s">
        <v>61</v>
      </c>
    </row>
    <row r="36" spans="1:27" x14ac:dyDescent="0.25">
      <c r="A36" s="91">
        <f>fullIRtable!A36-fullIRtable!$A$17</f>
        <v>50.499999999941792</v>
      </c>
      <c r="B36" s="91">
        <v>29.919899999999998</v>
      </c>
      <c r="C36" s="91">
        <v>4.9912999999999998</v>
      </c>
      <c r="D36" s="91">
        <v>47.206499999999998</v>
      </c>
      <c r="E36" s="98">
        <v>28.019760000000002</v>
      </c>
      <c r="F36">
        <f>Z9full!F36/ABS(Z9full!$F$212)</f>
        <v>-0.88129794710878651</v>
      </c>
      <c r="G36">
        <f>Z9full!G36/ABS(Z9full!$G$211)</f>
        <v>0.89720932759317595</v>
      </c>
      <c r="H36">
        <f>Z9full!H36/ABS(Z9full!$H$211)</f>
        <v>0.73130576846285866</v>
      </c>
      <c r="I36">
        <f>Z9full!I36/ABS(Z9full!$I$212)</f>
        <v>-0.91798944662499604</v>
      </c>
      <c r="J36">
        <f>Z9full!J36/ABS(Z9full!$J$211)</f>
        <v>0.9433916339433146</v>
      </c>
      <c r="K36">
        <f>Z9full!K36/ABS(Z9full!$K$211)</f>
        <v>0.91069765230846367</v>
      </c>
      <c r="L36">
        <f>Z9full!L36/ABS(Z9full!$L$211)</f>
        <v>0.89646640642635167</v>
      </c>
      <c r="M36">
        <f>Z9full!M36/ABS(Z9full!$M$212)</f>
        <v>-0.90492865089337227</v>
      </c>
      <c r="N36">
        <f>Z9full!N36/ABS(Z9full!$N$211)</f>
        <v>0.89584103725254416</v>
      </c>
      <c r="P36">
        <v>0</v>
      </c>
      <c r="Q36">
        <f>Z9full!Q36/ABS(Z9full!$F$212)</f>
        <v>0</v>
      </c>
      <c r="R36">
        <f>Z9full!R36/ABS(Z9full!$G$211)</f>
        <v>0</v>
      </c>
      <c r="S36">
        <f>Z9full!S36/ABS(Z9full!$H$211)</f>
        <v>0</v>
      </c>
      <c r="T36">
        <f>Z9full!T36/ABS(Z9full!$I$212)</f>
        <v>0</v>
      </c>
      <c r="U36">
        <f>Z9full!U36/ABS(Z9full!$J$211)</f>
        <v>0</v>
      </c>
      <c r="V36">
        <f>Z9full!V36/ABS(Z9full!$K$211)</f>
        <v>0</v>
      </c>
      <c r="W36">
        <f>Z9full!W36/ABS(Z9full!$L$211)</f>
        <v>0</v>
      </c>
      <c r="X36">
        <f>Z9full!X36/ABS(Z9full!$M$212)</f>
        <v>0</v>
      </c>
      <c r="Y36">
        <f>Z9full!Y36/ABS(Z9full!$N$211)</f>
        <v>0</v>
      </c>
      <c r="AA36" s="93" t="s">
        <v>61</v>
      </c>
    </row>
    <row r="37" spans="1:27" x14ac:dyDescent="0.25">
      <c r="A37" s="1">
        <f>fullIRtable!A37-fullIRtable!$A$37</f>
        <v>0</v>
      </c>
      <c r="B37" s="1">
        <v>29.919899999999998</v>
      </c>
      <c r="C37" s="1">
        <v>4.9882</v>
      </c>
      <c r="D37" s="1">
        <v>15.9193</v>
      </c>
      <c r="E37" s="89">
        <v>18.270390000000003</v>
      </c>
      <c r="F37">
        <f>Z9full!F37/ABS(Z9full!$F$212)</f>
        <v>-0.408450279134146</v>
      </c>
      <c r="G37">
        <f>Z9full!G37/ABS(Z9full!$G$211)</f>
        <v>0.46497526520875904</v>
      </c>
      <c r="H37">
        <f>Z9full!H37/ABS(Z9full!$H$211)</f>
        <v>0.74688430597985689</v>
      </c>
      <c r="I37">
        <f>Z9full!I37/ABS(Z9full!$I$212)</f>
        <v>-0.61226970229018096</v>
      </c>
      <c r="J37">
        <f>Z9full!J37/ABS(Z9full!$J$211)</f>
        <v>0.58554664503562992</v>
      </c>
      <c r="K37">
        <f>Z9full!K37/ABS(Z9full!$K$211)</f>
        <v>0.47333054160927934</v>
      </c>
      <c r="L37">
        <f>Z9full!L37/ABS(Z9full!$L$211)</f>
        <v>0.44282126286392864</v>
      </c>
      <c r="M37">
        <f>Z9full!M37/ABS(Z9full!$M$212)</f>
        <v>-0.48015508277331537</v>
      </c>
      <c r="N37">
        <f>Z9full!N37/ABS(Z9full!$N$211)</f>
        <v>0.45266723764063616</v>
      </c>
      <c r="P37">
        <v>0.11740400000273261</v>
      </c>
      <c r="Q37">
        <f>Z9full!Q37/ABS(Z9full!$F$212)</f>
        <v>1.8111073551100401</v>
      </c>
      <c r="R37">
        <f>Z9full!R37/ABS(Z9full!$G$211)</f>
        <v>-2.0050941865749596</v>
      </c>
      <c r="S37">
        <f>Z9full!S37/ABS(Z9full!$H$211)</f>
        <v>-4.0597217039319258</v>
      </c>
      <c r="T37">
        <f>Z9full!T37/ABS(Z9full!$I$212)</f>
        <v>1.9696658862997387</v>
      </c>
      <c r="U37">
        <f>Z9full!U37/ABS(Z9full!$J$211)</f>
        <v>-16.773093205675522</v>
      </c>
      <c r="V37">
        <f>Z9full!V37/ABS(Z9full!$K$211)</f>
        <v>0.33446148136283782</v>
      </c>
      <c r="W37">
        <f>Z9full!W37/ABS(Z9full!$L$211)</f>
        <v>0.74291163564543261</v>
      </c>
      <c r="X37">
        <f>Z9full!X37/ABS(Z9full!$M$212)</f>
        <v>0.96253192371575724</v>
      </c>
      <c r="Y37">
        <f>Z9full!Y37/ABS(Z9full!$N$211)</f>
        <v>4.2046464709119684</v>
      </c>
      <c r="AA37" t="s">
        <v>62</v>
      </c>
    </row>
    <row r="38" spans="1:27" x14ac:dyDescent="0.25">
      <c r="A38" s="1">
        <f>fullIRtable!A38-fullIRtable!$A$37</f>
        <v>2.4999999999417923</v>
      </c>
      <c r="B38" s="1">
        <v>29.872699999999998</v>
      </c>
      <c r="C38" s="1">
        <v>4.9820000000000002</v>
      </c>
      <c r="D38" s="1">
        <v>21.590900000000001</v>
      </c>
      <c r="E38" s="89">
        <v>18.5639</v>
      </c>
      <c r="F38" t="e">
        <f>Z9full!F38/ABS(Z9full!$F$212)</f>
        <v>#VALUE!</v>
      </c>
      <c r="G38" t="e">
        <f>Z9full!G38/ABS(Z9full!$G$211)</f>
        <v>#VALUE!</v>
      </c>
      <c r="H38" t="e">
        <f>Z9full!H38/ABS(Z9full!$H$211)</f>
        <v>#VALUE!</v>
      </c>
      <c r="I38" t="e">
        <f>Z9full!I38/ABS(Z9full!$I$212)</f>
        <v>#VALUE!</v>
      </c>
      <c r="J38" t="e">
        <f>Z9full!J38/ABS(Z9full!$J$211)</f>
        <v>#VALUE!</v>
      </c>
      <c r="K38" t="e">
        <f>Z9full!K38/ABS(Z9full!$K$211)</f>
        <v>#VALUE!</v>
      </c>
      <c r="L38" t="e">
        <f>Z9full!L38/ABS(Z9full!$L$211)</f>
        <v>#VALUE!</v>
      </c>
      <c r="M38" t="e">
        <f>Z9full!M38/ABS(Z9full!$M$212)</f>
        <v>#VALUE!</v>
      </c>
      <c r="N38" t="e">
        <f>Z9full!N38/ABS(Z9full!$N$211)</f>
        <v>#VALUE!</v>
      </c>
      <c r="P38">
        <v>0.11610666666666584</v>
      </c>
      <c r="Q38">
        <f>Z9full!Q38/ABS(Z9full!$F$212)</f>
        <v>1.8122962174114206</v>
      </c>
      <c r="R38">
        <f>Z9full!R38/ABS(Z9full!$G$211)</f>
        <v>-2.0066511140377377</v>
      </c>
      <c r="S38">
        <f>Z9full!S38/ABS(Z9full!$H$211)</f>
        <v>-4.0645137461703342</v>
      </c>
      <c r="T38">
        <f>Z9full!T38/ABS(Z9full!$I$212)</f>
        <v>1.948157040854577</v>
      </c>
      <c r="U38">
        <f>Z9full!U38/ABS(Z9full!$J$211)</f>
        <v>-16.834508659469645</v>
      </c>
      <c r="V38">
        <f>Z9full!V38/ABS(Z9full!$K$211)</f>
        <v>0.33422869975309605</v>
      </c>
      <c r="W38">
        <f>Z9full!W38/ABS(Z9full!$L$211)</f>
        <v>0.73533722411655156</v>
      </c>
      <c r="X38">
        <f>Z9full!X38/ABS(Z9full!$M$212)</f>
        <v>0.98000008871016386</v>
      </c>
      <c r="Y38">
        <f>Z9full!Y38/ABS(Z9full!$N$211)</f>
        <v>4.2563181599183881</v>
      </c>
      <c r="AA38" t="s">
        <v>62</v>
      </c>
    </row>
    <row r="39" spans="1:27" x14ac:dyDescent="0.25">
      <c r="A39" s="1">
        <f>fullIRtable!A39-fullIRtable!$A$37</f>
        <v>5.4999999999417923</v>
      </c>
      <c r="B39" s="1">
        <v>29.872699999999998</v>
      </c>
      <c r="C39" s="1">
        <v>4.9882</v>
      </c>
      <c r="D39" s="1">
        <v>29.942399999999999</v>
      </c>
      <c r="E39" s="89">
        <v>18.912219999999998</v>
      </c>
      <c r="F39" t="e">
        <f>Z9full!F39/ABS(Z9full!$F$212)</f>
        <v>#VALUE!</v>
      </c>
      <c r="G39" t="e">
        <f>Z9full!G39/ABS(Z9full!$G$211)</f>
        <v>#VALUE!</v>
      </c>
      <c r="H39" t="e">
        <f>Z9full!H39/ABS(Z9full!$H$211)</f>
        <v>#VALUE!</v>
      </c>
      <c r="I39" t="e">
        <f>Z9full!I39/ABS(Z9full!$I$212)</f>
        <v>#VALUE!</v>
      </c>
      <c r="J39" t="e">
        <f>Z9full!J39/ABS(Z9full!$J$211)</f>
        <v>#VALUE!</v>
      </c>
      <c r="K39" t="e">
        <f>Z9full!K39/ABS(Z9full!$K$211)</f>
        <v>#VALUE!</v>
      </c>
      <c r="L39" t="e">
        <f>Z9full!L39/ABS(Z9full!$L$211)</f>
        <v>#VALUE!</v>
      </c>
      <c r="M39" t="e">
        <f>Z9full!M39/ABS(Z9full!$M$212)</f>
        <v>#VALUE!</v>
      </c>
      <c r="N39" t="e">
        <f>Z9full!N39/ABS(Z9full!$N$211)</f>
        <v>#VALUE!</v>
      </c>
      <c r="P39">
        <v>0.11822333333333408</v>
      </c>
      <c r="Q39">
        <f>Z9full!Q39/ABS(Z9full!$F$212)</f>
        <v>1.8042735750090291</v>
      </c>
      <c r="R39">
        <f>Z9full!R39/ABS(Z9full!$G$211)</f>
        <v>-1.9974475215306351</v>
      </c>
      <c r="S39">
        <f>Z9full!S39/ABS(Z9full!$H$211)</f>
        <v>-4.0436882667317953</v>
      </c>
      <c r="T39">
        <f>Z9full!T39/ABS(Z9full!$I$212)</f>
        <v>1.9698988146446235</v>
      </c>
      <c r="U39">
        <f>Z9full!U39/ABS(Z9full!$J$211)</f>
        <v>-16.692859898038815</v>
      </c>
      <c r="V39">
        <f>Z9full!V39/ABS(Z9full!$K$211)</f>
        <v>0.33335152565466053</v>
      </c>
      <c r="W39">
        <f>Z9full!W39/ABS(Z9full!$L$211)</f>
        <v>0.74281856443113081</v>
      </c>
      <c r="X39">
        <f>Z9full!X39/ABS(Z9full!$M$212)</f>
        <v>0.95324038192315486</v>
      </c>
      <c r="Y39">
        <f>Z9full!Y39/ABS(Z9full!$N$211)</f>
        <v>4.1723392328687678</v>
      </c>
      <c r="AA39" t="s">
        <v>62</v>
      </c>
    </row>
    <row r="40" spans="1:27" x14ac:dyDescent="0.25">
      <c r="A40" s="1">
        <f>fullIRtable!A40-fullIRtable!$A$37</f>
        <v>8.4999999999417923</v>
      </c>
      <c r="B40" s="1">
        <v>29.872699999999998</v>
      </c>
      <c r="C40" s="1">
        <v>4.9882</v>
      </c>
      <c r="D40" s="1">
        <v>27.6676</v>
      </c>
      <c r="E40" s="89">
        <v>19.26689</v>
      </c>
      <c r="F40" t="e">
        <f>Z9full!F40/ABS(Z9full!$F$212)</f>
        <v>#VALUE!</v>
      </c>
      <c r="G40" t="e">
        <f>Z9full!G40/ABS(Z9full!$G$211)</f>
        <v>#VALUE!</v>
      </c>
      <c r="H40" t="e">
        <f>Z9full!H40/ABS(Z9full!$H$211)</f>
        <v>#VALUE!</v>
      </c>
      <c r="I40" t="e">
        <f>Z9full!I40/ABS(Z9full!$I$212)</f>
        <v>#VALUE!</v>
      </c>
      <c r="J40" t="e">
        <f>Z9full!J40/ABS(Z9full!$J$211)</f>
        <v>#VALUE!</v>
      </c>
      <c r="K40" t="e">
        <f>Z9full!K40/ABS(Z9full!$K$211)</f>
        <v>#VALUE!</v>
      </c>
      <c r="L40" t="e">
        <f>Z9full!L40/ABS(Z9full!$L$211)</f>
        <v>#VALUE!</v>
      </c>
      <c r="M40" t="e">
        <f>Z9full!M40/ABS(Z9full!$M$212)</f>
        <v>#VALUE!</v>
      </c>
      <c r="N40" t="e">
        <f>Z9full!N40/ABS(Z9full!$N$211)</f>
        <v>#VALUE!</v>
      </c>
      <c r="P40">
        <v>0.11670666666666563</v>
      </c>
      <c r="Q40">
        <f>Z9full!Q40/ABS(Z9full!$F$212)</f>
        <v>1.8114168981060241</v>
      </c>
      <c r="R40">
        <f>Z9full!R40/ABS(Z9full!$G$211)</f>
        <v>-2.0054995622879446</v>
      </c>
      <c r="S40">
        <f>Z9full!S40/ABS(Z9full!$H$211)</f>
        <v>-4.0609694029542727</v>
      </c>
      <c r="T40">
        <f>Z9full!T40/ABS(Z9full!$I$212)</f>
        <v>1.9640656548115092</v>
      </c>
      <c r="U40">
        <f>Z9full!U40/ABS(Z9full!$J$211)</f>
        <v>-16.789083875962639</v>
      </c>
      <c r="V40">
        <f>Z9full!V40/ABS(Z9full!$K$211)</f>
        <v>0.33440087236641763</v>
      </c>
      <c r="W40">
        <f>Z9full!W40/ABS(Z9full!$L$211)</f>
        <v>0.74093949549303428</v>
      </c>
      <c r="X40">
        <f>Z9full!X40/ABS(Z9full!$M$212)</f>
        <v>0.96708008875112683</v>
      </c>
      <c r="Y40">
        <f>Z9full!Y40/ABS(Z9full!$N$211)</f>
        <v>4.2181001664853239</v>
      </c>
      <c r="AA40" t="s">
        <v>62</v>
      </c>
    </row>
    <row r="41" spans="1:27" x14ac:dyDescent="0.25">
      <c r="A41" s="1">
        <f>fullIRtable!A41-fullIRtable!$A$37</f>
        <v>11.499999999941792</v>
      </c>
      <c r="B41" s="1">
        <v>29.967099999999999</v>
      </c>
      <c r="C41" s="1">
        <v>4.9851000000000001</v>
      </c>
      <c r="D41" s="1">
        <v>25.4239</v>
      </c>
      <c r="E41" s="89">
        <v>19.617009999999997</v>
      </c>
      <c r="F41" t="e">
        <f>Z9full!F41/ABS(Z9full!$F$212)</f>
        <v>#VALUE!</v>
      </c>
      <c r="G41" t="e">
        <f>Z9full!G41/ABS(Z9full!$G$211)</f>
        <v>#VALUE!</v>
      </c>
      <c r="H41" t="e">
        <f>Z9full!H41/ABS(Z9full!$H$211)</f>
        <v>#VALUE!</v>
      </c>
      <c r="I41" t="e">
        <f>Z9full!I41/ABS(Z9full!$I$212)</f>
        <v>#VALUE!</v>
      </c>
      <c r="J41" t="e">
        <f>Z9full!J41/ABS(Z9full!$J$211)</f>
        <v>#VALUE!</v>
      </c>
      <c r="K41" t="e">
        <f>Z9full!K41/ABS(Z9full!$K$211)</f>
        <v>#VALUE!</v>
      </c>
      <c r="L41" t="e">
        <f>Z9full!L41/ABS(Z9full!$L$211)</f>
        <v>#VALUE!</v>
      </c>
      <c r="M41" t="e">
        <f>Z9full!M41/ABS(Z9full!$M$212)</f>
        <v>#VALUE!</v>
      </c>
      <c r="N41" t="e">
        <f>Z9full!N41/ABS(Z9full!$N$211)</f>
        <v>#VALUE!</v>
      </c>
      <c r="P41">
        <v>0.11288999999671641</v>
      </c>
      <c r="Q41">
        <f>Z9full!Q41/ABS(Z9full!$F$212)</f>
        <v>1.863421937112953</v>
      </c>
      <c r="R41">
        <f>Z9full!R41/ABS(Z9full!$G$211)</f>
        <v>-2.0633723319544304</v>
      </c>
      <c r="S41">
        <f>Z9full!S41/ABS(Z9full!$H$211)</f>
        <v>-4.1801710302822466</v>
      </c>
      <c r="T41">
        <f>Z9full!T41/ABS(Z9full!$I$212)</f>
        <v>1.9924445951036864</v>
      </c>
      <c r="U41">
        <f>Z9full!U41/ABS(Z9full!$J$211)</f>
        <v>-17.333006749437629</v>
      </c>
      <c r="V41">
        <f>Z9full!V41/ABS(Z9full!$K$211)</f>
        <v>0.34344576316051412</v>
      </c>
      <c r="W41">
        <f>Z9full!W41/ABS(Z9full!$L$211)</f>
        <v>0.75230850873880906</v>
      </c>
      <c r="X41">
        <f>Z9full!X41/ABS(Z9full!$M$212)</f>
        <v>1.0155254734525223</v>
      </c>
      <c r="Y41">
        <f>Z9full!Y41/ABS(Z9full!$N$211)</f>
        <v>4.3992807184511724</v>
      </c>
      <c r="AA41" t="s">
        <v>62</v>
      </c>
    </row>
    <row r="42" spans="1:27" x14ac:dyDescent="0.25">
      <c r="A42" s="1">
        <f>fullIRtable!A42-fullIRtable!$A$37</f>
        <v>13.5</v>
      </c>
      <c r="B42" s="1">
        <v>29.872699999999998</v>
      </c>
      <c r="C42" s="1">
        <v>4.9882</v>
      </c>
      <c r="D42" s="1">
        <v>25.829000000000001</v>
      </c>
      <c r="E42" s="89">
        <v>19.842790000000001</v>
      </c>
      <c r="F42" t="e">
        <f>Z9full!F42/ABS(Z9full!$F$212)</f>
        <v>#VALUE!</v>
      </c>
      <c r="G42" t="e">
        <f>Z9full!G42/ABS(Z9full!$G$211)</f>
        <v>#VALUE!</v>
      </c>
      <c r="H42" t="e">
        <f>Z9full!H42/ABS(Z9full!$H$211)</f>
        <v>#VALUE!</v>
      </c>
      <c r="I42" t="e">
        <f>Z9full!I42/ABS(Z9full!$I$212)</f>
        <v>#VALUE!</v>
      </c>
      <c r="J42" t="e">
        <f>Z9full!J42/ABS(Z9full!$J$211)</f>
        <v>#VALUE!</v>
      </c>
      <c r="K42" t="e">
        <f>Z9full!K42/ABS(Z9full!$K$211)</f>
        <v>#VALUE!</v>
      </c>
      <c r="L42" t="e">
        <f>Z9full!L42/ABS(Z9full!$L$211)</f>
        <v>#VALUE!</v>
      </c>
      <c r="M42" t="e">
        <f>Z9full!M42/ABS(Z9full!$M$212)</f>
        <v>#VALUE!</v>
      </c>
      <c r="N42" t="e">
        <f>Z9full!N42/ABS(Z9full!$N$211)</f>
        <v>#VALUE!</v>
      </c>
      <c r="P42">
        <v>0.11499600000066902</v>
      </c>
      <c r="Q42">
        <f>Z9full!Q42/ABS(Z9full!$F$212)</f>
        <v>1.8107989056818183</v>
      </c>
      <c r="R42">
        <f>Z9full!R42/ABS(Z9full!$G$211)</f>
        <v>-2.0054938708717138</v>
      </c>
      <c r="S42">
        <f>Z9full!S42/ABS(Z9full!$H$211)</f>
        <v>-4.0655794842152568</v>
      </c>
      <c r="T42">
        <f>Z9full!T42/ABS(Z9full!$I$212)</f>
        <v>1.8991261747933537</v>
      </c>
      <c r="U42">
        <f>Z9full!U42/ABS(Z9full!$J$211)</f>
        <v>-16.925428520336954</v>
      </c>
      <c r="V42">
        <f>Z9full!V42/ABS(Z9full!$K$211)</f>
        <v>0.33301183887919589</v>
      </c>
      <c r="W42">
        <f>Z9full!W42/ABS(Z9full!$L$211)</f>
        <v>0.71796283422812113</v>
      </c>
      <c r="X42">
        <f>Z9full!X42/ABS(Z9full!$M$212)</f>
        <v>1.0142052486618813</v>
      </c>
      <c r="Y42">
        <f>Z9full!Y42/ABS(Z9full!$N$211)</f>
        <v>4.3545240534667782</v>
      </c>
      <c r="AA42" t="s">
        <v>62</v>
      </c>
    </row>
    <row r="43" spans="1:27" x14ac:dyDescent="0.25">
      <c r="A43" s="1">
        <f>fullIRtable!A43-fullIRtable!$A$37</f>
        <v>23.499999999941792</v>
      </c>
      <c r="B43" s="1">
        <v>29.919899999999998</v>
      </c>
      <c r="C43" s="1">
        <v>4.9820000000000002</v>
      </c>
      <c r="D43" s="1">
        <v>24.707100000000001</v>
      </c>
      <c r="E43" s="89">
        <v>20.992749999999997</v>
      </c>
      <c r="F43" t="e">
        <f>Z9full!F43/ABS(Z9full!$F$212)</f>
        <v>#VALUE!</v>
      </c>
      <c r="G43" t="e">
        <f>Z9full!G43/ABS(Z9full!$G$211)</f>
        <v>#VALUE!</v>
      </c>
      <c r="H43" t="e">
        <f>Z9full!H43/ABS(Z9full!$H$211)</f>
        <v>#VALUE!</v>
      </c>
      <c r="I43" t="e">
        <f>Z9full!I43/ABS(Z9full!$I$212)</f>
        <v>#VALUE!</v>
      </c>
      <c r="J43" t="e">
        <f>Z9full!J43/ABS(Z9full!$J$211)</f>
        <v>#VALUE!</v>
      </c>
      <c r="K43" t="e">
        <f>Z9full!K43/ABS(Z9full!$K$211)</f>
        <v>#VALUE!</v>
      </c>
      <c r="L43" t="e">
        <f>Z9full!L43/ABS(Z9full!$L$211)</f>
        <v>#VALUE!</v>
      </c>
      <c r="M43" t="e">
        <f>Z9full!M43/ABS(Z9full!$M$212)</f>
        <v>#VALUE!</v>
      </c>
      <c r="N43" t="e">
        <f>Z9full!N43/ABS(Z9full!$N$211)</f>
        <v>#VALUE!</v>
      </c>
      <c r="P43">
        <v>0.11315333333333417</v>
      </c>
      <c r="Q43">
        <f>Z9full!Q43/ABS(Z9full!$F$212)</f>
        <v>1.8176696708044122</v>
      </c>
      <c r="R43">
        <f>Z9full!R43/ABS(Z9full!$G$211)</f>
        <v>-2.0136881599059278</v>
      </c>
      <c r="S43">
        <f>Z9full!S43/ABS(Z9full!$H$211)</f>
        <v>-4.0861729642838984</v>
      </c>
      <c r="T43">
        <f>Z9full!T43/ABS(Z9full!$I$212)</f>
        <v>1.8509406433778284</v>
      </c>
      <c r="U43">
        <f>Z9full!U43/ABS(Z9full!$J$211)</f>
        <v>-17.112096205881667</v>
      </c>
      <c r="V43">
        <f>Z9full!V43/ABS(Z9full!$K$211)</f>
        <v>0.33317656466742762</v>
      </c>
      <c r="W43">
        <f>Z9full!W43/ABS(Z9full!$L$211)</f>
        <v>0.70110214594383191</v>
      </c>
      <c r="X43">
        <f>Z9full!X43/ABS(Z9full!$M$212)</f>
        <v>1.0589532756737032</v>
      </c>
      <c r="Y43">
        <f>Z9full!Y43/ABS(Z9full!$N$211)</f>
        <v>4.4898655559183327</v>
      </c>
      <c r="AA43" t="s">
        <v>62</v>
      </c>
    </row>
    <row r="44" spans="1:27" x14ac:dyDescent="0.25">
      <c r="A44" s="1">
        <f>fullIRtable!A44-fullIRtable!$A$37</f>
        <v>24.999999999941792</v>
      </c>
      <c r="B44" s="1">
        <v>29.919899999999998</v>
      </c>
      <c r="C44" s="1">
        <v>4.9820000000000002</v>
      </c>
      <c r="D44" s="1">
        <v>26.2653</v>
      </c>
      <c r="E44" s="89">
        <v>21.162479999999999</v>
      </c>
      <c r="F44" t="e">
        <f>Z9full!F44/ABS(Z9full!$F$212)</f>
        <v>#VALUE!</v>
      </c>
      <c r="G44" t="e">
        <f>Z9full!G44/ABS(Z9full!$G$211)</f>
        <v>#VALUE!</v>
      </c>
      <c r="H44" t="e">
        <f>Z9full!H44/ABS(Z9full!$H$211)</f>
        <v>#VALUE!</v>
      </c>
      <c r="I44" t="e">
        <f>Z9full!I44/ABS(Z9full!$I$212)</f>
        <v>#VALUE!</v>
      </c>
      <c r="J44" t="e">
        <f>Z9full!J44/ABS(Z9full!$J$211)</f>
        <v>#VALUE!</v>
      </c>
      <c r="K44" t="e">
        <f>Z9full!K44/ABS(Z9full!$K$211)</f>
        <v>#VALUE!</v>
      </c>
      <c r="L44" t="e">
        <f>Z9full!L44/ABS(Z9full!$L$211)</f>
        <v>#VALUE!</v>
      </c>
      <c r="M44" t="e">
        <f>Z9full!M44/ABS(Z9full!$M$212)</f>
        <v>#VALUE!</v>
      </c>
      <c r="N44" t="e">
        <f>Z9full!N44/ABS(Z9full!$N$211)</f>
        <v>#VALUE!</v>
      </c>
      <c r="P44">
        <v>0.10613076922696868</v>
      </c>
      <c r="Q44">
        <f>Z9full!Q44/ABS(Z9full!$F$212)</f>
        <v>1.8195290373837978</v>
      </c>
      <c r="R44">
        <f>Z9full!R44/ABS(Z9full!$G$211)</f>
        <v>-2.0181326140220048</v>
      </c>
      <c r="S44">
        <f>Z9full!S44/ABS(Z9full!$H$211)</f>
        <v>-4.1114235943164328</v>
      </c>
      <c r="T44">
        <f>Z9full!T44/ABS(Z9full!$I$212)</f>
        <v>1.6269657843596081</v>
      </c>
      <c r="U44">
        <f>Z9full!U44/ABS(Z9full!$J$211)</f>
        <v>-17.628900092931726</v>
      </c>
      <c r="V44">
        <f>Z9full!V44/ABS(Z9full!$K$211)</f>
        <v>0.32903671158475783</v>
      </c>
      <c r="W44">
        <f>Z9full!W44/ABS(Z9full!$L$211)</f>
        <v>0.62195858629231726</v>
      </c>
      <c r="X44">
        <f>Z9full!X44/ABS(Z9full!$M$212)</f>
        <v>1.2268125913844152</v>
      </c>
      <c r="Y44">
        <f>Z9full!Y44/ABS(Z9full!$N$211)</f>
        <v>4.9789636650636711</v>
      </c>
      <c r="AA44" t="s">
        <v>62</v>
      </c>
    </row>
    <row r="45" spans="1:27" x14ac:dyDescent="0.25">
      <c r="A45" s="1">
        <f>fullIRtable!A45-fullIRtable!$A$37</f>
        <v>27.166666666686069</v>
      </c>
      <c r="B45" s="1">
        <v>16.656600000000001</v>
      </c>
      <c r="C45" s="1">
        <v>4.9912999999999998</v>
      </c>
      <c r="D45" s="1">
        <v>26.3276</v>
      </c>
      <c r="E45" s="89">
        <v>21.392430000000001</v>
      </c>
      <c r="F45" t="e">
        <f>Z9full!F45/ABS(Z9full!$F$212)</f>
        <v>#VALUE!</v>
      </c>
      <c r="G45" t="e">
        <f>Z9full!G45/ABS(Z9full!$G$211)</f>
        <v>#VALUE!</v>
      </c>
      <c r="H45" t="e">
        <f>Z9full!H45/ABS(Z9full!$H$211)</f>
        <v>#VALUE!</v>
      </c>
      <c r="I45" t="e">
        <f>Z9full!I45/ABS(Z9full!$I$212)</f>
        <v>#VALUE!</v>
      </c>
      <c r="J45" t="e">
        <f>Z9full!J45/ABS(Z9full!$J$211)</f>
        <v>#VALUE!</v>
      </c>
      <c r="K45" t="e">
        <f>Z9full!K45/ABS(Z9full!$K$211)</f>
        <v>#VALUE!</v>
      </c>
      <c r="L45" t="e">
        <f>Z9full!L45/ABS(Z9full!$L$211)</f>
        <v>#VALUE!</v>
      </c>
      <c r="M45" t="e">
        <f>Z9full!M45/ABS(Z9full!$M$212)</f>
        <v>#VALUE!</v>
      </c>
      <c r="N45" t="e">
        <f>Z9full!N45/ABS(Z9full!$N$211)</f>
        <v>#VALUE!</v>
      </c>
      <c r="P45">
        <v>0.11594142857528379</v>
      </c>
      <c r="Q45">
        <f>Z9full!Q45/ABS(Z9full!$F$212)</f>
        <v>1.8059100213669808</v>
      </c>
      <c r="R45">
        <f>Z9full!R45/ABS(Z9full!$G$211)</f>
        <v>-1.9999958039388963</v>
      </c>
      <c r="S45">
        <f>Z9full!S45/ABS(Z9full!$H$211)</f>
        <v>-4.0538648895519804</v>
      </c>
      <c r="T45">
        <f>Z9full!T45/ABS(Z9full!$I$212)</f>
        <v>1.9019113607114277</v>
      </c>
      <c r="U45">
        <f>Z9full!U45/ABS(Z9full!$J$211)</f>
        <v>-16.862241130144955</v>
      </c>
      <c r="V45">
        <f>Z9full!V45/ABS(Z9full!$K$211)</f>
        <v>0.33226972248009451</v>
      </c>
      <c r="W45">
        <f>Z9full!W45/ABS(Z9full!$L$211)</f>
        <v>0.71882209734131652</v>
      </c>
      <c r="X45">
        <f>Z9full!X45/ABS(Z9full!$M$212)</f>
        <v>1.005624604302342</v>
      </c>
      <c r="Y45">
        <f>Z9full!Y45/ABS(Z9full!$N$211)</f>
        <v>4.3257944702685132</v>
      </c>
      <c r="AA45" t="s">
        <v>62</v>
      </c>
    </row>
    <row r="46" spans="1:27" x14ac:dyDescent="0.25">
      <c r="A46" s="1">
        <f>fullIRtable!A46-fullIRtable!$A$37</f>
        <v>29.499999999941792</v>
      </c>
      <c r="B46" s="1">
        <v>17.223099999999999</v>
      </c>
      <c r="C46" s="1">
        <v>4.9789000000000003</v>
      </c>
      <c r="D46" s="1">
        <v>23.429500000000001</v>
      </c>
      <c r="E46" s="89">
        <v>21.662959999999998</v>
      </c>
      <c r="F46" t="e">
        <f>Z9full!F46/ABS(Z9full!$F$212)</f>
        <v>#VALUE!</v>
      </c>
      <c r="G46" t="e">
        <f>Z9full!G46/ABS(Z9full!$G$211)</f>
        <v>#VALUE!</v>
      </c>
      <c r="H46" t="e">
        <f>Z9full!H46/ABS(Z9full!$H$211)</f>
        <v>#VALUE!</v>
      </c>
      <c r="I46" t="e">
        <f>Z9full!I46/ABS(Z9full!$I$212)</f>
        <v>#VALUE!</v>
      </c>
      <c r="J46" t="e">
        <f>Z9full!J46/ABS(Z9full!$J$211)</f>
        <v>#VALUE!</v>
      </c>
      <c r="K46" t="e">
        <f>Z9full!K46/ABS(Z9full!$K$211)</f>
        <v>#VALUE!</v>
      </c>
      <c r="L46" t="e">
        <f>Z9full!L46/ABS(Z9full!$L$211)</f>
        <v>#VALUE!</v>
      </c>
      <c r="M46" t="e">
        <f>Z9full!M46/ABS(Z9full!$M$212)</f>
        <v>#VALUE!</v>
      </c>
      <c r="N46" t="e">
        <f>Z9full!N46/ABS(Z9full!$N$211)</f>
        <v>#VALUE!</v>
      </c>
      <c r="P46">
        <v>0.11823666666666692</v>
      </c>
      <c r="Q46">
        <f>Z9full!Q46/ABS(Z9full!$F$212)</f>
        <v>1.8092150287467392</v>
      </c>
      <c r="R46">
        <f>Z9full!R46/ABS(Z9full!$G$211)</f>
        <v>-2.0026160060072562</v>
      </c>
      <c r="S46">
        <f>Z9full!S46/ABS(Z9full!$H$211)</f>
        <v>-4.0520941486778943</v>
      </c>
      <c r="T46">
        <f>Z9full!T46/ABS(Z9full!$I$212)</f>
        <v>2.0039018185580693</v>
      </c>
      <c r="U46">
        <f>Z9full!U46/ABS(Z9full!$J$211)</f>
        <v>-16.675337392054306</v>
      </c>
      <c r="V46">
        <f>Z9full!V46/ABS(Z9full!$K$211)</f>
        <v>0.33483200353888842</v>
      </c>
      <c r="W46">
        <f>Z9full!W46/ABS(Z9full!$L$211)</f>
        <v>0.75496793322985134</v>
      </c>
      <c r="X46">
        <f>Z9full!X46/ABS(Z9full!$M$212)</f>
        <v>0.93472760279226808</v>
      </c>
      <c r="Y46">
        <f>Z9full!Y46/ABS(Z9full!$N$211)</f>
        <v>4.1223999273691838</v>
      </c>
      <c r="AA46" t="s">
        <v>62</v>
      </c>
    </row>
    <row r="47" spans="1:27" x14ac:dyDescent="0.25">
      <c r="A47" s="1">
        <f>fullIRtable!A47-fullIRtable!$A$37</f>
        <v>32.499999999941792</v>
      </c>
      <c r="B47" s="1">
        <v>17.459099999999999</v>
      </c>
      <c r="C47" s="1">
        <v>4.9789000000000003</v>
      </c>
      <c r="D47" s="1">
        <v>24.115100000000002</v>
      </c>
      <c r="E47" s="89">
        <v>22.017669999999999</v>
      </c>
      <c r="F47" t="e">
        <f>Z9full!F47/ABS(Z9full!$F$212)</f>
        <v>#VALUE!</v>
      </c>
      <c r="G47" t="e">
        <f>Z9full!G47/ABS(Z9full!$G$211)</f>
        <v>#VALUE!</v>
      </c>
      <c r="H47" t="e">
        <f>Z9full!H47/ABS(Z9full!$H$211)</f>
        <v>#VALUE!</v>
      </c>
      <c r="I47" t="e">
        <f>Z9full!I47/ABS(Z9full!$I$212)</f>
        <v>#VALUE!</v>
      </c>
      <c r="J47" t="e">
        <f>Z9full!J47/ABS(Z9full!$J$211)</f>
        <v>#VALUE!</v>
      </c>
      <c r="K47" t="e">
        <f>Z9full!K47/ABS(Z9full!$K$211)</f>
        <v>#VALUE!</v>
      </c>
      <c r="L47" t="e">
        <f>Z9full!L47/ABS(Z9full!$L$211)</f>
        <v>#VALUE!</v>
      </c>
      <c r="M47" t="e">
        <f>Z9full!M47/ABS(Z9full!$M$212)</f>
        <v>#VALUE!</v>
      </c>
      <c r="N47" t="e">
        <f>Z9full!N47/ABS(Z9full!$N$211)</f>
        <v>#VALUE!</v>
      </c>
      <c r="P47">
        <v>0.12026999999999906</v>
      </c>
      <c r="Q47">
        <f>Z9full!Q47/ABS(Z9full!$F$212)</f>
        <v>1.8068032589275485</v>
      </c>
      <c r="R47">
        <f>Z9full!R47/ABS(Z9full!$G$211)</f>
        <v>-1.9994575650318178</v>
      </c>
      <c r="S47">
        <f>Z9full!S47/ABS(Z9full!$H$211)</f>
        <v>-4.042372829917106</v>
      </c>
      <c r="T47">
        <f>Z9full!T47/ABS(Z9full!$I$212)</f>
        <v>2.0475355131076003</v>
      </c>
      <c r="U47">
        <f>Z9full!U47/ABS(Z9full!$J$211)</f>
        <v>-16.550747611582175</v>
      </c>
      <c r="V47">
        <f>Z9full!V47/ABS(Z9full!$K$211)</f>
        <v>0.33530423405150944</v>
      </c>
      <c r="W47">
        <f>Z9full!W47/ABS(Z9full!$L$211)</f>
        <v>0.77033368411076997</v>
      </c>
      <c r="X47">
        <f>Z9full!X47/ABS(Z9full!$M$212)</f>
        <v>0.89929099677220969</v>
      </c>
      <c r="Y47">
        <f>Z9full!Y47/ABS(Z9full!$N$211)</f>
        <v>4.0175767106218565</v>
      </c>
      <c r="AA47" t="s">
        <v>62</v>
      </c>
    </row>
    <row r="48" spans="1:27" x14ac:dyDescent="0.25">
      <c r="A48" s="1">
        <f>fullIRtable!A48-fullIRtable!$A$37</f>
        <v>35.499999999941792</v>
      </c>
      <c r="B48" s="1">
        <v>17.175799999999999</v>
      </c>
      <c r="C48" s="1">
        <v>4.9820000000000002</v>
      </c>
      <c r="D48" s="1">
        <v>27.1067</v>
      </c>
      <c r="E48" s="89">
        <v>22.378479999999996</v>
      </c>
      <c r="F48">
        <f>Z9full!F48/ABS(Z9full!$F$212)</f>
        <v>-0.58755643739796548</v>
      </c>
      <c r="G48">
        <f>Z9full!G48/ABS(Z9full!$G$211)</f>
        <v>0.62386214672604245</v>
      </c>
      <c r="H48">
        <f>Z9full!H48/ABS(Z9full!$H$211)</f>
        <v>0.64997282554328828</v>
      </c>
      <c r="I48">
        <f>Z9full!I48/ABS(Z9full!$I$212)</f>
        <v>-0.80629169429243075</v>
      </c>
      <c r="J48">
        <f>Z9full!J48/ABS(Z9full!$J$211)</f>
        <v>0.77585266240341233</v>
      </c>
      <c r="K48">
        <f>Z9full!K48/ABS(Z9full!$K$211)</f>
        <v>0.6413182183924887</v>
      </c>
      <c r="L48">
        <f>Z9full!L48/ABS(Z9full!$L$211)</f>
        <v>0.61564840760176021</v>
      </c>
      <c r="M48">
        <f>Z9full!M48/ABS(Z9full!$M$212)</f>
        <v>-0.63739784498840735</v>
      </c>
      <c r="N48">
        <f>Z9full!N48/ABS(Z9full!$N$211)</f>
        <v>0.61832509507116096</v>
      </c>
      <c r="P48">
        <v>0.11995499999651155</v>
      </c>
      <c r="Q48">
        <f>Z9full!Q48/ABS(Z9full!$F$212)</f>
        <v>1.807237975359131</v>
      </c>
      <c r="R48">
        <f>Z9full!R48/ABS(Z9full!$G$211)</f>
        <v>-2.0000268674245687</v>
      </c>
      <c r="S48">
        <f>Z9full!S48/ABS(Z9full!$H$211)</f>
        <v>-4.0441250776620263</v>
      </c>
      <c r="T48">
        <f>Z9full!T48/ABS(Z9full!$I$212)</f>
        <v>2.0396706260975197</v>
      </c>
      <c r="U48">
        <f>Z9full!U48/ABS(Z9full!$J$211)</f>
        <v>-16.573204669206188</v>
      </c>
      <c r="V48">
        <f>Z9full!V48/ABS(Z9full!$K$211)</f>
        <v>0.33521911538795146</v>
      </c>
      <c r="W48">
        <f>Z9full!W48/ABS(Z9full!$L$211)</f>
        <v>0.76756403794424133</v>
      </c>
      <c r="X48">
        <f>Z9full!X48/ABS(Z9full!$M$212)</f>
        <v>0.90567837441058485</v>
      </c>
      <c r="Y48">
        <f>Z9full!Y48/ABS(Z9full!$N$211)</f>
        <v>4.0364708863991794</v>
      </c>
      <c r="AA48" t="s">
        <v>62</v>
      </c>
    </row>
    <row r="49" spans="1:27" x14ac:dyDescent="0.25">
      <c r="A49" s="1">
        <f>fullIRtable!A49-fullIRtable!$A$37</f>
        <v>37.5</v>
      </c>
      <c r="B49" s="1">
        <v>17.6479</v>
      </c>
      <c r="C49" s="1">
        <v>4.9851000000000001</v>
      </c>
      <c r="D49" s="1">
        <v>28.571300000000001</v>
      </c>
      <c r="E49" s="89">
        <v>22.618390000000002</v>
      </c>
      <c r="F49">
        <f>Z9full!F49/ABS(Z9full!$F$212)</f>
        <v>-0.59499241419321947</v>
      </c>
      <c r="G49">
        <f>Z9full!G49/ABS(Z9full!$G$211)</f>
        <v>0.62840071086703908</v>
      </c>
      <c r="H49">
        <f>Z9full!H49/ABS(Z9full!$H$211)</f>
        <v>0.6341687277391338</v>
      </c>
      <c r="I49">
        <f>Z9full!I49/ABS(Z9full!$I$212)</f>
        <v>-0.80039878385414487</v>
      </c>
      <c r="J49">
        <f>Z9full!J49/ABS(Z9full!$J$211)</f>
        <v>0.77582687656335747</v>
      </c>
      <c r="K49">
        <f>Z9full!K49/ABS(Z9full!$K$211)</f>
        <v>0.64580195582274391</v>
      </c>
      <c r="L49">
        <f>Z9full!L49/ABS(Z9full!$L$211)</f>
        <v>0.62146026232202212</v>
      </c>
      <c r="M49">
        <f>Z9full!M49/ABS(Z9full!$M$212)</f>
        <v>-0.64194984169292901</v>
      </c>
      <c r="N49">
        <f>Z9full!N49/ABS(Z9full!$N$211)</f>
        <v>0.62384572334791399</v>
      </c>
      <c r="P49">
        <v>0.11993906249978191</v>
      </c>
      <c r="Q49">
        <f>Z9full!Q49/ABS(Z9full!$F$212)</f>
        <v>1.8235450229739809</v>
      </c>
      <c r="R49">
        <f>Z9full!R49/ABS(Z9full!$G$211)</f>
        <v>-2.0177707326899998</v>
      </c>
      <c r="S49">
        <f>Z9full!S49/ABS(Z9full!$H$211)</f>
        <v>-4.0779407734104556</v>
      </c>
      <c r="T49">
        <f>Z9full!T49/ABS(Z9full!$I$212)</f>
        <v>2.0867518931861313</v>
      </c>
      <c r="U49">
        <f>Z9full!U49/ABS(Z9full!$J$211)</f>
        <v>-16.659355223820292</v>
      </c>
      <c r="V49">
        <f>Z9full!V49/ABS(Z9full!$K$211)</f>
        <v>0.33881274053282018</v>
      </c>
      <c r="W49">
        <f>Z9full!W49/ABS(Z9full!$L$211)</f>
        <v>0.78462928068742765</v>
      </c>
      <c r="X49">
        <f>Z9full!X49/ABS(Z9full!$M$212)</f>
        <v>0.89267607240507463</v>
      </c>
      <c r="Y49">
        <f>Z9full!Y49/ABS(Z9full!$N$211)</f>
        <v>4.0113784296763608</v>
      </c>
      <c r="AA49" t="s">
        <v>62</v>
      </c>
    </row>
    <row r="50" spans="1:27" x14ac:dyDescent="0.25">
      <c r="A50" s="1">
        <f>fullIRtable!A50-fullIRtable!$A$37</f>
        <v>48.166666666686069</v>
      </c>
      <c r="B50" s="1">
        <v>18.450299999999999</v>
      </c>
      <c r="C50" s="1">
        <v>4.9882</v>
      </c>
      <c r="D50" s="1">
        <v>35.458199999999998</v>
      </c>
      <c r="E50" s="89">
        <v>23.897740000000002</v>
      </c>
      <c r="F50">
        <f>Z9full!F50/ABS(Z9full!$F$212)</f>
        <v>-0.65049909865002631</v>
      </c>
      <c r="G50">
        <f>Z9full!G50/ABS(Z9full!$G$211)</f>
        <v>0.68255734115140965</v>
      </c>
      <c r="H50">
        <f>Z9full!H50/ABS(Z9full!$H$211)</f>
        <v>0.67563883015634085</v>
      </c>
      <c r="I50">
        <f>Z9full!I50/ABS(Z9full!$I$212)</f>
        <v>-0.82705437533598991</v>
      </c>
      <c r="J50">
        <f>Z9full!J50/ABS(Z9full!$J$211)</f>
        <v>0.81191404523718802</v>
      </c>
      <c r="K50">
        <f>Z9full!K50/ABS(Z9full!$K$211)</f>
        <v>0.69868317610180242</v>
      </c>
      <c r="L50">
        <f>Z9full!L50/ABS(Z9full!$L$211)</f>
        <v>0.67595089119876017</v>
      </c>
      <c r="M50">
        <f>Z9full!M50/ABS(Z9full!$M$212)</f>
        <v>-0.69486345348568002</v>
      </c>
      <c r="N50">
        <f>Z9full!N50/ABS(Z9full!$N$211)</f>
        <v>0.67800850513087685</v>
      </c>
      <c r="P50">
        <v>0.11515500000167417</v>
      </c>
      <c r="Q50">
        <f>Z9full!Q50/ABS(Z9full!$F$212)</f>
        <v>1.8535573927336635</v>
      </c>
      <c r="R50">
        <f>Z9full!R50/ABS(Z9full!$G$211)</f>
        <v>-2.051658194985932</v>
      </c>
      <c r="S50">
        <f>Z9full!S50/ABS(Z9full!$H$211)</f>
        <v>-4.1510517618041991</v>
      </c>
      <c r="T50">
        <f>Z9full!T50/ABS(Z9full!$I$212)</f>
        <v>2.05683047988096</v>
      </c>
      <c r="U50">
        <f>Z9full!U50/ABS(Z9full!$J$211)</f>
        <v>-17.07560346337559</v>
      </c>
      <c r="V50">
        <f>Z9full!V50/ABS(Z9full!$K$211)</f>
        <v>0.34311413301520033</v>
      </c>
      <c r="W50">
        <f>Z9full!W50/ABS(Z9full!$L$211)</f>
        <v>0.77482033959537921</v>
      </c>
      <c r="X50">
        <f>Z9full!X50/ABS(Z9full!$M$212)</f>
        <v>0.95482032506969661</v>
      </c>
      <c r="Y50">
        <f>Z9full!Y50/ABS(Z9full!$N$211)</f>
        <v>4.2152537392770508</v>
      </c>
      <c r="AA50" t="s">
        <v>62</v>
      </c>
    </row>
    <row r="51" spans="1:27" x14ac:dyDescent="0.25">
      <c r="A51" s="1">
        <f>fullIRtable!A51-fullIRtable!$A$37</f>
        <v>49.500000000000014</v>
      </c>
      <c r="B51" s="1">
        <v>17.317499999999999</v>
      </c>
      <c r="C51" s="1">
        <v>4.9725999999999999</v>
      </c>
      <c r="D51" s="1">
        <v>29.288</v>
      </c>
      <c r="E51" s="89">
        <v>24.051280000000002</v>
      </c>
      <c r="F51">
        <f>Z9full!F51/ABS(Z9full!$F$212)</f>
        <v>-0.66342918940963558</v>
      </c>
      <c r="G51">
        <f>Z9full!G51/ABS(Z9full!$G$211)</f>
        <v>0.69567771846801807</v>
      </c>
      <c r="H51">
        <f>Z9full!H51/ABS(Z9full!$H$211)</f>
        <v>0.68352164828942552</v>
      </c>
      <c r="I51">
        <f>Z9full!I51/ABS(Z9full!$I$212)</f>
        <v>-0.84025732059751745</v>
      </c>
      <c r="J51">
        <f>Z9full!J51/ABS(Z9full!$J$211)</f>
        <v>0.81986109026493559</v>
      </c>
      <c r="K51">
        <f>Z9full!K51/ABS(Z9full!$K$211)</f>
        <v>0.71196405785777572</v>
      </c>
      <c r="L51">
        <f>Z9full!L51/ABS(Z9full!$L$211)</f>
        <v>0.68893974739998853</v>
      </c>
      <c r="M51">
        <f>Z9full!M51/ABS(Z9full!$M$212)</f>
        <v>-0.70731042064183614</v>
      </c>
      <c r="N51">
        <f>Z9full!N51/ABS(Z9full!$N$211)</f>
        <v>0.69067749801638845</v>
      </c>
      <c r="P51">
        <v>0.18592666666666466</v>
      </c>
      <c r="Q51">
        <f>Z9full!Q51/ABS(Z9full!$F$212)</f>
        <v>1.8284210374634902</v>
      </c>
      <c r="R51">
        <f>Z9full!R51/ABS(Z9full!$G$211)</f>
        <v>-2.0227976366306417</v>
      </c>
      <c r="S51">
        <f>Z9full!S51/ABS(Z9full!$H$211)</f>
        <v>-4.0855890988218748</v>
      </c>
      <c r="T51">
        <f>Z9full!T51/ABS(Z9full!$I$212)</f>
        <v>2.1272319685478793</v>
      </c>
      <c r="U51">
        <f>Z9full!U51/ABS(Z9full!$J$211)</f>
        <v>-16.626751279452378</v>
      </c>
      <c r="V51">
        <f>Z9full!V51/ABS(Z9full!$K$211)</f>
        <v>0.3404110346223837</v>
      </c>
      <c r="W51">
        <f>Z9full!W51/ABS(Z9full!$L$211)</f>
        <v>0.79906708222540246</v>
      </c>
      <c r="X51">
        <f>Z9full!X51/ABS(Z9full!$M$212)</f>
        <v>0.8692934411484351</v>
      </c>
      <c r="Y51">
        <f>Z9full!Y51/ABS(Z9full!$N$211)</f>
        <v>3.9472407099530322</v>
      </c>
      <c r="AA51" t="s">
        <v>62</v>
      </c>
    </row>
    <row r="52" spans="1:27" x14ac:dyDescent="0.25">
      <c r="A52" s="1">
        <f>fullIRtable!A52-fullIRtable!$A$37</f>
        <v>51.000000000000014</v>
      </c>
      <c r="B52" s="1">
        <v>20.527100000000001</v>
      </c>
      <c r="C52" s="1">
        <v>4.9789000000000003</v>
      </c>
      <c r="D52" s="1">
        <v>35.427</v>
      </c>
      <c r="E52" s="89">
        <v>24.330169999999999</v>
      </c>
      <c r="F52">
        <f>Z9full!F52/ABS(Z9full!$F$212)</f>
        <v>-0.65924583184205399</v>
      </c>
      <c r="G52">
        <f>Z9full!G52/ABS(Z9full!$G$211)</f>
        <v>0.68840728152994968</v>
      </c>
      <c r="H52">
        <f>Z9full!H52/ABS(Z9full!$H$211)</f>
        <v>0.66199565697569984</v>
      </c>
      <c r="I52">
        <f>Z9full!I52/ABS(Z9full!$I$212)</f>
        <v>-0.81037957303933406</v>
      </c>
      <c r="J52">
        <f>Z9full!J52/ABS(Z9full!$J$211)</f>
        <v>0.79649429942597205</v>
      </c>
      <c r="K52">
        <f>Z9full!K52/ABS(Z9full!$K$211)</f>
        <v>0.70359585993442542</v>
      </c>
      <c r="L52">
        <f>Z9full!L52/ABS(Z9full!$L$211)</f>
        <v>0.68240070885526194</v>
      </c>
      <c r="M52">
        <f>Z9full!M52/ABS(Z9full!$M$212)</f>
        <v>-0.69927578445091454</v>
      </c>
      <c r="N52">
        <f>Z9full!N52/ABS(Z9full!$N$211)</f>
        <v>0.68399323220548247</v>
      </c>
      <c r="P52">
        <v>0.20400400000474889</v>
      </c>
      <c r="Q52">
        <f>Z9full!Q52/ABS(Z9full!$F$212)</f>
        <v>1.8158116627924128</v>
      </c>
      <c r="R52">
        <f>Z9full!R52/ABS(Z9full!$G$211)</f>
        <v>-2.0094429184817959</v>
      </c>
      <c r="S52">
        <f>Z9full!S52/ABS(Z9full!$H$211)</f>
        <v>-4.0626723858438281</v>
      </c>
      <c r="T52">
        <f>Z9full!T52/ABS(Z9full!$I$212)</f>
        <v>2.0561898911760257</v>
      </c>
      <c r="U52">
        <f>Z9full!U52/ABS(Z9full!$J$211)</f>
        <v>-16.636702577710416</v>
      </c>
      <c r="V52">
        <f>Z9full!V52/ABS(Z9full!$K$211)</f>
        <v>0.3369451691024426</v>
      </c>
      <c r="W52">
        <f>Z9full!W52/ABS(Z9full!$L$211)</f>
        <v>0.77362488430300602</v>
      </c>
      <c r="X52">
        <f>Z9full!X52/ABS(Z9full!$M$212)</f>
        <v>0.90492234537370686</v>
      </c>
      <c r="Y52">
        <f>Z9full!Y52/ABS(Z9full!$N$211)</f>
        <v>4.0409416844301154</v>
      </c>
      <c r="AA52" t="s">
        <v>62</v>
      </c>
    </row>
    <row r="53" spans="1:27" x14ac:dyDescent="0.25">
      <c r="A53" s="1">
        <f>fullIRtable!A53-fullIRtable!$A$37</f>
        <v>53.499999999941807</v>
      </c>
      <c r="B53" s="1">
        <v>20.810300000000002</v>
      </c>
      <c r="C53" s="1">
        <v>5.0038</v>
      </c>
      <c r="D53" s="1">
        <v>30.0671</v>
      </c>
      <c r="E53" s="89">
        <v>24.840179999999997</v>
      </c>
      <c r="F53">
        <f>Z9full!F53/ABS(Z9full!$F$212)</f>
        <v>-0.67172787685154189</v>
      </c>
      <c r="G53">
        <f>Z9full!G53/ABS(Z9full!$G$211)</f>
        <v>0.70094711634621609</v>
      </c>
      <c r="H53">
        <f>Z9full!H53/ABS(Z9full!$H$211)</f>
        <v>0.66920161537247025</v>
      </c>
      <c r="I53">
        <f>Z9full!I53/ABS(Z9full!$I$212)</f>
        <v>-0.83085562268406055</v>
      </c>
      <c r="J53">
        <f>Z9full!J53/ABS(Z9full!$J$211)</f>
        <v>0.81812938787162548</v>
      </c>
      <c r="K53">
        <f>Z9full!K53/ABS(Z9full!$K$211)</f>
        <v>0.71683618544150629</v>
      </c>
      <c r="L53">
        <f>Z9full!L53/ABS(Z9full!$L$211)</f>
        <v>0.69544335024127624</v>
      </c>
      <c r="M53">
        <f>Z9full!M53/ABS(Z9full!$M$212)</f>
        <v>-0.71236191659033476</v>
      </c>
      <c r="N53">
        <f>Z9full!N53/ABS(Z9full!$N$211)</f>
        <v>0.69689657722114673</v>
      </c>
      <c r="P53">
        <v>0.20890333333333425</v>
      </c>
      <c r="Q53">
        <f>Z9full!Q53/ABS(Z9full!$F$212)</f>
        <v>1.9148583736015556</v>
      </c>
      <c r="R53">
        <f>Z9full!R53/ABS(Z9full!$G$211)</f>
        <v>-2.1188471166260481</v>
      </c>
      <c r="S53">
        <f>Z9full!S53/ABS(Z9full!$H$211)</f>
        <v>-4.2824713349240762</v>
      </c>
      <c r="T53">
        <f>Z9full!T53/ABS(Z9full!$I$212)</f>
        <v>2.1877167099363724</v>
      </c>
      <c r="U53">
        <f>Z9full!U53/ABS(Z9full!$J$211)</f>
        <v>-17.501366418583853</v>
      </c>
      <c r="V53">
        <f>Z9full!V53/ABS(Z9full!$K$211)</f>
        <v>0.35570866747704916</v>
      </c>
      <c r="W53">
        <f>Z9full!W53/ABS(Z9full!$L$211)</f>
        <v>0.82267171788075721</v>
      </c>
      <c r="X53">
        <f>Z9full!X53/ABS(Z9full!$M$212)</f>
        <v>0.93998188201203392</v>
      </c>
      <c r="Y53">
        <f>Z9full!Y53/ABS(Z9full!$N$211)</f>
        <v>4.2198156962420539</v>
      </c>
      <c r="AA53" t="s">
        <v>62</v>
      </c>
    </row>
    <row r="54" spans="1:27" x14ac:dyDescent="0.25">
      <c r="A54" s="1">
        <f>fullIRtable!A54-fullIRtable!$A$37</f>
        <v>56.499999999941807</v>
      </c>
      <c r="B54" s="1">
        <v>20.3855</v>
      </c>
      <c r="C54" s="1">
        <v>4.9976000000000003</v>
      </c>
      <c r="D54" s="1">
        <v>29.0076</v>
      </c>
      <c r="E54" s="89">
        <v>25.466889999999999</v>
      </c>
      <c r="F54">
        <f>Z9full!F54/ABS(Z9full!$F$212)</f>
        <v>-0.68365053579366075</v>
      </c>
      <c r="G54">
        <f>Z9full!G54/ABS(Z9full!$G$211)</f>
        <v>0.70992798268749868</v>
      </c>
      <c r="H54">
        <f>Z9full!H54/ABS(Z9full!$H$211)</f>
        <v>0.66468833946476169</v>
      </c>
      <c r="I54">
        <f>Z9full!I54/ABS(Z9full!$I$212)</f>
        <v>-0.80931920464061613</v>
      </c>
      <c r="J54">
        <f>Z9full!J54/ABS(Z9full!$J$211)</f>
        <v>0.80719652690556354</v>
      </c>
      <c r="K54">
        <f>Z9full!K54/ABS(Z9full!$K$211)</f>
        <v>0.72419038273341296</v>
      </c>
      <c r="L54">
        <f>Z9full!L54/ABS(Z9full!$L$211)</f>
        <v>0.7050126710105572</v>
      </c>
      <c r="M54">
        <f>Z9full!M54/ABS(Z9full!$M$212)</f>
        <v>-0.72037280593182229</v>
      </c>
      <c r="N54">
        <f>Z9full!N54/ABS(Z9full!$N$211)</f>
        <v>0.7063870258398558</v>
      </c>
      <c r="P54">
        <v>0.21797000000000111</v>
      </c>
      <c r="Q54">
        <f>Z9full!Q54/ABS(Z9full!$F$212)</f>
        <v>1.7977934136230855</v>
      </c>
      <c r="R54">
        <f>Z9full!R54/ABS(Z9full!$G$211)</f>
        <v>-1.9890715728478034</v>
      </c>
      <c r="S54">
        <f>Z9full!S54/ABS(Z9full!$H$211)</f>
        <v>-4.0185439928444504</v>
      </c>
      <c r="T54">
        <f>Z9full!T54/ABS(Z9full!$I$212)</f>
        <v>2.0766771720570083</v>
      </c>
      <c r="U54">
        <f>Z9full!U54/ABS(Z9full!$J$211)</f>
        <v>-16.381224769848846</v>
      </c>
      <c r="V54">
        <f>Z9full!V54/ABS(Z9full!$K$211)</f>
        <v>0.3344128446353602</v>
      </c>
      <c r="W54">
        <f>Z9full!W54/ABS(Z9full!$L$211)</f>
        <v>0.78040607611139501</v>
      </c>
      <c r="X54">
        <f>Z9full!X54/ABS(Z9full!$M$212)</f>
        <v>0.86574997637016926</v>
      </c>
      <c r="Y54">
        <f>Z9full!Y54/ABS(Z9full!$N$211)</f>
        <v>3.9131295446887169</v>
      </c>
      <c r="AA54" t="s">
        <v>62</v>
      </c>
    </row>
    <row r="55" spans="1:27" x14ac:dyDescent="0.25">
      <c r="A55" s="1">
        <f>fullIRtable!A55-fullIRtable!$A$37</f>
        <v>59.499999999941807</v>
      </c>
      <c r="B55" s="1">
        <v>21.140699999999999</v>
      </c>
      <c r="C55" s="1">
        <v>4.9757999999999996</v>
      </c>
      <c r="D55" s="1">
        <v>29.724299999999999</v>
      </c>
      <c r="E55" s="89">
        <v>26.120800000000003</v>
      </c>
      <c r="F55">
        <f>Z9full!F55/ABS(Z9full!$F$212)</f>
        <v>-0.70022087211614192</v>
      </c>
      <c r="G55">
        <f>Z9full!G55/ABS(Z9full!$G$211)</f>
        <v>0.72436600896742565</v>
      </c>
      <c r="H55">
        <f>Z9full!H55/ABS(Z9full!$H$211)</f>
        <v>0.65980848256911306</v>
      </c>
      <c r="I55">
        <f>Z9full!I55/ABS(Z9full!$I$212)</f>
        <v>-0.81126594809663766</v>
      </c>
      <c r="J55">
        <f>Z9full!J55/ABS(Z9full!$J$211)</f>
        <v>0.81165134822050744</v>
      </c>
      <c r="K55">
        <f>Z9full!K55/ABS(Z9full!$K$211)</f>
        <v>0.73838035503792254</v>
      </c>
      <c r="L55">
        <f>Z9full!L55/ABS(Z9full!$L$211)</f>
        <v>0.72020275022667413</v>
      </c>
      <c r="M55">
        <f>Z9full!M55/ABS(Z9full!$M$212)</f>
        <v>-0.73413465327196958</v>
      </c>
      <c r="N55">
        <f>Z9full!N55/ABS(Z9full!$N$211)</f>
        <v>0.72117691922445737</v>
      </c>
      <c r="P55">
        <v>0.21877999999363332</v>
      </c>
      <c r="Q55">
        <f>Z9full!Q55/ABS(Z9full!$F$212)</f>
        <v>1.7987892609817799</v>
      </c>
      <c r="R55">
        <f>Z9full!R55/ABS(Z9full!$G$211)</f>
        <v>-1.9900184916966794</v>
      </c>
      <c r="S55">
        <f>Z9full!S55/ABS(Z9full!$H$211)</f>
        <v>-4.0194013896316001</v>
      </c>
      <c r="T55">
        <f>Z9full!T55/ABS(Z9full!$I$212)</f>
        <v>2.0924980969391953</v>
      </c>
      <c r="U55">
        <f>Z9full!U55/ABS(Z9full!$J$211)</f>
        <v>-16.357868295612107</v>
      </c>
      <c r="V55">
        <f>Z9full!V55/ABS(Z9full!$K$211)</f>
        <v>0.33488911380100017</v>
      </c>
      <c r="W55">
        <f>Z9full!W55/ABS(Z9full!$L$211)</f>
        <v>0.78602547998651107</v>
      </c>
      <c r="X55">
        <f>Z9full!X55/ABS(Z9full!$M$212)</f>
        <v>0.85539709917340701</v>
      </c>
      <c r="Y55">
        <f>Z9full!Y55/ABS(Z9full!$N$211)</f>
        <v>3.8838275483174884</v>
      </c>
      <c r="AA55" t="s">
        <v>62</v>
      </c>
    </row>
    <row r="56" spans="1:27" x14ac:dyDescent="0.25">
      <c r="A56" s="1">
        <f>fullIRtable!A56-fullIRtable!$A$37</f>
        <v>61.500000000000014</v>
      </c>
      <c r="B56" s="1">
        <v>20.715900000000001</v>
      </c>
      <c r="C56" s="1">
        <v>4.9976000000000003</v>
      </c>
      <c r="D56" s="1">
        <v>30.191700000000001</v>
      </c>
      <c r="E56" s="89">
        <v>26.558360000000004</v>
      </c>
      <c r="F56">
        <f>Z9full!F56/ABS(Z9full!$F$212)</f>
        <v>-0.71244229133332915</v>
      </c>
      <c r="G56">
        <f>Z9full!G56/ABS(Z9full!$G$211)</f>
        <v>0.7359457433682719</v>
      </c>
      <c r="H56">
        <f>Z9full!H56/ABS(Z9full!$H$211)</f>
        <v>0.66077196558615625</v>
      </c>
      <c r="I56">
        <f>Z9full!I56/ABS(Z9full!$I$212)</f>
        <v>-0.82208511042441101</v>
      </c>
      <c r="J56">
        <f>Z9full!J56/ABS(Z9full!$J$211)</f>
        <v>0.82056529604061579</v>
      </c>
      <c r="K56">
        <f>Z9full!K56/ABS(Z9full!$K$211)</f>
        <v>0.75026884369228131</v>
      </c>
      <c r="L56">
        <f>Z9full!L56/ABS(Z9full!$L$211)</f>
        <v>0.73212129813712512</v>
      </c>
      <c r="M56">
        <f>Z9full!M56/ABS(Z9full!$M$212)</f>
        <v>-0.74535570777110494</v>
      </c>
      <c r="N56">
        <f>Z9full!N56/ABS(Z9full!$N$211)</f>
        <v>0.73277167631559426</v>
      </c>
      <c r="P56">
        <v>0.21231714285714259</v>
      </c>
      <c r="Q56">
        <f>Z9full!Q56/ABS(Z9full!$F$212)</f>
        <v>1.8084544682462067</v>
      </c>
      <c r="R56">
        <f>Z9full!R56/ABS(Z9full!$G$211)</f>
        <v>-2.0016199798319652</v>
      </c>
      <c r="S56">
        <f>Z9full!S56/ABS(Z9full!$H$211)</f>
        <v>-4.0490284934439069</v>
      </c>
      <c r="T56">
        <f>Z9full!T56/ABS(Z9full!$I$212)</f>
        <v>2.0176618814126273</v>
      </c>
      <c r="U56">
        <f>Z9full!U56/ABS(Z9full!$J$211)</f>
        <v>-16.636047509212688</v>
      </c>
      <c r="V56">
        <f>Z9full!V56/ABS(Z9full!$K$211)</f>
        <v>0.33498092349818898</v>
      </c>
      <c r="W56">
        <f>Z9full!W56/ABS(Z9full!$L$211)</f>
        <v>0.75981358522269304</v>
      </c>
      <c r="X56">
        <f>Z9full!X56/ABS(Z9full!$M$212)</f>
        <v>0.92355252632452156</v>
      </c>
      <c r="Y56">
        <f>Z9full!Y56/ABS(Z9full!$N$211)</f>
        <v>4.0893435043227067</v>
      </c>
      <c r="AA56" t="s">
        <v>62</v>
      </c>
    </row>
    <row r="57" spans="1:27" x14ac:dyDescent="0.25">
      <c r="A57" s="1">
        <f>fullIRtable!A57-fullIRtable!$A$37</f>
        <v>72.000000000000014</v>
      </c>
      <c r="B57" s="1">
        <v>22.320699999999999</v>
      </c>
      <c r="C57" s="1">
        <v>4.9789000000000003</v>
      </c>
      <c r="D57" s="1">
        <v>32.061500000000002</v>
      </c>
      <c r="E57" s="89">
        <v>28.787690000000001</v>
      </c>
      <c r="F57">
        <f>Z9full!F57/ABS(Z9full!$F$212)</f>
        <v>-0.76639102189888542</v>
      </c>
      <c r="G57">
        <f>Z9full!G57/ABS(Z9full!$G$211)</f>
        <v>0.78364792586497811</v>
      </c>
      <c r="H57">
        <f>Z9full!H57/ABS(Z9full!$H$211)</f>
        <v>0.70208910200167973</v>
      </c>
      <c r="I57">
        <f>Z9full!I57/ABS(Z9full!$I$212)</f>
        <v>-0.74747316122821361</v>
      </c>
      <c r="J57">
        <f>Z9full!J57/ABS(Z9full!$J$211)</f>
        <v>0.77393693818489973</v>
      </c>
      <c r="K57">
        <f>Z9full!K57/ABS(Z9full!$K$211)</f>
        <v>0.79040036368248645</v>
      </c>
      <c r="L57">
        <f>Z9full!L57/ABS(Z9full!$L$211)</f>
        <v>0.77896235229037569</v>
      </c>
      <c r="M57">
        <f>Z9full!M57/ABS(Z9full!$M$212)</f>
        <v>-0.78824634501764868</v>
      </c>
      <c r="N57">
        <f>Z9full!N57/ABS(Z9full!$N$211)</f>
        <v>0.77996562478967468</v>
      </c>
      <c r="P57">
        <v>0.21072000000306396</v>
      </c>
      <c r="Q57">
        <f>Z9full!Q57/ABS(Z9full!$F$212)</f>
        <v>1.8246256888120977</v>
      </c>
      <c r="R57">
        <f>Z9full!R57/ABS(Z9full!$G$211)</f>
        <v>-2.0195085004898239</v>
      </c>
      <c r="S57">
        <f>Z9full!S57/ABS(Z9full!$H$211)</f>
        <v>-4.08514669485431</v>
      </c>
      <c r="T57">
        <f>Z9full!T57/ABS(Z9full!$I$212)</f>
        <v>2.0366499187757325</v>
      </c>
      <c r="U57">
        <f>Z9full!U57/ABS(Z9full!$J$211)</f>
        <v>-16.782715849820377</v>
      </c>
      <c r="V57">
        <f>Z9full!V57/ABS(Z9full!$K$211)</f>
        <v>0.33799509469458472</v>
      </c>
      <c r="W57">
        <f>Z9full!W57/ABS(Z9full!$L$211)</f>
        <v>0.76694235522682219</v>
      </c>
      <c r="X57">
        <f>Z9full!X57/ABS(Z9full!$M$212)</f>
        <v>0.9311123780190369</v>
      </c>
      <c r="Y57">
        <f>Z9full!Y57/ABS(Z9full!$N$211)</f>
        <v>4.1238810408135196</v>
      </c>
      <c r="AA57" t="s">
        <v>62</v>
      </c>
    </row>
    <row r="58" spans="1:27" x14ac:dyDescent="0.25">
      <c r="A58" s="1">
        <f>fullIRtable!A58-fullIRtable!$A$37</f>
        <v>73.333333333313945</v>
      </c>
      <c r="B58" s="1">
        <v>21.3767</v>
      </c>
      <c r="C58" s="1">
        <v>4.9851000000000001</v>
      </c>
      <c r="D58" s="1">
        <v>29.693100000000001</v>
      </c>
      <c r="E58" s="89">
        <v>29.068649999999998</v>
      </c>
      <c r="F58">
        <f>Z9full!F58/ABS(Z9full!$F$212)</f>
        <v>-0.78290748908441032</v>
      </c>
      <c r="G58">
        <f>Z9full!G58/ABS(Z9full!$G$211)</f>
        <v>0.79941298826560392</v>
      </c>
      <c r="H58">
        <f>Z9full!H58/ABS(Z9full!$H$211)</f>
        <v>0.71216633608855751</v>
      </c>
      <c r="I58">
        <f>Z9full!I58/ABS(Z9full!$I$212)</f>
        <v>-0.74762125369339938</v>
      </c>
      <c r="J58">
        <f>Z9full!J58/ABS(Z9full!$J$211)</f>
        <v>0.77494237014013267</v>
      </c>
      <c r="K58">
        <f>Z9full!K58/ABS(Z9full!$K$211)</f>
        <v>0.80531880409629275</v>
      </c>
      <c r="L58">
        <f>Z9full!L58/ABS(Z9full!$L$211)</f>
        <v>0.79460607708763487</v>
      </c>
      <c r="M58">
        <f>Z9full!M58/ABS(Z9full!$M$212)</f>
        <v>-0.80289373931946839</v>
      </c>
      <c r="N58">
        <f>Z9full!N58/ABS(Z9full!$N$211)</f>
        <v>0.79539924755329716</v>
      </c>
      <c r="P58">
        <v>0.25926000000377386</v>
      </c>
      <c r="Q58">
        <f>Z9full!Q58/ABS(Z9full!$F$212)</f>
        <v>1.7781068343948103</v>
      </c>
      <c r="R58">
        <f>Z9full!R58/ABS(Z9full!$G$211)</f>
        <v>-1.9618768805637283</v>
      </c>
      <c r="S58">
        <f>Z9full!S58/ABS(Z9full!$H$211)</f>
        <v>-3.9267038030484831</v>
      </c>
      <c r="T58">
        <f>Z9full!T58/ABS(Z9full!$I$212)</f>
        <v>2.5667105915930573</v>
      </c>
      <c r="U58">
        <f>Z9full!U58/ABS(Z9full!$J$211)</f>
        <v>-15.068317290380444</v>
      </c>
      <c r="V58">
        <f>Z9full!V58/ABS(Z9full!$K$211)</f>
        <v>0.34092306319810567</v>
      </c>
      <c r="W58">
        <f>Z9full!W58/ABS(Z9full!$L$211)</f>
        <v>0.95316291724930202</v>
      </c>
      <c r="X58">
        <f>Z9full!X58/ABS(Z9full!$M$212)</f>
        <v>0.4776488869606314</v>
      </c>
      <c r="Y58">
        <f>Z9full!Y58/ABS(Z9full!$N$211)</f>
        <v>2.770338688505273</v>
      </c>
      <c r="AA58" t="s">
        <v>62</v>
      </c>
    </row>
    <row r="59" spans="1:27" x14ac:dyDescent="0.25">
      <c r="A59" s="1">
        <f>fullIRtable!A59-fullIRtable!$A$37</f>
        <v>75.999999999941807</v>
      </c>
      <c r="B59" s="1">
        <v>21.990300000000001</v>
      </c>
      <c r="C59" s="1">
        <v>6.9801000000000002</v>
      </c>
      <c r="D59" s="1">
        <v>26.171800000000001</v>
      </c>
      <c r="E59" s="89">
        <v>29.760010000000001</v>
      </c>
      <c r="F59">
        <f>Z9full!F59/ABS(Z9full!$F$212)</f>
        <v>-0.78282744946355398</v>
      </c>
      <c r="G59">
        <f>Z9full!G59/ABS(Z9full!$G$211)</f>
        <v>0.79952506200026041</v>
      </c>
      <c r="H59">
        <f>Z9full!H59/ABS(Z9full!$H$211)</f>
        <v>0.72996270560287346</v>
      </c>
      <c r="I59">
        <f>Z9full!I59/ABS(Z9full!$I$212)</f>
        <v>-0.79256952853676688</v>
      </c>
      <c r="J59">
        <f>Z9full!J59/ABS(Z9full!$J$211)</f>
        <v>0.83439595019654511</v>
      </c>
      <c r="K59">
        <f>Z9full!K59/ABS(Z9full!$K$211)</f>
        <v>0.80726325144147137</v>
      </c>
      <c r="L59">
        <f>Z9full!L59/ABS(Z9full!$L$211)</f>
        <v>0.79794397678833984</v>
      </c>
      <c r="M59">
        <f>Z9full!M59/ABS(Z9full!$M$212)</f>
        <v>-0.80636248896411378</v>
      </c>
      <c r="N59">
        <f>Z9full!N59/ABS(Z9full!$N$211)</f>
        <v>0.79829157122779504</v>
      </c>
      <c r="P59">
        <v>0.19880000000000089</v>
      </c>
      <c r="Q59">
        <f>Z9full!Q59/ABS(Z9full!$F$212)</f>
        <v>1.8198227048994811</v>
      </c>
      <c r="R59">
        <f>Z9full!R59/ABS(Z9full!$G$211)</f>
        <v>-2.01650776199565</v>
      </c>
      <c r="S59">
        <f>Z9full!S59/ABS(Z9full!$H$211)</f>
        <v>-4.094851376124236</v>
      </c>
      <c r="T59">
        <f>Z9full!T59/ABS(Z9full!$I$212)</f>
        <v>1.8119879862125778</v>
      </c>
      <c r="U59">
        <f>Z9full!U59/ABS(Z9full!$J$211)</f>
        <v>-17.223319950016293</v>
      </c>
      <c r="V59">
        <f>Z9full!V59/ABS(Z9full!$K$211)</f>
        <v>0.33275499516193663</v>
      </c>
      <c r="W59">
        <f>Z9full!W59/ABS(Z9full!$L$211)</f>
        <v>0.68738483796408212</v>
      </c>
      <c r="X59">
        <f>Z9full!X59/ABS(Z9full!$M$212)</f>
        <v>1.0905882303834662</v>
      </c>
      <c r="Y59">
        <f>Z9full!Y59/ABS(Z9full!$N$211)</f>
        <v>4.583443301659984</v>
      </c>
      <c r="AA59" t="s">
        <v>62</v>
      </c>
    </row>
    <row r="60" spans="1:27" x14ac:dyDescent="0.25">
      <c r="A60" s="1">
        <f>fullIRtable!A60-fullIRtable!$A$37</f>
        <v>77.499999999941807</v>
      </c>
      <c r="B60" s="1">
        <v>22.037500000000001</v>
      </c>
      <c r="C60" s="1">
        <v>6.9832000000000001</v>
      </c>
      <c r="D60" s="1">
        <v>21.372699999999998</v>
      </c>
      <c r="E60" s="89">
        <v>30.058210000000003</v>
      </c>
      <c r="F60">
        <f>Z9full!F60/ABS(Z9full!$F$212)</f>
        <v>-0.80959325085750133</v>
      </c>
      <c r="G60">
        <f>Z9full!G60/ABS(Z9full!$G$211)</f>
        <v>0.82639465509928889</v>
      </c>
      <c r="H60">
        <f>Z9full!H60/ABS(Z9full!$H$211)</f>
        <v>0.74959375829959995</v>
      </c>
      <c r="I60">
        <f>Z9full!I60/ABS(Z9full!$I$212)</f>
        <v>-0.83256860246017772</v>
      </c>
      <c r="J60">
        <f>Z9full!J60/ABS(Z9full!$J$211)</f>
        <v>0.88656306876827318</v>
      </c>
      <c r="K60">
        <f>Z9full!K60/ABS(Z9full!$K$211)</f>
        <v>0.83513708260101238</v>
      </c>
      <c r="L60">
        <f>Z9full!L60/ABS(Z9full!$L$211)</f>
        <v>0.82611740055023841</v>
      </c>
      <c r="M60">
        <f>Z9full!M60/ABS(Z9full!$M$212)</f>
        <v>-0.83425261510072435</v>
      </c>
      <c r="N60">
        <f>Z9full!N60/ABS(Z9full!$N$211)</f>
        <v>0.82620437733909713</v>
      </c>
      <c r="P60">
        <v>0.19911499999420404</v>
      </c>
      <c r="Q60">
        <f>Z9full!Q60/ABS(Z9full!$F$212)</f>
        <v>1.8247331616009268</v>
      </c>
      <c r="R60">
        <f>Z9full!R60/ABS(Z9full!$G$211)</f>
        <v>-2.0217781601234002</v>
      </c>
      <c r="S60">
        <f>Z9full!S60/ABS(Z9full!$H$211)</f>
        <v>-4.1043915476405051</v>
      </c>
      <c r="T60">
        <f>Z9full!T60/ABS(Z9full!$I$212)</f>
        <v>1.8330534122335398</v>
      </c>
      <c r="U60">
        <f>Z9full!U60/ABS(Z9full!$J$211)</f>
        <v>-17.23403536866487</v>
      </c>
      <c r="V60">
        <f>Z9full!V60/ABS(Z9full!$K$211)</f>
        <v>0.3339737676554741</v>
      </c>
      <c r="W60">
        <f>Z9full!W60/ABS(Z9full!$L$211)</f>
        <v>0.69495904274466147</v>
      </c>
      <c r="X60">
        <f>Z9full!X60/ABS(Z9full!$M$212)</f>
        <v>1.0815869043815711</v>
      </c>
      <c r="Y60">
        <f>Z9full!Y60/ABS(Z9full!$N$211)</f>
        <v>4.5611118474112349</v>
      </c>
      <c r="AA60" t="s">
        <v>62</v>
      </c>
    </row>
    <row r="61" spans="1:27" x14ac:dyDescent="0.25">
      <c r="A61" s="1">
        <f>fullIRtable!A61-fullIRtable!$A$37</f>
        <v>79.500000000000014</v>
      </c>
      <c r="B61" s="1">
        <v>22.509499999999999</v>
      </c>
      <c r="C61" s="1">
        <v>6.9832000000000001</v>
      </c>
      <c r="D61" s="1">
        <v>16.012799999999999</v>
      </c>
      <c r="E61" s="89">
        <v>30.456440000000001</v>
      </c>
      <c r="F61">
        <f>Z9full!F61/ABS(Z9full!$F$212)</f>
        <v>-0.81874382054617056</v>
      </c>
      <c r="G61">
        <f>Z9full!G61/ABS(Z9full!$G$211)</f>
        <v>0.83402044920881646</v>
      </c>
      <c r="H61">
        <f>Z9full!H61/ABS(Z9full!$H$211)</f>
        <v>0.75312605031455604</v>
      </c>
      <c r="I61">
        <f>Z9full!I61/ABS(Z9full!$I$212)</f>
        <v>-0.82489909635729786</v>
      </c>
      <c r="J61">
        <f>Z9full!J61/ABS(Z9full!$J$211)</f>
        <v>0.88671337243093318</v>
      </c>
      <c r="K61">
        <f>Z9full!K61/ABS(Z9full!$K$211)</f>
        <v>0.84193857056384702</v>
      </c>
      <c r="L61">
        <f>Z9full!L61/ABS(Z9full!$L$211)</f>
        <v>0.8342018606937105</v>
      </c>
      <c r="M61">
        <f>Z9full!M61/ABS(Z9full!$M$212)</f>
        <v>-0.8418681233009927</v>
      </c>
      <c r="N61">
        <f>Z9full!N61/ABS(Z9full!$N$211)</f>
        <v>0.83437741502286</v>
      </c>
      <c r="P61">
        <v>1.3172000000043748E-2</v>
      </c>
      <c r="Q61">
        <f>Z9full!Q61/ABS(Z9full!$F$212)</f>
        <v>1.830343011837829</v>
      </c>
      <c r="R61">
        <f>Z9full!R61/ABS(Z9full!$G$211)</f>
        <v>-2.0282805442196605</v>
      </c>
      <c r="S61">
        <f>Z9full!S61/ABS(Z9full!$H$211)</f>
        <v>-4.1195436474955933</v>
      </c>
      <c r="T61">
        <f>Z9full!T61/ABS(Z9full!$I$212)</f>
        <v>1.8115276441446044</v>
      </c>
      <c r="U61">
        <f>Z9full!U61/ABS(Z9full!$J$211)</f>
        <v>-17.347060580130783</v>
      </c>
      <c r="V61">
        <f>Z9full!V61/ABS(Z9full!$K$211)</f>
        <v>0.33446170500017147</v>
      </c>
      <c r="W61">
        <f>Z9full!W61/ABS(Z9full!$L$211)</f>
        <v>0.6874921378817167</v>
      </c>
      <c r="X61">
        <f>Z9full!X61/ABS(Z9full!$M$212)</f>
        <v>1.1049672910263055</v>
      </c>
      <c r="Y61">
        <f>Z9full!Y61/ABS(Z9full!$N$211)</f>
        <v>4.6333971691796245</v>
      </c>
      <c r="AA61" t="s">
        <v>62</v>
      </c>
    </row>
    <row r="62" spans="1:27" x14ac:dyDescent="0.25">
      <c r="A62" s="1">
        <f>fullIRtable!A62-fullIRtable!$A$37</f>
        <v>96.999999999941807</v>
      </c>
      <c r="B62" s="1">
        <v>23.406300000000002</v>
      </c>
      <c r="C62" s="1">
        <v>6.9739000000000004</v>
      </c>
      <c r="D62" s="1">
        <v>15.9193</v>
      </c>
      <c r="E62" s="89">
        <v>30.68695</v>
      </c>
      <c r="F62">
        <f>Z9full!F62/ABS(Z9full!$F$212)</f>
        <v>-0.87310103260594252</v>
      </c>
      <c r="G62">
        <f>Z9full!G62/ABS(Z9full!$G$211)</f>
        <v>0.88504401169424995</v>
      </c>
      <c r="H62">
        <f>Z9full!H62/ABS(Z9full!$H$211)</f>
        <v>0.74150402311217478</v>
      </c>
      <c r="I62">
        <f>Z9full!I62/ABS(Z9full!$I$212)</f>
        <v>-0.89928544006028788</v>
      </c>
      <c r="J62">
        <f>Z9full!J62/ABS(Z9full!$J$211)</f>
        <v>0.96572723766110924</v>
      </c>
      <c r="K62">
        <f>Z9full!K62/ABS(Z9full!$K$211)</f>
        <v>0.89629291834424563</v>
      </c>
      <c r="L62">
        <f>Z9full!L62/ABS(Z9full!$L$211)</f>
        <v>0.88858822954363381</v>
      </c>
      <c r="M62">
        <f>Z9full!M62/ABS(Z9full!$M$212)</f>
        <v>-0.89359752427396077</v>
      </c>
      <c r="N62">
        <f>Z9full!N62/ABS(Z9full!$N$211)</f>
        <v>0.88726253859421389</v>
      </c>
      <c r="P62">
        <v>0</v>
      </c>
      <c r="Q62">
        <f>Z9full!Q62/ABS(Z9full!$F$212)</f>
        <v>0</v>
      </c>
      <c r="R62">
        <f>Z9full!R62/ABS(Z9full!$G$211)</f>
        <v>0</v>
      </c>
      <c r="S62">
        <f>Z9full!S62/ABS(Z9full!$H$211)</f>
        <v>0</v>
      </c>
      <c r="T62">
        <f>Z9full!T62/ABS(Z9full!$I$212)</f>
        <v>0</v>
      </c>
      <c r="U62">
        <f>Z9full!U62/ABS(Z9full!$J$211)</f>
        <v>0</v>
      </c>
      <c r="V62">
        <f>Z9full!V62/ABS(Z9full!$K$211)</f>
        <v>0</v>
      </c>
      <c r="W62">
        <f>Z9full!W62/ABS(Z9full!$L$211)</f>
        <v>0</v>
      </c>
      <c r="X62">
        <f>Z9full!X62/ABS(Z9full!$M$212)</f>
        <v>0</v>
      </c>
      <c r="Y62">
        <f>Z9full!Y62/ABS(Z9full!$N$211)</f>
        <v>0</v>
      </c>
      <c r="AA62" t="s">
        <v>62</v>
      </c>
    </row>
    <row r="63" spans="1:27" x14ac:dyDescent="0.25">
      <c r="A63" s="1">
        <f>fullIRtable!A63-fullIRtable!$A$37</f>
        <v>97.500000000000014</v>
      </c>
      <c r="B63" s="1">
        <v>23.453499999999998</v>
      </c>
      <c r="C63" s="1">
        <v>6.9739000000000004</v>
      </c>
      <c r="D63" s="1">
        <v>15.9193</v>
      </c>
      <c r="E63" s="89">
        <v>30.68695</v>
      </c>
      <c r="F63">
        <f>Z9full!F63/ABS(Z9full!$F$212)</f>
        <v>-0.8885225275642219</v>
      </c>
      <c r="G63">
        <f>Z9full!G63/ABS(Z9full!$G$211)</f>
        <v>0.89963130529075974</v>
      </c>
      <c r="H63">
        <f>Z9full!H63/ABS(Z9full!$H$211)</f>
        <v>0.73326310616928247</v>
      </c>
      <c r="I63">
        <f>Z9full!I63/ABS(Z9full!$I$212)</f>
        <v>-0.93885584022456237</v>
      </c>
      <c r="J63">
        <f>Z9full!J63/ABS(Z9full!$J$211)</f>
        <v>1</v>
      </c>
      <c r="K63">
        <f>Z9full!K63/ABS(Z9full!$K$211)</f>
        <v>0.91277696903744177</v>
      </c>
      <c r="L63">
        <f>Z9full!L63/ABS(Z9full!$L$211)</f>
        <v>0.90497535960254027</v>
      </c>
      <c r="M63">
        <f>Z9full!M63/ABS(Z9full!$M$212)</f>
        <v>-0.90791395407816933</v>
      </c>
      <c r="N63">
        <f>Z9full!N63/ABS(Z9full!$N$211)</f>
        <v>0.9023926684466308</v>
      </c>
      <c r="P63">
        <v>0</v>
      </c>
      <c r="Q63">
        <f>Z9full!Q63/ABS(Z9full!$F$212)</f>
        <v>0</v>
      </c>
      <c r="R63">
        <f>Z9full!R63/ABS(Z9full!$G$211)</f>
        <v>0</v>
      </c>
      <c r="S63">
        <f>Z9full!S63/ABS(Z9full!$H$211)</f>
        <v>0</v>
      </c>
      <c r="T63">
        <f>Z9full!T63/ABS(Z9full!$I$212)</f>
        <v>0</v>
      </c>
      <c r="U63">
        <f>Z9full!U63/ABS(Z9full!$J$211)</f>
        <v>0</v>
      </c>
      <c r="V63">
        <f>Z9full!V63/ABS(Z9full!$K$211)</f>
        <v>0</v>
      </c>
      <c r="W63">
        <f>Z9full!W63/ABS(Z9full!$L$211)</f>
        <v>0</v>
      </c>
      <c r="X63">
        <f>Z9full!X63/ABS(Z9full!$M$212)</f>
        <v>0</v>
      </c>
      <c r="Y63">
        <f>Z9full!Y63/ABS(Z9full!$N$211)</f>
        <v>0</v>
      </c>
      <c r="AA63" t="s">
        <v>62</v>
      </c>
    </row>
    <row r="64" spans="1:27" x14ac:dyDescent="0.25">
      <c r="A64" s="91">
        <f>fullIRtable!A64-fullIRtable!$A$37</f>
        <v>97.999999999883599</v>
      </c>
      <c r="B64" s="91">
        <v>23.028700000000001</v>
      </c>
      <c r="C64" s="91">
        <v>6.9739000000000004</v>
      </c>
      <c r="D64" s="91">
        <v>15.9193</v>
      </c>
      <c r="E64" s="98">
        <v>30.68695</v>
      </c>
      <c r="F64">
        <f>Z9full!F64/ABS(Z9full!$F$212)</f>
        <v>-0.88869056387625811</v>
      </c>
      <c r="G64">
        <f>Z9full!G64/ABS(Z9full!$G$211)</f>
        <v>0.89896468649374395</v>
      </c>
      <c r="H64">
        <f>Z9full!H64/ABS(Z9full!$H$211)</f>
        <v>0.73453462951489823</v>
      </c>
      <c r="I64">
        <f>Z9full!I64/ABS(Z9full!$I$212)</f>
        <v>-0.91831999039439349</v>
      </c>
      <c r="J64">
        <f>Z9full!J64/ABS(Z9full!$J$211)</f>
        <v>0.98553202647504068</v>
      </c>
      <c r="K64">
        <f>Z9full!K64/ABS(Z9full!$K$211)</f>
        <v>0.91081189108229477</v>
      </c>
      <c r="L64">
        <f>Z9full!L64/ABS(Z9full!$L$211)</f>
        <v>0.90397072852864779</v>
      </c>
      <c r="M64">
        <f>Z9full!M64/ABS(Z9full!$M$212)</f>
        <v>-0.90684907715072194</v>
      </c>
      <c r="N64">
        <f>Z9full!N64/ABS(Z9full!$N$211)</f>
        <v>0.90171703308978601</v>
      </c>
      <c r="P64">
        <v>0</v>
      </c>
      <c r="Q64">
        <f>Z9full!Q64/ABS(Z9full!$F$212)</f>
        <v>0</v>
      </c>
      <c r="R64">
        <f>Z9full!R64/ABS(Z9full!$G$211)</f>
        <v>0</v>
      </c>
      <c r="S64">
        <f>Z9full!S64/ABS(Z9full!$H$211)</f>
        <v>0</v>
      </c>
      <c r="T64">
        <f>Z9full!T64/ABS(Z9full!$I$212)</f>
        <v>0</v>
      </c>
      <c r="U64">
        <f>Z9full!U64/ABS(Z9full!$J$211)</f>
        <v>0</v>
      </c>
      <c r="V64">
        <f>Z9full!V64/ABS(Z9full!$K$211)</f>
        <v>0</v>
      </c>
      <c r="W64">
        <f>Z9full!W64/ABS(Z9full!$L$211)</f>
        <v>0</v>
      </c>
      <c r="X64">
        <f>Z9full!X64/ABS(Z9full!$M$212)</f>
        <v>0</v>
      </c>
      <c r="Y64">
        <f>Z9full!Y64/ABS(Z9full!$N$211)</f>
        <v>0</v>
      </c>
      <c r="AA64" s="93" t="s">
        <v>62</v>
      </c>
    </row>
    <row r="65" spans="1:27" x14ac:dyDescent="0.25">
      <c r="A65" s="1">
        <f>fullIRtable!A65-fullIRtable!$A$65</f>
        <v>0</v>
      </c>
      <c r="B65" s="1">
        <v>29.930499999999999</v>
      </c>
      <c r="C65" s="1">
        <v>4.9713000000000003</v>
      </c>
      <c r="D65" s="1">
        <v>14.354900000000001</v>
      </c>
      <c r="E65" s="89">
        <v>18.532470000000004</v>
      </c>
      <c r="F65">
        <f>Z9full!F65/ABS(Z9full!$F$212)</f>
        <v>-0.37529173012236694</v>
      </c>
      <c r="G65">
        <f>Z9full!G65/ABS(Z9full!$G$211)</f>
        <v>0.41955525190995846</v>
      </c>
      <c r="H65">
        <f>Z9full!H65/ABS(Z9full!$H$211)</f>
        <v>0.60123050402112166</v>
      </c>
      <c r="I65">
        <f>Z9full!I65/ABS(Z9full!$I$212)</f>
        <v>-0.55645378441231286</v>
      </c>
      <c r="J65">
        <f>Z9full!J65/ABS(Z9full!$J$211)</f>
        <v>0.51040916670155634</v>
      </c>
      <c r="K65">
        <f>Z9full!K65/ABS(Z9full!$K$211)</f>
        <v>0.42917997488742443</v>
      </c>
      <c r="L65">
        <f>Z9full!L65/ABS(Z9full!$L$211)</f>
        <v>0.40264222834880775</v>
      </c>
      <c r="M65">
        <f>Z9full!M65/ABS(Z9full!$M$212)</f>
        <v>-0.4312969841187439</v>
      </c>
      <c r="N65">
        <f>Z9full!N65/ABS(Z9full!$N$211)</f>
        <v>0.40928759582101615</v>
      </c>
      <c r="P65">
        <v>0.11590914893559594</v>
      </c>
      <c r="Q65">
        <f>Z9full!Q65/ABS(Z9full!$F$212)</f>
        <v>1.8096489824751469</v>
      </c>
      <c r="R65">
        <f>Z9full!R65/ABS(Z9full!$G$211)</f>
        <v>-2.0036932225253175</v>
      </c>
      <c r="S65">
        <f>Z9full!S65/ABS(Z9full!$H$211)</f>
        <v>-4.0583402134499611</v>
      </c>
      <c r="T65">
        <f>Z9full!T65/ABS(Z9full!$I$212)</f>
        <v>1.9478461622749725</v>
      </c>
      <c r="U65">
        <f>Z9full!U65/ABS(Z9full!$J$211)</f>
        <v>-16.804314972155439</v>
      </c>
      <c r="V65">
        <f>Z9full!V65/ABS(Z9full!$K$211)</f>
        <v>0.33379077374015659</v>
      </c>
      <c r="W65">
        <f>Z9full!W65/ABS(Z9full!$L$211)</f>
        <v>0.73515934959668017</v>
      </c>
      <c r="X65">
        <f>Z9full!X65/ABS(Z9full!$M$212)</f>
        <v>0.9766969486077447</v>
      </c>
      <c r="Y65">
        <f>Z9full!Y65/ABS(Z9full!$N$211)</f>
        <v>4.2446635574066534</v>
      </c>
      <c r="AA65" t="s">
        <v>63</v>
      </c>
    </row>
    <row r="66" spans="1:27" x14ac:dyDescent="0.25">
      <c r="A66" s="1">
        <f>fullIRtable!A66-fullIRtable!$A$65</f>
        <v>15.666666666744277</v>
      </c>
      <c r="B66" s="1">
        <v>30.024999999999999</v>
      </c>
      <c r="C66" s="1">
        <v>4.9619</v>
      </c>
      <c r="D66" s="1">
        <v>41.9069</v>
      </c>
      <c r="E66" s="89">
        <v>20.348380000000002</v>
      </c>
      <c r="F66">
        <f>Z9full!F66/ABS(Z9full!$F$212)</f>
        <v>-0.53055773553237195</v>
      </c>
      <c r="G66">
        <f>Z9full!G66/ABS(Z9full!$G$211)</f>
        <v>0.5669472401433524</v>
      </c>
      <c r="H66">
        <f>Z9full!H66/ABS(Z9full!$H$211)</f>
        <v>0.5916365398282698</v>
      </c>
      <c r="I66">
        <f>Z9full!I66/ABS(Z9full!$I$212)</f>
        <v>-0.76142456955900595</v>
      </c>
      <c r="J66">
        <f>Z9full!J66/ABS(Z9full!$J$211)</f>
        <v>0.7181243328993816</v>
      </c>
      <c r="K66">
        <f>Z9full!K66/ABS(Z9full!$K$211)</f>
        <v>0.585456432130255</v>
      </c>
      <c r="L66">
        <f>Z9full!L66/ABS(Z9full!$L$211)</f>
        <v>0.55785754436752599</v>
      </c>
      <c r="M66">
        <f>Z9full!M66/ABS(Z9full!$M$212)</f>
        <v>-0.58140603850199679</v>
      </c>
      <c r="N66">
        <f>Z9full!N66/ABS(Z9full!$N$211)</f>
        <v>0.56113309445296444</v>
      </c>
      <c r="P66">
        <v>0.11485764705961034</v>
      </c>
      <c r="Q66">
        <f>Z9full!Q66/ABS(Z9full!$F$212)</f>
        <v>1.8143669470576189</v>
      </c>
      <c r="R66">
        <f>Z9full!R66/ABS(Z9full!$G$211)</f>
        <v>-2.009362930765231</v>
      </c>
      <c r="S66">
        <f>Z9full!S66/ABS(Z9full!$H$211)</f>
        <v>-4.0728604076598263</v>
      </c>
      <c r="T66">
        <f>Z9full!T66/ABS(Z9full!$I$212)</f>
        <v>1.9106934240228284</v>
      </c>
      <c r="U66">
        <f>Z9full!U66/ABS(Z9full!$J$211)</f>
        <v>-16.941480655094647</v>
      </c>
      <c r="V66">
        <f>Z9full!V66/ABS(Z9full!$K$211)</f>
        <v>0.33382324546011938</v>
      </c>
      <c r="W66">
        <f>Z9full!W66/ABS(Z9full!$L$211)</f>
        <v>0.72214428663578756</v>
      </c>
      <c r="X66">
        <f>Z9full!X66/ABS(Z9full!$M$212)</f>
        <v>1.0104257355884283</v>
      </c>
      <c r="Y66">
        <f>Z9full!Y66/ABS(Z9full!$N$211)</f>
        <v>4.3463187134477055</v>
      </c>
      <c r="AA66" t="s">
        <v>63</v>
      </c>
    </row>
    <row r="67" spans="1:27" x14ac:dyDescent="0.25">
      <c r="A67" s="1">
        <f>fullIRtable!A67-fullIRtable!$A$65</f>
        <v>18.500000000058208</v>
      </c>
      <c r="B67" s="1">
        <v>30.024999999999999</v>
      </c>
      <c r="C67" s="1">
        <v>4.9713000000000003</v>
      </c>
      <c r="D67" s="1">
        <v>42.949599999999997</v>
      </c>
      <c r="E67" s="89">
        <v>20.673810000000003</v>
      </c>
      <c r="F67">
        <f>Z9full!F67/ABS(Z9full!$F$212)</f>
        <v>-0.54779079836424494</v>
      </c>
      <c r="G67">
        <f>Z9full!G67/ABS(Z9full!$G$211)</f>
        <v>0.58237347669496609</v>
      </c>
      <c r="H67">
        <f>Z9full!H67/ABS(Z9full!$H$211)</f>
        <v>0.58641555212411334</v>
      </c>
      <c r="I67">
        <f>Z9full!I67/ABS(Z9full!$I$212)</f>
        <v>-0.7842763370085537</v>
      </c>
      <c r="J67">
        <f>Z9full!J67/ABS(Z9full!$J$211)</f>
        <v>0.74377083065258986</v>
      </c>
      <c r="K67">
        <f>Z9full!K67/ABS(Z9full!$K$211)</f>
        <v>0.60177418877930877</v>
      </c>
      <c r="L67">
        <f>Z9full!L67/ABS(Z9full!$L$211)</f>
        <v>0.57498158212675665</v>
      </c>
      <c r="M67">
        <f>Z9full!M67/ABS(Z9full!$M$212)</f>
        <v>-0.59676847458521609</v>
      </c>
      <c r="N67">
        <f>Z9full!N67/ABS(Z9full!$N$211)</f>
        <v>0.57744980128488921</v>
      </c>
      <c r="P67">
        <v>0.11533384614971516</v>
      </c>
      <c r="Q67">
        <f>Z9full!Q67/ABS(Z9full!$F$212)</f>
        <v>1.814814816513344</v>
      </c>
      <c r="R67">
        <f>Z9full!R67/ABS(Z9full!$G$211)</f>
        <v>-2.0099494580315191</v>
      </c>
      <c r="S67">
        <f>Z9full!S67/ABS(Z9full!$H$211)</f>
        <v>-4.0746656701072315</v>
      </c>
      <c r="T67">
        <f>Z9full!T67/ABS(Z9full!$I$212)</f>
        <v>1.9025905971062609</v>
      </c>
      <c r="U67">
        <f>Z9full!U67/ABS(Z9full!$J$211)</f>
        <v>-16.964617131832494</v>
      </c>
      <c r="V67">
        <f>Z9full!V67/ABS(Z9full!$K$211)</f>
        <v>0.33373555188506809</v>
      </c>
      <c r="W67">
        <f>Z9full!W67/ABS(Z9full!$L$211)</f>
        <v>0.71929084917317143</v>
      </c>
      <c r="X67">
        <f>Z9full!X67/ABS(Z9full!$M$212)</f>
        <v>1.0170063551975788</v>
      </c>
      <c r="Y67">
        <f>Z9full!Y67/ABS(Z9full!$N$211)</f>
        <v>4.3657845093940297</v>
      </c>
      <c r="AA67" t="s">
        <v>63</v>
      </c>
    </row>
    <row r="68" spans="1:27" x14ac:dyDescent="0.25">
      <c r="A68" s="1">
        <f>fullIRtable!A68-fullIRtable!$A$65</f>
        <v>20.666666666802485</v>
      </c>
      <c r="B68" s="1">
        <v>30.024999999999999</v>
      </c>
      <c r="C68" s="1">
        <v>4.9713000000000003</v>
      </c>
      <c r="D68" s="1">
        <v>39.189599999999999</v>
      </c>
      <c r="E68" s="89">
        <v>20.923700000000004</v>
      </c>
      <c r="F68">
        <f>Z9full!F68/ABS(Z9full!$F$212)</f>
        <v>-0.5453835213134467</v>
      </c>
      <c r="G68">
        <f>Z9full!G68/ABS(Z9full!$G$211)</f>
        <v>0.57853201360476225</v>
      </c>
      <c r="H68">
        <f>Z9full!H68/ABS(Z9full!$H$211)</f>
        <v>0.58332214309179975</v>
      </c>
      <c r="I68">
        <f>Z9full!I68/ABS(Z9full!$I$212)</f>
        <v>-0.77325918378269443</v>
      </c>
      <c r="J68">
        <f>Z9full!J68/ABS(Z9full!$J$211)</f>
        <v>0.74602577087673472</v>
      </c>
      <c r="K68">
        <f>Z9full!K68/ABS(Z9full!$K$211)</f>
        <v>0.59701483043201564</v>
      </c>
      <c r="L68">
        <f>Z9full!L68/ABS(Z9full!$L$211)</f>
        <v>0.57223395515922615</v>
      </c>
      <c r="M68">
        <f>Z9full!M68/ABS(Z9full!$M$212)</f>
        <v>-0.59289579513087542</v>
      </c>
      <c r="N68">
        <f>Z9full!N68/ABS(Z9full!$N$211)</f>
        <v>0.57454483835795656</v>
      </c>
      <c r="P68">
        <v>0.10881272728078691</v>
      </c>
      <c r="Q68">
        <f>Z9full!Q68/ABS(Z9full!$F$212)</f>
        <v>1.823847158336743</v>
      </c>
      <c r="R68">
        <f>Z9full!R68/ABS(Z9full!$G$211)</f>
        <v>-2.0217781646459452</v>
      </c>
      <c r="S68">
        <f>Z9full!S68/ABS(Z9full!$H$211)</f>
        <v>-4.1110730690695307</v>
      </c>
      <c r="T68">
        <f>Z9full!T68/ABS(Z9full!$I$212)</f>
        <v>1.7391776730380122</v>
      </c>
      <c r="U68">
        <f>Z9full!U68/ABS(Z9full!$J$211)</f>
        <v>-17.431219411279415</v>
      </c>
      <c r="V68">
        <f>Z9full!V68/ABS(Z9full!$K$211)</f>
        <v>0.33196699765890059</v>
      </c>
      <c r="W68">
        <f>Z9full!W68/ABS(Z9full!$L$211)</f>
        <v>0.66174444367910479</v>
      </c>
      <c r="X68">
        <f>Z9full!X68/ABS(Z9full!$M$212)</f>
        <v>1.149720295264957</v>
      </c>
      <c r="Y68">
        <f>Z9full!Y68/ABS(Z9full!$N$211)</f>
        <v>4.758358847537405</v>
      </c>
      <c r="AA68" t="s">
        <v>63</v>
      </c>
    </row>
    <row r="69" spans="1:27" x14ac:dyDescent="0.25">
      <c r="A69" s="1">
        <f>fullIRtable!A69-fullIRtable!$A$65</f>
        <v>22.5</v>
      </c>
      <c r="B69" s="1">
        <v>19.9054</v>
      </c>
      <c r="C69" s="1">
        <v>4.9744999999999999</v>
      </c>
      <c r="D69" s="1">
        <v>43.234000000000002</v>
      </c>
      <c r="E69" s="89">
        <v>21.123190000000001</v>
      </c>
      <c r="F69" t="e">
        <f>Z9full!F69/ABS(Z9full!$F$212)</f>
        <v>#VALUE!</v>
      </c>
      <c r="G69" t="e">
        <f>Z9full!G69/ABS(Z9full!$G$211)</f>
        <v>#VALUE!</v>
      </c>
      <c r="H69" t="e">
        <f>Z9full!H69/ABS(Z9full!$H$211)</f>
        <v>#VALUE!</v>
      </c>
      <c r="I69" t="e">
        <f>Z9full!I69/ABS(Z9full!$I$212)</f>
        <v>#VALUE!</v>
      </c>
      <c r="J69" t="e">
        <f>Z9full!J69/ABS(Z9full!$J$211)</f>
        <v>#VALUE!</v>
      </c>
      <c r="K69" t="e">
        <f>Z9full!K69/ABS(Z9full!$K$211)</f>
        <v>#VALUE!</v>
      </c>
      <c r="L69" t="e">
        <f>Z9full!L69/ABS(Z9full!$L$211)</f>
        <v>#VALUE!</v>
      </c>
      <c r="M69" t="e">
        <f>Z9full!M69/ABS(Z9full!$M$212)</f>
        <v>#VALUE!</v>
      </c>
      <c r="N69" t="e">
        <f>Z9full!N69/ABS(Z9full!$N$211)</f>
        <v>#VALUE!</v>
      </c>
      <c r="P69">
        <v>0.11934666666666753</v>
      </c>
      <c r="Q69">
        <f>Z9full!Q69/ABS(Z9full!$F$212)</f>
        <v>1.8076529302640501</v>
      </c>
      <c r="R69">
        <f>Z9full!R69/ABS(Z9full!$G$211)</f>
        <v>-2.000570290190772</v>
      </c>
      <c r="S69">
        <f>Z9full!S69/ABS(Z9full!$H$211)</f>
        <v>-4.0457976706801526</v>
      </c>
      <c r="T69">
        <f>Z9full!T69/ABS(Z9full!$I$212)</f>
        <v>2.0321632676641461</v>
      </c>
      <c r="U69">
        <f>Z9full!U69/ABS(Z9full!$J$211)</f>
        <v>-16.594640857258156</v>
      </c>
      <c r="V69">
        <f>Z9full!V69/ABS(Z9full!$K$211)</f>
        <v>0.33513786614788321</v>
      </c>
      <c r="W69">
        <f>Z9full!W69/ABS(Z9full!$L$211)</f>
        <v>0.76492029666177397</v>
      </c>
      <c r="X69">
        <f>Z9full!X69/ABS(Z9full!$M$212)</f>
        <v>0.91177538955536774</v>
      </c>
      <c r="Y69">
        <f>Z9full!Y69/ABS(Z9full!$N$211)</f>
        <v>4.0545061558278617</v>
      </c>
      <c r="AA69" t="s">
        <v>63</v>
      </c>
    </row>
    <row r="70" spans="1:27" x14ac:dyDescent="0.25">
      <c r="A70" s="1">
        <f>fullIRtable!A70-fullIRtable!$A$65</f>
        <v>24</v>
      </c>
      <c r="B70" s="1">
        <v>20.0946</v>
      </c>
      <c r="C70" s="1">
        <v>4.9744999999999999</v>
      </c>
      <c r="D70" s="1">
        <v>42.601999999999997</v>
      </c>
      <c r="E70" s="89">
        <v>21.302210000000002</v>
      </c>
      <c r="F70">
        <f>Z9full!F70/ABS(Z9full!$F$212)</f>
        <v>-0.55664751024038672</v>
      </c>
      <c r="G70">
        <f>Z9full!G70/ABS(Z9full!$G$211)</f>
        <v>0.58745892654396348</v>
      </c>
      <c r="H70">
        <f>Z9full!H70/ABS(Z9full!$H$211)</f>
        <v>0.56424650901787288</v>
      </c>
      <c r="I70">
        <f>Z9full!I70/ABS(Z9full!$I$212)</f>
        <v>-0.78685980176925474</v>
      </c>
      <c r="J70">
        <f>Z9full!J70/ABS(Z9full!$J$211)</f>
        <v>0.75779563842168585</v>
      </c>
      <c r="K70">
        <f>Z9full!K70/ABS(Z9full!$K$211)</f>
        <v>0.60695435258393204</v>
      </c>
      <c r="L70">
        <f>Z9full!L70/ABS(Z9full!$L$211)</f>
        <v>0.582658320394426</v>
      </c>
      <c r="M70">
        <f>Z9full!M70/ABS(Z9full!$M$212)</f>
        <v>-0.60154382359914693</v>
      </c>
      <c r="N70">
        <f>Z9full!N70/ABS(Z9full!$N$211)</f>
        <v>0.58416679371843572</v>
      </c>
      <c r="P70">
        <v>0.11981999999912801</v>
      </c>
      <c r="Q70">
        <f>Z9full!Q70/ABS(Z9full!$F$212)</f>
        <v>1.8074249819904542</v>
      </c>
      <c r="R70">
        <f>Z9full!R70/ABS(Z9full!$G$211)</f>
        <v>-2.0002717703662038</v>
      </c>
      <c r="S70">
        <f>Z9full!S70/ABS(Z9full!$H$211)</f>
        <v>-4.044878861081119</v>
      </c>
      <c r="T70">
        <f>Z9full!T70/ABS(Z9full!$I$212)</f>
        <v>2.0362873010503058</v>
      </c>
      <c r="U70">
        <f>Z9full!U70/ABS(Z9full!$J$211)</f>
        <v>-16.582865267531488</v>
      </c>
      <c r="V70">
        <f>Z9full!V70/ABS(Z9full!$K$211)</f>
        <v>0.33518249893516044</v>
      </c>
      <c r="W70">
        <f>Z9full!W70/ABS(Z9full!$L$211)</f>
        <v>0.76637258875242176</v>
      </c>
      <c r="X70">
        <f>Z9full!X70/ABS(Z9full!$M$212)</f>
        <v>0.90842610281828873</v>
      </c>
      <c r="Y70">
        <f>Z9full!Y70/ABS(Z9full!$N$211)</f>
        <v>4.0445988014698369</v>
      </c>
      <c r="AA70" t="s">
        <v>63</v>
      </c>
    </row>
    <row r="71" spans="1:27" x14ac:dyDescent="0.25">
      <c r="A71" s="1">
        <f>fullIRtable!A71-fullIRtable!$A$65</f>
        <v>40.000000000116415</v>
      </c>
      <c r="B71" s="1">
        <v>20</v>
      </c>
      <c r="C71" s="1">
        <v>4.9682000000000004</v>
      </c>
      <c r="D71" s="1">
        <v>48.731699999999996</v>
      </c>
      <c r="E71" s="89">
        <v>23.219329999999999</v>
      </c>
      <c r="F71">
        <f>Z9full!F71/ABS(Z9full!$F$212)</f>
        <v>-0.64839980177188461</v>
      </c>
      <c r="G71">
        <f>Z9full!G71/ABS(Z9full!$G$211)</f>
        <v>0.67634264141428124</v>
      </c>
      <c r="H71">
        <f>Z9full!H71/ABS(Z9full!$H$211)</f>
        <v>0.60614515957786552</v>
      </c>
      <c r="I71">
        <f>Z9full!I71/ABS(Z9full!$I$212)</f>
        <v>-0.86634728582268838</v>
      </c>
      <c r="J71">
        <f>Z9full!J71/ABS(Z9full!$J$211)</f>
        <v>0.85061016227652941</v>
      </c>
      <c r="K71">
        <f>Z9full!K71/ABS(Z9full!$K$211)</f>
        <v>0.69721592850821534</v>
      </c>
      <c r="L71">
        <f>Z9full!L71/ABS(Z9full!$L$211)</f>
        <v>0.67367325512867127</v>
      </c>
      <c r="M71">
        <f>Z9full!M71/ABS(Z9full!$M$212)</f>
        <v>-0.69137487632828765</v>
      </c>
      <c r="N71">
        <f>Z9full!N71/ABS(Z9full!$N$211)</f>
        <v>0.67462678103939033</v>
      </c>
      <c r="P71">
        <v>0.11975272727779773</v>
      </c>
      <c r="Q71">
        <f>Z9full!Q71/ABS(Z9full!$F$212)</f>
        <v>1.8076354958047549</v>
      </c>
      <c r="R71">
        <f>Z9full!R71/ABS(Z9full!$G$211)</f>
        <v>-2.0005474578921927</v>
      </c>
      <c r="S71">
        <f>Z9full!S71/ABS(Z9full!$H$211)</f>
        <v>-4.0457273942016014</v>
      </c>
      <c r="T71">
        <f>Z9full!T71/ABS(Z9full!$I$212)</f>
        <v>2.0324787127051391</v>
      </c>
      <c r="U71">
        <f>Z9full!U71/ABS(Z9full!$J$211)</f>
        <v>-16.59374016263731</v>
      </c>
      <c r="V71">
        <f>Z9full!V71/ABS(Z9full!$K$211)</f>
        <v>0.33514128027739998</v>
      </c>
      <c r="W71">
        <f>Z9full!W71/ABS(Z9full!$L$211)</f>
        <v>0.76503138171369589</v>
      </c>
      <c r="X71">
        <f>Z9full!X71/ABS(Z9full!$M$212)</f>
        <v>0.91151920603133474</v>
      </c>
      <c r="Y71">
        <f>Z9full!Y71/ABS(Z9full!$N$211)</f>
        <v>4.0537483532382828</v>
      </c>
      <c r="AA71" t="s">
        <v>63</v>
      </c>
    </row>
    <row r="72" spans="1:27" x14ac:dyDescent="0.25">
      <c r="A72" s="1">
        <f>fullIRtable!A72-fullIRtable!$A$65</f>
        <v>42.75</v>
      </c>
      <c r="B72" s="1">
        <v>20.0473</v>
      </c>
      <c r="C72" s="1">
        <v>4.9713000000000003</v>
      </c>
      <c r="D72" s="1">
        <v>50.185200000000002</v>
      </c>
      <c r="E72" s="89">
        <v>23.548650000000002</v>
      </c>
      <c r="F72">
        <f>Z9full!F72/ABS(Z9full!$F$212)</f>
        <v>-0.65527188371748735</v>
      </c>
      <c r="G72">
        <f>Z9full!G72/ABS(Z9full!$G$211)</f>
        <v>0.68213330509010728</v>
      </c>
      <c r="H72">
        <f>Z9full!H72/ABS(Z9full!$H$211)</f>
        <v>0.60645937546386308</v>
      </c>
      <c r="I72">
        <f>Z9full!I72/ABS(Z9full!$I$212)</f>
        <v>-0.86552190350434133</v>
      </c>
      <c r="J72">
        <f>Z9full!J72/ABS(Z9full!$J$211)</f>
        <v>0.85310295488968213</v>
      </c>
      <c r="K72">
        <f>Z9full!K72/ABS(Z9full!$K$211)</f>
        <v>0.70254429431587351</v>
      </c>
      <c r="L72">
        <f>Z9full!L72/ABS(Z9full!$L$211)</f>
        <v>0.68003198731537506</v>
      </c>
      <c r="M72">
        <f>Z9full!M72/ABS(Z9full!$M$212)</f>
        <v>-0.69662289125340704</v>
      </c>
      <c r="N72">
        <f>Z9full!N72/ABS(Z9full!$N$211)</f>
        <v>0.6806709814442794</v>
      </c>
      <c r="P72">
        <v>0.11354181817941461</v>
      </c>
      <c r="Q72">
        <f>Z9full!Q72/ABS(Z9full!$F$212)</f>
        <v>1.8073447847779285</v>
      </c>
      <c r="R72">
        <f>Z9full!R72/ABS(Z9full!$G$211)</f>
        <v>-2.0001667444878928</v>
      </c>
      <c r="S72">
        <f>Z9full!S72/ABS(Z9full!$H$211)</f>
        <v>-4.0445556032894068</v>
      </c>
      <c r="T72">
        <f>Z9full!T72/ABS(Z9full!$I$212)</f>
        <v>2.037738230718757</v>
      </c>
      <c r="U72">
        <f>Z9full!U72/ABS(Z9full!$J$211)</f>
        <v>-16.578722347230773</v>
      </c>
      <c r="V72">
        <f>Z9full!V72/ABS(Z9full!$K$211)</f>
        <v>0.33519820181169835</v>
      </c>
      <c r="W72">
        <f>Z9full!W72/ABS(Z9full!$L$211)</f>
        <v>0.76688353847279811</v>
      </c>
      <c r="X72">
        <f>Z9full!X72/ABS(Z9full!$M$212)</f>
        <v>0.90724774711710043</v>
      </c>
      <c r="Y72">
        <f>Z9full!Y72/ABS(Z9full!$N$211)</f>
        <v>4.041113167699641</v>
      </c>
      <c r="AA72" t="s">
        <v>63</v>
      </c>
    </row>
    <row r="73" spans="1:27" x14ac:dyDescent="0.25">
      <c r="A73" s="1">
        <f>fullIRtable!A73-fullIRtable!$A$65</f>
        <v>45.500000000058208</v>
      </c>
      <c r="B73" s="1">
        <v>20.0946</v>
      </c>
      <c r="C73" s="1">
        <v>4.9649999999999999</v>
      </c>
      <c r="D73" s="1">
        <v>49.963999999999999</v>
      </c>
      <c r="E73" s="89">
        <v>23.860890000000001</v>
      </c>
      <c r="F73" t="e">
        <f>Z9full!F73/ABS(Z9full!$F$212)</f>
        <v>#VALUE!</v>
      </c>
      <c r="G73" t="e">
        <f>Z9full!G73/ABS(Z9full!$G$211)</f>
        <v>#VALUE!</v>
      </c>
      <c r="H73" t="e">
        <f>Z9full!H73/ABS(Z9full!$H$211)</f>
        <v>#VALUE!</v>
      </c>
      <c r="I73" t="e">
        <f>Z9full!I73/ABS(Z9full!$I$212)</f>
        <v>#VALUE!</v>
      </c>
      <c r="J73" t="e">
        <f>Z9full!J73/ABS(Z9full!$J$211)</f>
        <v>#VALUE!</v>
      </c>
      <c r="K73" t="e">
        <f>Z9full!K73/ABS(Z9full!$K$211)</f>
        <v>#VALUE!</v>
      </c>
      <c r="L73" t="e">
        <f>Z9full!L73/ABS(Z9full!$L$211)</f>
        <v>#VALUE!</v>
      </c>
      <c r="M73" t="e">
        <f>Z9full!M73/ABS(Z9full!$M$212)</f>
        <v>#VALUE!</v>
      </c>
      <c r="N73" t="e">
        <f>Z9full!N73/ABS(Z9full!$N$211)</f>
        <v>#VALUE!</v>
      </c>
      <c r="P73">
        <v>0.18949000000000046</v>
      </c>
      <c r="Q73">
        <f>Z9full!Q73/ABS(Z9full!$F$212)</f>
        <v>1.8131202188176168</v>
      </c>
      <c r="R73">
        <f>Z9full!R73/ABS(Z9full!$G$211)</f>
        <v>-2.007730222040593</v>
      </c>
      <c r="S73">
        <f>Z9full!S73/ABS(Z9full!$H$211)</f>
        <v>-4.0678351174657941</v>
      </c>
      <c r="T73">
        <f>Z9full!T73/ABS(Z9full!$I$212)</f>
        <v>1.9332492107066217</v>
      </c>
      <c r="U73">
        <f>Z9full!U73/ABS(Z9full!$J$211)</f>
        <v>-16.877075830655382</v>
      </c>
      <c r="V73">
        <f>Z9full!V73/ABS(Z9full!$K$211)</f>
        <v>0.33406735799415332</v>
      </c>
      <c r="W73">
        <f>Z9full!W73/ABS(Z9full!$L$211)</f>
        <v>0.73008738205431378</v>
      </c>
      <c r="X73">
        <f>Z9full!X73/ABS(Z9full!$M$212)</f>
        <v>0.99210731158265375</v>
      </c>
      <c r="Y73">
        <f>Z9full!Y73/ABS(Z9full!$N$211)</f>
        <v>4.2921319178700719</v>
      </c>
      <c r="AA73" t="s">
        <v>63</v>
      </c>
    </row>
    <row r="74" spans="1:27" x14ac:dyDescent="0.25">
      <c r="A74" s="1">
        <f>fullIRtable!A74-fullIRtable!$A$65</f>
        <v>48.500000000058208</v>
      </c>
      <c r="B74" s="1">
        <v>19.8108</v>
      </c>
      <c r="C74" s="1">
        <v>4.9682000000000004</v>
      </c>
      <c r="D74" s="1">
        <v>48.352600000000002</v>
      </c>
      <c r="E74" s="89">
        <v>24.429360000000003</v>
      </c>
      <c r="F74">
        <f>Z9full!F74/ABS(Z9full!$F$212)</f>
        <v>-0.64777489438100821</v>
      </c>
      <c r="G74">
        <f>Z9full!G74/ABS(Z9full!$G$211)</f>
        <v>0.67283567580927439</v>
      </c>
      <c r="H74">
        <f>Z9full!H74/ABS(Z9full!$H$211)</f>
        <v>0.60251040497231201</v>
      </c>
      <c r="I74">
        <f>Z9full!I74/ABS(Z9full!$I$212)</f>
        <v>-0.82489962331019706</v>
      </c>
      <c r="J74">
        <f>Z9full!J74/ABS(Z9full!$J$211)</f>
        <v>0.82021937807810419</v>
      </c>
      <c r="K74">
        <f>Z9full!K74/ABS(Z9full!$K$211)</f>
        <v>0.69100701953344368</v>
      </c>
      <c r="L74">
        <f>Z9full!L74/ABS(Z9full!$L$211)</f>
        <v>0.67048380464264579</v>
      </c>
      <c r="M74">
        <f>Z9full!M74/ABS(Z9full!$M$212)</f>
        <v>-0.68622821289140445</v>
      </c>
      <c r="N74">
        <f>Z9full!N74/ABS(Z9full!$N$211)</f>
        <v>0.67137262078464555</v>
      </c>
      <c r="P74">
        <v>0.21193999999999846</v>
      </c>
      <c r="Q74">
        <f>Z9full!Q74/ABS(Z9full!$F$212)</f>
        <v>1.8087519885308141</v>
      </c>
      <c r="R74">
        <f>Z9full!R74/ABS(Z9full!$G$211)</f>
        <v>-2.0020096109413115</v>
      </c>
      <c r="S74">
        <f>Z9full!S74/ABS(Z9full!$H$211)</f>
        <v>-4.0502277339698951</v>
      </c>
      <c r="T74">
        <f>Z9full!T74/ABS(Z9full!$I$212)</f>
        <v>2.0122791385005492</v>
      </c>
      <c r="U74">
        <f>Z9full!U74/ABS(Z9full!$J$211)</f>
        <v>-16.65141715512037</v>
      </c>
      <c r="V74">
        <f>Z9full!V74/ABS(Z9full!$K$211)</f>
        <v>0.33492266806084081</v>
      </c>
      <c r="W74">
        <f>Z9full!W74/ABS(Z9full!$L$211)</f>
        <v>0.75791803435982141</v>
      </c>
      <c r="X74">
        <f>Z9full!X74/ABS(Z9full!$M$212)</f>
        <v>0.92792405857533888</v>
      </c>
      <c r="Y74">
        <f>Z9full!Y74/ABS(Z9full!$N$211)</f>
        <v>4.1022747104459238</v>
      </c>
      <c r="AA74" t="s">
        <v>63</v>
      </c>
    </row>
    <row r="75" spans="1:27" x14ac:dyDescent="0.25">
      <c r="A75" s="1">
        <f>fullIRtable!A75-fullIRtable!$A$65</f>
        <v>50.000000000058208</v>
      </c>
      <c r="B75" s="1">
        <v>19.9527</v>
      </c>
      <c r="C75" s="1">
        <v>4.9713000000000003</v>
      </c>
      <c r="D75" s="1">
        <v>48.352600000000002</v>
      </c>
      <c r="E75" s="89">
        <v>24.74727</v>
      </c>
      <c r="F75">
        <f>Z9full!F75/ABS(Z9full!$F$212)</f>
        <v>-0.6601110303295048</v>
      </c>
      <c r="G75">
        <f>Z9full!G75/ABS(Z9full!$G$211)</f>
        <v>0.6845700845677416</v>
      </c>
      <c r="H75">
        <f>Z9full!H75/ABS(Z9full!$H$211)</f>
        <v>0.61322190636962914</v>
      </c>
      <c r="I75">
        <f>Z9full!I75/ABS(Z9full!$I$212)</f>
        <v>-0.81882823024524842</v>
      </c>
      <c r="J75">
        <f>Z9full!J75/ABS(Z9full!$J$211)</f>
        <v>0.81721966033889915</v>
      </c>
      <c r="K75">
        <f>Z9full!K75/ABS(Z9full!$K$211)</f>
        <v>0.70169674063681031</v>
      </c>
      <c r="L75">
        <f>Z9full!L75/ABS(Z9full!$L$211)</f>
        <v>0.68190523710285833</v>
      </c>
      <c r="M75">
        <f>Z9full!M75/ABS(Z9full!$M$212)</f>
        <v>-0.69723507549022457</v>
      </c>
      <c r="N75">
        <f>Z9full!N75/ABS(Z9full!$N$211)</f>
        <v>0.68287496933147829</v>
      </c>
      <c r="P75">
        <v>0.21206000000000338</v>
      </c>
      <c r="Q75">
        <f>Z9full!Q75/ABS(Z9full!$F$212)</f>
        <v>1.8086572073607379</v>
      </c>
      <c r="R75">
        <f>Z9full!R75/ABS(Z9full!$G$211)</f>
        <v>-2.0018854861513584</v>
      </c>
      <c r="S75">
        <f>Z9full!S75/ABS(Z9full!$H$211)</f>
        <v>-4.0498456928527773</v>
      </c>
      <c r="T75">
        <f>Z9full!T75/ABS(Z9full!$I$212)</f>
        <v>2.0139939055224505</v>
      </c>
      <c r="U75">
        <f>Z9full!U75/ABS(Z9full!$J$211)</f>
        <v>-16.64652087506628</v>
      </c>
      <c r="V75">
        <f>Z9full!V75/ABS(Z9full!$K$211)</f>
        <v>0.33494122620824546</v>
      </c>
      <c r="W75">
        <f>Z9full!W75/ABS(Z9full!$L$211)</f>
        <v>0.75852189526130764</v>
      </c>
      <c r="X75">
        <f>Z9full!X75/ABS(Z9full!$M$212)</f>
        <v>0.92653142925380205</v>
      </c>
      <c r="Y75">
        <f>Z9full!Y75/ABS(Z9full!$N$211)</f>
        <v>4.0981552442096127</v>
      </c>
      <c r="AA75" t="s">
        <v>63</v>
      </c>
    </row>
    <row r="76" spans="1:27" x14ac:dyDescent="0.25">
      <c r="A76" s="1">
        <f>fullIRtable!A76-fullIRtable!$A$65</f>
        <v>51.500000000058208</v>
      </c>
      <c r="B76" s="1">
        <v>20</v>
      </c>
      <c r="C76" s="1">
        <v>4.9839000000000002</v>
      </c>
      <c r="D76" s="1">
        <v>46.709600000000002</v>
      </c>
      <c r="E76" s="89">
        <v>25.065360000000005</v>
      </c>
      <c r="F76">
        <f>Z9full!F76/ABS(Z9full!$F$212)</f>
        <v>-0.67158508834877972</v>
      </c>
      <c r="G76">
        <f>Z9full!G76/ABS(Z9full!$G$211)</f>
        <v>0.6918333314588031</v>
      </c>
      <c r="H76">
        <f>Z9full!H76/ABS(Z9full!$H$211)</f>
        <v>0.59578708213831755</v>
      </c>
      <c r="I76">
        <f>Z9full!I76/ABS(Z9full!$I$212)</f>
        <v>-0.79782466199687152</v>
      </c>
      <c r="J76">
        <f>Z9full!J76/ABS(Z9full!$J$211)</f>
        <v>0.807744364999324</v>
      </c>
      <c r="K76">
        <f>Z9full!K76/ABS(Z9full!$K$211)</f>
        <v>0.70760253530703132</v>
      </c>
      <c r="L76">
        <f>Z9full!L76/ABS(Z9full!$L$211)</f>
        <v>0.69065348245422142</v>
      </c>
      <c r="M76">
        <f>Z9full!M76/ABS(Z9full!$M$212)</f>
        <v>-0.70312513147631606</v>
      </c>
      <c r="N76">
        <f>Z9full!N76/ABS(Z9full!$N$211)</f>
        <v>0.69104114579395071</v>
      </c>
      <c r="P76">
        <v>0.21555692306920052</v>
      </c>
      <c r="Q76">
        <f>Z9full!Q76/ABS(Z9full!$F$212)</f>
        <v>1.8058313944483506</v>
      </c>
      <c r="R76">
        <f>Z9full!R76/ABS(Z9full!$G$211)</f>
        <v>-1.9981848165905092</v>
      </c>
      <c r="S76">
        <f>Z9full!S76/ABS(Z9full!$H$211)</f>
        <v>-4.0384554570684976</v>
      </c>
      <c r="T76">
        <f>Z9full!T76/ABS(Z9full!$I$212)</f>
        <v>2.0651184547331178</v>
      </c>
      <c r="U76">
        <f>Z9full!U76/ABS(Z9full!$J$211)</f>
        <v>-16.500542026004382</v>
      </c>
      <c r="V76">
        <f>Z9full!V76/ABS(Z9full!$K$211)</f>
        <v>0.33549452728129525</v>
      </c>
      <c r="W76">
        <f>Z9full!W76/ABS(Z9full!$L$211)</f>
        <v>0.77652557555598622</v>
      </c>
      <c r="X76">
        <f>Z9full!X76/ABS(Z9full!$M$212)</f>
        <v>0.88501121090100965</v>
      </c>
      <c r="Y76">
        <f>Z9full!Y76/ABS(Z9full!$N$211)</f>
        <v>3.9753364039233645</v>
      </c>
      <c r="AA76" t="s">
        <v>63</v>
      </c>
    </row>
    <row r="77" spans="1:27" x14ac:dyDescent="0.25">
      <c r="A77" s="1">
        <f>fullIRtable!A77-fullIRtable!$A$65</f>
        <v>53.666666666802485</v>
      </c>
      <c r="B77" s="1">
        <v>20.1892</v>
      </c>
      <c r="C77" s="1">
        <v>4.9744999999999999</v>
      </c>
      <c r="D77" s="1">
        <v>48.921300000000002</v>
      </c>
      <c r="E77" s="89">
        <v>25.532400000000003</v>
      </c>
      <c r="F77">
        <f>Z9full!F77/ABS(Z9full!$F$212)</f>
        <v>-0.68279154007110865</v>
      </c>
      <c r="G77">
        <f>Z9full!G77/ABS(Z9full!$G$211)</f>
        <v>0.70447952447431084</v>
      </c>
      <c r="H77">
        <f>Z9full!H77/ABS(Z9full!$H$211)</f>
        <v>0.61785961931316746</v>
      </c>
      <c r="I77">
        <f>Z9full!I77/ABS(Z9full!$I$212)</f>
        <v>-0.80369334599052</v>
      </c>
      <c r="J77">
        <f>Z9full!J77/ABS(Z9full!$J$211)</f>
        <v>0.80974286593910594</v>
      </c>
      <c r="K77">
        <f>Z9full!K77/ABS(Z9full!$K$211)</f>
        <v>0.71982456797669925</v>
      </c>
      <c r="L77">
        <f>Z9full!L77/ABS(Z9full!$L$211)</f>
        <v>0.70210776870409453</v>
      </c>
      <c r="M77">
        <f>Z9full!M77/ABS(Z9full!$M$212)</f>
        <v>-0.71541800091052377</v>
      </c>
      <c r="N77">
        <f>Z9full!N77/ABS(Z9full!$N$211)</f>
        <v>0.70281524558342268</v>
      </c>
      <c r="P77">
        <v>0.21474800000125016</v>
      </c>
      <c r="Q77">
        <f>Z9full!Q77/ABS(Z9full!$F$212)</f>
        <v>1.8065618845046238</v>
      </c>
      <c r="R77">
        <f>Z9full!R77/ABS(Z9full!$G$211)</f>
        <v>-1.9991414624303978</v>
      </c>
      <c r="S77">
        <f>Z9full!S77/ABS(Z9full!$H$211)</f>
        <v>-4.0413999027632608</v>
      </c>
      <c r="T77">
        <f>Z9full!T77/ABS(Z9full!$I$212)</f>
        <v>2.0519024486167843</v>
      </c>
      <c r="U77">
        <f>Z9full!U77/ABS(Z9full!$J$211)</f>
        <v>-16.538278447279076</v>
      </c>
      <c r="V77">
        <f>Z9full!V77/ABS(Z9full!$K$211)</f>
        <v>0.33535149564229855</v>
      </c>
      <c r="W77">
        <f>Z9full!W77/ABS(Z9full!$L$211)</f>
        <v>0.7718715149881612</v>
      </c>
      <c r="X77">
        <f>Z9full!X77/ABS(Z9full!$M$212)</f>
        <v>0.89574443959417138</v>
      </c>
      <c r="Y77">
        <f>Z9full!Y77/ABS(Z9full!$N$211)</f>
        <v>4.0070858204970978</v>
      </c>
      <c r="AA77" t="s">
        <v>63</v>
      </c>
    </row>
    <row r="78" spans="1:27" x14ac:dyDescent="0.25">
      <c r="A78" s="1">
        <f>fullIRtable!A78-fullIRtable!$A$65</f>
        <v>63.666666666744277</v>
      </c>
      <c r="B78" s="1">
        <v>20.851199999999999</v>
      </c>
      <c r="C78" s="1">
        <v>4.9682000000000004</v>
      </c>
      <c r="D78" s="1">
        <v>49.963999999999999</v>
      </c>
      <c r="E78" s="89">
        <v>27.679880000000004</v>
      </c>
      <c r="F78">
        <f>Z9full!F78/ABS(Z9full!$F$212)</f>
        <v>-0.7417475872002478</v>
      </c>
      <c r="G78">
        <f>Z9full!G78/ABS(Z9full!$G$211)</f>
        <v>0.7584209601149654</v>
      </c>
      <c r="H78">
        <f>Z9full!H78/ABS(Z9full!$H$211)</f>
        <v>0.65423256042018185</v>
      </c>
      <c r="I78">
        <f>Z9full!I78/ABS(Z9full!$I$212)</f>
        <v>-0.77434614604316832</v>
      </c>
      <c r="J78">
        <f>Z9full!J78/ABS(Z9full!$J$211)</f>
        <v>0.80447182490369573</v>
      </c>
      <c r="K78">
        <f>Z9full!K78/ABS(Z9full!$K$211)</f>
        <v>0.76914522071036251</v>
      </c>
      <c r="L78">
        <f>Z9full!L78/ABS(Z9full!$L$211)</f>
        <v>0.7561399775641332</v>
      </c>
      <c r="M78">
        <f>Z9full!M78/ABS(Z9full!$M$212)</f>
        <v>-0.76671889811921157</v>
      </c>
      <c r="N78">
        <f>Z9full!N78/ABS(Z9full!$N$211)</f>
        <v>0.75703190870049142</v>
      </c>
      <c r="P78">
        <v>0.21158823529556625</v>
      </c>
      <c r="Q78">
        <f>Z9full!Q78/ABS(Z9full!$F$212)</f>
        <v>1.8091162611178067</v>
      </c>
      <c r="R78">
        <f>Z9full!R78/ABS(Z9full!$G$211)</f>
        <v>-2.0024866604987088</v>
      </c>
      <c r="S78">
        <f>Z9full!S78/ABS(Z9full!$H$211)</f>
        <v>-4.0516960383667406</v>
      </c>
      <c r="T78">
        <f>Z9full!T78/ABS(Z9full!$I$212)</f>
        <v>2.0056887154526528</v>
      </c>
      <c r="U78">
        <f>Z9full!U78/ABS(Z9full!$J$211)</f>
        <v>-16.670235159925088</v>
      </c>
      <c r="V78">
        <f>Z9full!V78/ABS(Z9full!$K$211)</f>
        <v>0.33485134238236813</v>
      </c>
      <c r="W78">
        <f>Z9full!W78/ABS(Z9full!$L$211)</f>
        <v>0.75559719491610766</v>
      </c>
      <c r="X78">
        <f>Z9full!X78/ABS(Z9full!$M$212)</f>
        <v>0.93327639453094668</v>
      </c>
      <c r="Y78">
        <f>Z9full!Y78/ABS(Z9full!$N$211)</f>
        <v>4.1181071820299993</v>
      </c>
      <c r="AA78" t="s">
        <v>63</v>
      </c>
    </row>
    <row r="79" spans="1:27" x14ac:dyDescent="0.25">
      <c r="A79" s="1">
        <f>fullIRtable!A79-fullIRtable!$A$65</f>
        <v>66.500000000058208</v>
      </c>
      <c r="B79" s="1">
        <v>20.756599999999999</v>
      </c>
      <c r="C79" s="1">
        <v>4.9682000000000004</v>
      </c>
      <c r="D79" s="1">
        <v>49.426900000000003</v>
      </c>
      <c r="E79" s="89">
        <v>28.279380000000003</v>
      </c>
      <c r="F79">
        <f>Z9full!F79/ABS(Z9full!$F$212)</f>
        <v>-0.72446809428838743</v>
      </c>
      <c r="G79">
        <f>Z9full!G79/ABS(Z9full!$G$211)</f>
        <v>0.73844697270935922</v>
      </c>
      <c r="H79">
        <f>Z9full!H79/ABS(Z9full!$H$211)</f>
        <v>0.64489798618374006</v>
      </c>
      <c r="I79">
        <f>Z9full!I79/ABS(Z9full!$I$212)</f>
        <v>-0.69599268850208451</v>
      </c>
      <c r="J79">
        <f>Z9full!J79/ABS(Z9full!$J$211)</f>
        <v>0.73181065039510784</v>
      </c>
      <c r="K79">
        <f>Z9full!K79/ABS(Z9full!$K$211)</f>
        <v>0.74483162062305885</v>
      </c>
      <c r="L79">
        <f>Z9full!L79/ABS(Z9full!$L$211)</f>
        <v>0.73505940361223632</v>
      </c>
      <c r="M79">
        <f>Z9full!M79/ABS(Z9full!$M$212)</f>
        <v>-0.74358719004202389</v>
      </c>
      <c r="N79">
        <f>Z9full!N79/ABS(Z9full!$N$211)</f>
        <v>0.73615518487599763</v>
      </c>
      <c r="P79">
        <v>0.2104399999999996</v>
      </c>
      <c r="Q79">
        <f>Z9full!Q79/ABS(Z9full!$F$212)</f>
        <v>1.809945866270783</v>
      </c>
      <c r="R79">
        <f>Z9full!R79/ABS(Z9full!$G$211)</f>
        <v>-2.0035731067753959</v>
      </c>
      <c r="S79">
        <f>Z9full!S79/ABS(Z9full!$H$211)</f>
        <v>-4.0550399939348996</v>
      </c>
      <c r="T79">
        <f>Z9full!T79/ABS(Z9full!$I$212)</f>
        <v>1.9906795368307333</v>
      </c>
      <c r="U79">
        <f>Z9full!U79/ABS(Z9full!$J$211)</f>
        <v>-16.713091739383472</v>
      </c>
      <c r="V79">
        <f>Z9full!V79/ABS(Z9full!$K$211)</f>
        <v>0.33468890407847995</v>
      </c>
      <c r="W79">
        <f>Z9full!W79/ABS(Z9full!$L$211)</f>
        <v>0.75031166269999017</v>
      </c>
      <c r="X79">
        <f>Z9full!X79/ABS(Z9full!$M$212)</f>
        <v>0.94546592894549686</v>
      </c>
      <c r="Y79">
        <f>Z9full!Y79/ABS(Z9full!$N$211)</f>
        <v>4.1541644229003873</v>
      </c>
      <c r="AA79" t="s">
        <v>63</v>
      </c>
    </row>
    <row r="80" spans="1:27" x14ac:dyDescent="0.25">
      <c r="A80" s="1">
        <f>fullIRtable!A80-fullIRtable!$A$65</f>
        <v>69.500000000058208</v>
      </c>
      <c r="B80" s="1">
        <v>21.513200000000001</v>
      </c>
      <c r="C80" s="1">
        <v>4.9587000000000003</v>
      </c>
      <c r="D80" s="1">
        <v>41.780500000000004</v>
      </c>
      <c r="E80" s="89">
        <v>28.910700000000002</v>
      </c>
      <c r="F80" t="e">
        <f>Z9full!F80/ABS(Z9full!$F$212)</f>
        <v>#VALUE!</v>
      </c>
      <c r="G80" t="e">
        <f>Z9full!G80/ABS(Z9full!$G$211)</f>
        <v>#VALUE!</v>
      </c>
      <c r="H80" t="e">
        <f>Z9full!H80/ABS(Z9full!$H$211)</f>
        <v>#VALUE!</v>
      </c>
      <c r="I80" t="e">
        <f>Z9full!I80/ABS(Z9full!$I$212)</f>
        <v>#VALUE!</v>
      </c>
      <c r="J80" t="e">
        <f>Z9full!J80/ABS(Z9full!$J$211)</f>
        <v>#VALUE!</v>
      </c>
      <c r="K80" t="e">
        <f>Z9full!K80/ABS(Z9full!$K$211)</f>
        <v>#VALUE!</v>
      </c>
      <c r="L80" t="e">
        <f>Z9full!L80/ABS(Z9full!$L$211)</f>
        <v>#VALUE!</v>
      </c>
      <c r="M80" t="e">
        <f>Z9full!M80/ABS(Z9full!$M$212)</f>
        <v>#VALUE!</v>
      </c>
      <c r="N80" t="e">
        <f>Z9full!N80/ABS(Z9full!$N$211)</f>
        <v>#VALUE!</v>
      </c>
      <c r="P80">
        <v>0.20849368420924838</v>
      </c>
      <c r="Q80">
        <f>Z9full!Q80/ABS(Z9full!$F$212)</f>
        <v>1.8107413514550628</v>
      </c>
      <c r="R80">
        <f>Z9full!R80/ABS(Z9full!$G$211)</f>
        <v>-2.004614869877142</v>
      </c>
      <c r="S80">
        <f>Z9full!S80/ABS(Z9full!$H$211)</f>
        <v>-4.0582464207139326</v>
      </c>
      <c r="T80">
        <f>Z9full!T80/ABS(Z9full!$I$212)</f>
        <v>1.9762876413384673</v>
      </c>
      <c r="U80">
        <f>Z9full!U80/ABS(Z9full!$J$211)</f>
        <v>-16.754185745578649</v>
      </c>
      <c r="V80">
        <f>Z9full!V80/ABS(Z9full!$K$211)</f>
        <v>0.33453314625733754</v>
      </c>
      <c r="W80">
        <f>Z9full!W80/ABS(Z9full!$L$211)</f>
        <v>0.74524350877330048</v>
      </c>
      <c r="X80">
        <f>Z9full!X80/ABS(Z9full!$M$212)</f>
        <v>0.95715414284092371</v>
      </c>
      <c r="Y80">
        <f>Z9full!Y80/ABS(Z9full!$N$211)</f>
        <v>4.188738732539365</v>
      </c>
      <c r="AA80" t="s">
        <v>63</v>
      </c>
    </row>
    <row r="81" spans="1:27" x14ac:dyDescent="0.25">
      <c r="A81" s="1">
        <f>fullIRtable!A81-fullIRtable!$A$65</f>
        <v>72.666666666744277</v>
      </c>
      <c r="B81" s="1">
        <v>21.087599999999998</v>
      </c>
      <c r="C81" s="1">
        <v>4.9744999999999999</v>
      </c>
      <c r="D81" s="1">
        <v>51.638599999999997</v>
      </c>
      <c r="E81" s="89">
        <v>29.570930000000001</v>
      </c>
      <c r="F81" t="e">
        <f>Z9full!F81/ABS(Z9full!$F$212)</f>
        <v>#VALUE!</v>
      </c>
      <c r="G81" t="e">
        <f>Z9full!G81/ABS(Z9full!$G$211)</f>
        <v>#VALUE!</v>
      </c>
      <c r="H81" t="e">
        <f>Z9full!H81/ABS(Z9full!$H$211)</f>
        <v>#VALUE!</v>
      </c>
      <c r="I81" t="e">
        <f>Z9full!I81/ABS(Z9full!$I$212)</f>
        <v>#VALUE!</v>
      </c>
      <c r="J81" t="e">
        <f>Z9full!J81/ABS(Z9full!$J$211)</f>
        <v>#VALUE!</v>
      </c>
      <c r="K81" t="e">
        <f>Z9full!K81/ABS(Z9full!$K$211)</f>
        <v>#VALUE!</v>
      </c>
      <c r="L81" t="e">
        <f>Z9full!L81/ABS(Z9full!$L$211)</f>
        <v>#VALUE!</v>
      </c>
      <c r="M81" t="e">
        <f>Z9full!M81/ABS(Z9full!$M$212)</f>
        <v>#VALUE!</v>
      </c>
      <c r="N81" t="e">
        <f>Z9full!N81/ABS(Z9full!$N$211)</f>
        <v>#VALUE!</v>
      </c>
      <c r="P81">
        <v>0.24228000000166047</v>
      </c>
      <c r="Q81">
        <f>Z9full!Q81/ABS(Z9full!$F$212)</f>
        <v>1.7876274467173952</v>
      </c>
      <c r="R81">
        <f>Z9full!R81/ABS(Z9full!$G$211)</f>
        <v>-1.9743450236697371</v>
      </c>
      <c r="S81">
        <f>Z9full!S81/ABS(Z9full!$H$211)</f>
        <v>-3.9650793143210499</v>
      </c>
      <c r="T81">
        <f>Z9full!T81/ABS(Z9full!$I$212)</f>
        <v>2.3944638836273384</v>
      </c>
      <c r="U81">
        <f>Z9full!U81/ABS(Z9full!$J$211)</f>
        <v>-15.560143175564411</v>
      </c>
      <c r="V81">
        <f>Z9full!V81/ABS(Z9full!$K$211)</f>
        <v>0.33905890433481578</v>
      </c>
      <c r="W81">
        <f>Z9full!W81/ABS(Z9full!$L$211)</f>
        <v>0.89250566532565179</v>
      </c>
      <c r="X81">
        <f>Z9full!X81/ABS(Z9full!$M$212)</f>
        <v>0.61753708336282931</v>
      </c>
      <c r="Y81">
        <f>Z9full!Y81/ABS(Z9full!$N$211)</f>
        <v>3.1841348282515187</v>
      </c>
      <c r="AA81" t="s">
        <v>63</v>
      </c>
    </row>
    <row r="82" spans="1:27" x14ac:dyDescent="0.25">
      <c r="A82" s="1">
        <f>fullIRtable!A82-fullIRtable!$A$65</f>
        <v>75.500000000058208</v>
      </c>
      <c r="B82" s="1">
        <v>22.4117</v>
      </c>
      <c r="C82" s="1">
        <v>6.9726999999999997</v>
      </c>
      <c r="D82" s="1">
        <v>39.031599999999997</v>
      </c>
      <c r="E82" s="89">
        <v>30.257390000000004</v>
      </c>
      <c r="F82">
        <f>Z9full!F82/ABS(Z9full!$F$212)</f>
        <v>-0.79854786325652971</v>
      </c>
      <c r="G82">
        <f>Z9full!G82/ABS(Z9full!$G$211)</f>
        <v>0.81107283861717028</v>
      </c>
      <c r="H82">
        <f>Z9full!H82/ABS(Z9full!$H$211)</f>
        <v>0.71610662388314616</v>
      </c>
      <c r="I82">
        <f>Z9full!I82/ABS(Z9full!$I$212)</f>
        <v>-0.74117638125890273</v>
      </c>
      <c r="J82">
        <f>Z9full!J82/ABS(Z9full!$J$211)</f>
        <v>0.80389435299578638</v>
      </c>
      <c r="K82">
        <f>Z9full!K82/ABS(Z9full!$K$211)</f>
        <v>0.81583502541774588</v>
      </c>
      <c r="L82">
        <f>Z9full!L82/ABS(Z9full!$L$211)</f>
        <v>0.80909002617432491</v>
      </c>
      <c r="M82">
        <f>Z9full!M82/ABS(Z9full!$M$212)</f>
        <v>-0.8162665300582761</v>
      </c>
      <c r="N82">
        <f>Z9full!N82/ABS(Z9full!$N$211)</f>
        <v>0.81005993100714579</v>
      </c>
      <c r="P82">
        <v>0.19942999999419536</v>
      </c>
      <c r="Q82">
        <f>Z9full!Q82/ABS(Z9full!$F$212)</f>
        <v>1.8192586219455746</v>
      </c>
      <c r="R82">
        <f>Z9full!R82/ABS(Z9full!$G$211)</f>
        <v>-2.0157690418738516</v>
      </c>
      <c r="S82">
        <f>Z9full!S82/ABS(Z9full!$H$211)</f>
        <v>-4.092577679959577</v>
      </c>
      <c r="T82">
        <f>Z9full!T82/ABS(Z9full!$I$212)</f>
        <v>1.8221933715319925</v>
      </c>
      <c r="U82">
        <f>Z9full!U82/ABS(Z9full!$J$211)</f>
        <v>-17.194179934909858</v>
      </c>
      <c r="V82">
        <f>Z9full!V82/ABS(Z9full!$K$211)</f>
        <v>0.33286544414322428</v>
      </c>
      <c r="W82">
        <f>Z9full!W82/ABS(Z9full!$L$211)</f>
        <v>0.69097869840879456</v>
      </c>
      <c r="X82">
        <f>Z9full!X82/ABS(Z9full!$M$212)</f>
        <v>1.0823000439280082</v>
      </c>
      <c r="Y82">
        <f>Z9full!Y82/ABS(Z9full!$N$211)</f>
        <v>4.5589264403383138</v>
      </c>
      <c r="AA82" t="s">
        <v>63</v>
      </c>
    </row>
    <row r="83" spans="1:27" x14ac:dyDescent="0.25">
      <c r="A83" s="1">
        <f>fullIRtable!A83-fullIRtable!$A$65</f>
        <v>77.500000000116415</v>
      </c>
      <c r="B83" s="1">
        <v>22.1752</v>
      </c>
      <c r="C83" s="1">
        <v>6.9664000000000001</v>
      </c>
      <c r="D83" s="1">
        <v>31.7013</v>
      </c>
      <c r="E83" s="89">
        <v>30.656250000000004</v>
      </c>
      <c r="F83">
        <f>Z9full!F83/ABS(Z9full!$F$212)</f>
        <v>-0.80972088400297482</v>
      </c>
      <c r="G83">
        <f>Z9full!G83/ABS(Z9full!$G$211)</f>
        <v>0.82061304190771878</v>
      </c>
      <c r="H83">
        <f>Z9full!H83/ABS(Z9full!$H$211)</f>
        <v>0.70534190575239941</v>
      </c>
      <c r="I83">
        <f>Z9full!I83/ABS(Z9full!$I$212)</f>
        <v>-0.76938972935562278</v>
      </c>
      <c r="J83">
        <f>Z9full!J83/ABS(Z9full!$J$211)</f>
        <v>0.83824244817372073</v>
      </c>
      <c r="K83">
        <f>Z9full!K83/ABS(Z9full!$K$211)</f>
        <v>0.82706279492744295</v>
      </c>
      <c r="L83">
        <f>Z9full!L83/ABS(Z9full!$L$211)</f>
        <v>0.82074328665953034</v>
      </c>
      <c r="M83">
        <f>Z9full!M83/ABS(Z9full!$M$212)</f>
        <v>-0.82708874095990803</v>
      </c>
      <c r="N83">
        <f>Z9full!N83/ABS(Z9full!$N$211)</f>
        <v>0.82115577531689832</v>
      </c>
      <c r="P83">
        <v>0.19961428571428583</v>
      </c>
      <c r="Q83">
        <f>Z9full!Q83/ABS(Z9full!$F$212)</f>
        <v>1.8190942908600163</v>
      </c>
      <c r="R83">
        <f>Z9full!R83/ABS(Z9full!$G$211)</f>
        <v>-2.0155538347987512</v>
      </c>
      <c r="S83">
        <f>Z9full!S83/ABS(Z9full!$H$211)</f>
        <v>-4.091915297538363</v>
      </c>
      <c r="T83">
        <f>Z9full!T83/ABS(Z9full!$I$212)</f>
        <v>1.8251664423185483</v>
      </c>
      <c r="U83">
        <f>Z9full!U83/ABS(Z9full!$J$211)</f>
        <v>-17.185690753393352</v>
      </c>
      <c r="V83">
        <f>Z9full!V83/ABS(Z9full!$K$211)</f>
        <v>0.33289762049513077</v>
      </c>
      <c r="W83">
        <f>Z9full!W83/ABS(Z9full!$L$211)</f>
        <v>0.69202567518379554</v>
      </c>
      <c r="X83">
        <f>Z9full!X83/ABS(Z9full!$M$212)</f>
        <v>1.0798854981838568</v>
      </c>
      <c r="Y83">
        <f>Z9full!Y83/ABS(Z9full!$N$211)</f>
        <v>4.5517840955696425</v>
      </c>
      <c r="AA83" t="s">
        <v>63</v>
      </c>
    </row>
    <row r="84" spans="1:27" x14ac:dyDescent="0.25">
      <c r="A84" s="1">
        <f>fullIRtable!A84-fullIRtable!$A$65</f>
        <v>88.000000000116401</v>
      </c>
      <c r="B84" s="1">
        <v>22.648099999999999</v>
      </c>
      <c r="C84" s="1">
        <v>6.9664000000000001</v>
      </c>
      <c r="D84" s="1">
        <v>17.767299999999999</v>
      </c>
      <c r="E84" s="89">
        <v>32.752200000000002</v>
      </c>
      <c r="F84">
        <f>Z9full!F84/ABS(Z9full!$F$212)</f>
        <v>-0.89459791198750827</v>
      </c>
      <c r="G84">
        <f>Z9full!G84/ABS(Z9full!$G$211)</f>
        <v>0.90587675711171356</v>
      </c>
      <c r="H84">
        <f>Z9full!H84/ABS(Z9full!$H$211)</f>
        <v>0.74313048423687655</v>
      </c>
      <c r="I84">
        <f>Z9full!I84/ABS(Z9full!$I$212)</f>
        <v>-0.91596761702162355</v>
      </c>
      <c r="J84">
        <f>Z9full!J84/ABS(Z9full!$J$211)</f>
        <v>0.9837984762940144</v>
      </c>
      <c r="K84">
        <f>Z9full!K84/ABS(Z9full!$K$211)</f>
        <v>0.91810463832475997</v>
      </c>
      <c r="L84">
        <f>Z9full!L84/ABS(Z9full!$L$211)</f>
        <v>0.90932110434149482</v>
      </c>
      <c r="M84">
        <f>Z9full!M84/ABS(Z9full!$M$212)</f>
        <v>-0.91570218648072155</v>
      </c>
      <c r="N84">
        <f>Z9full!N84/ABS(Z9full!$N$211)</f>
        <v>0.90849025272943662</v>
      </c>
      <c r="P84">
        <v>0.20164400000469376</v>
      </c>
      <c r="Q84">
        <f>Z9full!Q84/ABS(Z9full!$F$212)</f>
        <v>1.8173042299209445</v>
      </c>
      <c r="R84">
        <f>Z9full!R84/ABS(Z9full!$G$211)</f>
        <v>-2.013209580683748</v>
      </c>
      <c r="S84">
        <f>Z9full!S84/ABS(Z9full!$H$211)</f>
        <v>-4.084699953655238</v>
      </c>
      <c r="T84">
        <f>Z9full!T84/ABS(Z9full!$I$212)</f>
        <v>1.8575521719572261</v>
      </c>
      <c r="U84">
        <f>Z9full!U84/ABS(Z9full!$J$211)</f>
        <v>-17.09321791708717</v>
      </c>
      <c r="V84">
        <f>Z9full!V84/ABS(Z9full!$K$211)</f>
        <v>0.33324811848099528</v>
      </c>
      <c r="W84">
        <f>Z9full!W84/ABS(Z9full!$L$211)</f>
        <v>0.70343041772640313</v>
      </c>
      <c r="X84">
        <f>Z9full!X84/ABS(Z9full!$M$212)</f>
        <v>1.0535837967958042</v>
      </c>
      <c r="Y84">
        <f>Z9full!Y84/ABS(Z9full!$N$211)</f>
        <v>4.4739823735083855</v>
      </c>
      <c r="AA84" t="s">
        <v>63</v>
      </c>
    </row>
    <row r="85" spans="1:27" x14ac:dyDescent="0.25">
      <c r="A85" s="1">
        <f>fullIRtable!A85-fullIRtable!$A$65</f>
        <v>90.500000000058193</v>
      </c>
      <c r="B85" s="1">
        <v>22.648099999999999</v>
      </c>
      <c r="C85" s="1">
        <v>6.9664000000000001</v>
      </c>
      <c r="D85" s="1">
        <v>13.8177</v>
      </c>
      <c r="E85" s="89">
        <v>33.256309999999999</v>
      </c>
      <c r="F85">
        <f>Z9full!F85/ABS(Z9full!$F$212)</f>
        <v>-0.88257697975897786</v>
      </c>
      <c r="G85">
        <f>Z9full!G85/ABS(Z9full!$G$211)</f>
        <v>0.89259157602307704</v>
      </c>
      <c r="H85">
        <f>Z9full!H85/ABS(Z9full!$H$211)</f>
        <v>0.71247124061836065</v>
      </c>
      <c r="I85">
        <f>Z9full!I85/ABS(Z9full!$I$212)</f>
        <v>-0.91572493597255267</v>
      </c>
      <c r="J85">
        <f>Z9full!J85/ABS(Z9full!$J$211)</f>
        <v>0.9768679287620522</v>
      </c>
      <c r="K85">
        <f>Z9full!K85/ABS(Z9full!$K$211)</f>
        <v>0.90593519592628458</v>
      </c>
      <c r="L85">
        <f>Z9full!L85/ABS(Z9full!$L$211)</f>
        <v>0.89699866353417845</v>
      </c>
      <c r="M85">
        <f>Z9full!M85/ABS(Z9full!$M$212)</f>
        <v>-0.90217935144248673</v>
      </c>
      <c r="N85">
        <f>Z9full!N85/ABS(Z9full!$N$211)</f>
        <v>0.89550730853321925</v>
      </c>
      <c r="P85">
        <v>0.20195000000000127</v>
      </c>
      <c r="Q85">
        <f>Z9full!Q85/ABS(Z9full!$F$212)</f>
        <v>1.81703748137064</v>
      </c>
      <c r="R85">
        <f>Z9full!R85/ABS(Z9full!$G$211)</f>
        <v>-2.0128602482201492</v>
      </c>
      <c r="S85">
        <f>Z9full!S85/ABS(Z9full!$H$211)</f>
        <v>-4.0836247485731656</v>
      </c>
      <c r="T85">
        <f>Z9full!T85/ABS(Z9full!$I$212)</f>
        <v>1.8623781794385754</v>
      </c>
      <c r="U85">
        <f>Z9full!U85/ABS(Z9full!$J$211)</f>
        <v>-17.079437940766184</v>
      </c>
      <c r="V85">
        <f>Z9full!V85/ABS(Z9full!$K$211)</f>
        <v>0.33330034846291978</v>
      </c>
      <c r="W85">
        <f>Z9full!W85/ABS(Z9full!$L$211)</f>
        <v>0.70512991233327438</v>
      </c>
      <c r="X85">
        <f>Z9full!X85/ABS(Z9full!$M$212)</f>
        <v>1.0496644098410317</v>
      </c>
      <c r="Y85">
        <f>Z9full!Y85/ABS(Z9full!$N$211)</f>
        <v>4.4623886347839372</v>
      </c>
      <c r="AA85" t="s">
        <v>63</v>
      </c>
    </row>
    <row r="86" spans="1:27" x14ac:dyDescent="0.25">
      <c r="A86" s="1">
        <f>fullIRtable!A86-fullIRtable!$A$65</f>
        <v>93.500000000058193</v>
      </c>
      <c r="B86" s="1">
        <v>23.783000000000001</v>
      </c>
      <c r="C86" s="1">
        <v>6.9664000000000001</v>
      </c>
      <c r="D86" s="1">
        <v>6.6136999999999997</v>
      </c>
      <c r="E86" s="89">
        <v>33.862160000000003</v>
      </c>
      <c r="F86">
        <f>Z9full!F86/ABS(Z9full!$F$212)</f>
        <v>-0.87184948587209243</v>
      </c>
      <c r="G86">
        <f>Z9full!G86/ABS(Z9full!$G$211)</f>
        <v>0.88051174466078208</v>
      </c>
      <c r="H86">
        <f>Z9full!H86/ABS(Z9full!$H$211)</f>
        <v>0.70920906517881122</v>
      </c>
      <c r="I86">
        <f>Z9full!I86/ABS(Z9full!$I$212)</f>
        <v>-0.87440632190118728</v>
      </c>
      <c r="J86">
        <f>Z9full!J86/ABS(Z9full!$J$211)</f>
        <v>0.94330233198545743</v>
      </c>
      <c r="K86">
        <f>Z9full!K86/ABS(Z9full!$K$211)</f>
        <v>0.89142629450926913</v>
      </c>
      <c r="L86">
        <f>Z9full!L86/ABS(Z9full!$L$211)</f>
        <v>0.8845950486385743</v>
      </c>
      <c r="M86">
        <f>Z9full!M86/ABS(Z9full!$M$212)</f>
        <v>-0.88861136191647205</v>
      </c>
      <c r="N86">
        <f>Z9full!N86/ABS(Z9full!$N$211)</f>
        <v>0.88322127133327555</v>
      </c>
      <c r="P86">
        <v>0.20555000001195983</v>
      </c>
      <c r="Q86">
        <f>Z9full!Q86/ABS(Z9full!$F$212)</f>
        <v>1.8139588993243412</v>
      </c>
      <c r="R86">
        <f>Z9full!R86/ABS(Z9full!$G$211)</f>
        <v>-2.0088285534694768</v>
      </c>
      <c r="S86">
        <f>Z9full!S86/ABS(Z9full!$H$211)</f>
        <v>-4.0712156548419172</v>
      </c>
      <c r="T86">
        <f>Z9full!T86/ABS(Z9full!$I$212)</f>
        <v>1.9180758298699179</v>
      </c>
      <c r="U86">
        <f>Z9full!U86/ABS(Z9full!$J$211)</f>
        <v>-16.920401258930216</v>
      </c>
      <c r="V86">
        <f>Z9full!V86/ABS(Z9full!$K$211)</f>
        <v>0.33390314249360875</v>
      </c>
      <c r="W86">
        <f>Z9full!W86/ABS(Z9full!$L$211)</f>
        <v>0.7247440254655686</v>
      </c>
      <c r="X86">
        <f>Z9full!X86/ABS(Z9full!$M$212)</f>
        <v>1.004430200130491</v>
      </c>
      <c r="Y86">
        <f>Z9full!Y86/ABS(Z9full!$N$211)</f>
        <v>4.3285836263669699</v>
      </c>
      <c r="AA86" t="s">
        <v>63</v>
      </c>
    </row>
    <row r="87" spans="1:27" x14ac:dyDescent="0.25">
      <c r="A87" s="1">
        <f>fullIRtable!A87-fullIRtable!$A$65</f>
        <v>94.499999999999986</v>
      </c>
      <c r="B87" s="1">
        <v>24.066800000000001</v>
      </c>
      <c r="C87" s="1">
        <v>6.9633000000000003</v>
      </c>
      <c r="D87" s="1">
        <v>1.4951000000000001</v>
      </c>
      <c r="E87" s="89">
        <v>34.067709999999998</v>
      </c>
      <c r="F87">
        <f>Z9full!F87/ABS(Z9full!$F$212)</f>
        <v>-0.86341942157206975</v>
      </c>
      <c r="G87">
        <f>Z9full!G87/ABS(Z9full!$G$211)</f>
        <v>0.87254440400913336</v>
      </c>
      <c r="H87">
        <f>Z9full!H87/ABS(Z9full!$H$211)</f>
        <v>0.68775233181652773</v>
      </c>
      <c r="I87">
        <f>Z9full!I87/ABS(Z9full!$I$212)</f>
        <v>-0.90450671683615447</v>
      </c>
      <c r="J87">
        <f>Z9full!J87/ABS(Z9full!$J$211)</f>
        <v>0.96540526586369435</v>
      </c>
      <c r="K87">
        <f>Z9full!K87/ABS(Z9full!$K$211)</f>
        <v>0.88618404423851149</v>
      </c>
      <c r="L87">
        <f>Z9full!L87/ABS(Z9full!$L$211)</f>
        <v>0.87780465302803135</v>
      </c>
      <c r="M87">
        <f>Z9full!M87/ABS(Z9full!$M$212)</f>
        <v>-0.88192555996166166</v>
      </c>
      <c r="N87">
        <f>Z9full!N87/ABS(Z9full!$N$211)</f>
        <v>0.87587119302181116</v>
      </c>
      <c r="P87">
        <v>0.20149999997654522</v>
      </c>
      <c r="Q87">
        <f>Z9full!Q87/ABS(Z9full!$F$212)</f>
        <v>1.8174300392220157</v>
      </c>
      <c r="R87">
        <f>Z9full!R87/ABS(Z9full!$G$211)</f>
        <v>-2.0133743398181778</v>
      </c>
      <c r="S87">
        <f>Z9full!S87/ABS(Z9full!$H$211)</f>
        <v>-4.0852070630148836</v>
      </c>
      <c r="T87">
        <f>Z9full!T87/ABS(Z9full!$I$212)</f>
        <v>1.855276038075993</v>
      </c>
      <c r="U87">
        <f>Z9full!U87/ABS(Z9full!$J$211)</f>
        <v>-17.099717095814572</v>
      </c>
      <c r="V87">
        <f>Z9full!V87/ABS(Z9full!$K$211)</f>
        <v>0.33322348481978492</v>
      </c>
      <c r="W87">
        <f>Z9full!W87/ABS(Z9full!$L$211)</f>
        <v>0.70262886960625748</v>
      </c>
      <c r="X87">
        <f>Z9full!X87/ABS(Z9full!$M$212)</f>
        <v>1.0554323333132842</v>
      </c>
      <c r="Y87">
        <f>Z9full!Y87/ABS(Z9full!$N$211)</f>
        <v>4.4794504353127573</v>
      </c>
      <c r="AA87" t="s">
        <v>63</v>
      </c>
    </row>
    <row r="88" spans="1:27" x14ac:dyDescent="0.25">
      <c r="A88" s="91">
        <f>fullIRtable!A88-fullIRtable!$A$65</f>
        <v>95.500000000116401</v>
      </c>
      <c r="B88" s="91">
        <v>23.783000000000001</v>
      </c>
      <c r="C88" s="91">
        <v>6.9695999999999998</v>
      </c>
      <c r="D88" s="91">
        <v>0.73680000000000001</v>
      </c>
      <c r="E88" s="98">
        <v>34.269210000000001</v>
      </c>
      <c r="F88">
        <f>Z9full!F88/ABS(Z9full!$F$212)</f>
        <v>-0.86602215067501542</v>
      </c>
      <c r="G88">
        <f>Z9full!G88/ABS(Z9full!$G$211)</f>
        <v>0.87482254414996619</v>
      </c>
      <c r="H88">
        <f>Z9full!H88/ABS(Z9full!$H$211)</f>
        <v>0.67967023343084398</v>
      </c>
      <c r="I88">
        <f>Z9full!I88/ABS(Z9full!$I$212)</f>
        <v>-0.91818766940369223</v>
      </c>
      <c r="J88">
        <f>Z9full!J88/ABS(Z9full!$J$211)</f>
        <v>0.97873858907648092</v>
      </c>
      <c r="K88">
        <f>Z9full!K88/ABS(Z9full!$K$211)</f>
        <v>0.88945703583258739</v>
      </c>
      <c r="L88">
        <f>Z9full!L88/ABS(Z9full!$L$211)</f>
        <v>0.88076916603433786</v>
      </c>
      <c r="M88">
        <f>Z9full!M88/ABS(Z9full!$M$212)</f>
        <v>-0.88464832672228488</v>
      </c>
      <c r="N88">
        <f>Z9full!N88/ABS(Z9full!$N$211)</f>
        <v>0.87856873081007947</v>
      </c>
      <c r="P88">
        <v>0</v>
      </c>
      <c r="Q88">
        <f>Z9full!Q88/ABS(Z9full!$F$212)</f>
        <v>0</v>
      </c>
      <c r="R88">
        <f>Z9full!R88/ABS(Z9full!$G$211)</f>
        <v>0</v>
      </c>
      <c r="S88">
        <f>Z9full!S88/ABS(Z9full!$H$211)</f>
        <v>0</v>
      </c>
      <c r="T88">
        <f>Z9full!T88/ABS(Z9full!$I$212)</f>
        <v>0</v>
      </c>
      <c r="U88">
        <f>Z9full!U88/ABS(Z9full!$J$211)</f>
        <v>0</v>
      </c>
      <c r="V88">
        <f>Z9full!V88/ABS(Z9full!$K$211)</f>
        <v>0</v>
      </c>
      <c r="W88">
        <f>Z9full!W88/ABS(Z9full!$L$211)</f>
        <v>0</v>
      </c>
      <c r="X88">
        <f>Z9full!X88/ABS(Z9full!$M$212)</f>
        <v>0</v>
      </c>
      <c r="Y88">
        <f>Z9full!Y88/ABS(Z9full!$N$211)</f>
        <v>0</v>
      </c>
      <c r="AA88" s="93" t="s">
        <v>63</v>
      </c>
    </row>
    <row r="89" spans="1:27" x14ac:dyDescent="0.25">
      <c r="A89" s="1">
        <f>fullIRtable!A89-fullIRtable!$A$89</f>
        <v>0</v>
      </c>
      <c r="B89" s="1">
        <v>30.072299999999998</v>
      </c>
      <c r="C89" s="1">
        <v>4.9870999999999999</v>
      </c>
      <c r="D89" s="1">
        <v>43.865900000000003</v>
      </c>
      <c r="E89" s="89">
        <v>18.727899999999998</v>
      </c>
      <c r="F89">
        <f>Z9full!F89/ABS(Z9full!$F$212)</f>
        <v>-0.42615198239687935</v>
      </c>
      <c r="G89">
        <f>Z9full!G89/ABS(Z9full!$G$211)</f>
        <v>0.46944090128603283</v>
      </c>
      <c r="H89">
        <f>Z9full!H89/ABS(Z9full!$H$211)</f>
        <v>0.61173057663396946</v>
      </c>
      <c r="I89">
        <f>Z9full!I89/ABS(Z9full!$I$212)</f>
        <v>-0.62557171721444027</v>
      </c>
      <c r="J89">
        <f>Z9full!J89/ABS(Z9full!$J$211)</f>
        <v>0.57071181943470062</v>
      </c>
      <c r="K89">
        <f>Z9full!K89/ABS(Z9full!$K$211)</f>
        <v>0.48184761589352365</v>
      </c>
      <c r="L89">
        <f>Z9full!L89/ABS(Z9full!$L$211)</f>
        <v>0.45391591860481917</v>
      </c>
      <c r="M89">
        <f>Z9full!M89/ABS(Z9full!$M$212)</f>
        <v>-0.48176355780812852</v>
      </c>
      <c r="N89">
        <f>Z9full!N89/ABS(Z9full!$N$211)</f>
        <v>0.45966063963623988</v>
      </c>
      <c r="P89">
        <v>0.1158812121212124</v>
      </c>
      <c r="Q89">
        <f>Z9full!Q89/ABS(Z9full!$F$212)</f>
        <v>1.8131133044575871</v>
      </c>
      <c r="R89">
        <f>Z9full!R89/ABS(Z9full!$G$211)</f>
        <v>-2.007721167141606</v>
      </c>
      <c r="S89">
        <f>Z9full!S89/ABS(Z9full!$H$211)</f>
        <v>-4.0678072481611096</v>
      </c>
      <c r="T89">
        <f>Z9full!T89/ABS(Z9full!$I$212)</f>
        <v>1.9333742947344597</v>
      </c>
      <c r="U89">
        <f>Z9full!U89/ABS(Z9full!$J$211)</f>
        <v>-16.876718664351127</v>
      </c>
      <c r="V89">
        <f>Z9full!V89/ABS(Z9full!$K$211)</f>
        <v>0.33406871163579799</v>
      </c>
      <c r="W89">
        <f>Z9full!W89/ABS(Z9full!$L$211)</f>
        <v>0.73013143079655396</v>
      </c>
      <c r="X89">
        <f>Z9full!X89/ABS(Z9full!$M$212)</f>
        <v>0.99200572524952957</v>
      </c>
      <c r="Y89">
        <f>Z9full!Y89/ABS(Z9full!$N$211)</f>
        <v>4.2918314201115288</v>
      </c>
      <c r="AA89" t="s">
        <v>64</v>
      </c>
    </row>
    <row r="90" spans="1:27" x14ac:dyDescent="0.25">
      <c r="A90" s="1">
        <f>fullIRtable!A90-fullIRtable!$A$89</f>
        <v>16.5</v>
      </c>
      <c r="B90" s="1">
        <v>30.072299999999998</v>
      </c>
      <c r="C90" s="1">
        <v>4.9587000000000003</v>
      </c>
      <c r="D90" s="1">
        <v>43.423499999999997</v>
      </c>
      <c r="E90" s="89">
        <v>20.639940000000003</v>
      </c>
      <c r="F90">
        <f>Z9full!F90/ABS(Z9full!$F$212)</f>
        <v>-0.53174513982207261</v>
      </c>
      <c r="G90">
        <f>Z9full!G90/ABS(Z9full!$G$211)</f>
        <v>0.57120116061438508</v>
      </c>
      <c r="H90">
        <f>Z9full!H90/ABS(Z9full!$H$211)</f>
        <v>0.62147287928380568</v>
      </c>
      <c r="I90">
        <f>Z9full!I90/ABS(Z9full!$I$212)</f>
        <v>-0.76715283305702919</v>
      </c>
      <c r="J90">
        <f>Z9full!J90/ABS(Z9full!$J$211)</f>
        <v>0.7092830335698721</v>
      </c>
      <c r="K90">
        <f>Z9full!K90/ABS(Z9full!$K$211)</f>
        <v>0.58932123666688629</v>
      </c>
      <c r="L90">
        <f>Z9full!L90/ABS(Z9full!$L$211)</f>
        <v>0.56014214147535091</v>
      </c>
      <c r="M90">
        <f>Z9full!M90/ABS(Z9full!$M$212)</f>
        <v>-0.58511301950521233</v>
      </c>
      <c r="N90">
        <f>Z9full!N90/ABS(Z9full!$N$211)</f>
        <v>0.56375096924923451</v>
      </c>
      <c r="P90">
        <v>0.11460666666666579</v>
      </c>
      <c r="Q90">
        <f>Z9full!Q90/ABS(Z9full!$F$212)</f>
        <v>1.8145347935083658</v>
      </c>
      <c r="R90">
        <f>Z9full!R90/ABS(Z9full!$G$211)</f>
        <v>-2.0095827415925989</v>
      </c>
      <c r="S90">
        <f>Z9full!S90/ABS(Z9full!$H$211)</f>
        <v>-4.073536960182162</v>
      </c>
      <c r="T90">
        <f>Z9full!T90/ABS(Z9full!$I$212)</f>
        <v>1.9076567487071463</v>
      </c>
      <c r="U90">
        <f>Z9full!U90/ABS(Z9full!$J$211)</f>
        <v>-16.950151447285332</v>
      </c>
      <c r="V90">
        <f>Z9full!V90/ABS(Z9full!$K$211)</f>
        <v>0.33379038069958206</v>
      </c>
      <c r="W90">
        <f>Z9full!W90/ABS(Z9full!$L$211)</f>
        <v>0.72107491130744894</v>
      </c>
      <c r="X90">
        <f>Z9full!X90/ABS(Z9full!$M$212)</f>
        <v>1.0128919366836384</v>
      </c>
      <c r="Y90">
        <f>Z9full!Y90/ABS(Z9full!$N$211)</f>
        <v>4.3536138570954757</v>
      </c>
      <c r="AA90" t="s">
        <v>64</v>
      </c>
    </row>
    <row r="91" spans="1:27" x14ac:dyDescent="0.25">
      <c r="A91" s="1">
        <f>fullIRtable!A91-fullIRtable!$A$89</f>
        <v>19.5</v>
      </c>
      <c r="B91" s="1">
        <v>30.072299999999998</v>
      </c>
      <c r="C91" s="1">
        <v>4.9808000000000003</v>
      </c>
      <c r="D91" s="1">
        <v>47.183500000000002</v>
      </c>
      <c r="E91" s="89">
        <v>20.98376</v>
      </c>
      <c r="F91">
        <f>Z9full!F91/ABS(Z9full!$F$212)</f>
        <v>-0.544912724612854</v>
      </c>
      <c r="G91">
        <f>Z9full!G91/ABS(Z9full!$G$211)</f>
        <v>0.58184138654002548</v>
      </c>
      <c r="H91">
        <f>Z9full!H91/ABS(Z9full!$H$211)</f>
        <v>0.60928308697874534</v>
      </c>
      <c r="I91">
        <f>Z9full!I91/ABS(Z9full!$I$212)</f>
        <v>-0.77854071857890828</v>
      </c>
      <c r="J91">
        <f>Z9full!J91/ABS(Z9full!$J$211)</f>
        <v>0.73361088761507731</v>
      </c>
      <c r="K91">
        <f>Z9full!K91/ABS(Z9full!$K$211)</f>
        <v>0.600291647396064</v>
      </c>
      <c r="L91">
        <f>Z9full!L91/ABS(Z9full!$L$211)</f>
        <v>0.57283006161275019</v>
      </c>
      <c r="M91">
        <f>Z9full!M91/ABS(Z9full!$M$212)</f>
        <v>-0.59583021596555685</v>
      </c>
      <c r="N91">
        <f>Z9full!N91/ABS(Z9full!$N$211)</f>
        <v>0.5757864955801667</v>
      </c>
      <c r="P91">
        <v>0.11423333333333356</v>
      </c>
      <c r="Q91">
        <f>Z9full!Q91/ABS(Z9full!$F$212)</f>
        <v>1.8160018242911475</v>
      </c>
      <c r="R91">
        <f>Z9full!R91/ABS(Z9full!$G$211)</f>
        <v>-2.0115039571904982</v>
      </c>
      <c r="S91">
        <f>Z9full!S91/ABS(Z9full!$H$211)</f>
        <v>-4.0794502404385424</v>
      </c>
      <c r="T91">
        <f>Z9full!T91/ABS(Z9full!$I$212)</f>
        <v>1.8811152685771098</v>
      </c>
      <c r="U91">
        <f>Z9full!U91/ABS(Z9full!$J$211)</f>
        <v>-17.025936860236524</v>
      </c>
      <c r="V91">
        <f>Z9full!V91/ABS(Z9full!$K$211)</f>
        <v>0.33350313269954485</v>
      </c>
      <c r="W91">
        <f>Z9full!W91/ABS(Z9full!$L$211)</f>
        <v>0.71172824068811669</v>
      </c>
      <c r="X91">
        <f>Z9full!X91/ABS(Z9full!$M$212)</f>
        <v>1.0344472972236893</v>
      </c>
      <c r="Y91">
        <f>Z9full!Y91/ABS(Z9full!$N$211)</f>
        <v>4.4173756701552449</v>
      </c>
      <c r="AA91" t="s">
        <v>64</v>
      </c>
    </row>
    <row r="92" spans="1:27" x14ac:dyDescent="0.25">
      <c r="A92" s="1">
        <f>fullIRtable!A92-fullIRtable!$A$89</f>
        <v>22.5</v>
      </c>
      <c r="B92" s="1">
        <v>30.024999999999999</v>
      </c>
      <c r="C92" s="1">
        <v>4.9839000000000002</v>
      </c>
      <c r="D92" s="1">
        <v>43.9923</v>
      </c>
      <c r="E92" s="89">
        <v>21.326460000000001</v>
      </c>
      <c r="F92">
        <f>Z9full!F92/ABS(Z9full!$F$212)</f>
        <v>-0.54936817239217428</v>
      </c>
      <c r="G92">
        <f>Z9full!G92/ABS(Z9full!$G$211)</f>
        <v>0.58242770948514666</v>
      </c>
      <c r="H92">
        <f>Z9full!H92/ABS(Z9full!$H$211)</f>
        <v>0.5815069336411377</v>
      </c>
      <c r="I92">
        <f>Z9full!I92/ABS(Z9full!$I$212)</f>
        <v>-0.78097259982693734</v>
      </c>
      <c r="J92">
        <f>Z9full!J92/ABS(Z9full!$J$211)</f>
        <v>0.74707500668439275</v>
      </c>
      <c r="K92">
        <f>Z9full!K92/ABS(Z9full!$K$211)</f>
        <v>0.60161382319042622</v>
      </c>
      <c r="L92">
        <f>Z9full!L92/ABS(Z9full!$L$211)</f>
        <v>0.57602977115174769</v>
      </c>
      <c r="M92">
        <f>Z9full!M92/ABS(Z9full!$M$212)</f>
        <v>-0.59728037019205038</v>
      </c>
      <c r="N92">
        <f>Z9full!N92/ABS(Z9full!$N$211)</f>
        <v>0.57840523794326049</v>
      </c>
      <c r="P92">
        <v>0.10776666666666539</v>
      </c>
      <c r="Q92">
        <f>Z9full!Q92/ABS(Z9full!$F$212)</f>
        <v>1.8255326905524498</v>
      </c>
      <c r="R92">
        <f>Z9full!R92/ABS(Z9full!$G$211)</f>
        <v>-2.0239855288644928</v>
      </c>
      <c r="S92">
        <f>Z9full!S92/ABS(Z9full!$H$211)</f>
        <v>-4.1178670836713858</v>
      </c>
      <c r="T92">
        <f>Z9full!T92/ABS(Z9full!$I$212)</f>
        <v>1.7086830404653284</v>
      </c>
      <c r="U92">
        <f>Z9full!U92/ABS(Z9full!$J$211)</f>
        <v>-17.518292467771644</v>
      </c>
      <c r="V92">
        <f>Z9full!V92/ABS(Z9full!$K$211)</f>
        <v>0.33163696596904563</v>
      </c>
      <c r="W92">
        <f>Z9full!W92/ABS(Z9full!$L$211)</f>
        <v>0.65100565721843529</v>
      </c>
      <c r="X92">
        <f>Z9full!X92/ABS(Z9full!$M$212)</f>
        <v>1.1744861612425121</v>
      </c>
      <c r="Y92">
        <f>Z9full!Y92/ABS(Z9full!$N$211)</f>
        <v>4.8316174918555763</v>
      </c>
      <c r="AA92" t="s">
        <v>64</v>
      </c>
    </row>
    <row r="93" spans="1:27" x14ac:dyDescent="0.25">
      <c r="A93" s="1">
        <f>fullIRtable!A93-fullIRtable!$A$89</f>
        <v>24</v>
      </c>
      <c r="B93" s="1">
        <v>30.024999999999999</v>
      </c>
      <c r="C93" s="1">
        <v>5.2832999999999997</v>
      </c>
      <c r="D93" s="1">
        <v>45.066600000000001</v>
      </c>
      <c r="E93" s="89">
        <v>21.488109999999999</v>
      </c>
      <c r="F93" t="e">
        <f>Z9full!F93/ABS(Z9full!$F$212)</f>
        <v>#VALUE!</v>
      </c>
      <c r="G93" t="e">
        <f>Z9full!G93/ABS(Z9full!$G$211)</f>
        <v>#VALUE!</v>
      </c>
      <c r="H93" t="e">
        <f>Z9full!H93/ABS(Z9full!$H$211)</f>
        <v>#VALUE!</v>
      </c>
      <c r="I93" t="e">
        <f>Z9full!I93/ABS(Z9full!$I$212)</f>
        <v>#VALUE!</v>
      </c>
      <c r="J93" t="e">
        <f>Z9full!J93/ABS(Z9full!$J$211)</f>
        <v>#VALUE!</v>
      </c>
      <c r="K93" t="e">
        <f>Z9full!K93/ABS(Z9full!$K$211)</f>
        <v>#VALUE!</v>
      </c>
      <c r="L93" t="e">
        <f>Z9full!L93/ABS(Z9full!$L$211)</f>
        <v>#VALUE!</v>
      </c>
      <c r="M93" t="e">
        <f>Z9full!M93/ABS(Z9full!$M$212)</f>
        <v>#VALUE!</v>
      </c>
      <c r="N93" t="e">
        <f>Z9full!N93/ABS(Z9full!$N$211)</f>
        <v>#VALUE!</v>
      </c>
      <c r="P93">
        <v>0.11258121212121223</v>
      </c>
      <c r="Q93">
        <f>Z9full!Q93/ABS(Z9full!$F$212)</f>
        <v>1.8181507299233042</v>
      </c>
      <c r="R93">
        <f>Z9full!R93/ABS(Z9full!$G$211)</f>
        <v>-2.0143181524237206</v>
      </c>
      <c r="S93">
        <f>Z9full!S93/ABS(Z9full!$H$211)</f>
        <v>-4.0881120091938836</v>
      </c>
      <c r="T93">
        <f>Z9full!T93/ABS(Z9full!$I$212)</f>
        <v>1.8422373265362684</v>
      </c>
      <c r="U93">
        <f>Z9full!U93/ABS(Z9full!$J$211)</f>
        <v>-17.136947280871098</v>
      </c>
      <c r="V93">
        <f>Z9full!V93/ABS(Z9full!$K$211)</f>
        <v>0.33308237201459878</v>
      </c>
      <c r="W93">
        <f>Z9full!W93/ABS(Z9full!$L$211)</f>
        <v>0.69803724392101496</v>
      </c>
      <c r="X93">
        <f>Z9full!X93/ABS(Z9full!$M$212)</f>
        <v>1.0660215745998536</v>
      </c>
      <c r="Y93">
        <f>Z9full!Y93/ABS(Z9full!$N$211)</f>
        <v>4.5107739302721512</v>
      </c>
      <c r="AA93" t="s">
        <v>64</v>
      </c>
    </row>
    <row r="94" spans="1:27" x14ac:dyDescent="0.25">
      <c r="A94" s="1">
        <f>fullIRtable!A94-fullIRtable!$A$89</f>
        <v>40.5</v>
      </c>
      <c r="B94" s="1">
        <v>30.024999999999999</v>
      </c>
      <c r="C94" s="1">
        <v>4.9713000000000003</v>
      </c>
      <c r="D94" s="1">
        <v>48.447400000000002</v>
      </c>
      <c r="E94" s="89">
        <v>23.345700000000001</v>
      </c>
      <c r="F94">
        <f>Z9full!F94/ABS(Z9full!$F$212)</f>
        <v>-0.5914417888905712</v>
      </c>
      <c r="G94">
        <f>Z9full!G94/ABS(Z9full!$G$211)</f>
        <v>0.62055978693335179</v>
      </c>
      <c r="H94">
        <f>Z9full!H94/ABS(Z9full!$H$211)</f>
        <v>0.57600634993384026</v>
      </c>
      <c r="I94">
        <f>Z9full!I94/ABS(Z9full!$I$212)</f>
        <v>-0.81655354276852676</v>
      </c>
      <c r="J94">
        <f>Z9full!J94/ABS(Z9full!$J$211)</f>
        <v>0.78269953465133235</v>
      </c>
      <c r="K94">
        <f>Z9full!K94/ABS(Z9full!$K$211)</f>
        <v>0.64053335394943045</v>
      </c>
      <c r="L94">
        <f>Z9full!L94/ABS(Z9full!$L$211)</f>
        <v>0.61676288331026152</v>
      </c>
      <c r="M94">
        <f>Z9full!M94/ABS(Z9full!$M$212)</f>
        <v>-0.63388394940861303</v>
      </c>
      <c r="N94">
        <f>Z9full!N94/ABS(Z9full!$N$211)</f>
        <v>0.61744701244945155</v>
      </c>
      <c r="P94">
        <v>0.11323894736772708</v>
      </c>
      <c r="Q94">
        <f>Z9full!Q94/ABS(Z9full!$F$212)</f>
        <v>1.8168667660982551</v>
      </c>
      <c r="R94">
        <f>Z9full!R94/ABS(Z9full!$G$211)</f>
        <v>-2.0126366804176081</v>
      </c>
      <c r="S94">
        <f>Z9full!S94/ABS(Z9full!$H$211)</f>
        <v>-4.0829366326186589</v>
      </c>
      <c r="T94">
        <f>Z9full!T94/ABS(Z9full!$I$212)</f>
        <v>1.8654667556750755</v>
      </c>
      <c r="U94">
        <f>Z9full!U94/ABS(Z9full!$J$211)</f>
        <v>-17.070618951785359</v>
      </c>
      <c r="V94">
        <f>Z9full!V94/ABS(Z9full!$K$211)</f>
        <v>0.33333377491119887</v>
      </c>
      <c r="W94">
        <f>Z9full!W94/ABS(Z9full!$L$211)</f>
        <v>0.70621756474128616</v>
      </c>
      <c r="X94">
        <f>Z9full!X94/ABS(Z9full!$M$212)</f>
        <v>1.0471560578776977</v>
      </c>
      <c r="Y94">
        <f>Z9full!Y94/ABS(Z9full!$N$211)</f>
        <v>4.4549688067348949</v>
      </c>
      <c r="AA94" t="s">
        <v>64</v>
      </c>
    </row>
    <row r="95" spans="1:27" x14ac:dyDescent="0.25">
      <c r="A95" s="1">
        <f>fullIRtable!A95-fullIRtable!$A$89</f>
        <v>43.666666666686069</v>
      </c>
      <c r="B95" s="1">
        <v>30.072299999999998</v>
      </c>
      <c r="C95" s="1">
        <v>4.9649999999999999</v>
      </c>
      <c r="D95" s="1">
        <v>49.174100000000003</v>
      </c>
      <c r="E95" s="89">
        <v>23.70429</v>
      </c>
      <c r="F95">
        <f>Z9full!F95/ABS(Z9full!$F$212)</f>
        <v>-0.60239841164077002</v>
      </c>
      <c r="G95">
        <f>Z9full!G95/ABS(Z9full!$G$211)</f>
        <v>0.63134697515889326</v>
      </c>
      <c r="H95">
        <f>Z9full!H95/ABS(Z9full!$H$211)</f>
        <v>0.59047326788624965</v>
      </c>
      <c r="I95">
        <f>Z9full!I95/ABS(Z9full!$I$212)</f>
        <v>-0.80866270076194691</v>
      </c>
      <c r="J95">
        <f>Z9full!J95/ABS(Z9full!$J$211)</f>
        <v>0.77570136121531652</v>
      </c>
      <c r="K95">
        <f>Z9full!K95/ABS(Z9full!$K$211)</f>
        <v>0.65016129848672355</v>
      </c>
      <c r="L95">
        <f>Z9full!L95/ABS(Z9full!$L$211)</f>
        <v>0.62688035806999209</v>
      </c>
      <c r="M95">
        <f>Z9full!M95/ABS(Z9full!$M$212)</f>
        <v>-0.64384139762794801</v>
      </c>
      <c r="N95">
        <f>Z9full!N95/ABS(Z9full!$N$211)</f>
        <v>0.62773424138714018</v>
      </c>
      <c r="P95">
        <v>0.1143423529419592</v>
      </c>
      <c r="Q95">
        <f>Z9full!Q95/ABS(Z9full!$F$212)</f>
        <v>1.8156234805399811</v>
      </c>
      <c r="R95">
        <f>Z9full!R95/ABS(Z9full!$G$211)</f>
        <v>-2.011008480118909</v>
      </c>
      <c r="S95">
        <f>Z9full!S95/ABS(Z9full!$H$211)</f>
        <v>-4.0779252183135117</v>
      </c>
      <c r="T95">
        <f>Z9full!T95/ABS(Z9full!$I$212)</f>
        <v>1.8879602661212458</v>
      </c>
      <c r="U95">
        <f>Z9full!U95/ABS(Z9full!$J$211)</f>
        <v>-17.006391953851669</v>
      </c>
      <c r="V95">
        <f>Z9full!V95/ABS(Z9full!$K$211)</f>
        <v>0.33357721353211744</v>
      </c>
      <c r="W95">
        <f>Z9full!W95/ABS(Z9full!$L$211)</f>
        <v>0.71413872938762546</v>
      </c>
      <c r="X95">
        <f>Z9full!X95/ABS(Z9full!$M$212)</f>
        <v>1.0288882114475186</v>
      </c>
      <c r="Y95">
        <f>Z9full!Y95/ABS(Z9full!$N$211)</f>
        <v>4.4009316224436361</v>
      </c>
      <c r="AA95" t="s">
        <v>64</v>
      </c>
    </row>
    <row r="96" spans="1:27" x14ac:dyDescent="0.25">
      <c r="A96" s="1">
        <f>fullIRtable!A96-fullIRtable!$A$89</f>
        <v>46.5</v>
      </c>
      <c r="B96" s="1">
        <v>30.024999999999999</v>
      </c>
      <c r="C96" s="1">
        <v>4.9775999999999998</v>
      </c>
      <c r="D96" s="1">
        <v>50.122</v>
      </c>
      <c r="E96" s="89">
        <v>24.02826</v>
      </c>
      <c r="F96" t="e">
        <f>Z9full!F96/ABS(Z9full!$F$212)</f>
        <v>#VALUE!</v>
      </c>
      <c r="G96" t="e">
        <f>Z9full!G96/ABS(Z9full!$G$211)</f>
        <v>#VALUE!</v>
      </c>
      <c r="H96" t="e">
        <f>Z9full!H96/ABS(Z9full!$H$211)</f>
        <v>#VALUE!</v>
      </c>
      <c r="I96" t="e">
        <f>Z9full!I96/ABS(Z9full!$I$212)</f>
        <v>#VALUE!</v>
      </c>
      <c r="J96" t="e">
        <f>Z9full!J96/ABS(Z9full!$J$211)</f>
        <v>#VALUE!</v>
      </c>
      <c r="K96" t="e">
        <f>Z9full!K96/ABS(Z9full!$K$211)</f>
        <v>#VALUE!</v>
      </c>
      <c r="L96" t="e">
        <f>Z9full!L96/ABS(Z9full!$L$211)</f>
        <v>#VALUE!</v>
      </c>
      <c r="M96" t="e">
        <f>Z9full!M96/ABS(Z9full!$M$212)</f>
        <v>#VALUE!</v>
      </c>
      <c r="N96" t="e">
        <f>Z9full!N96/ABS(Z9full!$N$211)</f>
        <v>#VALUE!</v>
      </c>
      <c r="P96">
        <v>0.17683333333333451</v>
      </c>
      <c r="Q96">
        <f>Z9full!Q96/ABS(Z9full!$F$212)</f>
        <v>1.8134926658423522</v>
      </c>
      <c r="R96">
        <f>Z9full!R96/ABS(Z9full!$G$211)</f>
        <v>-2.0082179767833797</v>
      </c>
      <c r="S96">
        <f>Z9full!S96/ABS(Z9full!$H$211)</f>
        <v>-4.0693363711082142</v>
      </c>
      <c r="T96">
        <f>Z9full!T96/ABS(Z9full!$I$212)</f>
        <v>1.9265108973012917</v>
      </c>
      <c r="U96">
        <f>Z9full!U96/ABS(Z9full!$J$211)</f>
        <v>-16.896316116159557</v>
      </c>
      <c r="V96">
        <f>Z9full!V96/ABS(Z9full!$K$211)</f>
        <v>0.33399443176861876</v>
      </c>
      <c r="W96">
        <f>Z9full!W96/ABS(Z9full!$L$211)</f>
        <v>0.72771446253061123</v>
      </c>
      <c r="X96">
        <f>Z9full!X96/ABS(Z9full!$M$212)</f>
        <v>0.99757975510530028</v>
      </c>
      <c r="Y96">
        <f>Z9full!Y96/ABS(Z9full!$N$211)</f>
        <v>4.3083196735772713</v>
      </c>
      <c r="AA96" t="s">
        <v>64</v>
      </c>
    </row>
    <row r="97" spans="1:27" x14ac:dyDescent="0.25">
      <c r="A97" s="1">
        <f>fullIRtable!A97-fullIRtable!$A$89</f>
        <v>48</v>
      </c>
      <c r="B97" s="1">
        <v>30.024999999999999</v>
      </c>
      <c r="C97" s="1">
        <v>4.9713000000000003</v>
      </c>
      <c r="D97" s="1">
        <v>54.261099999999999</v>
      </c>
      <c r="E97" s="89">
        <v>24.293510000000001</v>
      </c>
      <c r="F97">
        <f>Z9full!F97/ABS(Z9full!$F$212)</f>
        <v>-0.60936356553672022</v>
      </c>
      <c r="G97">
        <f>Z9full!G97/ABS(Z9full!$G$211)</f>
        <v>0.63504996220322907</v>
      </c>
      <c r="H97">
        <f>Z9full!H97/ABS(Z9full!$H$211)</f>
        <v>0.57039149369691189</v>
      </c>
      <c r="I97">
        <f>Z9full!I97/ABS(Z9full!$I$212)</f>
        <v>-0.80313042763737941</v>
      </c>
      <c r="J97">
        <f>Z9full!J97/ABS(Z9full!$J$211)</f>
        <v>0.77852557723453975</v>
      </c>
      <c r="K97">
        <f>Z9full!K97/ABS(Z9full!$K$211)</f>
        <v>0.6539452080733642</v>
      </c>
      <c r="L97">
        <f>Z9full!L97/ABS(Z9full!$L$211)</f>
        <v>0.63215711772870564</v>
      </c>
      <c r="M97">
        <f>Z9full!M97/ABS(Z9full!$M$212)</f>
        <v>-0.64792507578657688</v>
      </c>
      <c r="N97">
        <f>Z9full!N97/ABS(Z9full!$N$211)</f>
        <v>0.63275598514450115</v>
      </c>
      <c r="P97">
        <v>0.20401999999999987</v>
      </c>
      <c r="Q97">
        <f>Z9full!Q97/ABS(Z9full!$F$212)</f>
        <v>1.8152540218136859</v>
      </c>
      <c r="R97">
        <f>Z9full!R97/ABS(Z9full!$G$211)</f>
        <v>-2.0105246389861775</v>
      </c>
      <c r="S97">
        <f>Z9full!S97/ABS(Z9full!$H$211)</f>
        <v>-4.0764360111787532</v>
      </c>
      <c r="T97">
        <f>Z9full!T97/ABS(Z9full!$I$212)</f>
        <v>1.8946445010554449</v>
      </c>
      <c r="U97">
        <f>Z9full!U97/ABS(Z9full!$J$211)</f>
        <v>-16.98730607251898</v>
      </c>
      <c r="V97">
        <f>Z9full!V97/ABS(Z9full!$K$211)</f>
        <v>0.33364955435908816</v>
      </c>
      <c r="W97">
        <f>Z9full!W97/ABS(Z9full!$L$211)</f>
        <v>0.7164926049773862</v>
      </c>
      <c r="X97">
        <f>Z9full!X97/ABS(Z9full!$M$212)</f>
        <v>1.0234596860870138</v>
      </c>
      <c r="Y97">
        <f>Z9full!Y97/ABS(Z9full!$N$211)</f>
        <v>4.3848737782555869</v>
      </c>
      <c r="AA97" t="s">
        <v>64</v>
      </c>
    </row>
    <row r="98" spans="1:27" x14ac:dyDescent="0.25">
      <c r="A98" s="1">
        <f>fullIRtable!A98-fullIRtable!$A$89</f>
        <v>49.5</v>
      </c>
      <c r="B98" s="1">
        <v>30.024999999999999</v>
      </c>
      <c r="C98" s="1">
        <v>4.9744999999999999</v>
      </c>
      <c r="D98" s="1">
        <v>51.575400000000002</v>
      </c>
      <c r="E98" s="89">
        <v>24.599540000000001</v>
      </c>
      <c r="F98">
        <f>Z9full!F98/ABS(Z9full!$F$212)</f>
        <v>-0.6071890922126062</v>
      </c>
      <c r="G98">
        <f>Z9full!G98/ABS(Z9full!$G$211)</f>
        <v>0.63128284587628036</v>
      </c>
      <c r="H98">
        <f>Z9full!H98/ABS(Z9full!$H$211)</f>
        <v>0.56049628827204689</v>
      </c>
      <c r="I98">
        <f>Z9full!I98/ABS(Z9full!$I$212)</f>
        <v>-0.79033763888376085</v>
      </c>
      <c r="J98">
        <f>Z9full!J98/ABS(Z9full!$J$211)</f>
        <v>0.77399142516481823</v>
      </c>
      <c r="K98">
        <f>Z9full!K98/ABS(Z9full!$K$211)</f>
        <v>0.64950188143738152</v>
      </c>
      <c r="L98">
        <f>Z9full!L98/ABS(Z9full!$L$211)</f>
        <v>0.62917118131555783</v>
      </c>
      <c r="M98">
        <f>Z9full!M98/ABS(Z9full!$M$212)</f>
        <v>-0.64376069765900834</v>
      </c>
      <c r="N98">
        <f>Z9full!N98/ABS(Z9full!$N$211)</f>
        <v>0.62956395884134519</v>
      </c>
      <c r="P98">
        <v>0.20579000000000036</v>
      </c>
      <c r="Q98">
        <f>Z9full!Q98/ABS(Z9full!$F$212)</f>
        <v>1.8137574892622528</v>
      </c>
      <c r="R98">
        <f>Z9full!R98/ABS(Z9full!$G$211)</f>
        <v>-2.0085647881138029</v>
      </c>
      <c r="S98">
        <f>Z9full!S98/ABS(Z9full!$H$211)</f>
        <v>-4.070403816474446</v>
      </c>
      <c r="T98">
        <f>Z9full!T98/ABS(Z9full!$I$212)</f>
        <v>1.9217197185419308</v>
      </c>
      <c r="U98">
        <f>Z9full!U98/ABS(Z9full!$J$211)</f>
        <v>-16.909996643588951</v>
      </c>
      <c r="V98">
        <f>Z9full!V98/ABS(Z9full!$K$211)</f>
        <v>0.33394257871809019</v>
      </c>
      <c r="W98">
        <f>Z9full!W98/ABS(Z9full!$L$211)</f>
        <v>0.72602723297320815</v>
      </c>
      <c r="X98">
        <f>Z9full!X98/ABS(Z9full!$M$212)</f>
        <v>1.0014708562600889</v>
      </c>
      <c r="Y98">
        <f>Z9full!Y98/ABS(Z9full!$N$211)</f>
        <v>4.3198297414921472</v>
      </c>
      <c r="AA98" t="s">
        <v>64</v>
      </c>
    </row>
    <row r="99" spans="1:27" x14ac:dyDescent="0.25">
      <c r="A99" s="1">
        <f>fullIRtable!A99-fullIRtable!$A$89</f>
        <v>52.5</v>
      </c>
      <c r="B99" s="1">
        <v>29.977699999999999</v>
      </c>
      <c r="C99" s="1">
        <v>4.9775999999999998</v>
      </c>
      <c r="D99" s="1">
        <v>65.477800000000002</v>
      </c>
      <c r="E99" s="89">
        <v>25.216910000000002</v>
      </c>
      <c r="F99">
        <f>Z9full!F99/ABS(Z9full!$F$212)</f>
        <v>-0.6129545974243189</v>
      </c>
      <c r="G99">
        <f>Z9full!G99/ABS(Z9full!$G$211)</f>
        <v>0.63593724303517252</v>
      </c>
      <c r="H99">
        <f>Z9full!H99/ABS(Z9full!$H$211)</f>
        <v>0.56319801854695717</v>
      </c>
      <c r="I99">
        <f>Z9full!I99/ABS(Z9full!$I$212)</f>
        <v>-0.78584194650645678</v>
      </c>
      <c r="J99">
        <f>Z9full!J99/ABS(Z9full!$J$211)</f>
        <v>0.7772717343893687</v>
      </c>
      <c r="K99">
        <f>Z9full!K99/ABS(Z9full!$K$211)</f>
        <v>0.65341827559093946</v>
      </c>
      <c r="L99">
        <f>Z9full!L99/ABS(Z9full!$L$211)</f>
        <v>0.63445260523834168</v>
      </c>
      <c r="M99">
        <f>Z9full!M99/ABS(Z9full!$M$212)</f>
        <v>-0.64800256009515345</v>
      </c>
      <c r="N99">
        <f>Z9full!N99/ABS(Z9full!$N$211)</f>
        <v>0.63465237719735845</v>
      </c>
      <c r="P99">
        <v>0.20422999999999991</v>
      </c>
      <c r="Q99">
        <f>Z9full!Q99/ABS(Z9full!$F$212)</f>
        <v>1.8150751104598044</v>
      </c>
      <c r="R99">
        <f>Z9full!R99/ABS(Z9full!$G$211)</f>
        <v>-2.0102903377307175</v>
      </c>
      <c r="S99">
        <f>Z9full!S99/ABS(Z9full!$H$211)</f>
        <v>-4.0757148594179649</v>
      </c>
      <c r="T99">
        <f>Z9full!T99/ABS(Z9full!$I$212)</f>
        <v>1.8978813519329834</v>
      </c>
      <c r="U99">
        <f>Z9full!U99/ABS(Z9full!$J$211)</f>
        <v>-16.978063700868365</v>
      </c>
      <c r="V99">
        <f>Z9full!V99/ABS(Z9full!$K$211)</f>
        <v>0.33368458544762031</v>
      </c>
      <c r="W99">
        <f>Z9full!W99/ABS(Z9full!$L$211)</f>
        <v>0.71763247278178643</v>
      </c>
      <c r="X99">
        <f>Z9full!X99/ABS(Z9full!$M$212)</f>
        <v>1.0208309139270386</v>
      </c>
      <c r="Y99">
        <f>Z9full!Y99/ABS(Z9full!$N$211)</f>
        <v>4.3770977410246932</v>
      </c>
      <c r="AA99" t="s">
        <v>64</v>
      </c>
    </row>
    <row r="100" spans="1:27" x14ac:dyDescent="0.25">
      <c r="A100" s="1">
        <f>fullIRtable!A100-fullIRtable!$A$89</f>
        <v>64.5</v>
      </c>
      <c r="B100" s="1">
        <v>30.024999999999999</v>
      </c>
      <c r="C100" s="1">
        <v>4.9619</v>
      </c>
      <c r="D100" s="1">
        <v>46.772799999999997</v>
      </c>
      <c r="E100" s="89">
        <v>27.667670000000001</v>
      </c>
      <c r="F100">
        <f>Z9full!F100/ABS(Z9full!$F$212)</f>
        <v>-0.65206536363528778</v>
      </c>
      <c r="G100">
        <f>Z9full!G100/ABS(Z9full!$G$211)</f>
        <v>0.67080606387397212</v>
      </c>
      <c r="H100">
        <f>Z9full!H100/ABS(Z9full!$H$211)</f>
        <v>0.59069251188040839</v>
      </c>
      <c r="I100">
        <f>Z9full!I100/ABS(Z9full!$I$212)</f>
        <v>-0.7401783168839895</v>
      </c>
      <c r="J100">
        <f>Z9full!J100/ABS(Z9full!$J$211)</f>
        <v>0.75003677533610025</v>
      </c>
      <c r="K100">
        <f>Z9full!K100/ABS(Z9full!$K$211)</f>
        <v>0.68340033537081035</v>
      </c>
      <c r="L100">
        <f>Z9full!L100/ABS(Z9full!$L$211)</f>
        <v>0.66884623336641047</v>
      </c>
      <c r="M100">
        <f>Z9full!M100/ABS(Z9full!$M$212)</f>
        <v>-0.67957882372581091</v>
      </c>
      <c r="N100">
        <f>Z9full!N100/ABS(Z9full!$N$211)</f>
        <v>0.66918388256678862</v>
      </c>
      <c r="P100">
        <v>0.20298461538825111</v>
      </c>
      <c r="Q100">
        <f>Z9full!Q100/ABS(Z9full!$F$212)</f>
        <v>1.8160245584122685</v>
      </c>
      <c r="R100">
        <f>Z9full!R100/ABS(Z9full!$G$211)</f>
        <v>-2.0115337295422067</v>
      </c>
      <c r="S100">
        <f>Z9full!S100/ABS(Z9full!$H$211)</f>
        <v>-4.0795418755544635</v>
      </c>
      <c r="T100">
        <f>Z9full!T100/ABS(Z9full!$I$212)</f>
        <v>1.8807039758657349</v>
      </c>
      <c r="U100">
        <f>Z9full!U100/ABS(Z9full!$J$211)</f>
        <v>-17.027111255922648</v>
      </c>
      <c r="V100">
        <f>Z9full!V100/ABS(Z9full!$K$211)</f>
        <v>0.33349868155186918</v>
      </c>
      <c r="W100">
        <f>Z9full!W100/ABS(Z9full!$L$211)</f>
        <v>0.71158340260763231</v>
      </c>
      <c r="X100">
        <f>Z9full!X100/ABS(Z9full!$M$212)</f>
        <v>1.0347813248237401</v>
      </c>
      <c r="Y100">
        <f>Z9full!Y100/ABS(Z9full!$N$211)</f>
        <v>4.4183637406529064</v>
      </c>
      <c r="AA100" t="s">
        <v>64</v>
      </c>
    </row>
    <row r="101" spans="1:27" x14ac:dyDescent="0.25">
      <c r="A101" s="1">
        <f>fullIRtable!A101-fullIRtable!$A$89</f>
        <v>67.749999999941792</v>
      </c>
      <c r="B101" s="1">
        <v>30.024999999999999</v>
      </c>
      <c r="C101" s="1">
        <v>4.9744999999999999</v>
      </c>
      <c r="D101" s="1">
        <v>43.044400000000003</v>
      </c>
      <c r="E101" s="89">
        <v>28.327370000000002</v>
      </c>
      <c r="F101">
        <f>Z9full!F101/ABS(Z9full!$F$212)</f>
        <v>-0.66401429661577416</v>
      </c>
      <c r="G101">
        <f>Z9full!G101/ABS(Z9full!$G$211)</f>
        <v>0.68138231309599839</v>
      </c>
      <c r="H101">
        <f>Z9full!H101/ABS(Z9full!$H$211)</f>
        <v>0.60158101786241547</v>
      </c>
      <c r="I101">
        <f>Z9full!I101/ABS(Z9full!$I$212)</f>
        <v>-0.72466842727105751</v>
      </c>
      <c r="J101">
        <f>Z9full!J101/ABS(Z9full!$J$211)</f>
        <v>0.74298406497796798</v>
      </c>
      <c r="K101">
        <f>Z9full!K101/ABS(Z9full!$K$211)</f>
        <v>0.69231900879429142</v>
      </c>
      <c r="L101">
        <f>Z9full!L101/ABS(Z9full!$L$211)</f>
        <v>0.67936934833346285</v>
      </c>
      <c r="M101">
        <f>Z9full!M101/ABS(Z9full!$M$212)</f>
        <v>-0.68933410772791248</v>
      </c>
      <c r="N101">
        <f>Z9full!N101/ABS(Z9full!$N$211)</f>
        <v>0.67983723344397629</v>
      </c>
      <c r="P101">
        <v>0.20189818181390781</v>
      </c>
      <c r="Q101">
        <f>Z9full!Q101/ABS(Z9full!$F$212)</f>
        <v>1.8174995687102942</v>
      </c>
      <c r="R101">
        <f>Z9full!R101/ABS(Z9full!$G$211)</f>
        <v>-2.0134653953640731</v>
      </c>
      <c r="S101">
        <f>Z9full!S101/ABS(Z9full!$H$211)</f>
        <v>-4.0854873220883654</v>
      </c>
      <c r="T101">
        <f>Z9full!T101/ABS(Z9full!$I$212)</f>
        <v>1.8540181027334559</v>
      </c>
      <c r="U101">
        <f>Z9full!U101/ABS(Z9full!$J$211)</f>
        <v>-17.103308944561046</v>
      </c>
      <c r="V101">
        <f>Z9full!V101/ABS(Z9full!$K$211)</f>
        <v>0.33320987059223772</v>
      </c>
      <c r="W101">
        <f>Z9full!W101/ABS(Z9full!$L$211)</f>
        <v>0.70218588347219302</v>
      </c>
      <c r="X101">
        <f>Z9full!X101/ABS(Z9full!$M$212)</f>
        <v>1.0564539504415325</v>
      </c>
      <c r="Y101">
        <f>Z9full!Y101/ABS(Z9full!$N$211)</f>
        <v>4.4824724284729216</v>
      </c>
      <c r="AA101" t="s">
        <v>64</v>
      </c>
    </row>
    <row r="102" spans="1:27" x14ac:dyDescent="0.25">
      <c r="A102" s="91">
        <f>fullIRtable!A102-fullIRtable!$A$89</f>
        <v>70.5</v>
      </c>
      <c r="B102" s="91">
        <v>29.883199999999999</v>
      </c>
      <c r="C102" s="91">
        <v>4.9839000000000002</v>
      </c>
      <c r="D102" s="91">
        <v>90.091399999999993</v>
      </c>
      <c r="E102" s="98">
        <v>28.88259</v>
      </c>
      <c r="F102">
        <f>Z9full!F102/ABS(Z9full!$F$212)</f>
        <v>-0.6524364478836957</v>
      </c>
      <c r="G102">
        <f>Z9full!G102/ABS(Z9full!$G$211)</f>
        <v>0.66719855181876597</v>
      </c>
      <c r="H102">
        <f>Z9full!H102/ABS(Z9full!$H$211)</f>
        <v>0.58769939095921875</v>
      </c>
      <c r="I102">
        <f>Z9full!I102/ABS(Z9full!$I$212)</f>
        <v>-0.67548660904468594</v>
      </c>
      <c r="J102">
        <f>Z9full!J102/ABS(Z9full!$J$211)</f>
        <v>0.70541621139660826</v>
      </c>
      <c r="K102">
        <f>Z9full!K102/ABS(Z9full!$K$211)</f>
        <v>0.6757098637412875</v>
      </c>
      <c r="L102">
        <f>Z9full!L102/ABS(Z9full!$L$211)</f>
        <v>0.66525078833379769</v>
      </c>
      <c r="M102">
        <f>Z9full!M102/ABS(Z9full!$M$212)</f>
        <v>-0.67405756094374514</v>
      </c>
      <c r="N102">
        <f>Z9full!N102/ABS(Z9full!$N$211)</f>
        <v>0.66596740065119586</v>
      </c>
      <c r="P102">
        <v>0</v>
      </c>
      <c r="Q102">
        <f>Z9full!Q102/ABS(Z9full!$F$212)</f>
        <v>0</v>
      </c>
      <c r="R102">
        <f>Z9full!R102/ABS(Z9full!$G$211)</f>
        <v>0</v>
      </c>
      <c r="S102">
        <f>Z9full!S102/ABS(Z9full!$H$211)</f>
        <v>0</v>
      </c>
      <c r="T102">
        <f>Z9full!T102/ABS(Z9full!$I$212)</f>
        <v>0</v>
      </c>
      <c r="U102">
        <f>Z9full!U102/ABS(Z9full!$J$211)</f>
        <v>0</v>
      </c>
      <c r="V102">
        <f>Z9full!V102/ABS(Z9full!$K$211)</f>
        <v>0</v>
      </c>
      <c r="W102">
        <f>Z9full!W102/ABS(Z9full!$L$211)</f>
        <v>0</v>
      </c>
      <c r="X102">
        <f>Z9full!X102/ABS(Z9full!$M$212)</f>
        <v>0</v>
      </c>
      <c r="Y102">
        <f>Z9full!Y102/ABS(Z9full!$N$211)</f>
        <v>0</v>
      </c>
      <c r="AA102" s="93" t="s">
        <v>64</v>
      </c>
    </row>
    <row r="103" spans="1:27" x14ac:dyDescent="0.25">
      <c r="A103" s="1">
        <f>fullIRtable!A103-fullIRtable!$A$103</f>
        <v>0</v>
      </c>
      <c r="B103" s="1">
        <v>23.735700000000001</v>
      </c>
      <c r="C103" s="1">
        <v>4.0194999999999999</v>
      </c>
      <c r="D103" s="1">
        <v>60.011699999999998</v>
      </c>
      <c r="E103" s="89">
        <v>17.117980000000003</v>
      </c>
      <c r="F103">
        <f>Z9full!F103/ABS(Z9full!$F$212)</f>
        <v>-0.24275639221352152</v>
      </c>
      <c r="G103">
        <f>Z9full!G103/ABS(Z9full!$G$211)</f>
        <v>0.28260188892678256</v>
      </c>
      <c r="H103">
        <f>Z9full!H103/ABS(Z9full!$H$211)</f>
        <v>0.51503766748547919</v>
      </c>
      <c r="I103">
        <f>Z9full!I103/ABS(Z9full!$I$212)</f>
        <v>-0.32675991828936701</v>
      </c>
      <c r="J103">
        <f>Z9full!J103/ABS(Z9full!$J$211)</f>
        <v>0.29517689873977332</v>
      </c>
      <c r="K103">
        <f>Z9full!K103/ABS(Z9full!$K$211)</f>
        <v>0.28329381807120868</v>
      </c>
      <c r="L103">
        <f>Z9full!L103/ABS(Z9full!$L$211)</f>
        <v>0.26353390111781383</v>
      </c>
      <c r="M103">
        <f>Z9full!M103/ABS(Z9full!$M$212)</f>
        <v>-0.28857509626170846</v>
      </c>
      <c r="N103">
        <f>Z9full!N103/ABS(Z9full!$N$211)</f>
        <v>0.27089528828448434</v>
      </c>
      <c r="P103">
        <v>8.4169999999999121E-2</v>
      </c>
      <c r="Q103">
        <f>Z9full!Q103/ABS(Z9full!$F$212)</f>
        <v>1.8044568386400193</v>
      </c>
      <c r="R103">
        <f>Z9full!R103/ABS(Z9full!$G$211)</f>
        <v>-1.9963847055387278</v>
      </c>
      <c r="S103">
        <f>Z9full!S103/ABS(Z9full!$H$211)</f>
        <v>-4.032914921606908</v>
      </c>
      <c r="T103">
        <f>Z9full!T103/ABS(Z9full!$I$212)</f>
        <v>2.0899868973867379</v>
      </c>
      <c r="U103">
        <f>Z9full!U103/ABS(Z9full!$J$211)</f>
        <v>-16.429533744154853</v>
      </c>
      <c r="V103">
        <f>Z9full!V103/ABS(Z9full!$K$211)</f>
        <v>0.33576366880973491</v>
      </c>
      <c r="W103">
        <f>Z9full!W103/ABS(Z9full!$L$211)</f>
        <v>0.78528308048064055</v>
      </c>
      <c r="X103">
        <f>Z9full!X103/ABS(Z9full!$M$212)</f>
        <v>0.86481458994434901</v>
      </c>
      <c r="Y103">
        <f>Z9full!Y103/ABS(Z9full!$N$211)</f>
        <v>3.9155938098245553</v>
      </c>
      <c r="AA103" t="s">
        <v>65</v>
      </c>
    </row>
    <row r="104" spans="1:27" x14ac:dyDescent="0.25">
      <c r="A104" s="1">
        <f>fullIRtable!A104-fullIRtable!$A$103</f>
        <v>3</v>
      </c>
      <c r="B104" s="1">
        <v>23.735700000000001</v>
      </c>
      <c r="C104" s="1">
        <v>3.9973999999999998</v>
      </c>
      <c r="D104" s="1">
        <v>60.2012</v>
      </c>
      <c r="E104" s="89">
        <v>17.37049</v>
      </c>
      <c r="F104">
        <f>Z9full!F104/ABS(Z9full!$F$212)</f>
        <v>-0.26394051481931863</v>
      </c>
      <c r="G104">
        <f>Z9full!G104/ABS(Z9full!$G$211)</f>
        <v>0.2988178235115147</v>
      </c>
      <c r="H104">
        <f>Z9full!H104/ABS(Z9full!$H$211)</f>
        <v>0.48144600467469389</v>
      </c>
      <c r="I104">
        <f>Z9full!I104/ABS(Z9full!$I$212)</f>
        <v>-0.35423442671743333</v>
      </c>
      <c r="J104">
        <f>Z9full!J104/ABS(Z9full!$J$211)</f>
        <v>0.32986528421037098</v>
      </c>
      <c r="K104">
        <f>Z9full!K104/ABS(Z9full!$K$211)</f>
        <v>0.30156267252828634</v>
      </c>
      <c r="L104">
        <f>Z9full!L104/ABS(Z9full!$L$211)</f>
        <v>0.28336132692244831</v>
      </c>
      <c r="M104">
        <f>Z9full!M104/ABS(Z9full!$M$212)</f>
        <v>-0.30572520868912167</v>
      </c>
      <c r="N104">
        <f>Z9full!N104/ABS(Z9full!$N$211)</f>
        <v>0.28954454582834549</v>
      </c>
      <c r="P104">
        <v>8.1494999997628506E-2</v>
      </c>
      <c r="Q104">
        <f>Z9full!Q104/ABS(Z9full!$F$212)</f>
        <v>1.8031851058774746</v>
      </c>
      <c r="R104">
        <f>Z9full!R104/ABS(Z9full!$G$211)</f>
        <v>-1.9947192512008023</v>
      </c>
      <c r="S104">
        <f>Z9full!S104/ABS(Z9full!$H$211)</f>
        <v>-4.0277888451929789</v>
      </c>
      <c r="T104">
        <f>Z9full!T104/ABS(Z9full!$I$212)</f>
        <v>2.112995048665788</v>
      </c>
      <c r="U104">
        <f>Z9full!U104/ABS(Z9full!$J$211)</f>
        <v>-16.363837246440571</v>
      </c>
      <c r="V104">
        <f>Z9full!V104/ABS(Z9full!$K$211)</f>
        <v>0.33601267695883313</v>
      </c>
      <c r="W104">
        <f>Z9full!W104/ABS(Z9full!$L$211)</f>
        <v>0.79338547757444611</v>
      </c>
      <c r="X104">
        <f>Z9full!X104/ABS(Z9full!$M$212)</f>
        <v>0.84612878196969976</v>
      </c>
      <c r="Y104">
        <f>Z9full!Y104/ABS(Z9full!$N$211)</f>
        <v>3.8603202738128641</v>
      </c>
      <c r="AA104" t="s">
        <v>65</v>
      </c>
    </row>
    <row r="105" spans="1:27" x14ac:dyDescent="0.25">
      <c r="A105" s="1">
        <f>fullIRtable!A105-fullIRtable!$A$103</f>
        <v>5.0000000000582077</v>
      </c>
      <c r="B105" s="1">
        <v>23.735700000000001</v>
      </c>
      <c r="C105" s="1">
        <v>4.0163000000000002</v>
      </c>
      <c r="D105" s="1">
        <v>59.7273</v>
      </c>
      <c r="E105" s="89">
        <v>17.533480000000001</v>
      </c>
      <c r="F105">
        <f>Z9full!F105/ABS(Z9full!$F$212)</f>
        <v>-0.27176442986162769</v>
      </c>
      <c r="G105">
        <f>Z9full!G105/ABS(Z9full!$G$211)</f>
        <v>0.31641046840491432</v>
      </c>
      <c r="H105">
        <f>Z9full!H105/ABS(Z9full!$H$211)</f>
        <v>0.53872743376897247</v>
      </c>
      <c r="I105">
        <f>Z9full!I105/ABS(Z9full!$I$212)</f>
        <v>-0.39119123393941063</v>
      </c>
      <c r="J105">
        <f>Z9full!J105/ABS(Z9full!$J$211)</f>
        <v>0.31122492167732213</v>
      </c>
      <c r="K105">
        <f>Z9full!K105/ABS(Z9full!$K$211)</f>
        <v>0.32066487795526627</v>
      </c>
      <c r="L105">
        <f>Z9full!L105/ABS(Z9full!$L$211)</f>
        <v>0.29423563414157156</v>
      </c>
      <c r="M105">
        <f>Z9full!M105/ABS(Z9full!$M$212)</f>
        <v>-0.32185931089756115</v>
      </c>
      <c r="N105">
        <f>Z9full!N105/ABS(Z9full!$N$211)</f>
        <v>0.30144939607839416</v>
      </c>
      <c r="P105">
        <v>7.5340425532661279E-2</v>
      </c>
      <c r="Q105">
        <f>Z9full!Q105/ABS(Z9full!$F$212)</f>
        <v>1.808283930184011</v>
      </c>
      <c r="R105">
        <f>Z9full!R105/ABS(Z9full!$G$211)</f>
        <v>-2.0013966442349598</v>
      </c>
      <c r="S105">
        <f>Z9full!S105/ABS(Z9full!$H$211)</f>
        <v>-4.0483410929515982</v>
      </c>
      <c r="T105">
        <f>Z9full!T105/ABS(Z9full!$I$212)</f>
        <v>2.0207472390612629</v>
      </c>
      <c r="U105">
        <f>Z9full!U105/ABS(Z9full!$J$211)</f>
        <v>-16.627237702387092</v>
      </c>
      <c r="V105">
        <f>Z9full!V105/ABS(Z9full!$K$211)</f>
        <v>0.3350143150002155</v>
      </c>
      <c r="W105">
        <f>Z9full!W105/ABS(Z9full!$L$211)</f>
        <v>0.76090010417652321</v>
      </c>
      <c r="X105">
        <f>Z9full!X105/ABS(Z9full!$M$212)</f>
        <v>0.92104678737817225</v>
      </c>
      <c r="Y105">
        <f>Z9full!Y105/ABS(Z9full!$N$211)</f>
        <v>4.0819314052172766</v>
      </c>
      <c r="AA105" t="s">
        <v>65</v>
      </c>
    </row>
    <row r="106" spans="1:27" x14ac:dyDescent="0.25">
      <c r="A106" s="1">
        <f>fullIRtable!A106-fullIRtable!$A$103</f>
        <v>16.749999999941792</v>
      </c>
      <c r="B106" s="1">
        <v>23.641200000000001</v>
      </c>
      <c r="C106" s="1">
        <v>4.0037000000000003</v>
      </c>
      <c r="D106" s="1">
        <v>59.9801</v>
      </c>
      <c r="E106" s="89">
        <v>18.41873</v>
      </c>
      <c r="F106">
        <f>Z9full!F106/ABS(Z9full!$F$212)</f>
        <v>-0.37676164627702624</v>
      </c>
      <c r="G106">
        <f>Z9full!G106/ABS(Z9full!$G$211)</f>
        <v>0.41739408659688038</v>
      </c>
      <c r="H106">
        <f>Z9full!H106/ABS(Z9full!$H$211)</f>
        <v>0.57901085005777064</v>
      </c>
      <c r="I106">
        <f>Z9full!I106/ABS(Z9full!$I$212)</f>
        <v>-0.50845202202511497</v>
      </c>
      <c r="J106">
        <f>Z9full!J106/ABS(Z9full!$J$211)</f>
        <v>0.4671163557273656</v>
      </c>
      <c r="K106">
        <f>Z9full!K106/ABS(Z9full!$K$211)</f>
        <v>0.42458866269244816</v>
      </c>
      <c r="L106">
        <f>Z9full!L106/ABS(Z9full!$L$211)</f>
        <v>0.40029889854014006</v>
      </c>
      <c r="M106">
        <f>Z9full!M106/ABS(Z9full!$M$212)</f>
        <v>-0.42640669272476933</v>
      </c>
      <c r="N106">
        <f>Z9full!N106/ABS(Z9full!$N$211)</f>
        <v>0.40670236652708269</v>
      </c>
      <c r="P106">
        <v>7.4853333333334618E-2</v>
      </c>
      <c r="Q106">
        <f>Z9full!Q106/ABS(Z9full!$F$212)</f>
        <v>1.8048375222723312</v>
      </c>
      <c r="R106">
        <f>Z9full!R106/ABS(Z9full!$G$211)</f>
        <v>-1.9968832468218345</v>
      </c>
      <c r="S106">
        <f>Z9full!S106/ABS(Z9full!$H$211)</f>
        <v>-4.0344493745370427</v>
      </c>
      <c r="T106">
        <f>Z9full!T106/ABS(Z9full!$I$212)</f>
        <v>2.0830995747539611</v>
      </c>
      <c r="U106">
        <f>Z9full!U106/ABS(Z9full!$J$211)</f>
        <v>-16.449199508939557</v>
      </c>
      <c r="V106">
        <f>Z9full!V106/ABS(Z9full!$K$211)</f>
        <v>0.33568912998127937</v>
      </c>
      <c r="W106">
        <f>Z9full!W106/ABS(Z9full!$L$211)</f>
        <v>0.78285768687153134</v>
      </c>
      <c r="X106">
        <f>Z9full!X106/ABS(Z9full!$M$212)</f>
        <v>0.8704080501471062</v>
      </c>
      <c r="Y106">
        <f>Z9full!Y106/ABS(Z9full!$N$211)</f>
        <v>3.9321395390866463</v>
      </c>
      <c r="AA106" t="s">
        <v>65</v>
      </c>
    </row>
    <row r="107" spans="1:27" x14ac:dyDescent="0.25">
      <c r="A107" s="1">
        <f>fullIRtable!A107-fullIRtable!$A$103</f>
        <v>18.249999999941792</v>
      </c>
      <c r="B107" s="1">
        <v>23.735700000000001</v>
      </c>
      <c r="C107" s="1">
        <v>4.0068000000000001</v>
      </c>
      <c r="D107" s="1">
        <v>59.916899999999998</v>
      </c>
      <c r="E107" s="89">
        <v>18.531010000000002</v>
      </c>
      <c r="F107">
        <f>Z9full!F107/ABS(Z9full!$F$212)</f>
        <v>-0.38460481186655193</v>
      </c>
      <c r="G107">
        <f>Z9full!G107/ABS(Z9full!$G$211)</f>
        <v>0.43354680560600745</v>
      </c>
      <c r="H107">
        <f>Z9full!H107/ABS(Z9full!$H$211)</f>
        <v>0.65579586571856519</v>
      </c>
      <c r="I107">
        <f>Z9full!I107/ABS(Z9full!$I$212)</f>
        <v>-0.52656136892520711</v>
      </c>
      <c r="J107">
        <f>Z9full!J107/ABS(Z9full!$J$211)</f>
        <v>0.46791263373328684</v>
      </c>
      <c r="K107">
        <f>Z9full!K107/ABS(Z9full!$K$211)</f>
        <v>0.43994281288692533</v>
      </c>
      <c r="L107">
        <f>Z9full!L107/ABS(Z9full!$L$211)</f>
        <v>0.41138595478056916</v>
      </c>
      <c r="M107">
        <f>Z9full!M107/ABS(Z9full!$M$212)</f>
        <v>-0.44274102682573979</v>
      </c>
      <c r="N107">
        <f>Z9full!N107/ABS(Z9full!$N$211)</f>
        <v>0.41949703030519708</v>
      </c>
      <c r="P107">
        <v>0.13235999999719752</v>
      </c>
      <c r="Q107">
        <f>Z9full!Q107/ABS(Z9full!$F$212)</f>
        <v>1.8104452910218432</v>
      </c>
      <c r="R107">
        <f>Z9full!R107/ABS(Z9full!$G$211)</f>
        <v>-2.0042271508710945</v>
      </c>
      <c r="S107">
        <f>Z9full!S107/ABS(Z9full!$H$211)</f>
        <v>-4.0570530670903144</v>
      </c>
      <c r="T107">
        <f>Z9full!T107/ABS(Z9full!$I$212)</f>
        <v>1.9816439452099346</v>
      </c>
      <c r="U107">
        <f>Z9full!U107/ABS(Z9full!$J$211)</f>
        <v>-16.738891574883368</v>
      </c>
      <c r="V107">
        <f>Z9full!V107/ABS(Z9full!$K$211)</f>
        <v>0.33459111530788921</v>
      </c>
      <c r="W107">
        <f>Z9full!W107/ABS(Z9full!$L$211)</f>
        <v>0.74712974900102103</v>
      </c>
      <c r="X107">
        <f>Z9full!X107/ABS(Z9full!$M$212)</f>
        <v>0.95280408073082978</v>
      </c>
      <c r="Y107">
        <f>Z9full!Y107/ABS(Z9full!$N$211)</f>
        <v>4.175871035072114</v>
      </c>
      <c r="AA107" t="s">
        <v>65</v>
      </c>
    </row>
    <row r="108" spans="1:27" x14ac:dyDescent="0.25">
      <c r="A108" s="1">
        <f>fullIRtable!A108-fullIRtable!$A$103</f>
        <v>21</v>
      </c>
      <c r="B108" s="1">
        <v>23.688500000000001</v>
      </c>
      <c r="C108" s="1">
        <v>3.9689999999999999</v>
      </c>
      <c r="D108" s="1">
        <v>40.042700000000004</v>
      </c>
      <c r="E108" s="89">
        <v>18.895</v>
      </c>
      <c r="F108">
        <f>Z9full!F108/ABS(Z9full!$F$212)</f>
        <v>-0.3717528924727691</v>
      </c>
      <c r="G108">
        <f>Z9full!G108/ABS(Z9full!$G$211)</f>
        <v>0.40729896598520321</v>
      </c>
      <c r="H108">
        <f>Z9full!H108/ABS(Z9full!$H$211)</f>
        <v>0.52655465985522765</v>
      </c>
      <c r="I108">
        <f>Z9full!I108/ABS(Z9full!$I$212)</f>
        <v>-0.49670277725725365</v>
      </c>
      <c r="J108">
        <f>Z9full!J108/ABS(Z9full!$J$211)</f>
        <v>0.45873841261682541</v>
      </c>
      <c r="K108">
        <f>Z9full!K108/ABS(Z9full!$K$211)</f>
        <v>0.41525740375758696</v>
      </c>
      <c r="L108">
        <f>Z9full!L108/ABS(Z9full!$L$211)</f>
        <v>0.39292656028277489</v>
      </c>
      <c r="M108">
        <f>Z9full!M108/ABS(Z9full!$M$212)</f>
        <v>-0.4158149737818474</v>
      </c>
      <c r="N108">
        <f>Z9full!N108/ABS(Z9full!$N$211)</f>
        <v>0.39820674651966192</v>
      </c>
      <c r="P108">
        <v>0.14416333333333378</v>
      </c>
      <c r="Q108">
        <f>Z9full!Q108/ABS(Z9full!$F$212)</f>
        <v>1.8043469427586276</v>
      </c>
      <c r="R108">
        <f>Z9full!R108/ABS(Z9full!$G$211)</f>
        <v>-1.9962407863797822</v>
      </c>
      <c r="S108">
        <f>Z9full!S108/ABS(Z9full!$H$211)</f>
        <v>-4.0324719544092664</v>
      </c>
      <c r="T108">
        <f>Z9full!T108/ABS(Z9full!$I$212)</f>
        <v>2.0919751406203764</v>
      </c>
      <c r="U108">
        <f>Z9full!U108/ABS(Z9full!$J$211)</f>
        <v>-16.423856605480594</v>
      </c>
      <c r="V108">
        <f>Z9full!V108/ABS(Z9full!$K$211)</f>
        <v>0.33578518687440712</v>
      </c>
      <c r="W108">
        <f>Z9full!W108/ABS(Z9full!$L$211)</f>
        <v>0.78598324697104227</v>
      </c>
      <c r="X108">
        <f>Z9full!X108/ABS(Z9full!$M$212)</f>
        <v>0.86319986160407502</v>
      </c>
      <c r="Y108">
        <f>Z9full!Y108/ABS(Z9full!$N$211)</f>
        <v>3.9108173646355588</v>
      </c>
      <c r="AA108" t="s">
        <v>65</v>
      </c>
    </row>
    <row r="109" spans="1:27" x14ac:dyDescent="0.25">
      <c r="A109" s="1">
        <f>fullIRtable!A109-fullIRtable!$A$103</f>
        <v>24</v>
      </c>
      <c r="B109" s="1">
        <v>23.735700000000001</v>
      </c>
      <c r="C109" s="1">
        <v>3.9973999999999998</v>
      </c>
      <c r="D109" s="1">
        <v>40.042700000000004</v>
      </c>
      <c r="E109" s="89">
        <v>19.327490000000001</v>
      </c>
      <c r="F109">
        <f>Z9full!F109/ABS(Z9full!$F$212)</f>
        <v>-0.40312438599556638</v>
      </c>
      <c r="G109">
        <f>Z9full!G109/ABS(Z9full!$G$211)</f>
        <v>0.43439414940393661</v>
      </c>
      <c r="H109">
        <f>Z9full!H109/ABS(Z9full!$H$211)</f>
        <v>0.51035160593957285</v>
      </c>
      <c r="I109">
        <f>Z9full!I109/ABS(Z9full!$I$212)</f>
        <v>-0.54599581203847125</v>
      </c>
      <c r="J109">
        <f>Z9full!J109/ABS(Z9full!$J$211)</f>
        <v>0.52502816148077958</v>
      </c>
      <c r="K109">
        <f>Z9full!K109/ABS(Z9full!$K$211)</f>
        <v>0.44450127915724991</v>
      </c>
      <c r="L109">
        <f>Z9full!L109/ABS(Z9full!$L$211)</f>
        <v>0.42448149188005446</v>
      </c>
      <c r="M109">
        <f>Z9full!M109/ABS(Z9full!$M$212)</f>
        <v>-0.44439784549797268</v>
      </c>
      <c r="N109">
        <f>Z9full!N109/ABS(Z9full!$N$211)</f>
        <v>0.42838490728738132</v>
      </c>
      <c r="P109">
        <v>0.14359333333333288</v>
      </c>
      <c r="Q109">
        <f>Z9full!Q109/ABS(Z9full!$F$212)</f>
        <v>1.8049943262881039</v>
      </c>
      <c r="R109">
        <f>Z9full!R109/ABS(Z9full!$G$211)</f>
        <v>-1.9970885966599654</v>
      </c>
      <c r="S109">
        <f>Z9full!S109/ABS(Z9full!$H$211)</f>
        <v>-4.0350814185148263</v>
      </c>
      <c r="T109">
        <f>Z9full!T109/ABS(Z9full!$I$212)</f>
        <v>2.0802626671171924</v>
      </c>
      <c r="U109">
        <f>Z9full!U109/ABS(Z9full!$J$211)</f>
        <v>-16.45729988542594</v>
      </c>
      <c r="V109">
        <f>Z9full!V109/ABS(Z9full!$K$211)</f>
        <v>0.33565842712185617</v>
      </c>
      <c r="W109">
        <f>Z9full!W109/ABS(Z9full!$L$211)</f>
        <v>0.78185866037993978</v>
      </c>
      <c r="X109">
        <f>Z9full!X109/ABS(Z9full!$M$212)</f>
        <v>0.87271201133253384</v>
      </c>
      <c r="Y109">
        <f>Z9full!Y109/ABS(Z9full!$N$211)</f>
        <v>3.9389547686696851</v>
      </c>
      <c r="AA109" t="s">
        <v>65</v>
      </c>
    </row>
    <row r="110" spans="1:27" x14ac:dyDescent="0.25">
      <c r="A110" s="1">
        <f>fullIRtable!A110-fullIRtable!$A$103</f>
        <v>27</v>
      </c>
      <c r="B110" s="1">
        <v>23.735700000000001</v>
      </c>
      <c r="C110" s="1">
        <v>3.9878999999999998</v>
      </c>
      <c r="D110" s="1">
        <v>40.1691</v>
      </c>
      <c r="E110" s="89">
        <v>19.75827</v>
      </c>
      <c r="F110">
        <f>Z9full!F110/ABS(Z9full!$F$212)</f>
        <v>-0.4352441788388744</v>
      </c>
      <c r="G110">
        <f>Z9full!G110/ABS(Z9full!$G$211)</f>
        <v>0.46953871894206323</v>
      </c>
      <c r="H110">
        <f>Z9full!H110/ABS(Z9full!$H$211)</f>
        <v>0.55642376895033085</v>
      </c>
      <c r="I110">
        <f>Z9full!I110/ABS(Z9full!$I$212)</f>
        <v>-0.57020612932224324</v>
      </c>
      <c r="J110">
        <f>Z9full!J110/ABS(Z9full!$J$211)</f>
        <v>0.54366266110090422</v>
      </c>
      <c r="K110">
        <f>Z9full!K110/ABS(Z9full!$K$211)</f>
        <v>0.4792982152414883</v>
      </c>
      <c r="L110">
        <f>Z9full!L110/ABS(Z9full!$L$211)</f>
        <v>0.45728618031248686</v>
      </c>
      <c r="M110">
        <f>Z9full!M110/ABS(Z9full!$M$212)</f>
        <v>-0.47926310654755161</v>
      </c>
      <c r="N110">
        <f>Z9full!N110/ABS(Z9full!$N$211)</f>
        <v>0.46192134875101348</v>
      </c>
      <c r="P110">
        <v>0.14527499999577176</v>
      </c>
      <c r="Q110">
        <f>Z9full!Q110/ABS(Z9full!$F$212)</f>
        <v>1.8054008496389684</v>
      </c>
      <c r="R110">
        <f>Z9full!R110/ABS(Z9full!$G$211)</f>
        <v>-1.9976209773465996</v>
      </c>
      <c r="S110">
        <f>Z9full!S110/ABS(Z9full!$H$211)</f>
        <v>-4.0367200243521788</v>
      </c>
      <c r="T110">
        <f>Z9full!T110/ABS(Z9full!$I$212)</f>
        <v>2.0729078674572698</v>
      </c>
      <c r="U110">
        <f>Z9full!U110/ABS(Z9full!$J$211)</f>
        <v>-16.478300473533668</v>
      </c>
      <c r="V110">
        <f>Z9full!V110/ABS(Z9full!$K$211)</f>
        <v>0.33557882910360132</v>
      </c>
      <c r="W110">
        <f>Z9full!W110/ABS(Z9full!$L$211)</f>
        <v>0.77926864319936451</v>
      </c>
      <c r="X110">
        <f>Z9full!X110/ABS(Z9full!$M$212)</f>
        <v>0.87868512873938032</v>
      </c>
      <c r="Y110">
        <f>Z9full!Y110/ABS(Z9full!$N$211)</f>
        <v>3.9566235431155645</v>
      </c>
      <c r="AA110" t="s">
        <v>65</v>
      </c>
    </row>
    <row r="111" spans="1:27" x14ac:dyDescent="0.25">
      <c r="A111" s="1">
        <f>fullIRtable!A111-fullIRtable!$A$103</f>
        <v>29.000000000058208</v>
      </c>
      <c r="B111" s="1">
        <v>23.735700000000001</v>
      </c>
      <c r="C111" s="1">
        <v>4.0225999999999997</v>
      </c>
      <c r="D111" s="1">
        <v>39.79</v>
      </c>
      <c r="E111" s="89">
        <v>20.048819999999999</v>
      </c>
      <c r="F111">
        <f>Z9full!F111/ABS(Z9full!$F$212)</f>
        <v>-0.44109121578143623</v>
      </c>
      <c r="G111">
        <f>Z9full!G111/ABS(Z9full!$G$211)</f>
        <v>0.47355981180232276</v>
      </c>
      <c r="H111">
        <f>Z9full!H111/ABS(Z9full!$H$211)</f>
        <v>0.54296837680459964</v>
      </c>
      <c r="I111">
        <f>Z9full!I111/ABS(Z9full!$I$212)</f>
        <v>-0.57666595306745727</v>
      </c>
      <c r="J111">
        <f>Z9full!J111/ABS(Z9full!$J$211)</f>
        <v>0.54813745721892615</v>
      </c>
      <c r="K111">
        <f>Z9full!K111/ABS(Z9full!$K$211)</f>
        <v>0.48370180295128956</v>
      </c>
      <c r="L111">
        <f>Z9full!L111/ABS(Z9full!$L$211)</f>
        <v>0.46254771930530808</v>
      </c>
      <c r="M111">
        <f>Z9full!M111/ABS(Z9full!$M$212)</f>
        <v>-0.48242797035611579</v>
      </c>
      <c r="N111">
        <f>Z9full!N111/ABS(Z9full!$N$211)</f>
        <v>0.46631548761636038</v>
      </c>
      <c r="P111">
        <v>0.19793951219737016</v>
      </c>
      <c r="Q111">
        <f>Z9full!Q111/ABS(Z9full!$F$212)</f>
        <v>1.8065636570802899</v>
      </c>
      <c r="R111">
        <f>Z9full!R111/ABS(Z9full!$G$211)</f>
        <v>-1.9991437837933672</v>
      </c>
      <c r="S111">
        <f>Z9full!S111/ABS(Z9full!$H$211)</f>
        <v>-4.0414070476938448</v>
      </c>
      <c r="T111">
        <f>Z9full!T111/ABS(Z9full!$I$212)</f>
        <v>2.0518703785223198</v>
      </c>
      <c r="U111">
        <f>Z9full!U111/ABS(Z9full!$J$211)</f>
        <v>-16.538370018407701</v>
      </c>
      <c r="V111">
        <f>Z9full!V111/ABS(Z9full!$K$211)</f>
        <v>0.33535114855392661</v>
      </c>
      <c r="W111">
        <f>Z9full!W111/ABS(Z9full!$L$211)</f>
        <v>0.77186022139659238</v>
      </c>
      <c r="X111">
        <f>Z9full!X111/ABS(Z9full!$M$212)</f>
        <v>0.89577048490383482</v>
      </c>
      <c r="Y111">
        <f>Z9full!Y111/ABS(Z9full!$N$211)</f>
        <v>4.007162863772205</v>
      </c>
      <c r="AA111" t="s">
        <v>65</v>
      </c>
    </row>
    <row r="112" spans="1:27" x14ac:dyDescent="0.25">
      <c r="A112" s="1">
        <f>fullIRtable!A112-fullIRtable!$A$103</f>
        <v>39.249999999941792</v>
      </c>
      <c r="B112" s="1">
        <v>23.735700000000001</v>
      </c>
      <c r="C112" s="1">
        <v>3.9752999999999998</v>
      </c>
      <c r="D112" s="1">
        <v>44.845399999999998</v>
      </c>
      <c r="E112" s="89">
        <v>22.0777</v>
      </c>
      <c r="F112">
        <f>Z9full!F112/ABS(Z9full!$F$212)</f>
        <v>-0.58162137474915343</v>
      </c>
      <c r="G112">
        <f>Z9full!G112/ABS(Z9full!$G$211)</f>
        <v>0.60630056223226281</v>
      </c>
      <c r="H112">
        <f>Z9full!H112/ABS(Z9full!$H$211)</f>
        <v>0.55160597285951096</v>
      </c>
      <c r="I112">
        <f>Z9full!I112/ABS(Z9full!$I$212)</f>
        <v>-0.74839859456593394</v>
      </c>
      <c r="J112">
        <f>Z9full!J112/ABS(Z9full!$J$211)</f>
        <v>0.74355950911675428</v>
      </c>
      <c r="K112">
        <f>Z9full!K112/ABS(Z9full!$K$211)</f>
        <v>0.62285914036586454</v>
      </c>
      <c r="L112">
        <f>Z9full!L112/ABS(Z9full!$L$211)</f>
        <v>0.60310149409983693</v>
      </c>
      <c r="M112">
        <f>Z9full!M112/ABS(Z9full!$M$212)</f>
        <v>-0.61848775015164437</v>
      </c>
      <c r="N112">
        <f>Z9full!N112/ABS(Z9full!$N$211)</f>
        <v>0.60429253894884538</v>
      </c>
      <c r="P112">
        <v>0.24742181817658185</v>
      </c>
      <c r="Q112">
        <f>Z9full!Q112/ABS(Z9full!$F$212)</f>
        <v>1.807529426925051</v>
      </c>
      <c r="R112">
        <f>Z9full!R112/ABS(Z9full!$G$211)</f>
        <v>-2.000408550770608</v>
      </c>
      <c r="S112">
        <f>Z9full!S112/ABS(Z9full!$H$211)</f>
        <v>-4.0452998547247354</v>
      </c>
      <c r="T112">
        <f>Z9full!T112/ABS(Z9full!$I$212)</f>
        <v>2.0343976974145561</v>
      </c>
      <c r="U112">
        <f>Z9full!U112/ABS(Z9full!$J$211)</f>
        <v>-16.588260768577605</v>
      </c>
      <c r="V112">
        <f>Z9full!V112/ABS(Z9full!$K$211)</f>
        <v>0.3351620485993545</v>
      </c>
      <c r="W112">
        <f>Z9full!W112/ABS(Z9full!$L$211)</f>
        <v>0.76570715855502824</v>
      </c>
      <c r="X112">
        <f>Z9full!X112/ABS(Z9full!$M$212)</f>
        <v>0.9099607236987437</v>
      </c>
      <c r="Y112">
        <f>Z9full!Y112/ABS(Z9full!$N$211)</f>
        <v>4.0491382856952924</v>
      </c>
      <c r="AA112" t="s">
        <v>65</v>
      </c>
    </row>
    <row r="113" spans="1:27" x14ac:dyDescent="0.25">
      <c r="A113" s="1">
        <f>fullIRtable!A113-fullIRtable!$A$103</f>
        <v>42</v>
      </c>
      <c r="B113" s="1">
        <v>23.830300000000001</v>
      </c>
      <c r="C113" s="1">
        <v>4.0194999999999999</v>
      </c>
      <c r="D113" s="1">
        <v>37.135899999999999</v>
      </c>
      <c r="E113" s="89">
        <v>22.758110000000002</v>
      </c>
      <c r="F113">
        <f>Z9full!F113/ABS(Z9full!$F$212)</f>
        <v>-0.63501845902206877</v>
      </c>
      <c r="G113">
        <f>Z9full!G113/ABS(Z9full!$G$211)</f>
        <v>0.65672592780338668</v>
      </c>
      <c r="H113">
        <f>Z9full!H113/ABS(Z9full!$H$211)</f>
        <v>0.57113814170826516</v>
      </c>
      <c r="I113">
        <f>Z9full!I113/ABS(Z9full!$I$212)</f>
        <v>-0.77250188280714882</v>
      </c>
      <c r="J113">
        <f>Z9full!J113/ABS(Z9full!$J$211)</f>
        <v>0.77754095393256706</v>
      </c>
      <c r="K113">
        <f>Z9full!K113/ABS(Z9full!$K$211)</f>
        <v>0.67282476626690668</v>
      </c>
      <c r="L113">
        <f>Z9full!L113/ABS(Z9full!$L$211)</f>
        <v>0.65453872062919427</v>
      </c>
      <c r="M113">
        <f>Z9full!M113/ABS(Z9full!$M$212)</f>
        <v>-0.66831031839257604</v>
      </c>
      <c r="N113">
        <f>Z9full!N113/ABS(Z9full!$N$211)</f>
        <v>0.65538460049549163</v>
      </c>
      <c r="P113">
        <v>0.39570999999999995</v>
      </c>
      <c r="Q113">
        <f>Z9full!Q113/ABS(Z9full!$F$212)</f>
        <v>1.8206755660343856</v>
      </c>
      <c r="R113">
        <f>Z9full!R113/ABS(Z9full!$G$211)</f>
        <v>-2.0176246642841393</v>
      </c>
      <c r="S113">
        <f>Z9full!S113/ABS(Z9full!$H$211)</f>
        <v>-4.0982890723827898</v>
      </c>
      <c r="T113">
        <f>Z9full!T113/ABS(Z9full!$I$212)</f>
        <v>1.7965580512234403</v>
      </c>
      <c r="U113">
        <f>Z9full!U113/ABS(Z9full!$J$211)</f>
        <v>-17.267377932989632</v>
      </c>
      <c r="V113">
        <f>Z9full!V113/ABS(Z9full!$K$211)</f>
        <v>0.33258800308913411</v>
      </c>
      <c r="W113">
        <f>Z9full!W113/ABS(Z9full!$L$211)</f>
        <v>0.68195113497810766</v>
      </c>
      <c r="X113">
        <f>Z9full!X113/ABS(Z9full!$M$212)</f>
        <v>1.103119476563398</v>
      </c>
      <c r="Y113">
        <f>Z9full!Y113/ABS(Z9full!$N$211)</f>
        <v>4.6205113422995794</v>
      </c>
      <c r="AA113" t="s">
        <v>65</v>
      </c>
    </row>
    <row r="114" spans="1:27" x14ac:dyDescent="0.25">
      <c r="A114" s="1">
        <f>fullIRtable!A114-fullIRtable!$A$103</f>
        <v>45</v>
      </c>
      <c r="B114" s="1">
        <v>23.593900000000001</v>
      </c>
      <c r="C114" s="1">
        <v>4.0320999999999998</v>
      </c>
      <c r="D114" s="1">
        <v>3.3593000000000002</v>
      </c>
      <c r="E114" s="89">
        <v>23.945240000000002</v>
      </c>
      <c r="F114">
        <f>Z9full!F114/ABS(Z9full!$F$212)</f>
        <v>-0.60973879467492997</v>
      </c>
      <c r="G114">
        <f>Z9full!G114/ABS(Z9full!$G$211)</f>
        <v>0.6284797567593986</v>
      </c>
      <c r="H114">
        <f>Z9full!H114/ABS(Z9full!$H$211)</f>
        <v>0.53578836802280927</v>
      </c>
      <c r="I114">
        <f>Z9full!I114/ABS(Z9full!$I$212)</f>
        <v>-0.72319622888586144</v>
      </c>
      <c r="J114">
        <f>Z9full!J114/ABS(Z9full!$J$211)</f>
        <v>0.72917214513538231</v>
      </c>
      <c r="K114">
        <f>Z9full!K114/ABS(Z9full!$K$211)</f>
        <v>0.64301350964955561</v>
      </c>
      <c r="L114">
        <f>Z9full!L114/ABS(Z9full!$L$211)</f>
        <v>0.62684138473958673</v>
      </c>
      <c r="M114">
        <f>Z9full!M114/ABS(Z9full!$M$212)</f>
        <v>-0.63837893294269632</v>
      </c>
      <c r="N114">
        <f>Z9full!N114/ABS(Z9full!$N$211)</f>
        <v>0.62726953030415278</v>
      </c>
      <c r="P114">
        <v>0.11613333333333269</v>
      </c>
      <c r="Q114">
        <f>Z9full!Q114/ABS(Z9full!$F$212)</f>
        <v>1.7945369448911457</v>
      </c>
      <c r="R114">
        <f>Z9full!R114/ABS(Z9full!$G$211)</f>
        <v>-1.9833936656273479</v>
      </c>
      <c r="S114">
        <f>Z9full!S114/ABS(Z9full!$H$211)</f>
        <v>-3.9929299941914889</v>
      </c>
      <c r="T114">
        <f>Z9full!T114/ABS(Z9full!$I$212)</f>
        <v>2.269457394173044</v>
      </c>
      <c r="U114">
        <f>Z9full!U114/ABS(Z9full!$J$211)</f>
        <v>-15.917081359995622</v>
      </c>
      <c r="V114">
        <f>Z9full!V114/ABS(Z9full!$K$211)</f>
        <v>0.33770600790136951</v>
      </c>
      <c r="W114">
        <f>Z9full!W114/ABS(Z9full!$L$211)</f>
        <v>0.84848421369547378</v>
      </c>
      <c r="X114">
        <f>Z9full!X114/ABS(Z9full!$M$212)</f>
        <v>0.71905967582225905</v>
      </c>
      <c r="Y114">
        <f>Z9full!Y114/ABS(Z9full!$N$211)</f>
        <v>3.4844436315071219</v>
      </c>
      <c r="AA114" t="s">
        <v>65</v>
      </c>
    </row>
    <row r="115" spans="1:27" x14ac:dyDescent="0.25">
      <c r="A115" s="1">
        <f>fullIRtable!A115-fullIRtable!$A$103</f>
        <v>48</v>
      </c>
      <c r="B115" s="1">
        <v>23.546600000000002</v>
      </c>
      <c r="C115" s="1">
        <v>3.9659</v>
      </c>
      <c r="D115" s="1">
        <v>3.1065</v>
      </c>
      <c r="E115" s="89">
        <v>24.29364</v>
      </c>
      <c r="F115">
        <f>Z9full!F115/ABS(Z9full!$F$212)</f>
        <v>-0.61157397415875603</v>
      </c>
      <c r="G115">
        <f>Z9full!G115/ABS(Z9full!$G$211)</f>
        <v>0.62992718087332866</v>
      </c>
      <c r="H115">
        <f>Z9full!H115/ABS(Z9full!$H$211)</f>
        <v>0.55096794764406898</v>
      </c>
      <c r="I115">
        <f>Z9full!I115/ABS(Z9full!$I$212)</f>
        <v>-0.69152452593649394</v>
      </c>
      <c r="J115">
        <f>Z9full!J115/ABS(Z9full!$J$211)</f>
        <v>0.70067162468667743</v>
      </c>
      <c r="K115">
        <f>Z9full!K115/ABS(Z9full!$K$211)</f>
        <v>0.64184850410930094</v>
      </c>
      <c r="L115">
        <f>Z9full!L115/ABS(Z9full!$L$211)</f>
        <v>0.62719999657859138</v>
      </c>
      <c r="M115">
        <f>Z9full!M115/ABS(Z9full!$M$212)</f>
        <v>-0.63802223106409284</v>
      </c>
      <c r="N115">
        <f>Z9full!N115/ABS(Z9full!$N$211)</f>
        <v>0.62786106346543491</v>
      </c>
      <c r="P115">
        <v>6.4276666666668092E-2</v>
      </c>
      <c r="Q115">
        <f>Z9full!Q115/ABS(Z9full!$F$212)</f>
        <v>1.8013390147569834</v>
      </c>
      <c r="R115">
        <f>Z9full!R115/ABS(Z9full!$G$211)</f>
        <v>-1.9923016200200527</v>
      </c>
      <c r="S115">
        <f>Z9full!S115/ABS(Z9full!$H$211)</f>
        <v>-4.0203476537594849</v>
      </c>
      <c r="T115">
        <f>Z9full!T115/ABS(Z9full!$I$212)</f>
        <v>2.1463944977551206</v>
      </c>
      <c r="U115">
        <f>Z9full!U115/ABS(Z9full!$J$211)</f>
        <v>-16.268469893559768</v>
      </c>
      <c r="V115">
        <f>Z9full!V115/ABS(Z9full!$K$211)</f>
        <v>0.33637414623862993</v>
      </c>
      <c r="W115">
        <f>Z9full!W115/ABS(Z9full!$L$211)</f>
        <v>0.80514720483019731</v>
      </c>
      <c r="X115">
        <f>Z9full!X115/ABS(Z9full!$M$212)</f>
        <v>0.81900380157925523</v>
      </c>
      <c r="Y115">
        <f>Z9full!Y115/ABS(Z9full!$N$211)</f>
        <v>3.7800832530052273</v>
      </c>
      <c r="AA115" t="s">
        <v>65</v>
      </c>
    </row>
    <row r="116" spans="1:27" x14ac:dyDescent="0.25">
      <c r="A116" s="1">
        <f>fullIRtable!A116-fullIRtable!$A$103</f>
        <v>51</v>
      </c>
      <c r="B116" s="1">
        <v>23.593900000000001</v>
      </c>
      <c r="C116" s="1">
        <v>4.0163000000000002</v>
      </c>
      <c r="D116" s="1">
        <v>27.024999999999999</v>
      </c>
      <c r="E116" s="89">
        <v>24.486470000000004</v>
      </c>
      <c r="F116">
        <f>Z9full!F116/ABS(Z9full!$F$212)</f>
        <v>-0.63443844803168559</v>
      </c>
      <c r="G116">
        <f>Z9full!G116/ABS(Z9full!$G$211)</f>
        <v>0.65162008481734046</v>
      </c>
      <c r="H116">
        <f>Z9full!H116/ABS(Z9full!$H$211)</f>
        <v>0.58477291785337893</v>
      </c>
      <c r="I116">
        <f>Z9full!I116/ABS(Z9full!$I$212)</f>
        <v>-0.66259761607272016</v>
      </c>
      <c r="J116">
        <f>Z9full!J116/ABS(Z9full!$J$211)</f>
        <v>0.6852458657580478</v>
      </c>
      <c r="K116">
        <f>Z9full!K116/ABS(Z9full!$K$211)</f>
        <v>0.66013909090387557</v>
      </c>
      <c r="L116">
        <f>Z9full!L116/ABS(Z9full!$L$211)</f>
        <v>0.64782971950924428</v>
      </c>
      <c r="M116">
        <f>Z9full!M116/ABS(Z9full!$M$212)</f>
        <v>-0.65837698695396452</v>
      </c>
      <c r="N116">
        <f>Z9full!N116/ABS(Z9full!$N$211)</f>
        <v>0.64916327017766595</v>
      </c>
      <c r="P116">
        <v>0.30431999999114195</v>
      </c>
      <c r="Q116">
        <f>Z9full!Q116/ABS(Z9full!$F$212)</f>
        <v>1.8093849545409326</v>
      </c>
      <c r="R116">
        <f>Z9full!R116/ABS(Z9full!$G$211)</f>
        <v>-2.0028385398840296</v>
      </c>
      <c r="S116">
        <f>Z9full!S116/ABS(Z9full!$H$211)</f>
        <v>-4.0527790821587786</v>
      </c>
      <c r="T116">
        <f>Z9full!T116/ABS(Z9full!$I$212)</f>
        <v>2.0008275283224779</v>
      </c>
      <c r="U116">
        <f>Z9full!U116/ABS(Z9full!$J$211)</f>
        <v>-16.68411559119069</v>
      </c>
      <c r="V116">
        <f>Z9full!V116/ABS(Z9full!$K$211)</f>
        <v>0.33479873172747215</v>
      </c>
      <c r="W116">
        <f>Z9full!W116/ABS(Z9full!$L$211)</f>
        <v>0.75388531168858386</v>
      </c>
      <c r="X116">
        <f>Z9full!X116/ABS(Z9full!$M$212)</f>
        <v>0.93722435274811489</v>
      </c>
      <c r="Y116">
        <f>Z9full!Y116/ABS(Z9full!$N$211)</f>
        <v>4.1297854362201623</v>
      </c>
      <c r="AA116" t="s">
        <v>65</v>
      </c>
    </row>
    <row r="117" spans="1:27" x14ac:dyDescent="0.25">
      <c r="A117" s="1">
        <f>fullIRtable!A117-fullIRtable!$A$103</f>
        <v>53.000000000058208</v>
      </c>
      <c r="B117" s="1">
        <v>23.924900000000001</v>
      </c>
      <c r="C117" s="1">
        <v>4.0384000000000002</v>
      </c>
      <c r="D117" s="1">
        <v>7.7511999999999999</v>
      </c>
      <c r="E117" s="89">
        <v>25.095110000000002</v>
      </c>
      <c r="F117">
        <f>Z9full!F117/ABS(Z9full!$F$212)</f>
        <v>-0.65851459712440708</v>
      </c>
      <c r="G117">
        <f>Z9full!G117/ABS(Z9full!$G$211)</f>
        <v>0.67453773130674066</v>
      </c>
      <c r="H117">
        <f>Z9full!H117/ABS(Z9full!$H$211)</f>
        <v>0.5961405515728081</v>
      </c>
      <c r="I117">
        <f>Z9full!I117/ABS(Z9full!$I$212)</f>
        <v>-0.67496786133767006</v>
      </c>
      <c r="J117">
        <f>Z9full!J117/ABS(Z9full!$J$211)</f>
        <v>0.70188825107511621</v>
      </c>
      <c r="K117">
        <f>Z9full!K117/ABS(Z9full!$K$211)</f>
        <v>0.68275943698825625</v>
      </c>
      <c r="L117">
        <f>Z9full!L117/ABS(Z9full!$L$211)</f>
        <v>0.67124562639055618</v>
      </c>
      <c r="M117">
        <f>Z9full!M117/ABS(Z9full!$M$212)</f>
        <v>-0.68084886758090846</v>
      </c>
      <c r="N117">
        <f>Z9full!N117/ABS(Z9full!$N$211)</f>
        <v>0.67232152475616791</v>
      </c>
      <c r="P117">
        <v>0.30351609756442272</v>
      </c>
      <c r="Q117">
        <f>Z9full!Q117/ABS(Z9full!$F$212)</f>
        <v>1.8075543632783415</v>
      </c>
      <c r="R117">
        <f>Z9full!R117/ABS(Z9full!$G$211)</f>
        <v>-2.0004412072711593</v>
      </c>
      <c r="S117">
        <f>Z9full!S117/ABS(Z9full!$H$211)</f>
        <v>-4.0454003675950263</v>
      </c>
      <c r="T117">
        <f>Z9full!T117/ABS(Z9full!$I$212)</f>
        <v>2.033946550851963</v>
      </c>
      <c r="U117">
        <f>Z9full!U117/ABS(Z9full!$J$211)</f>
        <v>-16.589548954079447</v>
      </c>
      <c r="V117">
        <f>Z9full!V117/ABS(Z9full!$K$211)</f>
        <v>0.33515716602880219</v>
      </c>
      <c r="W117">
        <f>Z9full!W117/ABS(Z9full!$L$211)</f>
        <v>0.76554828579232059</v>
      </c>
      <c r="X117">
        <f>Z9full!X117/ABS(Z9full!$M$212)</f>
        <v>0.91032711732894533</v>
      </c>
      <c r="Y117">
        <f>Z9full!Y117/ABS(Z9full!$N$211)</f>
        <v>4.0502220960617699</v>
      </c>
      <c r="AA117" t="s">
        <v>65</v>
      </c>
    </row>
    <row r="118" spans="1:27" x14ac:dyDescent="0.25">
      <c r="A118" s="1">
        <f>fullIRtable!A118-fullIRtable!$A$103</f>
        <v>63.249999999941792</v>
      </c>
      <c r="B118" s="1">
        <v>23.830300000000001</v>
      </c>
      <c r="C118" s="1">
        <v>3.9752999999999998</v>
      </c>
      <c r="D118" s="1">
        <v>10.531700000000001</v>
      </c>
      <c r="E118" s="89">
        <v>28.206150000000001</v>
      </c>
      <c r="F118">
        <f>Z9full!F118/ABS(Z9full!$F$212)</f>
        <v>-0.8349364630595395</v>
      </c>
      <c r="G118">
        <f>Z9full!G118/ABS(Z9full!$G$211)</f>
        <v>0.84496472505061426</v>
      </c>
      <c r="H118">
        <f>Z9full!H118/ABS(Z9full!$H$211)</f>
        <v>0.66626944251521902</v>
      </c>
      <c r="I118">
        <f>Z9full!I118/ABS(Z9full!$I$212)</f>
        <v>-0.82526017148298614</v>
      </c>
      <c r="J118">
        <f>Z9full!J118/ABS(Z9full!$J$211)</f>
        <v>0.86960683396972793</v>
      </c>
      <c r="K118">
        <f>Z9full!K118/ABS(Z9full!$K$211)</f>
        <v>0.85566333147960461</v>
      </c>
      <c r="L118">
        <f>Z9full!L118/ABS(Z9full!$L$211)</f>
        <v>0.84578218256598814</v>
      </c>
      <c r="M118">
        <f>Z9full!M118/ABS(Z9full!$M$212)</f>
        <v>-0.85108848777898605</v>
      </c>
      <c r="N118">
        <f>Z9full!N118/ABS(Z9full!$N$211)</f>
        <v>0.84497866718363135</v>
      </c>
      <c r="P118">
        <v>0.28802181817572153</v>
      </c>
      <c r="Q118">
        <f>Z9full!Q118/ABS(Z9full!$F$212)</f>
        <v>1.8107875693595767</v>
      </c>
      <c r="R118">
        <f>Z9full!R118/ABS(Z9full!$G$211)</f>
        <v>-2.0046753968109998</v>
      </c>
      <c r="S118">
        <f>Z9full!S118/ABS(Z9full!$H$211)</f>
        <v>-4.0584327168834475</v>
      </c>
      <c r="T118">
        <f>Z9full!T118/ABS(Z9full!$I$212)</f>
        <v>1.9754514478855205</v>
      </c>
      <c r="U118">
        <f>Z9full!U118/ABS(Z9full!$J$211)</f>
        <v>-16.756573363622167</v>
      </c>
      <c r="V118">
        <f>Z9full!V118/ABS(Z9full!$K$211)</f>
        <v>0.33452409628050156</v>
      </c>
      <c r="W118">
        <f>Z9full!W118/ABS(Z9full!$L$211)</f>
        <v>0.74494904043509802</v>
      </c>
      <c r="X118">
        <f>Z9full!X118/ABS(Z9full!$M$212)</f>
        <v>0.95783324631649736</v>
      </c>
      <c r="Y118">
        <f>Z9full!Y118/ABS(Z9full!$N$211)</f>
        <v>4.1907475531102421</v>
      </c>
      <c r="AA118" t="s">
        <v>65</v>
      </c>
    </row>
    <row r="119" spans="1:27" x14ac:dyDescent="0.25">
      <c r="A119" s="1">
        <f>fullIRtable!A119-fullIRtable!$A$103</f>
        <v>66</v>
      </c>
      <c r="B119" s="1">
        <v>23.688500000000001</v>
      </c>
      <c r="C119" s="1">
        <v>4.0132000000000003</v>
      </c>
      <c r="D119" s="1">
        <v>10.658099999999999</v>
      </c>
      <c r="E119" s="89">
        <v>28.99821</v>
      </c>
      <c r="F119">
        <f>Z9full!F119/ABS(Z9full!$F$212)</f>
        <v>-0.81805356917890326</v>
      </c>
      <c r="G119">
        <f>Z9full!G119/ABS(Z9full!$G$211)</f>
        <v>0.82515319572933699</v>
      </c>
      <c r="H119">
        <f>Z9full!H119/ABS(Z9full!$H$211)</f>
        <v>0.66064785244704449</v>
      </c>
      <c r="I119">
        <f>Z9full!I119/ABS(Z9full!$I$212)</f>
        <v>-0.74041850017624466</v>
      </c>
      <c r="J119">
        <f>Z9full!J119/ABS(Z9full!$J$211)</f>
        <v>0.79452978777810901</v>
      </c>
      <c r="K119">
        <f>Z9full!K119/ABS(Z9full!$K$211)</f>
        <v>0.83097852450619603</v>
      </c>
      <c r="L119">
        <f>Z9full!L119/ABS(Z9full!$L$211)</f>
        <v>0.82485098517132927</v>
      </c>
      <c r="M119">
        <f>Z9full!M119/ABS(Z9full!$M$212)</f>
        <v>-0.82804733047975987</v>
      </c>
      <c r="N119">
        <f>Z9full!N119/ABS(Z9full!$N$211)</f>
        <v>0.82437018215332836</v>
      </c>
      <c r="P119">
        <v>0.23644999999999902</v>
      </c>
      <c r="Q119">
        <f>Z9full!Q119/ABS(Z9full!$F$212)</f>
        <v>1.8129304834963462</v>
      </c>
      <c r="R119">
        <f>Z9full!R119/ABS(Z9full!$G$211)</f>
        <v>-2.0074817455038123</v>
      </c>
      <c r="S119">
        <f>Z9full!S119/ABS(Z9full!$H$211)</f>
        <v>-4.0670703342559129</v>
      </c>
      <c r="T119">
        <f>Z9full!T119/ABS(Z9full!$I$212)</f>
        <v>1.9366819142675027</v>
      </c>
      <c r="U119">
        <f>Z9full!U119/ABS(Z9full!$J$211)</f>
        <v>-16.867274246200417</v>
      </c>
      <c r="V119">
        <f>Z9full!V119/ABS(Z9full!$K$211)</f>
        <v>0.33410450895152538</v>
      </c>
      <c r="W119">
        <f>Z9full!W119/ABS(Z9full!$L$211)</f>
        <v>0.73129622006996176</v>
      </c>
      <c r="X119">
        <f>Z9full!X119/ABS(Z9full!$M$212)</f>
        <v>0.98931948179898599</v>
      </c>
      <c r="Y119">
        <f>Z9full!Y119/ABS(Z9full!$N$211)</f>
        <v>4.2838853813986368</v>
      </c>
      <c r="AA119" t="s">
        <v>65</v>
      </c>
    </row>
    <row r="120" spans="1:27" x14ac:dyDescent="0.25">
      <c r="A120" s="1">
        <f>fullIRtable!A120-fullIRtable!$A$103</f>
        <v>69</v>
      </c>
      <c r="B120" s="1">
        <v>23.877600000000001</v>
      </c>
      <c r="C120" s="1">
        <v>4.0037000000000003</v>
      </c>
      <c r="D120" s="1">
        <v>39.947899999999997</v>
      </c>
      <c r="E120" s="89">
        <v>29.707559999999997</v>
      </c>
      <c r="F120">
        <f>Z9full!F120/ABS(Z9full!$F$212)</f>
        <v>-0.81837160970026468</v>
      </c>
      <c r="G120">
        <f>Z9full!G120/ABS(Z9full!$G$211)</f>
        <v>0.82393769662888838</v>
      </c>
      <c r="H120">
        <f>Z9full!H120/ABS(Z9full!$H$211)</f>
        <v>0.66018711714081946</v>
      </c>
      <c r="I120">
        <f>Z9full!I120/ABS(Z9full!$I$212)</f>
        <v>-0.71440267360633902</v>
      </c>
      <c r="J120">
        <f>Z9full!J120/ABS(Z9full!$J$211)</f>
        <v>0.77503913218342091</v>
      </c>
      <c r="K120">
        <f>Z9full!K120/ABS(Z9full!$K$211)</f>
        <v>0.82798575775941186</v>
      </c>
      <c r="L120">
        <f>Z9full!L120/ABS(Z9full!$L$211)</f>
        <v>0.82360984340910659</v>
      </c>
      <c r="M120">
        <f>Z9full!M120/ABS(Z9full!$M$212)</f>
        <v>-0.82566254747574086</v>
      </c>
      <c r="N120">
        <f>Z9full!N120/ABS(Z9full!$N$211)</f>
        <v>0.82312821972153949</v>
      </c>
      <c r="P120">
        <v>0.21826333333333517</v>
      </c>
      <c r="Q120">
        <f>Z9full!Q120/ABS(Z9full!$F$212)</f>
        <v>1.8126208341065748</v>
      </c>
      <c r="R120">
        <f>Z9full!R120/ABS(Z9full!$G$211)</f>
        <v>-2.0070762303664189</v>
      </c>
      <c r="S120">
        <f>Z9full!S120/ABS(Z9full!$H$211)</f>
        <v>-4.0658222055733226</v>
      </c>
      <c r="T120">
        <f>Z9full!T120/ABS(Z9full!$I$212)</f>
        <v>1.9422840793137695</v>
      </c>
      <c r="U120">
        <f>Z9full!U120/ABS(Z9full!$J$211)</f>
        <v>-16.851278060513643</v>
      </c>
      <c r="V120">
        <f>Z9full!V120/ABS(Z9full!$K$211)</f>
        <v>0.33416513895237471</v>
      </c>
      <c r="W120">
        <f>Z9full!W120/ABS(Z9full!$L$211)</f>
        <v>0.73326904114358604</v>
      </c>
      <c r="X120">
        <f>Z9full!X120/ABS(Z9full!$M$212)</f>
        <v>0.98476974708708687</v>
      </c>
      <c r="Y120">
        <f>Z9full!Y120/ABS(Z9full!$N$211)</f>
        <v>4.2704270429845481</v>
      </c>
      <c r="AA120" t="s">
        <v>65</v>
      </c>
    </row>
    <row r="121" spans="1:27" x14ac:dyDescent="0.25">
      <c r="A121" s="1">
        <f>fullIRtable!A121-fullIRtable!$A$103</f>
        <v>72</v>
      </c>
      <c r="B121" s="1">
        <v>23.593900000000001</v>
      </c>
      <c r="C121" s="1">
        <v>4.0163000000000002</v>
      </c>
      <c r="D121" s="1">
        <v>39.663600000000002</v>
      </c>
      <c r="E121" s="89">
        <v>30.362350000000003</v>
      </c>
      <c r="F121">
        <f>Z9full!F121/ABS(Z9full!$F$212)</f>
        <v>-0.83564835531511628</v>
      </c>
      <c r="G121">
        <f>Z9full!G121/ABS(Z9full!$G$211)</f>
        <v>0.84041326913180181</v>
      </c>
      <c r="H121">
        <f>Z9full!H121/ABS(Z9full!$H$211)</f>
        <v>0.66801330902620293</v>
      </c>
      <c r="I121">
        <f>Z9full!I121/ABS(Z9full!$I$212)</f>
        <v>-0.72426952918426502</v>
      </c>
      <c r="J121">
        <f>Z9full!J121/ABS(Z9full!$J$211)</f>
        <v>0.78595933164627507</v>
      </c>
      <c r="K121">
        <f>Z9full!K121/ABS(Z9full!$K$211)</f>
        <v>0.84429363918595557</v>
      </c>
      <c r="L121">
        <f>Z9full!L121/ABS(Z9full!$L$211)</f>
        <v>0.8404432197216144</v>
      </c>
      <c r="M121">
        <f>Z9full!M121/ABS(Z9full!$M$212)</f>
        <v>-0.84151598721610976</v>
      </c>
      <c r="N121">
        <f>Z9full!N121/ABS(Z9full!$N$211)</f>
        <v>0.83962833585839192</v>
      </c>
      <c r="P121">
        <v>0.21395666666666577</v>
      </c>
      <c r="Q121">
        <f>Z9full!Q121/ABS(Z9full!$F$212)</f>
        <v>1.8112610129688516</v>
      </c>
      <c r="R121">
        <f>Z9full!R121/ABS(Z9full!$G$211)</f>
        <v>-2.0052954158926668</v>
      </c>
      <c r="S121">
        <f>Z9full!S121/ABS(Z9full!$H$211)</f>
        <v>-4.0603410635209487</v>
      </c>
      <c r="T121">
        <f>Z9full!T121/ABS(Z9full!$I$212)</f>
        <v>1.9668859301276747</v>
      </c>
      <c r="U121">
        <f>Z9full!U121/ABS(Z9full!$J$211)</f>
        <v>-16.781030985542017</v>
      </c>
      <c r="V121">
        <f>Z9full!V121/ABS(Z9full!$K$211)</f>
        <v>0.33443139514870801</v>
      </c>
      <c r="W121">
        <f>Z9full!W121/ABS(Z9full!$L$211)</f>
        <v>0.74193266484618958</v>
      </c>
      <c r="X121">
        <f>Z9full!X121/ABS(Z9full!$M$212)</f>
        <v>0.96478963472559265</v>
      </c>
      <c r="Y121">
        <f>Z9full!Y121/ABS(Z9full!$N$211)</f>
        <v>4.2113248914309391</v>
      </c>
      <c r="AA121" t="s">
        <v>65</v>
      </c>
    </row>
    <row r="122" spans="1:27" x14ac:dyDescent="0.25">
      <c r="A122" s="1">
        <f>fullIRtable!A122-fullIRtable!$A$103</f>
        <v>75</v>
      </c>
      <c r="B122" s="1">
        <v>23.546600000000002</v>
      </c>
      <c r="C122" s="1">
        <v>3.9815999999999998</v>
      </c>
      <c r="D122" s="1">
        <v>40.1691</v>
      </c>
      <c r="E122" s="89">
        <v>31.00422</v>
      </c>
      <c r="F122">
        <f>Z9full!F122/ABS(Z9full!$F$212)</f>
        <v>-0.83659090906402578</v>
      </c>
      <c r="G122">
        <f>Z9full!G122/ABS(Z9full!$G$211)</f>
        <v>0.83977492464318182</v>
      </c>
      <c r="H122">
        <f>Z9full!H122/ABS(Z9full!$H$211)</f>
        <v>0.65446511905982463</v>
      </c>
      <c r="I122">
        <f>Z9full!I122/ABS(Z9full!$I$212)</f>
        <v>-0.72228088400813073</v>
      </c>
      <c r="J122">
        <f>Z9full!J122/ABS(Z9full!$J$211)</f>
        <v>0.78900588507154523</v>
      </c>
      <c r="K122">
        <f>Z9full!K122/ABS(Z9full!$K$211)</f>
        <v>0.84390572910451456</v>
      </c>
      <c r="L122">
        <f>Z9full!L122/ABS(Z9full!$L$211)</f>
        <v>0.84071476006960566</v>
      </c>
      <c r="M122">
        <f>Z9full!M122/ABS(Z9full!$M$212)</f>
        <v>-0.84114741262612469</v>
      </c>
      <c r="N122">
        <f>Z9full!N122/ABS(Z9full!$N$211)</f>
        <v>0.83973385452049354</v>
      </c>
      <c r="P122">
        <v>0.20653999999398928</v>
      </c>
      <c r="Q122">
        <f>Z9full!Q122/ABS(Z9full!$F$212)</f>
        <v>1.8097683875872028</v>
      </c>
      <c r="R122">
        <f>Z9full!R122/ABS(Z9full!$G$211)</f>
        <v>-2.0033406816859767</v>
      </c>
      <c r="S122">
        <f>Z9full!S122/ABS(Z9full!$H$211)</f>
        <v>-4.0543246165018729</v>
      </c>
      <c r="T122">
        <f>Z9full!T122/ABS(Z9full!$I$212)</f>
        <v>1.9938904727319751</v>
      </c>
      <c r="U122">
        <f>Z9full!U122/ABS(Z9full!$J$211)</f>
        <v>-16.703923367383762</v>
      </c>
      <c r="V122">
        <f>Z9full!V122/ABS(Z9full!$K$211)</f>
        <v>0.33472365474318305</v>
      </c>
      <c r="W122">
        <f>Z9full!W122/ABS(Z9full!$L$211)</f>
        <v>0.75144240446606858</v>
      </c>
      <c r="X122">
        <f>Z9full!X122/ABS(Z9full!$M$212)</f>
        <v>0.94285820369622197</v>
      </c>
      <c r="Y122">
        <f>Z9full!Y122/ABS(Z9full!$N$211)</f>
        <v>4.1464506436527166</v>
      </c>
      <c r="AA122" t="s">
        <v>65</v>
      </c>
    </row>
    <row r="123" spans="1:27" x14ac:dyDescent="0.25">
      <c r="A123" s="1">
        <f>fullIRtable!A123-fullIRtable!$A$103</f>
        <v>77.000000000058208</v>
      </c>
      <c r="B123" s="1">
        <v>23.735700000000001</v>
      </c>
      <c r="C123" s="1">
        <v>4.0603999999999996</v>
      </c>
      <c r="D123" s="1">
        <v>40.895800000000001</v>
      </c>
      <c r="E123" s="89">
        <v>31.417300000000001</v>
      </c>
      <c r="F123">
        <f>Z9full!F123/ABS(Z9full!$F$212)</f>
        <v>-0.87043861727627592</v>
      </c>
      <c r="G123">
        <f>Z9full!G123/ABS(Z9full!$G$211)</f>
        <v>0.87213627869474708</v>
      </c>
      <c r="H123">
        <f>Z9full!H123/ABS(Z9full!$H$211)</f>
        <v>0.7118700128564418</v>
      </c>
      <c r="I123">
        <f>Z9full!I123/ABS(Z9full!$I$212)</f>
        <v>-0.66264704885032488</v>
      </c>
      <c r="J123">
        <f>Z9full!J123/ABS(Z9full!$J$211)</f>
        <v>0.74699381762507222</v>
      </c>
      <c r="K123">
        <f>Z9full!K123/ABS(Z9full!$K$211)</f>
        <v>0.86983015217695625</v>
      </c>
      <c r="L123">
        <f>Z9full!L123/ABS(Z9full!$L$211)</f>
        <v>0.87056175111993872</v>
      </c>
      <c r="M123">
        <f>Z9full!M123/ABS(Z9full!$M$212)</f>
        <v>-0.86992332469385647</v>
      </c>
      <c r="N123">
        <f>Z9full!N123/ABS(Z9full!$N$211)</f>
        <v>0.87054872807499073</v>
      </c>
      <c r="P123">
        <v>0.19881463414859976</v>
      </c>
      <c r="Q123">
        <f>Z9full!Q123/ABS(Z9full!$F$212)</f>
        <v>1.8110619067673905</v>
      </c>
      <c r="R123">
        <f>Z9full!R123/ABS(Z9full!$G$211)</f>
        <v>-2.0050346676239084</v>
      </c>
      <c r="S123">
        <f>Z9full!S123/ABS(Z9full!$H$211)</f>
        <v>-4.059538511189019</v>
      </c>
      <c r="T123">
        <f>Z9full!T123/ABS(Z9full!$I$212)</f>
        <v>1.9704881408777657</v>
      </c>
      <c r="U123">
        <f>Z9full!U123/ABS(Z9full!$J$211)</f>
        <v>-16.770745377796771</v>
      </c>
      <c r="V123">
        <f>Z9full!V123/ABS(Z9full!$K$211)</f>
        <v>0.33447038034062915</v>
      </c>
      <c r="W123">
        <f>Z9full!W123/ABS(Z9full!$L$211)</f>
        <v>0.74320119533973583</v>
      </c>
      <c r="X123">
        <f>Z9full!X123/ABS(Z9full!$M$212)</f>
        <v>0.96186413935963944</v>
      </c>
      <c r="Y123">
        <f>Z9full!Y123/ABS(Z9full!$N$211)</f>
        <v>4.2026711322266728</v>
      </c>
      <c r="AA123" t="s">
        <v>65</v>
      </c>
    </row>
    <row r="124" spans="1:27" x14ac:dyDescent="0.25">
      <c r="A124" s="1">
        <f>fullIRtable!A124-fullIRtable!$A$103</f>
        <v>87.249999999941792</v>
      </c>
      <c r="B124" s="1">
        <v>23.735700000000001</v>
      </c>
      <c r="C124" s="1">
        <v>4.01</v>
      </c>
      <c r="D124" s="1">
        <v>40.105899999999998</v>
      </c>
      <c r="E124" s="89">
        <v>33.455150000000003</v>
      </c>
      <c r="F124">
        <f>Z9full!F124/ABS(Z9full!$F$212)</f>
        <v>-1</v>
      </c>
      <c r="G124">
        <f>Z9full!G124/ABS(Z9full!$G$211)</f>
        <v>1</v>
      </c>
      <c r="H124">
        <f>Z9full!H124/ABS(Z9full!$H$211)</f>
        <v>0.78414441467650098</v>
      </c>
      <c r="I124">
        <f>Z9full!I124/ABS(Z9full!$I$212)</f>
        <v>-0.78113909997555331</v>
      </c>
      <c r="J124">
        <f>Z9full!J124/ABS(Z9full!$J$211)</f>
        <v>0.88268514399453613</v>
      </c>
      <c r="K124">
        <f>Z9full!K124/ABS(Z9full!$K$211)</f>
        <v>1</v>
      </c>
      <c r="L124">
        <f>Z9full!L124/ABS(Z9full!$L$211)</f>
        <v>1</v>
      </c>
      <c r="M124">
        <f>Z9full!M124/ABS(Z9full!$M$212)</f>
        <v>-1</v>
      </c>
      <c r="N124">
        <f>Z9full!N124/ABS(Z9full!$N$211)</f>
        <v>1</v>
      </c>
      <c r="P124">
        <v>0.18567428570934294</v>
      </c>
      <c r="Q124">
        <f>Z9full!Q124/ABS(Z9full!$F$212)</f>
        <v>1.8128283313789357</v>
      </c>
      <c r="R124">
        <f>Z9full!R124/ABS(Z9full!$G$211)</f>
        <v>-2.0073479678119055</v>
      </c>
      <c r="S124">
        <f>Z9full!S124/ABS(Z9full!$H$211)</f>
        <v>-4.0666585829118098</v>
      </c>
      <c r="T124">
        <f>Z9full!T124/ABS(Z9full!$I$212)</f>
        <v>1.9385300314423872</v>
      </c>
      <c r="U124">
        <f>Z9full!U124/ABS(Z9full!$J$211)</f>
        <v>-16.861997200685281</v>
      </c>
      <c r="V124">
        <f>Z9full!V124/ABS(Z9full!$K$211)</f>
        <v>0.33412451025172357</v>
      </c>
      <c r="W124">
        <f>Z9full!W124/ABS(Z9full!$L$211)</f>
        <v>0.73194704066507821</v>
      </c>
      <c r="X124">
        <f>Z9full!X124/ABS(Z9full!$M$212)</f>
        <v>0.9878185533151469</v>
      </c>
      <c r="Y124">
        <f>Z9full!Y124/ABS(Z9full!$N$211)</f>
        <v>4.2794455607433362</v>
      </c>
      <c r="AA124" t="s">
        <v>65</v>
      </c>
    </row>
    <row r="125" spans="1:27" x14ac:dyDescent="0.25">
      <c r="A125" s="1">
        <f>fullIRtable!A125-fullIRtable!$A$103</f>
        <v>90.166666666686069</v>
      </c>
      <c r="B125" s="1">
        <v>23.593900000000001</v>
      </c>
      <c r="C125" s="1">
        <v>4.0384000000000002</v>
      </c>
      <c r="D125" s="1">
        <v>41.211799999999997</v>
      </c>
      <c r="E125" s="89">
        <v>33.996699999999997</v>
      </c>
      <c r="F125">
        <f>Z9full!F125/ABS(Z9full!$F$212)</f>
        <v>-0.97545543026168191</v>
      </c>
      <c r="G125">
        <f>Z9full!G125/ABS(Z9full!$G$211)</f>
        <v>0.97459796658209175</v>
      </c>
      <c r="H125">
        <f>Z9full!H125/ABS(Z9full!$H$211)</f>
        <v>0.77428786442757003</v>
      </c>
      <c r="I125">
        <f>Z9full!I125/ABS(Z9full!$I$212)</f>
        <v>-0.72582609454615266</v>
      </c>
      <c r="J125">
        <f>Z9full!J125/ABS(Z9full!$J$211)</f>
        <v>0.83163338896179106</v>
      </c>
      <c r="K125">
        <f>Z9full!K125/ABS(Z9full!$K$211)</f>
        <v>0.9721337663145404</v>
      </c>
      <c r="L125">
        <f>Z9full!L125/ABS(Z9full!$L$211)</f>
        <v>0.97360542840039577</v>
      </c>
      <c r="M125">
        <f>Z9full!M125/ABS(Z9full!$M$212)</f>
        <v>-0.97345419419955959</v>
      </c>
      <c r="N125">
        <f>Z9full!N125/ABS(Z9full!$N$211)</f>
        <v>0.97412968805753275</v>
      </c>
      <c r="P125">
        <v>0.17394967741674258</v>
      </c>
      <c r="Q125">
        <f>Z9full!Q125/ABS(Z9full!$F$212)</f>
        <v>1.8143634325873581</v>
      </c>
      <c r="R125">
        <f>Z9full!R125/ABS(Z9full!$G$211)</f>
        <v>-2.0093583282263929</v>
      </c>
      <c r="S125">
        <f>Z9full!S125/ABS(Z9full!$H$211)</f>
        <v>-4.0728462415320887</v>
      </c>
      <c r="T125">
        <f>Z9full!T125/ABS(Z9full!$I$212)</f>
        <v>1.9107570084357866</v>
      </c>
      <c r="U125">
        <f>Z9full!U125/ABS(Z9full!$J$211)</f>
        <v>-16.941299099328429</v>
      </c>
      <c r="V125">
        <f>Z9full!V125/ABS(Z9full!$K$211)</f>
        <v>0.33382393361565244</v>
      </c>
      <c r="W125">
        <f>Z9full!W125/ABS(Z9full!$L$211)</f>
        <v>0.72216667809958135</v>
      </c>
      <c r="X125">
        <f>Z9full!X125/ABS(Z9full!$M$212)</f>
        <v>1.0103740962849599</v>
      </c>
      <c r="Y125">
        <f>Z9full!Y125/ABS(Z9full!$N$211)</f>
        <v>4.3461659618847701</v>
      </c>
      <c r="AA125" t="s">
        <v>65</v>
      </c>
    </row>
    <row r="126" spans="1:27" x14ac:dyDescent="0.25">
      <c r="A126" s="1">
        <f>fullIRtable!A126-fullIRtable!$A$103</f>
        <v>92.750000000058208</v>
      </c>
      <c r="B126" s="1">
        <v>23.830300000000001</v>
      </c>
      <c r="C126" s="1">
        <v>4.01</v>
      </c>
      <c r="D126" s="1">
        <v>39.821599999999997</v>
      </c>
      <c r="E126" s="89">
        <v>34.446069999999999</v>
      </c>
      <c r="F126">
        <f>Z9full!F126/ABS(Z9full!$F$212)</f>
        <v>-0.91467887867517328</v>
      </c>
      <c r="G126">
        <f>Z9full!G126/ABS(Z9full!$G$211)</f>
        <v>0.91273954110245392</v>
      </c>
      <c r="H126">
        <f>Z9full!H126/ABS(Z9full!$H$211)</f>
        <v>0.75147642255002911</v>
      </c>
      <c r="I126">
        <f>Z9full!I126/ABS(Z9full!$I$212)</f>
        <v>-0.60978430114035143</v>
      </c>
      <c r="J126">
        <f>Z9full!J126/ABS(Z9full!$J$211)</f>
        <v>0.72085848925398477</v>
      </c>
      <c r="K126">
        <f>Z9full!K126/ABS(Z9full!$K$211)</f>
        <v>0.90522467360217551</v>
      </c>
      <c r="L126">
        <f>Z9full!L126/ABS(Z9full!$L$211)</f>
        <v>0.90963040795300842</v>
      </c>
      <c r="M126">
        <f>Z9full!M126/ABS(Z9full!$M$212)</f>
        <v>-0.90895288916299188</v>
      </c>
      <c r="N126">
        <f>Z9full!N126/ABS(Z9full!$N$211)</f>
        <v>0.91105111786965232</v>
      </c>
      <c r="P126">
        <v>0.1635840000152266</v>
      </c>
      <c r="Q126">
        <f>Z9full!Q126/ABS(Z9full!$F$212)</f>
        <v>1.8246749808380038</v>
      </c>
      <c r="R126">
        <f>Z9full!R126/ABS(Z9full!$G$211)</f>
        <v>-2.0228622766153261</v>
      </c>
      <c r="S126">
        <f>Z9full!S126/ABS(Z9full!$H$211)</f>
        <v>-4.114409841312443</v>
      </c>
      <c r="T126">
        <f>Z9full!T126/ABS(Z9full!$I$212)</f>
        <v>1.7242007230119647</v>
      </c>
      <c r="U126">
        <f>Z9full!U126/ABS(Z9full!$J$211)</f>
        <v>-17.473983951688915</v>
      </c>
      <c r="V126">
        <f>Z9full!V126/ABS(Z9full!$K$211)</f>
        <v>0.3318049079442783</v>
      </c>
      <c r="W126">
        <f>Z9full!W126/ABS(Z9full!$L$211)</f>
        <v>0.6564702608375923</v>
      </c>
      <c r="X126">
        <f>Z9full!X126/ABS(Z9full!$M$212)</f>
        <v>1.1618836538896453</v>
      </c>
      <c r="Y126">
        <f>Z9full!Y126/ABS(Z9full!$N$211)</f>
        <v>4.7943386582360272</v>
      </c>
      <c r="AA126" t="s">
        <v>65</v>
      </c>
    </row>
    <row r="127" spans="1:27" x14ac:dyDescent="0.25">
      <c r="A127" s="1">
        <f>fullIRtable!A127-fullIRtable!$A$103</f>
        <v>93.999999999941792</v>
      </c>
      <c r="B127" s="1">
        <v>23.593900000000001</v>
      </c>
      <c r="C127" s="1">
        <v>4.0888</v>
      </c>
      <c r="D127" s="1">
        <v>39.947899999999997</v>
      </c>
      <c r="E127" s="89">
        <v>34.650549999999988</v>
      </c>
      <c r="F127">
        <f>Z9full!F127/ABS(Z9full!$F$212)</f>
        <v>-0.87312542271629323</v>
      </c>
      <c r="G127">
        <f>Z9full!G127/ABS(Z9full!$G$211)</f>
        <v>0.87635255748689622</v>
      </c>
      <c r="H127">
        <f>Z9full!H127/ABS(Z9full!$H$211)</f>
        <v>0.88487392620349725</v>
      </c>
      <c r="I127">
        <f>Z9full!I127/ABS(Z9full!$I$212)</f>
        <v>-0.36402846066317729</v>
      </c>
      <c r="J127">
        <f>Z9full!J127/ABS(Z9full!$J$211)</f>
        <v>0.49515036814962987</v>
      </c>
      <c r="K127">
        <f>Z9full!K127/ABS(Z9full!$K$211)</f>
        <v>0.85061328235979727</v>
      </c>
      <c r="L127">
        <f>Z9full!L127/ABS(Z9full!$L$211)</f>
        <v>0.86150039813346435</v>
      </c>
      <c r="M127">
        <f>Z9full!M127/ABS(Z9full!$M$212)</f>
        <v>-0.86366230002705724</v>
      </c>
      <c r="N127">
        <f>Z9full!N127/ABS(Z9full!$N$211)</f>
        <v>0.86737781820545645</v>
      </c>
      <c r="P127">
        <v>0.1774707692244164</v>
      </c>
      <c r="Q127">
        <f>Z9full!Q127/ABS(Z9full!$F$212)</f>
        <v>1.8138552086121846</v>
      </c>
      <c r="R127">
        <f>Z9full!R127/ABS(Z9full!$G$211)</f>
        <v>-2.0086927606624028</v>
      </c>
      <c r="S127">
        <f>Z9full!S127/ABS(Z9full!$H$211)</f>
        <v>-4.0707977001702629</v>
      </c>
      <c r="T127">
        <f>Z9full!T127/ABS(Z9full!$I$212)</f>
        <v>1.9199518002876472</v>
      </c>
      <c r="U127">
        <f>Z9full!U127/ABS(Z9full!$J$211)</f>
        <v>-16.915044693430985</v>
      </c>
      <c r="V127">
        <f>Z9full!V127/ABS(Z9full!$K$211)</f>
        <v>0.33392344539201896</v>
      </c>
      <c r="W127">
        <f>Z9full!W127/ABS(Z9full!$L$211)</f>
        <v>0.72540465469707704</v>
      </c>
      <c r="X127">
        <f>Z9full!X127/ABS(Z9full!$M$212)</f>
        <v>1.0029066522090946</v>
      </c>
      <c r="Y127">
        <f>Z9full!Y127/ABS(Z9full!$N$211)</f>
        <v>4.3240768969721</v>
      </c>
      <c r="AA127" t="s">
        <v>65</v>
      </c>
    </row>
    <row r="128" spans="1:27" x14ac:dyDescent="0.25">
      <c r="A128" s="1">
        <f>fullIRtable!A128-fullIRtable!$A$103</f>
        <v>96.166666666686069</v>
      </c>
      <c r="B128" s="1">
        <v>23.783000000000001</v>
      </c>
      <c r="C128" s="1">
        <v>4.01</v>
      </c>
      <c r="D128" s="1">
        <v>39.6004</v>
      </c>
      <c r="E128" s="89">
        <v>35.035069999999997</v>
      </c>
      <c r="F128">
        <f>Z9full!F128/ABS(Z9full!$F$212)</f>
        <v>-0.87096736325406499</v>
      </c>
      <c r="G128">
        <f>Z9full!G128/ABS(Z9full!$G$211)</f>
        <v>0.87486499740444423</v>
      </c>
      <c r="H128">
        <f>Z9full!H128/ABS(Z9full!$H$211)</f>
        <v>0.83564163050919771</v>
      </c>
      <c r="I128">
        <f>Z9full!I128/ABS(Z9full!$I$212)</f>
        <v>-0.46658578114085836</v>
      </c>
      <c r="J128">
        <f>Z9full!J128/ABS(Z9full!$J$211)</f>
        <v>0.58005910873827993</v>
      </c>
      <c r="K128">
        <f>Z9full!K128/ABS(Z9full!$K$211)</f>
        <v>0.85698099222210311</v>
      </c>
      <c r="L128">
        <f>Z9full!L128/ABS(Z9full!$L$211)</f>
        <v>0.86383958809418737</v>
      </c>
      <c r="M128">
        <f>Z9full!M128/ABS(Z9full!$M$212)</f>
        <v>-0.86597780343406994</v>
      </c>
      <c r="N128">
        <f>Z9full!N128/ABS(Z9full!$N$211)</f>
        <v>0.86803011924718676</v>
      </c>
      <c r="P128">
        <v>0.1773490909053396</v>
      </c>
      <c r="Q128">
        <f>Z9full!Q128/ABS(Z9full!$F$212)</f>
        <v>1.8107238152887086</v>
      </c>
      <c r="R128">
        <f>Z9full!R128/ABS(Z9full!$G$211)</f>
        <v>-2.0045919046585916</v>
      </c>
      <c r="S128">
        <f>Z9full!S128/ABS(Z9full!$H$211)</f>
        <v>-4.0581757367067448</v>
      </c>
      <c r="T128">
        <f>Z9full!T128/ABS(Z9full!$I$212)</f>
        <v>1.9766049004091055</v>
      </c>
      <c r="U128">
        <f>Z9full!U128/ABS(Z9full!$J$211)</f>
        <v>-16.75327985445724</v>
      </c>
      <c r="V128">
        <f>Z9full!V128/ABS(Z9full!$K$211)</f>
        <v>0.33453657978453166</v>
      </c>
      <c r="W128">
        <f>Z9full!W128/ABS(Z9full!$L$211)</f>
        <v>0.74535523260484116</v>
      </c>
      <c r="X128">
        <f>Z9full!X128/ABS(Z9full!$M$212)</f>
        <v>0.95689648415180373</v>
      </c>
      <c r="Y128">
        <f>Z9full!Y128/ABS(Z9full!$N$211)</f>
        <v>4.1879765653210947</v>
      </c>
      <c r="AA128" t="s">
        <v>65</v>
      </c>
    </row>
    <row r="129" spans="1:27" x14ac:dyDescent="0.25">
      <c r="A129" s="1">
        <f>fullIRtable!A129-fullIRtable!$A$103</f>
        <v>98.000000000058208</v>
      </c>
      <c r="B129" s="1">
        <v>23.783000000000001</v>
      </c>
      <c r="C129" s="1">
        <v>4.0004999999999997</v>
      </c>
      <c r="D129" s="1">
        <v>38.842100000000002</v>
      </c>
      <c r="E129" s="89">
        <v>35.360210000000002</v>
      </c>
      <c r="F129">
        <f>Z9full!F129/ABS(Z9full!$F$212)</f>
        <v>-0.88925496193002163</v>
      </c>
      <c r="G129">
        <f>Z9full!G129/ABS(Z9full!$G$211)</f>
        <v>0.88989696736185941</v>
      </c>
      <c r="H129">
        <f>Z9full!H129/ABS(Z9full!$H$211)</f>
        <v>0.90435196235950921</v>
      </c>
      <c r="I129">
        <f>Z9full!I129/ABS(Z9full!$I$212)</f>
        <v>-0.31853555761520991</v>
      </c>
      <c r="J129">
        <f>Z9full!J129/ABS(Z9full!$J$211)</f>
        <v>0.46051948493335904</v>
      </c>
      <c r="K129">
        <f>Z9full!K129/ABS(Z9full!$K$211)</f>
        <v>0.85992675434392962</v>
      </c>
      <c r="L129">
        <f>Z9full!L129/ABS(Z9full!$L$211)</f>
        <v>0.87443362842565264</v>
      </c>
      <c r="M129">
        <f>Z9full!M129/ABS(Z9full!$M$212)</f>
        <v>-0.87407713953042487</v>
      </c>
      <c r="N129">
        <f>Z9full!N129/ABS(Z9full!$N$211)</f>
        <v>0.88026428519060851</v>
      </c>
      <c r="P129">
        <v>0.16656500000969388</v>
      </c>
      <c r="Q129">
        <f>Z9full!Q129/ABS(Z9full!$F$212)</f>
        <v>1.8112923247394832</v>
      </c>
      <c r="R129">
        <f>Z9full!R129/ABS(Z9full!$G$211)</f>
        <v>-2.0053364216644343</v>
      </c>
      <c r="S129">
        <f>Z9full!S129/ABS(Z9full!$H$211)</f>
        <v>-4.0604672748261654</v>
      </c>
      <c r="T129">
        <f>Z9full!T129/ABS(Z9full!$I$212)</f>
        <v>1.9663194340977479</v>
      </c>
      <c r="U129">
        <f>Z9full!U129/ABS(Z9full!$J$211)</f>
        <v>-16.782648531397534</v>
      </c>
      <c r="V129">
        <f>Z9full!V129/ABS(Z9full!$K$211)</f>
        <v>0.33442526414581142</v>
      </c>
      <c r="W129">
        <f>Z9full!W129/ABS(Z9full!$L$211)</f>
        <v>0.74173317137647277</v>
      </c>
      <c r="X129">
        <f>Z9full!X129/ABS(Z9full!$M$212)</f>
        <v>0.9652497076981984</v>
      </c>
      <c r="Y129">
        <f>Z9full!Y129/ABS(Z9full!$N$211)</f>
        <v>4.2126858096655262</v>
      </c>
      <c r="AA129" t="s">
        <v>65</v>
      </c>
    </row>
    <row r="130" spans="1:27" x14ac:dyDescent="0.25">
      <c r="A130" s="1">
        <f>fullIRtable!A130-fullIRtable!$A$103</f>
        <v>99.999999999941792</v>
      </c>
      <c r="B130" s="1">
        <v>23.735700000000001</v>
      </c>
      <c r="C130" s="1">
        <v>4.0037000000000003</v>
      </c>
      <c r="D130" s="1">
        <v>40.105899999999998</v>
      </c>
      <c r="E130" s="89">
        <v>35.693339999999999</v>
      </c>
      <c r="F130">
        <f>Z9full!F130/ABS(Z9full!$F$212)</f>
        <v>-0.90588951864261402</v>
      </c>
      <c r="G130">
        <f>Z9full!G130/ABS(Z9full!$G$211)</f>
        <v>0.90339695680521614</v>
      </c>
      <c r="H130">
        <f>Z9full!H130/ABS(Z9full!$H$211)</f>
        <v>0.95697060111320065</v>
      </c>
      <c r="I130">
        <f>Z9full!I130/ABS(Z9full!$I$212)</f>
        <v>-0.20006870090278728</v>
      </c>
      <c r="J130">
        <f>Z9full!J130/ABS(Z9full!$J$211)</f>
        <v>0.37063104894999921</v>
      </c>
      <c r="K130">
        <f>Z9full!K130/ABS(Z9full!$K$211)</f>
        <v>0.86389101822873671</v>
      </c>
      <c r="L130">
        <f>Z9full!L130/ABS(Z9full!$L$211)</f>
        <v>0.88470277107279838</v>
      </c>
      <c r="M130">
        <f>Z9full!M130/ABS(Z9full!$M$212)</f>
        <v>-0.88271933854845741</v>
      </c>
      <c r="N130">
        <f>Z9full!N130/ABS(Z9full!$N$211)</f>
        <v>0.89206318245207394</v>
      </c>
      <c r="P130">
        <v>0.15012545454466042</v>
      </c>
      <c r="Q130">
        <f>Z9full!Q130/ABS(Z9full!$F$212)</f>
        <v>1.8117335451905952</v>
      </c>
      <c r="R130">
        <f>Z9full!R130/ABS(Z9full!$G$211)</f>
        <v>-2.0059142416681239</v>
      </c>
      <c r="S130">
        <f>Z9full!S130/ABS(Z9full!$H$211)</f>
        <v>-4.0622457386928748</v>
      </c>
      <c r="T130">
        <f>Z9full!T130/ABS(Z9full!$I$212)</f>
        <v>1.9583368782469934</v>
      </c>
      <c r="U130">
        <f>Z9full!U130/ABS(Z9full!$J$211)</f>
        <v>-16.805441576718071</v>
      </c>
      <c r="V130">
        <f>Z9full!V130/ABS(Z9full!$K$211)</f>
        <v>0.3343388720139967</v>
      </c>
      <c r="W130">
        <f>Z9full!W130/ABS(Z9full!$L$211)</f>
        <v>0.73892208773823942</v>
      </c>
      <c r="X130">
        <f>Z9full!X130/ABS(Z9full!$M$212)</f>
        <v>0.97173264886959609</v>
      </c>
      <c r="Y130">
        <f>Z9full!Y130/ABS(Z9full!$N$211)</f>
        <v>4.2318626671242097</v>
      </c>
      <c r="AA130" t="s">
        <v>65</v>
      </c>
    </row>
    <row r="131" spans="1:27" x14ac:dyDescent="0.25">
      <c r="A131" s="1">
        <f>fullIRtable!A131-fullIRtable!$A$103</f>
        <v>111</v>
      </c>
      <c r="B131" s="1">
        <v>23.688500000000001</v>
      </c>
      <c r="C131" s="1">
        <v>4.0132000000000003</v>
      </c>
      <c r="D131" s="1">
        <v>39.3476</v>
      </c>
      <c r="E131" s="89">
        <v>37.344720000000002</v>
      </c>
      <c r="F131">
        <f>Z9full!F131/ABS(Z9full!$F$212)</f>
        <v>-0.94810480654060203</v>
      </c>
      <c r="G131">
        <f>Z9full!G131/ABS(Z9full!$G$211)</f>
        <v>0.94107885999310126</v>
      </c>
      <c r="H131">
        <f>Z9full!H131/ABS(Z9full!$H$211)</f>
        <v>0.98711270437890364</v>
      </c>
      <c r="I131">
        <f>Z9full!I131/ABS(Z9full!$I$212)</f>
        <v>-0.15975216230262254</v>
      </c>
      <c r="J131">
        <f>Z9full!J131/ABS(Z9full!$J$211)</f>
        <v>0.34839378806488824</v>
      </c>
      <c r="K131">
        <f>Z9full!K131/ABS(Z9full!$K$211)</f>
        <v>0.89663026688530056</v>
      </c>
      <c r="L131">
        <f>Z9full!L131/ABS(Z9full!$L$211)</f>
        <v>0.9224257290685326</v>
      </c>
      <c r="M131">
        <f>Z9full!M131/ABS(Z9full!$M$212)</f>
        <v>-0.91644393005584435</v>
      </c>
      <c r="N131">
        <f>Z9full!N131/ABS(Z9full!$N$211)</f>
        <v>0.92943124672404753</v>
      </c>
      <c r="P131">
        <v>0.12852000000747549</v>
      </c>
      <c r="Q131">
        <f>Z9full!Q131/ABS(Z9full!$F$212)</f>
        <v>1.8141902589291481</v>
      </c>
      <c r="R131">
        <f>Z9full!R131/ABS(Z9full!$G$211)</f>
        <v>-2.0091315409092201</v>
      </c>
      <c r="S131">
        <f>Z9full!S131/ABS(Z9full!$H$211)</f>
        <v>-4.0721482161338862</v>
      </c>
      <c r="T131">
        <f>Z9full!T131/ABS(Z9full!$I$212)</f>
        <v>1.9138900641657302</v>
      </c>
      <c r="U131">
        <f>Z9full!U131/ABS(Z9full!$J$211)</f>
        <v>-16.932353107071542</v>
      </c>
      <c r="V131">
        <f>Z9full!V131/ABS(Z9full!$K$211)</f>
        <v>0.33385784147003944</v>
      </c>
      <c r="W131">
        <f>Z9full!W131/ABS(Z9full!$L$211)</f>
        <v>0.72326999411281068</v>
      </c>
      <c r="X131">
        <f>Z9full!X131/ABS(Z9full!$M$212)</f>
        <v>1.0078296209884339</v>
      </c>
      <c r="Y131">
        <f>Z9full!Y131/ABS(Z9full!$N$211)</f>
        <v>4.338639279341038</v>
      </c>
      <c r="AA131" t="s">
        <v>65</v>
      </c>
    </row>
    <row r="132" spans="1:27" x14ac:dyDescent="0.25">
      <c r="A132" s="1">
        <f>fullIRtable!A132-fullIRtable!$A$103</f>
        <v>111.99999999994179</v>
      </c>
      <c r="B132" s="1">
        <v>23.735700000000001</v>
      </c>
      <c r="C132" s="1">
        <v>4.01</v>
      </c>
      <c r="D132" s="1">
        <v>40.485100000000003</v>
      </c>
      <c r="E132" s="89">
        <v>37.473239999999997</v>
      </c>
      <c r="F132">
        <f>Z9full!F132/ABS(Z9full!$F$212)</f>
        <v>-0.93659572120321921</v>
      </c>
      <c r="G132">
        <f>Z9full!G132/ABS(Z9full!$G$211)</f>
        <v>0.93052683783149837</v>
      </c>
      <c r="H132">
        <f>Z9full!H132/ABS(Z9full!$H$211)</f>
        <v>0.93735593152103758</v>
      </c>
      <c r="I132">
        <f>Z9full!I132/ABS(Z9full!$I$212)</f>
        <v>-0.24630816482199677</v>
      </c>
      <c r="J132">
        <f>Z9full!J132/ABS(Z9full!$J$211)</f>
        <v>0.42005548245227853</v>
      </c>
      <c r="K132">
        <f>Z9full!K132/ABS(Z9full!$K$211)</f>
        <v>0.89336663856945431</v>
      </c>
      <c r="L132">
        <f>Z9full!L132/ABS(Z9full!$L$211)</f>
        <v>0.91514031797224504</v>
      </c>
      <c r="M132">
        <f>Z9full!M132/ABS(Z9full!$M$212)</f>
        <v>-0.90997710280313326</v>
      </c>
      <c r="N132">
        <f>Z9full!N132/ABS(Z9full!$N$211)</f>
        <v>0.92094552589427969</v>
      </c>
      <c r="P132">
        <v>0.12504999998543681</v>
      </c>
      <c r="Q132">
        <f>Z9full!Q132/ABS(Z9full!$F$212)</f>
        <v>1.8165204415978233</v>
      </c>
      <c r="R132">
        <f>Z9full!R132/ABS(Z9full!$G$211)</f>
        <v>-2.0121831355309356</v>
      </c>
      <c r="S132">
        <f>Z9full!S132/ABS(Z9full!$H$211)</f>
        <v>-4.0815406726218857</v>
      </c>
      <c r="T132">
        <f>Z9full!T132/ABS(Z9full!$I$212)</f>
        <v>1.8717324668537165</v>
      </c>
      <c r="U132">
        <f>Z9full!U132/ABS(Z9full!$J$211)</f>
        <v>-17.052728118280569</v>
      </c>
      <c r="V132">
        <f>Z9full!V132/ABS(Z9full!$K$211)</f>
        <v>0.33340158640061562</v>
      </c>
      <c r="W132">
        <f>Z9full!W132/ABS(Z9full!$L$211)</f>
        <v>0.70842405582511114</v>
      </c>
      <c r="X132">
        <f>Z9full!X132/ABS(Z9full!$M$212)</f>
        <v>1.0420674332908615</v>
      </c>
      <c r="Y132">
        <f>Z9full!Y132/ABS(Z9full!$N$211)</f>
        <v>4.4399164064784937</v>
      </c>
      <c r="AA132" t="s">
        <v>65</v>
      </c>
    </row>
    <row r="133" spans="1:27" x14ac:dyDescent="0.25">
      <c r="A133" s="91">
        <f>fullIRtable!A133-fullIRtable!$A$103</f>
        <v>113.00000000005821</v>
      </c>
      <c r="B133" s="91">
        <v>23.783000000000001</v>
      </c>
      <c r="C133" s="91">
        <v>4.0068000000000001</v>
      </c>
      <c r="D133" s="91">
        <v>38.589300000000001</v>
      </c>
      <c r="E133" s="98">
        <v>37.598289999999992</v>
      </c>
      <c r="F133">
        <f>Z9full!F133/ABS(Z9full!$F$212)</f>
        <v>-0.94866706709938686</v>
      </c>
      <c r="G133">
        <f>Z9full!G133/ABS(Z9full!$G$211)</f>
        <v>0.94204464443254876</v>
      </c>
      <c r="H133">
        <f>Z9full!H133/ABS(Z9full!$H$211)</f>
        <v>0.96073254875071568</v>
      </c>
      <c r="I133">
        <f>Z9full!I133/ABS(Z9full!$I$212)</f>
        <v>-0.21922406589987348</v>
      </c>
      <c r="J133">
        <f>Z9full!J133/ABS(Z9full!$J$211)</f>
        <v>0.40034753376094706</v>
      </c>
      <c r="K133">
        <f>Z9full!K133/ABS(Z9full!$K$211)</f>
        <v>0.90212018339998734</v>
      </c>
      <c r="L133">
        <f>Z9full!L133/ABS(Z9full!$L$211)</f>
        <v>0.92555263653737263</v>
      </c>
      <c r="M133">
        <f>Z9full!M133/ABS(Z9full!$M$212)</f>
        <v>-0.91999843551347515</v>
      </c>
      <c r="N133">
        <f>Z9full!N133/ABS(Z9full!$N$211)</f>
        <v>0.93179428486868854</v>
      </c>
      <c r="P133">
        <v>0</v>
      </c>
      <c r="Q133">
        <f>Z9full!Q133/ABS(Z9full!$F$212)</f>
        <v>0</v>
      </c>
      <c r="R133">
        <f>Z9full!R133/ABS(Z9full!$G$211)</f>
        <v>0</v>
      </c>
      <c r="S133">
        <f>Z9full!S133/ABS(Z9full!$H$211)</f>
        <v>0</v>
      </c>
      <c r="T133">
        <f>Z9full!T133/ABS(Z9full!$I$212)</f>
        <v>0</v>
      </c>
      <c r="U133">
        <f>Z9full!U133/ABS(Z9full!$J$211)</f>
        <v>0</v>
      </c>
      <c r="V133">
        <f>Z9full!V133/ABS(Z9full!$K$211)</f>
        <v>0</v>
      </c>
      <c r="W133">
        <f>Z9full!W133/ABS(Z9full!$L$211)</f>
        <v>0</v>
      </c>
      <c r="X133">
        <f>Z9full!X133/ABS(Z9full!$M$212)</f>
        <v>0</v>
      </c>
      <c r="Y133">
        <f>Z9full!Y133/ABS(Z9full!$N$211)</f>
        <v>0</v>
      </c>
      <c r="AA133" s="93" t="s">
        <v>65</v>
      </c>
    </row>
    <row r="134" spans="1:27" x14ac:dyDescent="0.25">
      <c r="A134" s="1">
        <f>fullIRtable!A134-fullIRtable!$A$134</f>
        <v>0</v>
      </c>
      <c r="B134" s="1">
        <v>23.735700000000001</v>
      </c>
      <c r="C134" s="1">
        <v>4.0762</v>
      </c>
      <c r="D134" s="1">
        <v>50.28</v>
      </c>
      <c r="E134" s="89">
        <v>17.021830000000001</v>
      </c>
      <c r="F134">
        <f>Z9full!F134/ABS(Z9full!$F$212)</f>
        <v>-0.37802088972360803</v>
      </c>
      <c r="G134">
        <f>Z9full!G134/ABS(Z9full!$G$211)</f>
        <v>0.43751335959431503</v>
      </c>
      <c r="H134">
        <f>Z9full!H134/ABS(Z9full!$H$211)</f>
        <v>0.76899750587676086</v>
      </c>
      <c r="I134">
        <f>Z9full!I134/ABS(Z9full!$I$212)</f>
        <v>-0.52522701481702683</v>
      </c>
      <c r="J134">
        <f>Z9full!J134/ABS(Z9full!$J$211)</f>
        <v>0.45719600781618819</v>
      </c>
      <c r="K134">
        <f>Z9full!K134/ABS(Z9full!$K$211)</f>
        <v>0.44050260882482051</v>
      </c>
      <c r="L134">
        <f>Z9full!L134/ABS(Z9full!$L$211)</f>
        <v>0.40962219117514026</v>
      </c>
      <c r="M134">
        <f>Z9full!M134/ABS(Z9full!$M$212)</f>
        <v>-0.44601446665203387</v>
      </c>
      <c r="N134">
        <f>Z9full!N134/ABS(Z9full!$N$211)</f>
        <v>0.41961185229166276</v>
      </c>
      <c r="P134">
        <v>4.0233213333332664E-2</v>
      </c>
      <c r="Q134">
        <f>Z9full!Q134/ABS(Z9full!$F$212)</f>
        <v>1.8760260162859193</v>
      </c>
      <c r="R134">
        <f>Z9full!R134/ABS(Z9full!$G$211)</f>
        <v>-2.0747982605797302</v>
      </c>
      <c r="S134">
        <f>Z9full!S134/ABS(Z9full!$H$211)</f>
        <v>-4.1860843761051854</v>
      </c>
      <c r="T134">
        <f>Z9full!T134/ABS(Z9full!$I$212)</f>
        <v>2.2456217997904422</v>
      </c>
      <c r="U134">
        <f>Z9full!U134/ABS(Z9full!$J$211)</f>
        <v>-16.920369902990103</v>
      </c>
      <c r="V134">
        <f>Z9full!V134/ABS(Z9full!$K$211)</f>
        <v>0.35052387948094038</v>
      </c>
      <c r="W134">
        <f>Z9full!W134/ABS(Z9full!$L$211)</f>
        <v>0.84214849434002625</v>
      </c>
      <c r="X134">
        <f>Z9full!X134/ABS(Z9full!$M$212)</f>
        <v>0.84540499888724219</v>
      </c>
      <c r="Y134">
        <f>Z9full!Y134/ABS(Z9full!$N$211)</f>
        <v>3.9148608705590804</v>
      </c>
      <c r="AA134" t="s">
        <v>66</v>
      </c>
    </row>
    <row r="135" spans="1:27" x14ac:dyDescent="0.25">
      <c r="A135" s="1">
        <f>fullIRtable!A135-fullIRtable!$A$134</f>
        <v>1.5</v>
      </c>
      <c r="B135" s="1">
        <v>23.735700000000001</v>
      </c>
      <c r="C135" s="1">
        <v>4.0289000000000001</v>
      </c>
      <c r="D135" s="1">
        <v>50.438000000000002</v>
      </c>
      <c r="E135" s="89">
        <v>17.08217982</v>
      </c>
      <c r="F135">
        <f>Z9full!F135/ABS(Z9full!$F$212)</f>
        <v>-0.37099606224015974</v>
      </c>
      <c r="G135">
        <f>Z9full!G135/ABS(Z9full!$G$211)</f>
        <v>0.42850472059313577</v>
      </c>
      <c r="H135">
        <f>Z9full!H135/ABS(Z9full!$H$211)</f>
        <v>0.74761085407366812</v>
      </c>
      <c r="I135">
        <f>Z9full!I135/ABS(Z9full!$I$212)</f>
        <v>-0.51507084374950451</v>
      </c>
      <c r="J135">
        <f>Z9full!J135/ABS(Z9full!$J$211)</f>
        <v>0.45308849091773584</v>
      </c>
      <c r="K135">
        <f>Z9full!K135/ABS(Z9full!$K$211)</f>
        <v>0.43161368930589977</v>
      </c>
      <c r="L135">
        <f>Z9full!L135/ABS(Z9full!$L$211)</f>
        <v>0.40178257636851733</v>
      </c>
      <c r="M135">
        <f>Z9full!M135/ABS(Z9full!$M$212)</f>
        <v>-0.4370784347332955</v>
      </c>
      <c r="N135">
        <f>Z9full!N135/ABS(Z9full!$N$211)</f>
        <v>0.41148049850218077</v>
      </c>
      <c r="P135">
        <v>4.3133453333333925E-2</v>
      </c>
      <c r="Q135">
        <f>Z9full!Q135/ABS(Z9full!$F$212)</f>
        <v>1.8034718097738258</v>
      </c>
      <c r="R135">
        <f>Z9full!R135/ABS(Z9full!$G$211)</f>
        <v>-1.9950947169507589</v>
      </c>
      <c r="S135">
        <f>Z9full!S135/ABS(Z9full!$H$211)</f>
        <v>-4.0289444847873304</v>
      </c>
      <c r="T135">
        <f>Z9full!T135/ABS(Z9full!$I$212)</f>
        <v>2.1078080216629496</v>
      </c>
      <c r="U135">
        <f>Z9full!U135/ABS(Z9full!$J$211)</f>
        <v>-16.378648070306774</v>
      </c>
      <c r="V135">
        <f>Z9full!V135/ABS(Z9full!$K$211)</f>
        <v>0.33595653991320373</v>
      </c>
      <c r="W135">
        <f>Z9full!W135/ABS(Z9full!$L$211)</f>
        <v>0.79155884875786453</v>
      </c>
      <c r="X135">
        <f>Z9full!X135/ABS(Z9full!$M$212)</f>
        <v>0.85034136770196489</v>
      </c>
      <c r="Y135">
        <f>Z9full!Y135/ABS(Z9full!$N$211)</f>
        <v>3.8727813093635772</v>
      </c>
      <c r="AA135" t="s">
        <v>66</v>
      </c>
    </row>
    <row r="136" spans="1:27" x14ac:dyDescent="0.25">
      <c r="A136" s="1">
        <f>fullIRtable!A136-fullIRtable!$A$134</f>
        <v>4.5</v>
      </c>
      <c r="B136" s="1">
        <v>23.783000000000001</v>
      </c>
      <c r="C136" s="1">
        <v>4.0415000000000001</v>
      </c>
      <c r="D136" s="1">
        <v>48.542200000000001</v>
      </c>
      <c r="E136" s="89">
        <v>17.211580180000002</v>
      </c>
      <c r="F136">
        <f>Z9full!F136/ABS(Z9full!$F$212)</f>
        <v>-0.34211768138724047</v>
      </c>
      <c r="G136">
        <f>Z9full!G136/ABS(Z9full!$G$211)</f>
        <v>0.39608936120078514</v>
      </c>
      <c r="H136">
        <f>Z9full!H136/ABS(Z9full!$H$211)</f>
        <v>0.70797740725497671</v>
      </c>
      <c r="I136">
        <f>Z9full!I136/ABS(Z9full!$I$212)</f>
        <v>-0.46436932965197431</v>
      </c>
      <c r="J136">
        <f>Z9full!J136/ABS(Z9full!$J$211)</f>
        <v>0.41444788749863659</v>
      </c>
      <c r="K136">
        <f>Z9full!K136/ABS(Z9full!$K$211)</f>
        <v>0.39793093559858073</v>
      </c>
      <c r="L136">
        <f>Z9full!L136/ABS(Z9full!$L$211)</f>
        <v>0.37057729688054442</v>
      </c>
      <c r="M136">
        <f>Z9full!M136/ABS(Z9full!$M$212)</f>
        <v>-0.40473821882506866</v>
      </c>
      <c r="N136">
        <f>Z9full!N136/ABS(Z9full!$N$211)</f>
        <v>0.38036797378661258</v>
      </c>
      <c r="P136">
        <v>4.5409879999999937E-2</v>
      </c>
      <c r="Q136">
        <f>Z9full!Q136/ABS(Z9full!$F$212)</f>
        <v>1.8010047173068406</v>
      </c>
      <c r="R136">
        <f>Z9full!R136/ABS(Z9full!$G$211)</f>
        <v>-1.9918638259326378</v>
      </c>
      <c r="S136">
        <f>Z9full!S136/ABS(Z9full!$H$211)</f>
        <v>-4.0190001742848658</v>
      </c>
      <c r="T136">
        <f>Z9full!T136/ABS(Z9full!$I$212)</f>
        <v>2.1524425932275242</v>
      </c>
      <c r="U136">
        <f>Z9full!U136/ABS(Z9full!$J$211)</f>
        <v>-16.251200416080199</v>
      </c>
      <c r="V136">
        <f>Z9full!V136/ABS(Z9full!$K$211)</f>
        <v>0.33643960235469372</v>
      </c>
      <c r="W136">
        <f>Z9full!W136/ABS(Z9full!$L$211)</f>
        <v>0.80727706178620751</v>
      </c>
      <c r="X136">
        <f>Z9full!X136/ABS(Z9full!$M$212)</f>
        <v>0.8140919094371758</v>
      </c>
      <c r="Y136">
        <f>Z9full!Y136/ABS(Z9full!$N$211)</f>
        <v>3.7655536350983314</v>
      </c>
      <c r="AA136" t="s">
        <v>66</v>
      </c>
    </row>
    <row r="137" spans="1:27" x14ac:dyDescent="0.25">
      <c r="A137" s="1">
        <f>fullIRtable!A137-fullIRtable!$A$134</f>
        <v>7.5</v>
      </c>
      <c r="B137" s="1">
        <v>23.735700000000001</v>
      </c>
      <c r="C137" s="1">
        <v>3.9815999999999998</v>
      </c>
      <c r="D137" s="1">
        <v>49.490099999999998</v>
      </c>
      <c r="E137" s="89">
        <v>17.347809820000002</v>
      </c>
      <c r="F137">
        <f>Z9full!F137/ABS(Z9full!$F$212)</f>
        <v>-0.35258273843647275</v>
      </c>
      <c r="G137">
        <f>Z9full!G137/ABS(Z9full!$G$211)</f>
        <v>0.39635221096785966</v>
      </c>
      <c r="H137">
        <f>Z9full!H137/ABS(Z9full!$H$211)</f>
        <v>0.61224964744115673</v>
      </c>
      <c r="I137">
        <f>Z9full!I137/ABS(Z9full!$I$212)</f>
        <v>-0.4630594459926653</v>
      </c>
      <c r="J137">
        <f>Z9full!J137/ABS(Z9full!$J$211)</f>
        <v>0.41868237103661016</v>
      </c>
      <c r="K137">
        <f>Z9full!K137/ABS(Z9full!$K$211)</f>
        <v>0.40034300173694576</v>
      </c>
      <c r="L137">
        <f>Z9full!L137/ABS(Z9full!$L$211)</f>
        <v>0.37640539608683404</v>
      </c>
      <c r="M137">
        <f>Z9full!M137/ABS(Z9full!$M$212)</f>
        <v>-0.40415883657692847</v>
      </c>
      <c r="N137">
        <f>Z9full!N137/ABS(Z9full!$N$211)</f>
        <v>0.38383451312324712</v>
      </c>
      <c r="P137">
        <v>4.3756606666665476E-2</v>
      </c>
      <c r="Q137">
        <f>Z9full!Q137/ABS(Z9full!$F$212)</f>
        <v>1.7971655251114635</v>
      </c>
      <c r="R137">
        <f>Z9full!R137/ABS(Z9full!$G$211)</f>
        <v>-1.9903560430864524</v>
      </c>
      <c r="S137">
        <f>Z9full!S137/ABS(Z9full!$H$211)</f>
        <v>-4.0346289162035411</v>
      </c>
      <c r="T137">
        <f>Z9full!T137/ABS(Z9full!$I$212)</f>
        <v>1.8884842095571199</v>
      </c>
      <c r="U137">
        <f>Z9full!U137/ABS(Z9full!$J$211)</f>
        <v>-16.789915321036609</v>
      </c>
      <c r="V137">
        <f>Z9full!V137/ABS(Z9full!$K$211)</f>
        <v>0.33057715013513334</v>
      </c>
      <c r="W137">
        <f>Z9full!W137/ABS(Z9full!$L$211)</f>
        <v>0.71385015181720768</v>
      </c>
      <c r="X137">
        <f>Z9full!X137/ABS(Z9full!$M$212)</f>
        <v>1.0038695443858845</v>
      </c>
      <c r="Y137">
        <f>Z9full!Y137/ABS(Z9full!$N$211)</f>
        <v>4.3138958201446842</v>
      </c>
      <c r="AA137" t="s">
        <v>66</v>
      </c>
    </row>
    <row r="138" spans="1:27" x14ac:dyDescent="0.25">
      <c r="A138" s="1">
        <f>fullIRtable!A138-fullIRtable!$A$134</f>
        <v>10.5</v>
      </c>
      <c r="B138" s="1">
        <v>23.735700000000001</v>
      </c>
      <c r="C138" s="1">
        <v>4.0068000000000001</v>
      </c>
      <c r="D138" s="1">
        <v>50.5959</v>
      </c>
      <c r="E138" s="89">
        <v>17.479079639999998</v>
      </c>
      <c r="F138">
        <f>Z9full!F138/ABS(Z9full!$F$212)</f>
        <v>-0.34768871112190919</v>
      </c>
      <c r="G138">
        <f>Z9full!G138/ABS(Z9full!$G$211)</f>
        <v>0.40120378647953436</v>
      </c>
      <c r="H138">
        <f>Z9full!H138/ABS(Z9full!$H$211)</f>
        <v>0.7110946146468633</v>
      </c>
      <c r="I138">
        <f>Z9full!I138/ABS(Z9full!$I$212)</f>
        <v>-0.4577634139840821</v>
      </c>
      <c r="J138">
        <f>Z9full!J138/ABS(Z9full!$J$211)</f>
        <v>0.40713393798743941</v>
      </c>
      <c r="K138">
        <f>Z9full!K138/ABS(Z9full!$K$211)</f>
        <v>0.40232357336723995</v>
      </c>
      <c r="L138">
        <f>Z9full!L138/ABS(Z9full!$L$211)</f>
        <v>0.37540921206821687</v>
      </c>
      <c r="M138">
        <f>Z9full!M138/ABS(Z9full!$M$212)</f>
        <v>-0.40916669235177577</v>
      </c>
      <c r="N138">
        <f>Z9full!N138/ABS(Z9full!$N$211)</f>
        <v>0.38518074761605953</v>
      </c>
      <c r="P138">
        <v>4.8085089998601262E-2</v>
      </c>
      <c r="Q138">
        <f>Z9full!Q138/ABS(Z9full!$F$212)</f>
        <v>1.8033514057635975</v>
      </c>
      <c r="R138">
        <f>Z9full!R138/ABS(Z9full!$G$211)</f>
        <v>-1.9949370364977024</v>
      </c>
      <c r="S138">
        <f>Z9full!S138/ABS(Z9full!$H$211)</f>
        <v>-4.0284591624573585</v>
      </c>
      <c r="T138">
        <f>Z9full!T138/ABS(Z9full!$I$212)</f>
        <v>2.1099863686995963</v>
      </c>
      <c r="U138">
        <f>Z9full!U138/ABS(Z9full!$J$211)</f>
        <v>-16.372428111538085</v>
      </c>
      <c r="V138">
        <f>Z9full!V138/ABS(Z9full!$K$211)</f>
        <v>0.33598011531568439</v>
      </c>
      <c r="W138">
        <f>Z9full!W138/ABS(Z9full!$L$211)</f>
        <v>0.79232596092286967</v>
      </c>
      <c r="X138">
        <f>Z9full!X138/ABS(Z9full!$M$212)</f>
        <v>0.84857224806332276</v>
      </c>
      <c r="Y138">
        <f>Z9full!Y138/ABS(Z9full!$N$211)</f>
        <v>3.8675481667955856</v>
      </c>
      <c r="AA138" t="s">
        <v>66</v>
      </c>
    </row>
    <row r="139" spans="1:27" x14ac:dyDescent="0.25">
      <c r="A139" s="1">
        <f>fullIRtable!A139-fullIRtable!$A$134</f>
        <v>12.500000000058208</v>
      </c>
      <c r="B139" s="1">
        <v>23.641200000000001</v>
      </c>
      <c r="C139" s="1">
        <v>3.9878999999999998</v>
      </c>
      <c r="D139" s="1">
        <v>51.196300000000001</v>
      </c>
      <c r="E139" s="89">
        <v>17.57524982</v>
      </c>
      <c r="F139">
        <f>Z9full!F139/ABS(Z9full!$F$212)</f>
        <v>-0.36201598178198352</v>
      </c>
      <c r="G139">
        <f>Z9full!G139/ABS(Z9full!$G$211)</f>
        <v>0.41601442420433121</v>
      </c>
      <c r="H139">
        <f>Z9full!H139/ABS(Z9full!$H$211)</f>
        <v>0.71458836768426881</v>
      </c>
      <c r="I139">
        <f>Z9full!I139/ABS(Z9full!$I$212)</f>
        <v>-0.49052481675255838</v>
      </c>
      <c r="J139">
        <f>Z9full!J139/ABS(Z9full!$J$211)</f>
        <v>0.43003254719269274</v>
      </c>
      <c r="K139">
        <f>Z9full!K139/ABS(Z9full!$K$211)</f>
        <v>0.41863918681162299</v>
      </c>
      <c r="L139">
        <f>Z9full!L139/ABS(Z9full!$L$211)</f>
        <v>0.39065664123934452</v>
      </c>
      <c r="M139">
        <f>Z9full!M139/ABS(Z9full!$M$212)</f>
        <v>-0.42368807305759465</v>
      </c>
      <c r="N139">
        <f>Z9full!N139/ABS(Z9full!$N$211)</f>
        <v>0.39972869702854158</v>
      </c>
      <c r="P139">
        <v>5.1178146666666792E-2</v>
      </c>
      <c r="Q139">
        <f>Z9full!Q139/ABS(Z9full!$F$212)</f>
        <v>1.806982342152172</v>
      </c>
      <c r="R139">
        <f>Z9full!R139/ABS(Z9full!$G$211)</f>
        <v>-1.9996920915553134</v>
      </c>
      <c r="S139">
        <f>Z9full!S139/ABS(Z9full!$H$211)</f>
        <v>-4.0430946761040012</v>
      </c>
      <c r="T139">
        <f>Z9full!T139/ABS(Z9full!$I$212)</f>
        <v>2.0442955350329433</v>
      </c>
      <c r="U139">
        <f>Z9full!U139/ABS(Z9full!$J$211)</f>
        <v>-16.559998901075208</v>
      </c>
      <c r="V139">
        <f>Z9full!V139/ABS(Z9full!$K$211)</f>
        <v>0.33526916895884229</v>
      </c>
      <c r="W139">
        <f>Z9full!W139/ABS(Z9full!$L$211)</f>
        <v>0.76919271502835418</v>
      </c>
      <c r="X139">
        <f>Z9full!X139/ABS(Z9full!$M$212)</f>
        <v>0.90192230734289058</v>
      </c>
      <c r="Y139">
        <f>Z9full!Y139/ABS(Z9full!$N$211)</f>
        <v>4.025360255903732</v>
      </c>
      <c r="AA139" t="s">
        <v>66</v>
      </c>
    </row>
    <row r="140" spans="1:27" x14ac:dyDescent="0.25">
      <c r="A140" s="1">
        <f>fullIRtable!A140-fullIRtable!$A$134</f>
        <v>23.000000000058208</v>
      </c>
      <c r="B140" s="1">
        <v>23.735700000000001</v>
      </c>
      <c r="C140" s="1">
        <v>3.9942000000000002</v>
      </c>
      <c r="D140" s="1">
        <v>48.731699999999996</v>
      </c>
      <c r="E140" s="89">
        <v>18.112620360000001</v>
      </c>
      <c r="F140">
        <f>Z9full!F140/ABS(Z9full!$F$212)</f>
        <v>-0.42317091780039551</v>
      </c>
      <c r="G140">
        <f>Z9full!G140/ABS(Z9full!$G$211)</f>
        <v>0.47387698989906385</v>
      </c>
      <c r="H140">
        <f>Z9full!H140/ABS(Z9full!$H$211)</f>
        <v>0.7195954506972424</v>
      </c>
      <c r="I140">
        <f>Z9full!I140/ABS(Z9full!$I$212)</f>
        <v>-0.55946239976221279</v>
      </c>
      <c r="J140">
        <f>Z9full!J140/ABS(Z9full!$J$211)</f>
        <v>0.50777541114246394</v>
      </c>
      <c r="K140">
        <f>Z9full!K140/ABS(Z9full!$K$211)</f>
        <v>0.47913496652172094</v>
      </c>
      <c r="L140">
        <f>Z9full!L140/ABS(Z9full!$L$211)</f>
        <v>0.45138910420397477</v>
      </c>
      <c r="M140">
        <f>Z9full!M140/ABS(Z9full!$M$212)</f>
        <v>-0.48319883111809808</v>
      </c>
      <c r="N140">
        <f>Z9full!N140/ABS(Z9full!$N$211)</f>
        <v>0.45967906331254937</v>
      </c>
      <c r="P140">
        <v>5.5762162287568438E-2</v>
      </c>
      <c r="Q140">
        <f>Z9full!Q140/ABS(Z9full!$F$212)</f>
        <v>1.8073298354613421</v>
      </c>
      <c r="R140">
        <f>Z9full!R140/ABS(Z9full!$G$211)</f>
        <v>-2.0001471667666251</v>
      </c>
      <c r="S140">
        <f>Z9full!S140/ABS(Z9full!$H$211)</f>
        <v>-4.0444953443001816</v>
      </c>
      <c r="T140">
        <f>Z9full!T140/ABS(Z9full!$I$212)</f>
        <v>2.0380087100970652</v>
      </c>
      <c r="U140">
        <f>Z9full!U140/ABS(Z9full!$J$211)</f>
        <v>-16.577950042729039</v>
      </c>
      <c r="V140">
        <f>Z9full!V140/ABS(Z9full!$K$211)</f>
        <v>0.33520112925469692</v>
      </c>
      <c r="W140">
        <f>Z9full!W140/ABS(Z9full!$L$211)</f>
        <v>0.76697878871042802</v>
      </c>
      <c r="X140">
        <f>Z9full!X140/ABS(Z9full!$M$212)</f>
        <v>0.90702808160932535</v>
      </c>
      <c r="Y140">
        <f>Z9full!Y140/ABS(Z9full!$N$211)</f>
        <v>4.0404633870151514</v>
      </c>
      <c r="AA140" t="s">
        <v>66</v>
      </c>
    </row>
    <row r="141" spans="1:27" x14ac:dyDescent="0.25">
      <c r="A141" s="1">
        <f>fullIRtable!A141-fullIRtable!$A$134</f>
        <v>25.916666666627862</v>
      </c>
      <c r="B141" s="1">
        <v>23.735700000000001</v>
      </c>
      <c r="C141" s="1">
        <v>4.0037000000000003</v>
      </c>
      <c r="D141" s="1">
        <v>48.921300000000002</v>
      </c>
      <c r="E141" s="89">
        <v>18.275259999999999</v>
      </c>
      <c r="F141">
        <f>Z9full!F141/ABS(Z9full!$F$212)</f>
        <v>-0.44833666418321039</v>
      </c>
      <c r="G141">
        <f>Z9full!G141/ABS(Z9full!$G$211)</f>
        <v>0.49827358591165738</v>
      </c>
      <c r="H141">
        <f>Z9full!H141/ABS(Z9full!$H$211)</f>
        <v>0.72737006483218514</v>
      </c>
      <c r="I141">
        <f>Z9full!I141/ABS(Z9full!$I$212)</f>
        <v>-0.59521397337844228</v>
      </c>
      <c r="J141">
        <f>Z9full!J141/ABS(Z9full!$J$211)</f>
        <v>0.54995597271919583</v>
      </c>
      <c r="K141">
        <f>Z9full!K141/ABS(Z9full!$K$211)</f>
        <v>0.50458017454512782</v>
      </c>
      <c r="L141">
        <f>Z9full!L141/ABS(Z9full!$L$211)</f>
        <v>0.47727753387980121</v>
      </c>
      <c r="M141">
        <f>Z9full!M141/ABS(Z9full!$M$212)</f>
        <v>-0.5079519433508568</v>
      </c>
      <c r="N141">
        <f>Z9full!N141/ABS(Z9full!$N$211)</f>
        <v>0.48494978804586214</v>
      </c>
      <c r="P141">
        <v>5.7456634837846528E-2</v>
      </c>
      <c r="Q141">
        <f>Z9full!Q141/ABS(Z9full!$F$212)</f>
        <v>1.8086711476663149</v>
      </c>
      <c r="R141">
        <f>Z9full!R141/ABS(Z9full!$G$211)</f>
        <v>-2.0019037421508115</v>
      </c>
      <c r="S141">
        <f>Z9full!S141/ABS(Z9full!$H$211)</f>
        <v>-4.049901881854737</v>
      </c>
      <c r="T141">
        <f>Z9full!T141/ABS(Z9full!$I$212)</f>
        <v>2.0137417120641632</v>
      </c>
      <c r="U141">
        <f>Z9full!U141/ABS(Z9full!$J$211)</f>
        <v>-16.647240986667324</v>
      </c>
      <c r="V141">
        <f>Z9full!V141/ABS(Z9full!$K$211)</f>
        <v>0.33493849694531413</v>
      </c>
      <c r="W141">
        <f>Z9full!W141/ABS(Z9full!$L$211)</f>
        <v>0.75843308451518565</v>
      </c>
      <c r="X141">
        <f>Z9full!X141/ABS(Z9full!$M$212)</f>
        <v>0.92673624634083229</v>
      </c>
      <c r="Y141">
        <f>Z9full!Y141/ABS(Z9full!$N$211)</f>
        <v>4.098761103746047</v>
      </c>
      <c r="AA141" t="s">
        <v>66</v>
      </c>
    </row>
    <row r="142" spans="1:27" x14ac:dyDescent="0.25">
      <c r="A142" s="1">
        <f>fullIRtable!A142-fullIRtable!$A$134</f>
        <v>28.5</v>
      </c>
      <c r="B142" s="1">
        <v>23.735700000000001</v>
      </c>
      <c r="C142" s="1">
        <v>4.0037000000000003</v>
      </c>
      <c r="D142" s="1">
        <v>49.521700000000003</v>
      </c>
      <c r="E142" s="89">
        <v>18.423689639999999</v>
      </c>
      <c r="F142">
        <f>Z9full!F142/ABS(Z9full!$F$212)</f>
        <v>-0.42536029653990592</v>
      </c>
      <c r="G142">
        <f>Z9full!G142/ABS(Z9full!$G$211)</f>
        <v>0.4758231194215688</v>
      </c>
      <c r="H142">
        <f>Z9full!H142/ABS(Z9full!$H$211)</f>
        <v>0.71752435251270796</v>
      </c>
      <c r="I142">
        <f>Z9full!I142/ABS(Z9full!$I$212)</f>
        <v>-0.5642439763128978</v>
      </c>
      <c r="J142">
        <f>Z9full!J142/ABS(Z9full!$J$211)</f>
        <v>0.51720984695267247</v>
      </c>
      <c r="K142">
        <f>Z9full!K142/ABS(Z9full!$K$211)</f>
        <v>0.48157031483399559</v>
      </c>
      <c r="L142">
        <f>Z9full!L142/ABS(Z9full!$L$211)</f>
        <v>0.45361475446043176</v>
      </c>
      <c r="M142">
        <f>Z9full!M142/ABS(Z9full!$M$212)</f>
        <v>-0.48628634502606499</v>
      </c>
      <c r="N142">
        <f>Z9full!N142/ABS(Z9full!$N$211)</f>
        <v>0.46222853871152242</v>
      </c>
      <c r="P142">
        <v>5.8083513333334245E-2</v>
      </c>
      <c r="Q142">
        <f>Z9full!Q142/ABS(Z9full!$F$212)</f>
        <v>1.8240752369489106</v>
      </c>
      <c r="R142">
        <f>Z9full!R142/ABS(Z9full!$G$211)</f>
        <v>-2.0194250978907475</v>
      </c>
      <c r="S142">
        <f>Z9full!S142/ABS(Z9full!$H$211)</f>
        <v>-4.0885607659258243</v>
      </c>
      <c r="T142">
        <f>Z9full!T142/ABS(Z9full!$I$212)</f>
        <v>1.9862274641410611</v>
      </c>
      <c r="U142">
        <f>Z9full!U142/ABS(Z9full!$J$211)</f>
        <v>-16.887757371641015</v>
      </c>
      <c r="V142">
        <f>Z9full!V142/ABS(Z9full!$K$211)</f>
        <v>0.33690505914365892</v>
      </c>
      <c r="W142">
        <f>Z9full!W142/ABS(Z9full!$L$211)</f>
        <v>0.74910024485528914</v>
      </c>
      <c r="X142">
        <f>Z9full!X142/ABS(Z9full!$M$212)</f>
        <v>0.96760862276166681</v>
      </c>
      <c r="Y142">
        <f>Z9full!Y142/ABS(Z9full!$N$211)</f>
        <v>4.2294791275420387</v>
      </c>
      <c r="AA142" t="s">
        <v>66</v>
      </c>
    </row>
    <row r="143" spans="1:27" x14ac:dyDescent="0.25">
      <c r="A143" s="1">
        <f>fullIRtable!A143-fullIRtable!$A$134</f>
        <v>31.5</v>
      </c>
      <c r="B143" s="1">
        <v>23.735700000000001</v>
      </c>
      <c r="C143" s="1">
        <v>3.9910999999999999</v>
      </c>
      <c r="D143" s="1">
        <v>49.869199999999999</v>
      </c>
      <c r="E143" s="89">
        <v>18.597940180000002</v>
      </c>
      <c r="F143">
        <f>Z9full!F143/ABS(Z9full!$F$212)</f>
        <v>-0.44406868654903925</v>
      </c>
      <c r="G143">
        <f>Z9full!G143/ABS(Z9full!$G$211)</f>
        <v>0.49008272489021809</v>
      </c>
      <c r="H143">
        <f>Z9full!H143/ABS(Z9full!$H$211)</f>
        <v>0.69075026371509707</v>
      </c>
      <c r="I143">
        <f>Z9full!I143/ABS(Z9full!$I$212)</f>
        <v>-0.5758281920987417</v>
      </c>
      <c r="J143">
        <f>Z9full!J143/ABS(Z9full!$J$211)</f>
        <v>0.53869927842420073</v>
      </c>
      <c r="K143">
        <f>Z9full!K143/ABS(Z9full!$K$211)</f>
        <v>0.4963772848842869</v>
      </c>
      <c r="L143">
        <f>Z9full!L143/ABS(Z9full!$L$211)</f>
        <v>0.47075869264132647</v>
      </c>
      <c r="M143">
        <f>Z9full!M143/ABS(Z9full!$M$212)</f>
        <v>-0.49992900669793539</v>
      </c>
      <c r="N143">
        <f>Z9full!N143/ABS(Z9full!$N$211)</f>
        <v>0.47813453764640235</v>
      </c>
      <c r="P143">
        <v>6.1383153333332295E-2</v>
      </c>
      <c r="Q143">
        <f>Z9full!Q143/ABS(Z9full!$F$212)</f>
        <v>1.7993312839001601</v>
      </c>
      <c r="R143">
        <f>Z9full!R143/ABS(Z9full!$G$211)</f>
        <v>-1.992181518967759</v>
      </c>
      <c r="S143">
        <f>Z9full!S143/ABS(Z9full!$H$211)</f>
        <v>-4.0344270035729597</v>
      </c>
      <c r="T143">
        <f>Z9full!T143/ABS(Z9full!$I$212)</f>
        <v>1.9450440650668528</v>
      </c>
      <c r="U143">
        <f>Z9full!U143/ABS(Z9full!$J$211)</f>
        <v>-16.690149712611699</v>
      </c>
      <c r="V143">
        <f>Z9full!V143/ABS(Z9full!$K$211)</f>
        <v>0.33205239013910937</v>
      </c>
      <c r="W143">
        <f>Z9full!W143/ABS(Z9full!$L$211)</f>
        <v>0.73390374284726378</v>
      </c>
      <c r="X143">
        <f>Z9full!X143/ABS(Z9full!$M$212)</f>
        <v>0.96499717724530487</v>
      </c>
      <c r="Y143">
        <f>Z9full!Y143/ABS(Z9full!$N$211)</f>
        <v>4.2026509131472531</v>
      </c>
      <c r="AA143" t="s">
        <v>66</v>
      </c>
    </row>
    <row r="144" spans="1:27" x14ac:dyDescent="0.25">
      <c r="A144" s="1">
        <f>fullIRtable!A144-fullIRtable!$A$134</f>
        <v>34.5</v>
      </c>
      <c r="B144" s="1">
        <v>23.783000000000001</v>
      </c>
      <c r="C144" s="1">
        <v>3.9878999999999998</v>
      </c>
      <c r="D144" s="1">
        <v>48.320999999999998</v>
      </c>
      <c r="E144" s="89">
        <v>18.782089639999999</v>
      </c>
      <c r="F144">
        <f>Z9full!F144/ABS(Z9full!$F$212)</f>
        <v>-0.46165089527790054</v>
      </c>
      <c r="G144">
        <f>Z9full!G144/ABS(Z9full!$G$211)</f>
        <v>0.50992199989715037</v>
      </c>
      <c r="H144">
        <f>Z9full!H144/ABS(Z9full!$H$211)</f>
        <v>0.71614211270371819</v>
      </c>
      <c r="I144">
        <f>Z9full!I144/ABS(Z9full!$I$212)</f>
        <v>-0.60514463815653252</v>
      </c>
      <c r="J144">
        <f>Z9full!J144/ABS(Z9full!$J$211)</f>
        <v>0.56405582918751762</v>
      </c>
      <c r="K144">
        <f>Z9full!K144/ABS(Z9full!$K$211)</f>
        <v>0.51692621807785311</v>
      </c>
      <c r="L144">
        <f>Z9full!L144/ABS(Z9full!$L$211)</f>
        <v>0.48976877501995686</v>
      </c>
      <c r="M144">
        <f>Z9full!M144/ABS(Z9full!$M$212)</f>
        <v>-0.52005781684197816</v>
      </c>
      <c r="N144">
        <f>Z9full!N144/ABS(Z9full!$N$211)</f>
        <v>0.49731288083733233</v>
      </c>
      <c r="P144">
        <v>6.4579999998119891E-2</v>
      </c>
      <c r="Q144">
        <f>Z9full!Q144/ABS(Z9full!$F$212)</f>
        <v>1.8073585622144199</v>
      </c>
      <c r="R144">
        <f>Z9full!R144/ABS(Z9full!$G$211)</f>
        <v>-2.0001847873415435</v>
      </c>
      <c r="S144">
        <f>Z9full!S144/ABS(Z9full!$H$211)</f>
        <v>-4.0446111370977755</v>
      </c>
      <c r="T144">
        <f>Z9full!T144/ABS(Z9full!$I$212)</f>
        <v>2.037488969989925</v>
      </c>
      <c r="U144">
        <f>Z9full!U144/ABS(Z9full!$J$211)</f>
        <v>-16.579434075882673</v>
      </c>
      <c r="V144">
        <f>Z9full!V144/ABS(Z9full!$K$211)</f>
        <v>0.33519550416329419</v>
      </c>
      <c r="W144">
        <f>Z9full!W144/ABS(Z9full!$L$211)</f>
        <v>0.76679576047740261</v>
      </c>
      <c r="X144">
        <f>Z9full!X144/ABS(Z9full!$M$212)</f>
        <v>0.90745018139653288</v>
      </c>
      <c r="Y144">
        <f>Z9full!Y144/ABS(Z9full!$N$211)</f>
        <v>4.0417119782314739</v>
      </c>
      <c r="AA144" t="s">
        <v>66</v>
      </c>
    </row>
    <row r="145" spans="1:27" x14ac:dyDescent="0.25">
      <c r="A145" s="1">
        <f>fullIRtable!A145-fullIRtable!$A$134</f>
        <v>36.500000000058208</v>
      </c>
      <c r="B145" s="1">
        <v>23.735700000000001</v>
      </c>
      <c r="C145" s="1">
        <v>3.9910999999999999</v>
      </c>
      <c r="D145" s="1">
        <v>47.878599999999999</v>
      </c>
      <c r="E145" s="89">
        <v>18.911249639999998</v>
      </c>
      <c r="F145">
        <f>Z9full!F145/ABS(Z9full!$F$212)</f>
        <v>-0.45102962856533102</v>
      </c>
      <c r="G145">
        <f>Z9full!G145/ABS(Z9full!$G$211)</f>
        <v>0.49738046840971772</v>
      </c>
      <c r="H145">
        <f>Z9full!H145/ABS(Z9full!$H$211)</f>
        <v>0.68501134892348137</v>
      </c>
      <c r="I145">
        <f>Z9full!I145/ABS(Z9full!$I$212)</f>
        <v>-0.59635906873343236</v>
      </c>
      <c r="J145">
        <f>Z9full!J145/ABS(Z9full!$J$211)</f>
        <v>0.55325962202680035</v>
      </c>
      <c r="K145">
        <f>Z9full!K145/ABS(Z9full!$K$211)</f>
        <v>0.50484193922279741</v>
      </c>
      <c r="L145">
        <f>Z9full!L145/ABS(Z9full!$L$211)</f>
        <v>0.47831096221371305</v>
      </c>
      <c r="M145">
        <f>Z9full!M145/ABS(Z9full!$M$212)</f>
        <v>-0.50679361113088184</v>
      </c>
      <c r="N145">
        <f>Z9full!N145/ABS(Z9full!$N$211)</f>
        <v>0.4851516570810957</v>
      </c>
      <c r="P145">
        <v>6.9186666666666952E-2</v>
      </c>
      <c r="Q145">
        <f>Z9full!Q145/ABS(Z9full!$F$212)</f>
        <v>1.812583665419911</v>
      </c>
      <c r="R145">
        <f>Z9full!R145/ABS(Z9full!$G$211)</f>
        <v>-2.0063914973555419</v>
      </c>
      <c r="S145">
        <f>Z9full!S145/ABS(Z9full!$H$211)</f>
        <v>-4.060052015685546</v>
      </c>
      <c r="T145">
        <f>Z9full!T145/ABS(Z9full!$I$212)</f>
        <v>2.003204278511685</v>
      </c>
      <c r="U145">
        <f>Z9full!U145/ABS(Z9full!$J$211)</f>
        <v>-16.716175666710733</v>
      </c>
      <c r="V145">
        <f>Z9full!V145/ABS(Z9full!$K$211)</f>
        <v>0.33536758423858859</v>
      </c>
      <c r="W145">
        <f>Z9full!W145/ABS(Z9full!$L$211)</f>
        <v>0.75480777784285746</v>
      </c>
      <c r="X145">
        <f>Z9full!X145/ABS(Z9full!$M$212)</f>
        <v>0.93973803387855803</v>
      </c>
      <c r="Y145">
        <f>Z9full!Y145/ABS(Z9full!$N$211)</f>
        <v>4.1395754063678698</v>
      </c>
      <c r="AA145" t="s">
        <v>66</v>
      </c>
    </row>
    <row r="146" spans="1:27" x14ac:dyDescent="0.25">
      <c r="A146" s="1">
        <f>fullIRtable!A146-fullIRtable!$A$134</f>
        <v>47.000000000058208</v>
      </c>
      <c r="B146" s="1">
        <v>23.735700000000001</v>
      </c>
      <c r="C146" s="1">
        <v>3.9847999999999999</v>
      </c>
      <c r="D146" s="1">
        <v>45.287700000000001</v>
      </c>
      <c r="E146" s="89">
        <v>19.637709640000001</v>
      </c>
      <c r="F146">
        <f>Z9full!F146/ABS(Z9full!$F$212)</f>
        <v>-0.56365369971862656</v>
      </c>
      <c r="G146">
        <f>Z9full!G146/ABS(Z9full!$G$211)</f>
        <v>0.60888654799597064</v>
      </c>
      <c r="H146">
        <f>Z9full!H146/ABS(Z9full!$H$211)</f>
        <v>0.74517852791157091</v>
      </c>
      <c r="I146">
        <f>Z9full!I146/ABS(Z9full!$I$212)</f>
        <v>-0.71795882968132596</v>
      </c>
      <c r="J146">
        <f>Z9full!J146/ABS(Z9full!$J$211)</f>
        <v>0.68593896101444407</v>
      </c>
      <c r="K146">
        <f>Z9full!K146/ABS(Z9full!$K$211)</f>
        <v>0.6194086899427752</v>
      </c>
      <c r="L146">
        <f>Z9full!L146/ABS(Z9full!$L$211)</f>
        <v>0.59187510818078348</v>
      </c>
      <c r="M146">
        <f>Z9full!M146/ABS(Z9full!$M$212)</f>
        <v>-0.62041278630868191</v>
      </c>
      <c r="N146">
        <f>Z9full!N146/ABS(Z9full!$N$211)</f>
        <v>0.59823485492354633</v>
      </c>
      <c r="P146">
        <v>7.590777000110431E-2</v>
      </c>
      <c r="Q146">
        <f>Z9full!Q146/ABS(Z9full!$F$212)</f>
        <v>1.809003945432416</v>
      </c>
      <c r="R146">
        <f>Z9full!R146/ABS(Z9full!$G$211)</f>
        <v>-2.0023395722490065</v>
      </c>
      <c r="S146">
        <f>Z9full!S146/ABS(Z9full!$H$211)</f>
        <v>-4.0512433163329593</v>
      </c>
      <c r="T146">
        <f>Z9full!T146/ABS(Z9full!$I$212)</f>
        <v>2.007720749884347</v>
      </c>
      <c r="U146">
        <f>Z9full!U146/ABS(Z9full!$J$211)</f>
        <v>-16.66443298957525</v>
      </c>
      <c r="V146">
        <f>Z9full!V146/ABS(Z9full!$K$211)</f>
        <v>0.3348733344916775</v>
      </c>
      <c r="W146">
        <f>Z9full!W146/ABS(Z9full!$L$211)</f>
        <v>0.75631278264001134</v>
      </c>
      <c r="X146">
        <f>Z9full!X146/ABS(Z9full!$M$212)</f>
        <v>0.93162610256612555</v>
      </c>
      <c r="Y146">
        <f>Z9full!Y146/ABS(Z9full!$N$211)</f>
        <v>4.1132255383720073</v>
      </c>
      <c r="AA146" t="s">
        <v>66</v>
      </c>
    </row>
    <row r="147" spans="1:27" x14ac:dyDescent="0.25">
      <c r="A147" s="1">
        <f>fullIRtable!A147-fullIRtable!$A$134</f>
        <v>49.666666666686069</v>
      </c>
      <c r="B147" s="1">
        <v>23.735700000000001</v>
      </c>
      <c r="C147" s="1">
        <v>4.0068000000000001</v>
      </c>
      <c r="D147" s="1">
        <v>45.003399999999999</v>
      </c>
      <c r="E147" s="89">
        <v>19.84013036</v>
      </c>
      <c r="F147">
        <f>Z9full!F147/ABS(Z9full!$F$212)</f>
        <v>-0.5588032234853223</v>
      </c>
      <c r="G147">
        <f>Z9full!G147/ABS(Z9full!$G$211)</f>
        <v>0.60300863455745746</v>
      </c>
      <c r="H147">
        <f>Z9full!H147/ABS(Z9full!$H$211)</f>
        <v>0.72950929819285637</v>
      </c>
      <c r="I147">
        <f>Z9full!I147/ABS(Z9full!$I$212)</f>
        <v>-0.71731373265296894</v>
      </c>
      <c r="J147">
        <f>Z9full!J147/ABS(Z9full!$J$211)</f>
        <v>0.68377826141421127</v>
      </c>
      <c r="K147">
        <f>Z9full!K147/ABS(Z9full!$K$211)</f>
        <v>0.61400167037079378</v>
      </c>
      <c r="L147">
        <f>Z9full!L147/ABS(Z9full!$L$211)</f>
        <v>0.58673656191415058</v>
      </c>
      <c r="M147">
        <f>Z9full!M147/ABS(Z9full!$M$212)</f>
        <v>-0.61448047990206622</v>
      </c>
      <c r="N147">
        <f>Z9full!N147/ABS(Z9full!$N$211)</f>
        <v>0.59272618949507927</v>
      </c>
      <c r="P147">
        <v>7.789405411818176E-2</v>
      </c>
      <c r="Q147">
        <f>Z9full!Q147/ABS(Z9full!$F$212)</f>
        <v>1.8104959198165242</v>
      </c>
      <c r="R147">
        <f>Z9full!R147/ABS(Z9full!$G$211)</f>
        <v>-2.0042934541511643</v>
      </c>
      <c r="S147">
        <f>Z9full!S147/ABS(Z9full!$H$211)</f>
        <v>-4.0572571414292717</v>
      </c>
      <c r="T147">
        <f>Z9full!T147/ABS(Z9full!$I$212)</f>
        <v>1.9807279625346532</v>
      </c>
      <c r="U147">
        <f>Z9full!U147/ABS(Z9full!$J$211)</f>
        <v>-16.741507027723927</v>
      </c>
      <c r="V147">
        <f>Z9full!V147/ABS(Z9full!$K$211)</f>
        <v>0.33458120191618823</v>
      </c>
      <c r="W147">
        <f>Z9full!W147/ABS(Z9full!$L$211)</f>
        <v>0.74680718264015822</v>
      </c>
      <c r="X147">
        <f>Z9full!X147/ABS(Z9full!$M$212)</f>
        <v>0.95354798503433313</v>
      </c>
      <c r="Y147">
        <f>Z9full!Y147/ABS(Z9full!$N$211)</f>
        <v>4.178071540156064</v>
      </c>
      <c r="AA147" t="s">
        <v>66</v>
      </c>
    </row>
    <row r="148" spans="1:27" x14ac:dyDescent="0.25">
      <c r="A148" s="1">
        <f>fullIRtable!A148-fullIRtable!$A$134</f>
        <v>52.5</v>
      </c>
      <c r="B148" s="1">
        <v>23.783000000000001</v>
      </c>
      <c r="C148" s="1">
        <v>4.0194999999999999</v>
      </c>
      <c r="D148" s="1">
        <v>43.297199999999997</v>
      </c>
      <c r="E148" s="89">
        <v>20.060830180000004</v>
      </c>
      <c r="F148">
        <f>Z9full!F148/ABS(Z9full!$F$212)</f>
        <v>-0.54561978708113612</v>
      </c>
      <c r="G148">
        <f>Z9full!G148/ABS(Z9full!$G$211)</f>
        <v>0.58838223329262818</v>
      </c>
      <c r="H148">
        <f>Z9full!H148/ABS(Z9full!$H$211)</f>
        <v>0.71043059196224778</v>
      </c>
      <c r="I148">
        <f>Z9full!I148/ABS(Z9full!$I$212)</f>
        <v>-0.70000521736070975</v>
      </c>
      <c r="J148">
        <f>Z9full!J148/ABS(Z9full!$J$211)</f>
        <v>0.67285379534657641</v>
      </c>
      <c r="K148">
        <f>Z9full!K148/ABS(Z9full!$K$211)</f>
        <v>0.59914548208577123</v>
      </c>
      <c r="L148">
        <f>Z9full!L148/ABS(Z9full!$L$211)</f>
        <v>0.57286632464551335</v>
      </c>
      <c r="M148">
        <f>Z9full!M148/ABS(Z9full!$M$212)</f>
        <v>-0.60020898495549568</v>
      </c>
      <c r="N148">
        <f>Z9full!N148/ABS(Z9full!$N$211)</f>
        <v>0.578871418230125</v>
      </c>
      <c r="P148">
        <v>8.1259999999999152E-2</v>
      </c>
      <c r="Q148">
        <f>Z9full!Q148/ABS(Z9full!$F$212)</f>
        <v>1.8103011133795837</v>
      </c>
      <c r="R148">
        <f>Z9full!R148/ABS(Z9full!$G$211)</f>
        <v>-2.0040383366990553</v>
      </c>
      <c r="S148">
        <f>Z9full!S148/ABS(Z9full!$H$211)</f>
        <v>-4.0564719193434611</v>
      </c>
      <c r="T148">
        <f>Z9full!T148/ABS(Z9full!$I$212)</f>
        <v>1.9842523945452502</v>
      </c>
      <c r="U148">
        <f>Z9full!U148/ABS(Z9full!$J$211)</f>
        <v>-16.731443514128966</v>
      </c>
      <c r="V148">
        <f>Z9full!V148/ABS(Z9full!$K$211)</f>
        <v>0.33461934545191424</v>
      </c>
      <c r="W148">
        <f>Z9full!W148/ABS(Z9full!$L$211)</f>
        <v>0.74804832310926905</v>
      </c>
      <c r="X148">
        <f>Z9full!X148/ABS(Z9full!$M$212)</f>
        <v>0.95068565770563329</v>
      </c>
      <c r="Y148">
        <f>Z9full!Y148/ABS(Z9full!$N$211)</f>
        <v>4.169604635590046</v>
      </c>
      <c r="AA148" t="s">
        <v>66</v>
      </c>
    </row>
    <row r="149" spans="1:27" x14ac:dyDescent="0.25">
      <c r="A149" s="1">
        <f>fullIRtable!A149-fullIRtable!$A$134</f>
        <v>55.5</v>
      </c>
      <c r="B149" s="1">
        <v>23.783000000000001</v>
      </c>
      <c r="C149" s="1">
        <v>3.9973999999999998</v>
      </c>
      <c r="D149" s="1">
        <v>43.9923</v>
      </c>
      <c r="E149" s="89">
        <v>20.304610180000001</v>
      </c>
      <c r="F149">
        <f>Z9full!F149/ABS(Z9full!$F$212)</f>
        <v>-0.54885233497813235</v>
      </c>
      <c r="G149">
        <f>Z9full!G149/ABS(Z9full!$G$211)</f>
        <v>0.59354860287762867</v>
      </c>
      <c r="H149">
        <f>Z9full!H149/ABS(Z9full!$H$211)</f>
        <v>0.73395900811889458</v>
      </c>
      <c r="I149">
        <f>Z9full!I149/ABS(Z9full!$I$212)</f>
        <v>-0.68993045478285386</v>
      </c>
      <c r="J149">
        <f>Z9full!J149/ABS(Z9full!$J$211)</f>
        <v>0.65106499928080896</v>
      </c>
      <c r="K149">
        <f>Z9full!K149/ABS(Z9full!$K$211)</f>
        <v>0.60306607048795968</v>
      </c>
      <c r="L149">
        <f>Z9full!L149/ABS(Z9full!$L$211)</f>
        <v>0.5758997058826103</v>
      </c>
      <c r="M149">
        <f>Z9full!M149/ABS(Z9full!$M$212)</f>
        <v>-0.60401324554658931</v>
      </c>
      <c r="N149">
        <f>Z9full!N149/ABS(Z9full!$N$211)</f>
        <v>0.58226065526043036</v>
      </c>
      <c r="P149">
        <v>8.6226666666666077E-2</v>
      </c>
      <c r="Q149">
        <f>Z9full!Q149/ABS(Z9full!$F$212)</f>
        <v>1.7991330249516695</v>
      </c>
      <c r="R149">
        <f>Z9full!R149/ABS(Z9full!$G$211)</f>
        <v>-1.9911989291038317</v>
      </c>
      <c r="S149">
        <f>Z9full!S149/ABS(Z9full!$H$211)</f>
        <v>-4.0272396761393159</v>
      </c>
      <c r="T149">
        <f>Z9full!T149/ABS(Z9full!$I$212)</f>
        <v>2.0171093532786157</v>
      </c>
      <c r="U149">
        <f>Z9full!U149/ABS(Z9full!$J$211)</f>
        <v>-16.528531064791704</v>
      </c>
      <c r="V149">
        <f>Z9full!V149/ABS(Z9full!$K$211)</f>
        <v>0.33344965316018482</v>
      </c>
      <c r="W149">
        <f>Z9full!W149/ABS(Z9full!$L$211)</f>
        <v>0.75937893824619518</v>
      </c>
      <c r="X149">
        <f>Z9full!X149/ABS(Z9full!$M$212)</f>
        <v>0.91152120766303002</v>
      </c>
      <c r="Y149">
        <f>Z9full!Y149/ABS(Z9full!$N$211)</f>
        <v>4.0471423918708549</v>
      </c>
      <c r="AA149" t="s">
        <v>66</v>
      </c>
    </row>
    <row r="150" spans="1:27" x14ac:dyDescent="0.25">
      <c r="A150" s="1">
        <f>fullIRtable!A150-fullIRtable!$A$134</f>
        <v>58.5</v>
      </c>
      <c r="B150" s="1">
        <v>23.783000000000001</v>
      </c>
      <c r="C150" s="1">
        <v>3.9847999999999999</v>
      </c>
      <c r="D150" s="1">
        <v>44.497799999999998</v>
      </c>
      <c r="E150" s="89">
        <v>20.563290179999999</v>
      </c>
      <c r="F150">
        <f>Z9full!F150/ABS(Z9full!$F$212)</f>
        <v>-0.56214269552427465</v>
      </c>
      <c r="G150">
        <f>Z9full!G150/ABS(Z9full!$G$211)</f>
        <v>0.60222931016886816</v>
      </c>
      <c r="H150">
        <f>Z9full!H150/ABS(Z9full!$H$211)</f>
        <v>0.70503944204935132</v>
      </c>
      <c r="I150">
        <f>Z9full!I150/ABS(Z9full!$I$212)</f>
        <v>-0.69967872650317997</v>
      </c>
      <c r="J150">
        <f>Z9full!J150/ABS(Z9full!$J$211)</f>
        <v>0.67288120425534637</v>
      </c>
      <c r="K150">
        <f>Z9full!K150/ABS(Z9full!$K$211)</f>
        <v>0.61243034737730573</v>
      </c>
      <c r="L150">
        <f>Z9full!L150/ABS(Z9full!$L$211)</f>
        <v>0.58781663364032677</v>
      </c>
      <c r="M150">
        <f>Z9full!M150/ABS(Z9full!$M$212)</f>
        <v>-0.61250860981297151</v>
      </c>
      <c r="N150">
        <f>Z9full!N150/ABS(Z9full!$N$211)</f>
        <v>0.59296351741444253</v>
      </c>
      <c r="P150">
        <v>8.6473093333334347E-2</v>
      </c>
      <c r="Q150">
        <f>Z9full!Q150/ABS(Z9full!$F$212)</f>
        <v>1.8114143113610477</v>
      </c>
      <c r="R150">
        <f>Z9full!R150/ABS(Z9full!$G$211)</f>
        <v>-2.005496174766531</v>
      </c>
      <c r="S150">
        <f>Z9full!S150/ABS(Z9full!$H$211)</f>
        <v>-4.0609589769328762</v>
      </c>
      <c r="T150">
        <f>Z9full!T150/ABS(Z9full!$I$212)</f>
        <v>1.9641124478919141</v>
      </c>
      <c r="U150">
        <f>Z9full!U150/ABS(Z9full!$J$211)</f>
        <v>-16.788950260969997</v>
      </c>
      <c r="V150">
        <f>Z9full!V150/ABS(Z9full!$K$211)</f>
        <v>0.33440137873328729</v>
      </c>
      <c r="W150">
        <f>Z9full!W150/ABS(Z9full!$L$211)</f>
        <v>0.74095597382328238</v>
      </c>
      <c r="X150">
        <f>Z9full!X150/ABS(Z9full!$M$212)</f>
        <v>0.96704208582416307</v>
      </c>
      <c r="Y150">
        <f>Z9full!Y150/ABS(Z9full!$N$211)</f>
        <v>4.2179877517208073</v>
      </c>
      <c r="AA150" t="s">
        <v>66</v>
      </c>
    </row>
    <row r="151" spans="1:27" x14ac:dyDescent="0.25">
      <c r="A151" s="1">
        <f>fullIRtable!A151-fullIRtable!$A$134</f>
        <v>60</v>
      </c>
      <c r="B151" s="1">
        <v>23.783000000000001</v>
      </c>
      <c r="C151" s="1">
        <v>4.0004999999999997</v>
      </c>
      <c r="D151" s="1">
        <v>44.719000000000001</v>
      </c>
      <c r="E151" s="89">
        <v>20.692999820000001</v>
      </c>
      <c r="F151">
        <f>Z9full!F151/ABS(Z9full!$F$212)</f>
        <v>-0.5656637704745564</v>
      </c>
      <c r="G151">
        <f>Z9full!G151/ABS(Z9full!$G$211)</f>
        <v>0.60668319728533437</v>
      </c>
      <c r="H151">
        <f>Z9full!H151/ABS(Z9full!$H$211)</f>
        <v>0.7120885803621535</v>
      </c>
      <c r="I151">
        <f>Z9full!I151/ABS(Z9full!$I$212)</f>
        <v>-0.7139884491553028</v>
      </c>
      <c r="J151">
        <f>Z9full!J151/ABS(Z9full!$J$211)</f>
        <v>0.68854177465033184</v>
      </c>
      <c r="K151">
        <f>Z9full!K151/ABS(Z9full!$K$211)</f>
        <v>0.61770409603047916</v>
      </c>
      <c r="L151">
        <f>Z9full!L151/ABS(Z9full!$L$211)</f>
        <v>0.59216131843080877</v>
      </c>
      <c r="M151">
        <f>Z9full!M151/ABS(Z9full!$M$212)</f>
        <v>-0.61836700404467326</v>
      </c>
      <c r="N151">
        <f>Z9full!N151/ABS(Z9full!$N$211)</f>
        <v>0.59773142513465893</v>
      </c>
      <c r="P151">
        <v>9.6651865185184982E-2</v>
      </c>
      <c r="Q151">
        <f>Z9full!Q151/ABS(Z9full!$F$212)</f>
        <v>1.8095816733206864</v>
      </c>
      <c r="R151">
        <f>Z9full!R151/ABS(Z9full!$G$211)</f>
        <v>-2.0030961615797267</v>
      </c>
      <c r="S151">
        <f>Z9full!S151/ABS(Z9full!$H$211)</f>
        <v>-4.053572011152669</v>
      </c>
      <c r="T151">
        <f>Z9full!T151/ABS(Z9full!$I$212)</f>
        <v>1.9972685124898339</v>
      </c>
      <c r="U151">
        <f>Z9full!U151/ABS(Z9full!$J$211)</f>
        <v>-16.694277863135319</v>
      </c>
      <c r="V151">
        <f>Z9full!V151/ABS(Z9full!$K$211)</f>
        <v>0.33476021403293088</v>
      </c>
      <c r="W151">
        <f>Z9full!W151/ABS(Z9full!$L$211)</f>
        <v>0.75263199243155499</v>
      </c>
      <c r="X151">
        <f>Z9full!X151/ABS(Z9full!$M$212)</f>
        <v>0.94011476798335791</v>
      </c>
      <c r="Y151">
        <f>Z9full!Y151/ABS(Z9full!$N$211)</f>
        <v>4.1383354267466421</v>
      </c>
      <c r="AA151" t="s">
        <v>66</v>
      </c>
    </row>
    <row r="152" spans="1:27" x14ac:dyDescent="0.25">
      <c r="A152" s="1">
        <f>fullIRtable!A152-fullIRtable!$A$134</f>
        <v>73.5</v>
      </c>
      <c r="B152" s="1">
        <v>23.735700000000001</v>
      </c>
      <c r="C152" s="1">
        <v>3.9973999999999998</v>
      </c>
      <c r="D152" s="1">
        <v>45.319299999999998</v>
      </c>
      <c r="E152" s="89">
        <v>21.997799999999998</v>
      </c>
      <c r="F152">
        <f>Z9full!F152/ABS(Z9full!$F$212)</f>
        <v>-0.63680239379147263</v>
      </c>
      <c r="G152">
        <f>Z9full!G152/ABS(Z9full!$G$211)</f>
        <v>0.67142378366982713</v>
      </c>
      <c r="H152">
        <f>Z9full!H152/ABS(Z9full!$H$211)</f>
        <v>0.73762568552591701</v>
      </c>
      <c r="I152">
        <f>Z9full!I152/ABS(Z9full!$I$212)</f>
        <v>-0.70896079683464464</v>
      </c>
      <c r="J152">
        <f>Z9full!J152/ABS(Z9full!$J$211)</f>
        <v>0.70330703612273515</v>
      </c>
      <c r="K152">
        <f>Z9full!K152/ABS(Z9full!$K$211)</f>
        <v>0.67895600306058934</v>
      </c>
      <c r="L152">
        <f>Z9full!L152/ABS(Z9full!$L$211)</f>
        <v>0.6585499236664103</v>
      </c>
      <c r="M152">
        <f>Z9full!M152/ABS(Z9full!$M$212)</f>
        <v>-0.67960761519295565</v>
      </c>
      <c r="N152">
        <f>Z9full!N152/ABS(Z9full!$N$211)</f>
        <v>0.66310870246271647</v>
      </c>
      <c r="P152">
        <v>0.10485999999694857</v>
      </c>
      <c r="Q152">
        <f>Z9full!Q152/ABS(Z9full!$F$212)</f>
        <v>1.8127328113804539</v>
      </c>
      <c r="R152">
        <f>Z9full!R152/ABS(Z9full!$G$211)</f>
        <v>-2.007222875214179</v>
      </c>
      <c r="S152">
        <f>Z9full!S152/ABS(Z9full!$H$211)</f>
        <v>-4.0662735615998757</v>
      </c>
      <c r="T152">
        <f>Z9full!T152/ABS(Z9full!$I$212)</f>
        <v>1.9402581882572782</v>
      </c>
      <c r="U152">
        <f>Z9full!U152/ABS(Z9full!$J$211)</f>
        <v>-16.857062702770943</v>
      </c>
      <c r="V152">
        <f>Z9full!V152/ABS(Z9full!$K$211)</f>
        <v>0.33414321351830339</v>
      </c>
      <c r="W152">
        <f>Z9full!W152/ABS(Z9full!$L$211)</f>
        <v>0.7325556168592956</v>
      </c>
      <c r="X152">
        <f>Z9full!X152/ABS(Z9full!$M$212)</f>
        <v>0.98641505131720886</v>
      </c>
      <c r="Y152">
        <f>Z9full!Y152/ABS(Z9full!$N$211)</f>
        <v>4.2752939334933515</v>
      </c>
      <c r="AA152" t="s">
        <v>66</v>
      </c>
    </row>
    <row r="153" spans="1:27" x14ac:dyDescent="0.25">
      <c r="A153" s="1">
        <f>fullIRtable!A153-fullIRtable!$A$134</f>
        <v>75.500000000058208</v>
      </c>
      <c r="B153" s="1">
        <v>23.735700000000001</v>
      </c>
      <c r="C153" s="1">
        <v>4.0068000000000001</v>
      </c>
      <c r="D153" s="1">
        <v>45.698500000000003</v>
      </c>
      <c r="E153" s="89">
        <v>22.207519999999999</v>
      </c>
      <c r="F153">
        <f>Z9full!F153/ABS(Z9full!$F$212)</f>
        <v>-0.63011120219704897</v>
      </c>
      <c r="G153">
        <f>Z9full!G153/ABS(Z9full!$G$211)</f>
        <v>0.66257978294227604</v>
      </c>
      <c r="H153">
        <f>Z9full!H153/ABS(Z9full!$H$211)</f>
        <v>0.72791952525068659</v>
      </c>
      <c r="I153">
        <f>Z9full!I153/ABS(Z9full!$I$212)</f>
        <v>-0.66736575789527997</v>
      </c>
      <c r="J153">
        <f>Z9full!J153/ABS(Z9full!$J$211)</f>
        <v>0.67038378528619558</v>
      </c>
      <c r="K153">
        <f>Z9full!K153/ABS(Z9full!$K$211)</f>
        <v>0.66807413718870978</v>
      </c>
      <c r="L153">
        <f>Z9full!L153/ABS(Z9full!$L$211)</f>
        <v>0.64946628902372094</v>
      </c>
      <c r="M153">
        <f>Z9full!M153/ABS(Z9full!$M$212)</f>
        <v>-0.66997064006622697</v>
      </c>
      <c r="N153">
        <f>Z9full!N153/ABS(Z9full!$N$211)</f>
        <v>0.65441231661132748</v>
      </c>
      <c r="P153">
        <v>0.11010018000641034</v>
      </c>
      <c r="Q153">
        <f>Z9full!Q153/ABS(Z9full!$F$212)</f>
        <v>1.8188693441951247</v>
      </c>
      <c r="R153">
        <f>Z9full!R153/ABS(Z9full!$G$211)</f>
        <v>-2.0131608382024013</v>
      </c>
      <c r="S153">
        <f>Z9full!S153/ABS(Z9full!$H$211)</f>
        <v>-4.0724664941344653</v>
      </c>
      <c r="T153">
        <f>Z9full!T153/ABS(Z9full!$I$212)</f>
        <v>2.027998716554047</v>
      </c>
      <c r="U153">
        <f>Z9full!U153/ABS(Z9full!$J$211)</f>
        <v>-16.734690255847319</v>
      </c>
      <c r="V153">
        <f>Z9full!V153/ABS(Z9full!$K$211)</f>
        <v>0.33688462727450502</v>
      </c>
      <c r="W153">
        <f>Z9full!W153/ABS(Z9full!$L$211)</f>
        <v>0.76373576070135152</v>
      </c>
      <c r="X153">
        <f>Z9full!X153/ABS(Z9full!$M$212)</f>
        <v>0.92981849715313902</v>
      </c>
      <c r="Y153">
        <f>Z9full!Y153/ABS(Z9full!$N$211)</f>
        <v>4.1156458495865573</v>
      </c>
      <c r="AA153" t="s">
        <v>66</v>
      </c>
    </row>
    <row r="154" spans="1:27" x14ac:dyDescent="0.25">
      <c r="A154" s="1">
        <f>fullIRtable!A154-fullIRtable!$A$134</f>
        <v>77.499999999941792</v>
      </c>
      <c r="B154" s="1">
        <v>23.735700000000001</v>
      </c>
      <c r="C154" s="1">
        <v>4.01</v>
      </c>
      <c r="D154" s="1">
        <v>46.235599999999998</v>
      </c>
      <c r="E154" s="89">
        <v>22.427720360000002</v>
      </c>
      <c r="F154">
        <f>Z9full!F154/ABS(Z9full!$F$212)</f>
        <v>-0.63942465982171359</v>
      </c>
      <c r="G154">
        <f>Z9full!G154/ABS(Z9full!$G$211)</f>
        <v>0.67337349586221795</v>
      </c>
      <c r="H154">
        <f>Z9full!H154/ABS(Z9full!$H$211)</f>
        <v>0.72473477844256218</v>
      </c>
      <c r="I154">
        <f>Z9full!I154/ABS(Z9full!$I$212)</f>
        <v>-0.71457867358829863</v>
      </c>
      <c r="J154">
        <f>Z9full!J154/ABS(Z9full!$J$211)</f>
        <v>0.70314426051573797</v>
      </c>
      <c r="K154">
        <f>Z9full!K154/ABS(Z9full!$K$211)</f>
        <v>0.68175212903338955</v>
      </c>
      <c r="L154">
        <f>Z9full!L154/ABS(Z9full!$L$211)</f>
        <v>0.66067669405728191</v>
      </c>
      <c r="M154">
        <f>Z9full!M154/ABS(Z9full!$M$212)</f>
        <v>-0.68161653969466951</v>
      </c>
      <c r="N154">
        <f>Z9full!N154/ABS(Z9full!$N$211)</f>
        <v>0.66506093777318132</v>
      </c>
      <c r="P154">
        <v>0.10786972999686147</v>
      </c>
      <c r="Q154">
        <f>Z9full!Q154/ABS(Z9full!$F$212)</f>
        <v>1.8179641059201823</v>
      </c>
      <c r="R154">
        <f>Z9full!R154/ABS(Z9full!$G$211)</f>
        <v>-2.0140737505662765</v>
      </c>
      <c r="S154">
        <f>Z9full!S154/ABS(Z9full!$H$211)</f>
        <v>-4.0873597680332336</v>
      </c>
      <c r="T154">
        <f>Z9full!T154/ABS(Z9full!$I$212)</f>
        <v>1.8456137294298014</v>
      </c>
      <c r="U154">
        <f>Z9full!U154/ABS(Z9full!$J$211)</f>
        <v>-17.127306447991387</v>
      </c>
      <c r="V154">
        <f>Z9full!V154/ABS(Z9full!$K$211)</f>
        <v>0.33311891355475698</v>
      </c>
      <c r="W154">
        <f>Z9full!W154/ABS(Z9full!$L$211)</f>
        <v>0.69922625545385331</v>
      </c>
      <c r="X154">
        <f>Z9full!X154/ABS(Z9full!$M$212)</f>
        <v>1.0632794679658204</v>
      </c>
      <c r="Y154">
        <f>Z9full!Y154/ABS(Z9full!$N$211)</f>
        <v>4.5026626446970575</v>
      </c>
      <c r="AA154" t="s">
        <v>66</v>
      </c>
    </row>
    <row r="155" spans="1:27" x14ac:dyDescent="0.25">
      <c r="A155" s="1">
        <f>fullIRtable!A155-fullIRtable!$A$134</f>
        <v>79.5</v>
      </c>
      <c r="B155" s="1">
        <v>23.783000000000001</v>
      </c>
      <c r="C155" s="1">
        <v>4.0351999999999997</v>
      </c>
      <c r="D155" s="1">
        <v>42.286099999999998</v>
      </c>
      <c r="E155" s="89">
        <v>22.643459820000004</v>
      </c>
      <c r="F155">
        <f>Z9full!F155/ABS(Z9full!$F$212)</f>
        <v>-0.65032263448864025</v>
      </c>
      <c r="G155">
        <f>Z9full!G155/ABS(Z9full!$G$211)</f>
        <v>0.68157010720961109</v>
      </c>
      <c r="H155">
        <f>Z9full!H155/ABS(Z9full!$H$211)</f>
        <v>0.74770510874386231</v>
      </c>
      <c r="I155">
        <f>Z9full!I155/ABS(Z9full!$I$212)</f>
        <v>-0.65960306006547509</v>
      </c>
      <c r="J155">
        <f>Z9full!J155/ABS(Z9full!$J$211)</f>
        <v>0.67001120251618917</v>
      </c>
      <c r="K155">
        <f>Z9full!K155/ABS(Z9full!$K$211)</f>
        <v>0.68517999070583502</v>
      </c>
      <c r="L155">
        <f>Z9full!L155/ABS(Z9full!$L$211)</f>
        <v>0.66847183036590052</v>
      </c>
      <c r="M155">
        <f>Z9full!M155/ABS(Z9full!$M$212)</f>
        <v>-0.68755073829805158</v>
      </c>
      <c r="N155">
        <f>Z9full!N155/ABS(Z9full!$N$211)</f>
        <v>0.67326260526458948</v>
      </c>
      <c r="P155">
        <v>0.11749517999657925</v>
      </c>
      <c r="Q155">
        <f>Z9full!Q155/ABS(Z9full!$F$212)</f>
        <v>1.8067720410490629</v>
      </c>
      <c r="R155">
        <f>Z9full!R155/ABS(Z9full!$G$211)</f>
        <v>-1.9994166823123909</v>
      </c>
      <c r="S155">
        <f>Z9full!S155/ABS(Z9full!$H$211)</f>
        <v>-4.0422469978807563</v>
      </c>
      <c r="T155">
        <f>Z9full!T155/ABS(Z9full!$I$212)</f>
        <v>2.0481003017588115</v>
      </c>
      <c r="U155">
        <f>Z9full!U155/ABS(Z9full!$J$211)</f>
        <v>-16.549134935303556</v>
      </c>
      <c r="V155">
        <f>Z9full!V155/ABS(Z9full!$K$211)</f>
        <v>0.33531034649782798</v>
      </c>
      <c r="W155">
        <f>Z9full!W155/ABS(Z9full!$L$211)</f>
        <v>0.77053257630906424</v>
      </c>
      <c r="X155">
        <f>Z9full!X155/ABS(Z9full!$M$212)</f>
        <v>0.89883230978717932</v>
      </c>
      <c r="Y155">
        <f>Z9full!Y155/ABS(Z9full!$N$211)</f>
        <v>4.0162198918670793</v>
      </c>
      <c r="AA155" t="s">
        <v>66</v>
      </c>
    </row>
    <row r="156" spans="1:27" x14ac:dyDescent="0.25">
      <c r="A156" s="1">
        <f>fullIRtable!A156-fullIRtable!$A$134</f>
        <v>81.500000000058208</v>
      </c>
      <c r="B156" s="1">
        <v>23.783000000000001</v>
      </c>
      <c r="C156" s="1">
        <v>4.0163000000000002</v>
      </c>
      <c r="D156" s="1">
        <v>44.529400000000003</v>
      </c>
      <c r="E156" s="89">
        <v>22.878450180000002</v>
      </c>
      <c r="F156">
        <f>Z9full!F156/ABS(Z9full!$F$212)</f>
        <v>-0.65660063883194231</v>
      </c>
      <c r="G156">
        <f>Z9full!G156/ABS(Z9full!$G$211)</f>
        <v>0.68686263185986263</v>
      </c>
      <c r="H156">
        <f>Z9full!H156/ABS(Z9full!$H$211)</f>
        <v>0.76911245171636278</v>
      </c>
      <c r="I156">
        <f>Z9full!I156/ABS(Z9full!$I$212)</f>
        <v>-0.60381938053386863</v>
      </c>
      <c r="J156">
        <f>Z9full!J156/ABS(Z9full!$J$211)</f>
        <v>0.62244123025407538</v>
      </c>
      <c r="K156">
        <f>Z9full!K156/ABS(Z9full!$K$211)</f>
        <v>0.68636801687384941</v>
      </c>
      <c r="L156">
        <f>Z9full!L156/ABS(Z9full!$L$211)</f>
        <v>0.67164264811723529</v>
      </c>
      <c r="M156">
        <f>Z9full!M156/ABS(Z9full!$M$212)</f>
        <v>-0.69066253214108853</v>
      </c>
      <c r="N156">
        <f>Z9full!N156/ABS(Z9full!$N$211)</f>
        <v>0.67735148916672716</v>
      </c>
      <c r="P156">
        <v>0.13222226514329691</v>
      </c>
      <c r="Q156">
        <f>Z9full!Q156/ABS(Z9full!$F$212)</f>
        <v>1.8096816381451437</v>
      </c>
      <c r="R156">
        <f>Z9full!R156/ABS(Z9full!$G$211)</f>
        <v>-2.0032270752115164</v>
      </c>
      <c r="S156">
        <f>Z9full!S156/ABS(Z9full!$H$211)</f>
        <v>-4.0539749495929565</v>
      </c>
      <c r="T156">
        <f>Z9full!T156/ABS(Z9full!$I$212)</f>
        <v>1.9954599292135313</v>
      </c>
      <c r="U156">
        <f>Z9full!U156/ABS(Z9full!$J$211)</f>
        <v>-16.699442000385826</v>
      </c>
      <c r="V156">
        <f>Z9full!V156/ABS(Z9full!$K$211)</f>
        <v>0.33474064024508982</v>
      </c>
      <c r="W156">
        <f>Z9full!W156/ABS(Z9full!$L$211)</f>
        <v>0.75199509377579377</v>
      </c>
      <c r="X156">
        <f>Z9full!X156/ABS(Z9full!$M$212)</f>
        <v>0.94158358661900932</v>
      </c>
      <c r="Y156">
        <f>Z9full!Y156/ABS(Z9full!$N$211)</f>
        <v>4.1426802633908251</v>
      </c>
      <c r="AA156" t="s">
        <v>66</v>
      </c>
    </row>
    <row r="157" spans="1:27" x14ac:dyDescent="0.25">
      <c r="A157" s="1">
        <f>fullIRtable!A157-fullIRtable!$A$134</f>
        <v>99</v>
      </c>
      <c r="B157" s="1">
        <v>23.783000000000001</v>
      </c>
      <c r="C157" s="1">
        <v>4.0004999999999997</v>
      </c>
      <c r="D157" s="1">
        <v>41.274999999999999</v>
      </c>
      <c r="E157" s="89">
        <v>25.192339820000001</v>
      </c>
      <c r="F157">
        <f>Z9full!F157/ABS(Z9full!$F$212)</f>
        <v>-0.74612047095647482</v>
      </c>
      <c r="G157">
        <f>Z9full!G157/ABS(Z9full!$G$211)</f>
        <v>0.76490310452509869</v>
      </c>
      <c r="H157">
        <f>Z9full!H157/ABS(Z9full!$H$211)</f>
        <v>0.85703296961907349</v>
      </c>
      <c r="I157">
        <f>Z9full!I157/ABS(Z9full!$I$212)</f>
        <v>-0.42956753526770719</v>
      </c>
      <c r="J157">
        <f>Z9full!J157/ABS(Z9full!$J$211)</f>
        <v>0.50475220833850976</v>
      </c>
      <c r="K157">
        <f>Z9full!K157/ABS(Z9full!$K$211)</f>
        <v>0.7478076273673695</v>
      </c>
      <c r="L157">
        <f>Z9full!L157/ABS(Z9full!$L$211)</f>
        <v>0.74715242764782563</v>
      </c>
      <c r="M157">
        <f>Z9full!M157/ABS(Z9full!$M$212)</f>
        <v>-0.75827152566186951</v>
      </c>
      <c r="N157">
        <f>Z9full!N157/ABS(Z9full!$N$211)</f>
        <v>0.75376218450496502</v>
      </c>
      <c r="P157">
        <v>0.14733000000857591</v>
      </c>
      <c r="Q157">
        <f>Z9full!Q157/ABS(Z9full!$F$212)</f>
        <v>1.8109682657478325</v>
      </c>
      <c r="R157">
        <f>Z9full!R157/ABS(Z9full!$G$211)</f>
        <v>-2.0049120356169405</v>
      </c>
      <c r="S157">
        <f>Z9full!S157/ABS(Z9full!$H$211)</f>
        <v>-4.0591610626590588</v>
      </c>
      <c r="T157">
        <f>Z9full!T157/ABS(Z9full!$I$212)</f>
        <v>1.9721823136684418</v>
      </c>
      <c r="U157">
        <f>Z9full!U157/ABS(Z9full!$J$211)</f>
        <v>-16.765907923131316</v>
      </c>
      <c r="V157">
        <f>Z9full!V157/ABS(Z9full!$K$211)</f>
        <v>0.33448871590532803</v>
      </c>
      <c r="W157">
        <f>Z9full!W157/ABS(Z9full!$L$211)</f>
        <v>0.74379780396141626</v>
      </c>
      <c r="X157">
        <f>Z9full!X157/ABS(Z9full!$M$212)</f>
        <v>0.96048823786744475</v>
      </c>
      <c r="Y157">
        <f>Z9full!Y157/ABS(Z9full!$N$211)</f>
        <v>4.1986011490323962</v>
      </c>
      <c r="AA157" t="s">
        <v>66</v>
      </c>
    </row>
    <row r="158" spans="1:27" x14ac:dyDescent="0.25">
      <c r="A158" s="1">
        <f>fullIRtable!A158-fullIRtable!$A$134</f>
        <v>99.999999999941792</v>
      </c>
      <c r="B158" s="1">
        <v>23.783000000000001</v>
      </c>
      <c r="C158" s="1">
        <v>3.9847999999999999</v>
      </c>
      <c r="D158" s="1">
        <v>39.947899999999997</v>
      </c>
      <c r="E158" s="89">
        <v>25.339669820000001</v>
      </c>
      <c r="F158">
        <f>Z9full!F158/ABS(Z9full!$F$212)</f>
        <v>-0.73178545067704581</v>
      </c>
      <c r="G158">
        <f>Z9full!G158/ABS(Z9full!$G$211)</f>
        <v>0.75007147060347235</v>
      </c>
      <c r="H158">
        <f>Z9full!H158/ABS(Z9full!$H$211)</f>
        <v>0.8056153761066247</v>
      </c>
      <c r="I158">
        <f>Z9full!I158/ABS(Z9full!$I$212)</f>
        <v>-0.4901970644360743</v>
      </c>
      <c r="J158">
        <f>Z9full!J158/ABS(Z9full!$J$211)</f>
        <v>0.55705102791030769</v>
      </c>
      <c r="K158">
        <f>Z9full!K158/ABS(Z9full!$K$211)</f>
        <v>0.73863499701036928</v>
      </c>
      <c r="L158">
        <f>Z9full!L158/ABS(Z9full!$L$211)</f>
        <v>0.73566576956783947</v>
      </c>
      <c r="M158">
        <f>Z9full!M158/ABS(Z9full!$M$212)</f>
        <v>-0.74655408484829022</v>
      </c>
      <c r="N158">
        <f>Z9full!N158/ABS(Z9full!$N$211)</f>
        <v>0.74107853954732805</v>
      </c>
      <c r="P158">
        <v>0.15168017998234526</v>
      </c>
      <c r="Q158">
        <f>Z9full!Q158/ABS(Z9full!$F$212)</f>
        <v>1.8091536415045488</v>
      </c>
      <c r="R158">
        <f>Z9full!R158/ABS(Z9full!$G$211)</f>
        <v>-2.0025356134740533</v>
      </c>
      <c r="S158">
        <f>Z9full!S158/ABS(Z9full!$H$211)</f>
        <v>-4.0518467089628851</v>
      </c>
      <c r="T158">
        <f>Z9full!T158/ABS(Z9full!$I$212)</f>
        <v>2.005012447343363</v>
      </c>
      <c r="U158">
        <f>Z9full!U158/ABS(Z9full!$J$211)</f>
        <v>-16.672166157945</v>
      </c>
      <c r="V158">
        <f>Z9full!V158/ABS(Z9full!$K$211)</f>
        <v>0.33484402355013893</v>
      </c>
      <c r="W158">
        <f>Z9full!W158/ABS(Z9full!$L$211)</f>
        <v>0.75535904487308192</v>
      </c>
      <c r="X158">
        <f>Z9full!X158/ABS(Z9full!$M$212)</f>
        <v>0.93382561920688845</v>
      </c>
      <c r="Y158">
        <f>Z9full!Y158/ABS(Z9full!$N$211)</f>
        <v>4.1197318161997094</v>
      </c>
      <c r="AA158" t="s">
        <v>66</v>
      </c>
    </row>
    <row r="159" spans="1:27" x14ac:dyDescent="0.25">
      <c r="A159" s="1">
        <f>fullIRtable!A159-fullIRtable!$A$134</f>
        <v>101.00000000005821</v>
      </c>
      <c r="B159" s="1">
        <v>23.830300000000001</v>
      </c>
      <c r="C159" s="1">
        <v>4.01</v>
      </c>
      <c r="D159" s="1">
        <v>39.6004</v>
      </c>
      <c r="E159" s="89">
        <v>25.491350000000004</v>
      </c>
      <c r="F159">
        <f>Z9full!F159/ABS(Z9full!$F$212)</f>
        <v>-0.73323237475195047</v>
      </c>
      <c r="G159">
        <f>Z9full!G159/ABS(Z9full!$G$211)</f>
        <v>0.75453782863618402</v>
      </c>
      <c r="H159">
        <f>Z9full!H159/ABS(Z9full!$H$211)</f>
        <v>0.84861626372370669</v>
      </c>
      <c r="I159">
        <f>Z9full!I159/ABS(Z9full!$I$212)</f>
        <v>-0.46281169425740198</v>
      </c>
      <c r="J159">
        <f>Z9full!J159/ABS(Z9full!$J$211)</f>
        <v>0.52649132379505192</v>
      </c>
      <c r="K159">
        <f>Z9full!K159/ABS(Z9full!$K$211)</f>
        <v>0.74022902623759423</v>
      </c>
      <c r="L159">
        <f>Z9full!L159/ABS(Z9full!$L$211)</f>
        <v>0.73691390757861608</v>
      </c>
      <c r="M159">
        <f>Z9full!M159/ABS(Z9full!$M$212)</f>
        <v>-0.74964174387115823</v>
      </c>
      <c r="N159">
        <f>Z9full!N159/ABS(Z9full!$N$211)</f>
        <v>0.7434264632078309</v>
      </c>
      <c r="P159">
        <v>0.15019982000874377</v>
      </c>
      <c r="Q159">
        <f>Z9full!Q159/ABS(Z9full!$F$212)</f>
        <v>1.8128635454921678</v>
      </c>
      <c r="R159">
        <f>Z9full!R159/ABS(Z9full!$G$211)</f>
        <v>-2.0073940839717004</v>
      </c>
      <c r="S159">
        <f>Z9full!S159/ABS(Z9full!$H$211)</f>
        <v>-4.0668005228337574</v>
      </c>
      <c r="T159">
        <f>Z9full!T159/ABS(Z9full!$I$212)</f>
        <v>1.9378929436952834</v>
      </c>
      <c r="U159">
        <f>Z9full!U159/ABS(Z9full!$J$211)</f>
        <v>-16.86381631715912</v>
      </c>
      <c r="V159">
        <f>Z9full!V159/ABS(Z9full!$K$211)</f>
        <v>0.33411761534678674</v>
      </c>
      <c r="W159">
        <f>Z9full!W159/ABS(Z9full!$L$211)</f>
        <v>0.73172268810034091</v>
      </c>
      <c r="X159">
        <f>Z9full!X159/ABS(Z9full!$M$212)</f>
        <v>0.98833595723633483</v>
      </c>
      <c r="Y159">
        <f>Z9full!Y159/ABS(Z9full!$N$211)</f>
        <v>4.2809760670996599</v>
      </c>
      <c r="AA159" t="s">
        <v>66</v>
      </c>
    </row>
    <row r="160" spans="1:27" x14ac:dyDescent="0.25">
      <c r="A160" s="91">
        <f>fullIRtable!A160-fullIRtable!$A$134</f>
        <v>102</v>
      </c>
      <c r="B160" s="91">
        <v>23.735700000000001</v>
      </c>
      <c r="C160" s="91">
        <v>3.9910999999999999</v>
      </c>
      <c r="D160" s="91">
        <v>38.146900000000002</v>
      </c>
      <c r="E160" s="98">
        <v>25.641549820000005</v>
      </c>
      <c r="F160">
        <f>Z9full!F160/ABS(Z9full!$F$212)</f>
        <v>-0.73580244776416737</v>
      </c>
      <c r="G160">
        <f>Z9full!G160/ABS(Z9full!$G$211)</f>
        <v>0.75315451788932408</v>
      </c>
      <c r="H160">
        <f>Z9full!H160/ABS(Z9full!$H$211)</f>
        <v>0.83772362304636572</v>
      </c>
      <c r="I160">
        <f>Z9full!I160/ABS(Z9full!$I$212)</f>
        <v>-0.41940178905197983</v>
      </c>
      <c r="J160">
        <f>Z9full!J160/ABS(Z9full!$J$211)</f>
        <v>0.49609804955953318</v>
      </c>
      <c r="K160">
        <f>Z9full!K160/ABS(Z9full!$K$211)</f>
        <v>0.73610986578885695</v>
      </c>
      <c r="L160">
        <f>Z9full!L160/ABS(Z9full!$L$211)</f>
        <v>0.73631375913828379</v>
      </c>
      <c r="M160">
        <f>Z9full!M160/ABS(Z9full!$M$212)</f>
        <v>-0.7462530060067083</v>
      </c>
      <c r="N160">
        <f>Z9full!N160/ABS(Z9full!$N$211)</f>
        <v>0.74252094875048869</v>
      </c>
      <c r="P160">
        <v>0</v>
      </c>
      <c r="Q160">
        <f>Z9full!Q160/ABS(Z9full!$F$212)</f>
        <v>0</v>
      </c>
      <c r="R160">
        <f>Z9full!R160/ABS(Z9full!$G$211)</f>
        <v>0</v>
      </c>
      <c r="S160">
        <f>Z9full!S160/ABS(Z9full!$H$211)</f>
        <v>0</v>
      </c>
      <c r="T160">
        <f>Z9full!T160/ABS(Z9full!$I$212)</f>
        <v>0</v>
      </c>
      <c r="U160">
        <f>Z9full!U160/ABS(Z9full!$J$211)</f>
        <v>0</v>
      </c>
      <c r="V160">
        <f>Z9full!V160/ABS(Z9full!$K$211)</f>
        <v>0</v>
      </c>
      <c r="W160">
        <f>Z9full!W160/ABS(Z9full!$L$211)</f>
        <v>0</v>
      </c>
      <c r="X160">
        <f>Z9full!X160/ABS(Z9full!$M$212)</f>
        <v>0</v>
      </c>
      <c r="Y160">
        <f>Z9full!Y160/ABS(Z9full!$N$211)</f>
        <v>0</v>
      </c>
      <c r="AA160" s="93" t="s">
        <v>66</v>
      </c>
    </row>
    <row r="161" spans="1:27" x14ac:dyDescent="0.25">
      <c r="A161" s="1">
        <f>fullIRtable!A161-fullIRtable!$A$161</f>
        <v>0</v>
      </c>
      <c r="B161" s="1">
        <v>26.194700000000001</v>
      </c>
      <c r="C161" s="1">
        <v>5.4031000000000002</v>
      </c>
      <c r="D161" s="1">
        <v>46.046100000000003</v>
      </c>
      <c r="E161" s="89">
        <v>16.73128036</v>
      </c>
      <c r="F161">
        <f>Z9full!F161/ABS(Z9full!$F$212)</f>
        <v>-0.36193302039832043</v>
      </c>
      <c r="G161">
        <f>Z9full!G161/ABS(Z9full!$G$211)</f>
        <v>0.41147792365367802</v>
      </c>
      <c r="H161">
        <f>Z9full!H161/ABS(Z9full!$H$211)</f>
        <v>0.67287905348434995</v>
      </c>
      <c r="I161">
        <f>Z9full!I161/ABS(Z9full!$I$212)</f>
        <v>-0.49276442873427539</v>
      </c>
      <c r="J161">
        <f>Z9full!J161/ABS(Z9full!$J$211)</f>
        <v>0.44096345152088412</v>
      </c>
      <c r="K161">
        <f>Z9full!K161/ABS(Z9full!$K$211)</f>
        <v>0.41529322131768481</v>
      </c>
      <c r="L161">
        <f>Z9full!L161/ABS(Z9full!$L$211)</f>
        <v>0.38910471129747276</v>
      </c>
      <c r="M161">
        <f>Z9full!M161/ABS(Z9full!$M$212)</f>
        <v>-0.42027946307009489</v>
      </c>
      <c r="N161">
        <f>Z9full!N161/ABS(Z9full!$N$211)</f>
        <v>0.39747101864717904</v>
      </c>
      <c r="P161">
        <v>2.2327856000518152E-2</v>
      </c>
      <c r="Q161">
        <f>Z9full!Q161/ABS(Z9full!$F$212)</f>
        <v>1.8126888260580838</v>
      </c>
      <c r="R161">
        <f>Z9full!R161/ABS(Z9full!$G$211)</f>
        <v>-2.0071652724980549</v>
      </c>
      <c r="S161">
        <f>Z9full!S161/ABS(Z9full!$H$211)</f>
        <v>-4.0660962683704263</v>
      </c>
      <c r="T161">
        <f>Z9full!T161/ABS(Z9full!$I$212)</f>
        <v>1.9410539482000773</v>
      </c>
      <c r="U161">
        <f>Z9full!U161/ABS(Z9full!$J$211)</f>
        <v>-16.854790509966893</v>
      </c>
      <c r="V161">
        <f>Z9full!V161/ABS(Z9full!$K$211)</f>
        <v>0.33415182552327621</v>
      </c>
      <c r="W161">
        <f>Z9full!W161/ABS(Z9full!$L$211)</f>
        <v>0.73283584634308097</v>
      </c>
      <c r="X161">
        <f>Z9full!X161/ABS(Z9full!$M$212)</f>
        <v>0.98576878238045917</v>
      </c>
      <c r="Y161">
        <f>Z9full!Y161/ABS(Z9full!$N$211)</f>
        <v>4.273382237468347</v>
      </c>
      <c r="AA161" t="s">
        <v>67</v>
      </c>
    </row>
    <row r="162" spans="1:27" x14ac:dyDescent="0.25">
      <c r="A162" s="1">
        <f>fullIRtable!A162-fullIRtable!$A$161</f>
        <v>2.4999999999417923</v>
      </c>
      <c r="B162" s="1">
        <v>26.147400000000001</v>
      </c>
      <c r="C162" s="1">
        <v>5.3967999999999998</v>
      </c>
      <c r="D162" s="1">
        <v>55.651400000000002</v>
      </c>
      <c r="E162" s="89">
        <v>16.787099999999995</v>
      </c>
      <c r="F162">
        <f>Z9full!F162/ABS(Z9full!$F$212)</f>
        <v>-0.3539723012650402</v>
      </c>
      <c r="G162">
        <f>Z9full!G162/ABS(Z9full!$G$211)</f>
        <v>0.39762216575318671</v>
      </c>
      <c r="H162">
        <f>Z9full!H162/ABS(Z9full!$H$211)</f>
        <v>0.6420809613306061</v>
      </c>
      <c r="I162">
        <f>Z9full!I162/ABS(Z9full!$I$212)</f>
        <v>-0.45315632737029904</v>
      </c>
      <c r="J162">
        <f>Z9full!J162/ABS(Z9full!$J$211)</f>
        <v>0.43215213115881729</v>
      </c>
      <c r="K162">
        <f>Z9full!K162/ABS(Z9full!$K$211)</f>
        <v>0.39975915266642248</v>
      </c>
      <c r="L162">
        <f>Z9full!L162/ABS(Z9full!$L$211)</f>
        <v>0.37837795610396308</v>
      </c>
      <c r="M162">
        <f>Z9full!M162/ABS(Z9full!$M$212)</f>
        <v>-0.40735695822473755</v>
      </c>
      <c r="N162">
        <f>Z9full!N162/ABS(Z9full!$N$211)</f>
        <v>0.38666405726796915</v>
      </c>
      <c r="P162">
        <v>2.5549940000002398E-2</v>
      </c>
      <c r="Q162">
        <f>Z9full!Q162/ABS(Z9full!$F$212)</f>
        <v>1.7713391884537455</v>
      </c>
      <c r="R162">
        <f>Z9full!R162/ABS(Z9full!$G$211)</f>
        <v>-1.9590423342701886</v>
      </c>
      <c r="S162">
        <f>Z9full!S162/ABS(Z9full!$H$211)</f>
        <v>-3.9526928096670004</v>
      </c>
      <c r="T162">
        <f>Z9full!T162/ABS(Z9full!$I$212)</f>
        <v>2.1181436433031333</v>
      </c>
      <c r="U162">
        <f>Z9full!U162/ABS(Z9full!$J$211)</f>
        <v>-15.980962271194166</v>
      </c>
      <c r="V162">
        <f>Z9full!V162/ABS(Z9full!$K$211)</f>
        <v>0.3309208043663931</v>
      </c>
      <c r="W162">
        <f>Z9full!W162/ABS(Z9full!$L$211)</f>
        <v>0.79438836932984791</v>
      </c>
      <c r="X162">
        <f>Z9full!X162/ABS(Z9full!$M$212)</f>
        <v>0.79982938910660006</v>
      </c>
      <c r="Y162">
        <f>Z9full!Y162/ABS(Z9full!$N$211)</f>
        <v>3.7010504328958889</v>
      </c>
      <c r="AA162" t="s">
        <v>67</v>
      </c>
    </row>
    <row r="163" spans="1:27" x14ac:dyDescent="0.25">
      <c r="A163" s="1">
        <f>fullIRtable!A163-fullIRtable!$A$161</f>
        <v>5.4999999999417923</v>
      </c>
      <c r="B163" s="1">
        <v>26.100100000000001</v>
      </c>
      <c r="C163" s="1">
        <v>5.3967999999999998</v>
      </c>
      <c r="D163" s="1">
        <v>46.140799999999999</v>
      </c>
      <c r="E163" s="89">
        <v>16.863749820000002</v>
      </c>
      <c r="F163">
        <f>Z9full!F163/ABS(Z9full!$F$212)</f>
        <v>-0.34570606834580153</v>
      </c>
      <c r="G163">
        <f>Z9full!G163/ABS(Z9full!$G$211)</f>
        <v>0.38862749117355294</v>
      </c>
      <c r="H163">
        <f>Z9full!H163/ABS(Z9full!$H$211)</f>
        <v>0.67143313389789994</v>
      </c>
      <c r="I163">
        <f>Z9full!I163/ABS(Z9full!$I$212)</f>
        <v>-0.37834385426335831</v>
      </c>
      <c r="J163">
        <f>Z9full!J163/ABS(Z9full!$J$211)</f>
        <v>0.36419995106695169</v>
      </c>
      <c r="K163">
        <f>Z9full!K163/ABS(Z9full!$K$211)</f>
        <v>0.38542776588129218</v>
      </c>
      <c r="L163">
        <f>Z9full!L163/ABS(Z9full!$L$211)</f>
        <v>0.36709214541695256</v>
      </c>
      <c r="M163">
        <f>Z9full!M163/ABS(Z9full!$M$212)</f>
        <v>-0.39598077227092476</v>
      </c>
      <c r="N163">
        <f>Z9full!N163/ABS(Z9full!$N$211)</f>
        <v>0.37638253403669475</v>
      </c>
      <c r="P163">
        <v>8.2533573333332555E-2</v>
      </c>
      <c r="Q163">
        <f>Z9full!Q163/ABS(Z9full!$F$212)</f>
        <v>1.6971116084105089</v>
      </c>
      <c r="R163">
        <f>Z9full!R163/ABS(Z9full!$G$211)</f>
        <v>-1.8576721554220772</v>
      </c>
      <c r="S163">
        <f>Z9full!S163/ABS(Z9full!$H$211)</f>
        <v>-3.6167198782247829</v>
      </c>
      <c r="T163">
        <f>Z9full!T163/ABS(Z9full!$I$212)</f>
        <v>3.8553076282569991</v>
      </c>
      <c r="U163">
        <f>Z9full!U163/ABS(Z9full!$J$211)</f>
        <v>-11.274936715159646</v>
      </c>
      <c r="V163">
        <f>Z9full!V163/ABS(Z9full!$K$211)</f>
        <v>0.35327550375785988</v>
      </c>
      <c r="W163">
        <f>Z9full!W163/ABS(Z9full!$L$211)</f>
        <v>1.4066958409659041</v>
      </c>
      <c r="X163">
        <f>Z9full!X163/ABS(Z9full!$M$212)</f>
        <v>-0.58190896448619001</v>
      </c>
      <c r="Y163">
        <f>Z9full!Y163/ABS(Z9full!$N$211)</f>
        <v>-0.37079309755692375</v>
      </c>
      <c r="AA163" t="s">
        <v>67</v>
      </c>
    </row>
    <row r="164" spans="1:27" x14ac:dyDescent="0.25">
      <c r="A164" s="1">
        <f>fullIRtable!A164-fullIRtable!$A$161</f>
        <v>8.4999999999417923</v>
      </c>
      <c r="B164" s="1">
        <v>29.930499999999999</v>
      </c>
      <c r="C164" s="1">
        <v>6.3864999999999998</v>
      </c>
      <c r="D164" s="1">
        <v>85.162400000000005</v>
      </c>
      <c r="E164" s="89">
        <v>17.11135054</v>
      </c>
      <c r="F164">
        <f>Z9full!F164/ABS(Z9full!$F$212)</f>
        <v>-0.34864152347091415</v>
      </c>
      <c r="G164">
        <f>Z9full!G164/ABS(Z9full!$G$211)</f>
        <v>0.38375019164514124</v>
      </c>
      <c r="H164">
        <f>Z9full!H164/ABS(Z9full!$H$211)</f>
        <v>0.66751550064070797</v>
      </c>
      <c r="I164">
        <f>Z9full!I164/ABS(Z9full!$I$212)</f>
        <v>-0.37884046753074452</v>
      </c>
      <c r="J164">
        <f>Z9full!J164/ABS(Z9full!$J$211)</f>
        <v>0.3589484236514548</v>
      </c>
      <c r="K164">
        <f>Z9full!K164/ABS(Z9full!$K$211)</f>
        <v>0.38038960483824535</v>
      </c>
      <c r="L164">
        <f>Z9full!L164/ABS(Z9full!$L$211)</f>
        <v>0.36806738053649152</v>
      </c>
      <c r="M164">
        <f>Z9full!M164/ABS(Z9full!$M$212)</f>
        <v>-0.3911083098587369</v>
      </c>
      <c r="N164">
        <f>Z9full!N164/ABS(Z9full!$N$211)</f>
        <v>0.37495027004389098</v>
      </c>
      <c r="P164">
        <v>9.2803333333334834E-2</v>
      </c>
      <c r="Q164">
        <f>Z9full!Q164/ABS(Z9full!$F$212)</f>
        <v>1.8097863842650379</v>
      </c>
      <c r="R164">
        <f>Z9full!R164/ABS(Z9full!$G$211)</f>
        <v>-2.0033642500319111</v>
      </c>
      <c r="S164">
        <f>Z9full!S164/ABS(Z9full!$H$211)</f>
        <v>-4.0543971571192019</v>
      </c>
      <c r="T164">
        <f>Z9full!T164/ABS(Z9full!$I$212)</f>
        <v>1.9935648779294604</v>
      </c>
      <c r="U164">
        <f>Z9full!U164/ABS(Z9full!$J$211)</f>
        <v>-16.704853057309943</v>
      </c>
      <c r="V164">
        <f>Z9full!V164/ABS(Z9full!$K$211)</f>
        <v>0.33472013096403941</v>
      </c>
      <c r="W164">
        <f>Z9full!W164/ABS(Z9full!$L$211)</f>
        <v>0.75132774517287115</v>
      </c>
      <c r="X164">
        <f>Z9full!X164/ABS(Z9full!$M$212)</f>
        <v>0.94312263184731226</v>
      </c>
      <c r="Y164">
        <f>Z9full!Y164/ABS(Z9full!$N$211)</f>
        <v>4.1472328351083148</v>
      </c>
      <c r="AA164" t="s">
        <v>67</v>
      </c>
    </row>
    <row r="165" spans="1:27" x14ac:dyDescent="0.25">
      <c r="A165" s="1">
        <f>fullIRtable!A165-fullIRtable!$A$161</f>
        <v>11.499999999941792</v>
      </c>
      <c r="B165" s="1">
        <v>30.024999999999999</v>
      </c>
      <c r="C165" s="1">
        <v>6.3517999999999999</v>
      </c>
      <c r="D165" s="1">
        <v>50.343200000000003</v>
      </c>
      <c r="E165" s="89">
        <v>17.389760540000005</v>
      </c>
      <c r="F165">
        <f>Z9full!F165/ABS(Z9full!$F$212)</f>
        <v>-0.3591758093809016</v>
      </c>
      <c r="G165">
        <f>Z9full!G165/ABS(Z9full!$G$211)</f>
        <v>0.39245780606971858</v>
      </c>
      <c r="H165">
        <f>Z9full!H165/ABS(Z9full!$H$211)</f>
        <v>0.6617250321122653</v>
      </c>
      <c r="I165">
        <f>Z9full!I165/ABS(Z9full!$I$212)</f>
        <v>-0.38359836717705464</v>
      </c>
      <c r="J165">
        <f>Z9full!J165/ABS(Z9full!$J$211)</f>
        <v>0.37687681145010438</v>
      </c>
      <c r="K165">
        <f>Z9full!K165/ABS(Z9full!$K$211)</f>
        <v>0.38909715974369335</v>
      </c>
      <c r="L165">
        <f>Z9full!L165/ABS(Z9full!$L$211)</f>
        <v>0.37811013451326986</v>
      </c>
      <c r="M165">
        <f>Z9full!M165/ABS(Z9full!$M$212)</f>
        <v>-0.40017436756134411</v>
      </c>
      <c r="N165">
        <f>Z9full!N165/ABS(Z9full!$N$211)</f>
        <v>0.38479366885965266</v>
      </c>
      <c r="P165">
        <v>0.11318158559947268</v>
      </c>
      <c r="Q165">
        <f>Z9full!Q165/ABS(Z9full!$F$212)</f>
        <v>1.8098073183150367</v>
      </c>
      <c r="R165">
        <f>Z9full!R165/ABS(Z9full!$G$211)</f>
        <v>-2.0033916651557675</v>
      </c>
      <c r="S165">
        <f>Z9full!S165/ABS(Z9full!$H$211)</f>
        <v>-4.0544815377401111</v>
      </c>
      <c r="T165">
        <f>Z9full!T165/ABS(Z9full!$I$212)</f>
        <v>1.9931861392126353</v>
      </c>
      <c r="U165">
        <f>Z9full!U165/ABS(Z9full!$J$211)</f>
        <v>-16.705934491424895</v>
      </c>
      <c r="V165">
        <f>Z9full!V165/ABS(Z9full!$K$211)</f>
        <v>0.3347160320196722</v>
      </c>
      <c r="W165">
        <f>Z9full!W165/ABS(Z9full!$L$211)</f>
        <v>0.75119437107175868</v>
      </c>
      <c r="X165">
        <f>Z9full!X165/ABS(Z9full!$M$212)</f>
        <v>0.94343022014452205</v>
      </c>
      <c r="Y165">
        <f>Z9full!Y165/ABS(Z9full!$N$211)</f>
        <v>4.1481426963503436</v>
      </c>
      <c r="AA165" t="s">
        <v>67</v>
      </c>
    </row>
    <row r="166" spans="1:27" x14ac:dyDescent="0.25">
      <c r="A166" s="1">
        <f>fullIRtable!A166-fullIRtable!$A$161</f>
        <v>24</v>
      </c>
      <c r="B166" s="1">
        <v>30.024999999999999</v>
      </c>
      <c r="C166" s="1">
        <v>6.3487</v>
      </c>
      <c r="D166" s="1">
        <v>37.925800000000002</v>
      </c>
      <c r="E166" s="89">
        <v>18.804530360000001</v>
      </c>
      <c r="F166">
        <f>Z9full!F166/ABS(Z9full!$F$212)</f>
        <v>-0.45977728212799202</v>
      </c>
      <c r="G166">
        <f>Z9full!G166/ABS(Z9full!$G$211)</f>
        <v>0.48972250161583997</v>
      </c>
      <c r="H166">
        <f>Z9full!H166/ABS(Z9full!$H$211)</f>
        <v>0.65956514020377233</v>
      </c>
      <c r="I166">
        <f>Z9full!I166/ABS(Z9full!$I$212)</f>
        <v>-0.5295315805103803</v>
      </c>
      <c r="J166">
        <f>Z9full!J166/ABS(Z9full!$J$211)</f>
        <v>0.52691098785161883</v>
      </c>
      <c r="K166">
        <f>Z9full!K166/ABS(Z9full!$K$211)</f>
        <v>0.49294789407853012</v>
      </c>
      <c r="L166">
        <f>Z9full!L166/ABS(Z9full!$L$211)</f>
        <v>0.47989297951987137</v>
      </c>
      <c r="M166">
        <f>Z9full!M166/ABS(Z9full!$M$212)</f>
        <v>-0.49990637741104177</v>
      </c>
      <c r="N166">
        <f>Z9full!N166/ABS(Z9full!$N$211)</f>
        <v>0.48474334688229265</v>
      </c>
      <c r="P166">
        <v>0.12072350545965593</v>
      </c>
      <c r="Q166">
        <f>Z9full!Q166/ABS(Z9full!$F$212)</f>
        <v>1.8132710697983139</v>
      </c>
      <c r="R166">
        <f>Z9full!R166/ABS(Z9full!$G$211)</f>
        <v>-2.007927775595713</v>
      </c>
      <c r="S166">
        <f>Z9full!S166/ABS(Z9full!$H$211)</f>
        <v>-4.0684431641136163</v>
      </c>
      <c r="T166">
        <f>Z9full!T166/ABS(Z9full!$I$212)</f>
        <v>1.9305200260904758</v>
      </c>
      <c r="U166">
        <f>Z9full!U166/ABS(Z9full!$J$211)</f>
        <v>-16.88486863287272</v>
      </c>
      <c r="V166">
        <f>Z9full!V166/ABS(Z9full!$K$211)</f>
        <v>0.33403782116680469</v>
      </c>
      <c r="W166">
        <f>Z9full!W166/ABS(Z9full!$L$211)</f>
        <v>0.72912629061280598</v>
      </c>
      <c r="X166">
        <f>Z9full!X166/ABS(Z9full!$M$212)</f>
        <v>0.99432378828462731</v>
      </c>
      <c r="Y166">
        <f>Z9full!Y166/ABS(Z9full!$N$211)</f>
        <v>4.298688364878581</v>
      </c>
      <c r="AA166" t="s">
        <v>67</v>
      </c>
    </row>
    <row r="167" spans="1:27" x14ac:dyDescent="0.25">
      <c r="A167" s="1">
        <f>fullIRtable!A167-fullIRtable!$A$161</f>
        <v>26.749999999883585</v>
      </c>
      <c r="B167" s="1">
        <v>30.024999999999999</v>
      </c>
      <c r="C167" s="1">
        <v>6.3517999999999999</v>
      </c>
      <c r="D167" s="1">
        <v>20.421399999999998</v>
      </c>
      <c r="E167" s="89">
        <v>19.136520000000001</v>
      </c>
      <c r="F167">
        <f>Z9full!F167/ABS(Z9full!$F$212)</f>
        <v>-0.50396674344490566</v>
      </c>
      <c r="G167">
        <f>Z9full!G167/ABS(Z9full!$G$211)</f>
        <v>0.5342016217589115</v>
      </c>
      <c r="H167">
        <f>Z9full!H167/ABS(Z9full!$H$211)</f>
        <v>0.68331518460084117</v>
      </c>
      <c r="I167">
        <f>Z9full!I167/ABS(Z9full!$I$212)</f>
        <v>-0.57914362046104395</v>
      </c>
      <c r="J167">
        <f>Z9full!J167/ABS(Z9full!$J$211)</f>
        <v>0.57215633559366241</v>
      </c>
      <c r="K167">
        <f>Z9full!K167/ABS(Z9full!$K$211)</f>
        <v>0.53888803590759349</v>
      </c>
      <c r="L167">
        <f>Z9full!L167/ABS(Z9full!$L$211)</f>
        <v>0.52444221066611529</v>
      </c>
      <c r="M167">
        <f>Z9full!M167/ABS(Z9full!$M$212)</f>
        <v>-0.54480877547376927</v>
      </c>
      <c r="N167">
        <f>Z9full!N167/ABS(Z9full!$N$211)</f>
        <v>0.52911214209817126</v>
      </c>
      <c r="P167">
        <v>0.12186188363378575</v>
      </c>
      <c r="Q167">
        <f>Z9full!Q167/ABS(Z9full!$F$212)</f>
        <v>1.8121247656099679</v>
      </c>
      <c r="R167">
        <f>Z9full!R167/ABS(Z9full!$G$211)</f>
        <v>-2.0064265817869997</v>
      </c>
      <c r="S167">
        <f>Z9full!S167/ABS(Z9full!$H$211)</f>
        <v>-4.0638226623675902</v>
      </c>
      <c r="T167">
        <f>Z9full!T167/ABS(Z9full!$I$212)</f>
        <v>1.9512589322852012</v>
      </c>
      <c r="U167">
        <f>Z9full!U167/ABS(Z9full!$J$211)</f>
        <v>-16.825651644357617</v>
      </c>
      <c r="V167">
        <f>Z9full!V167/ABS(Z9full!$K$211)</f>
        <v>0.33426227021570981</v>
      </c>
      <c r="W167">
        <f>Z9full!W167/ABS(Z9full!$L$211)</f>
        <v>0.7364295655002292</v>
      </c>
      <c r="X167">
        <f>Z9full!X167/ABS(Z9full!$M$212)</f>
        <v>0.97748092222097771</v>
      </c>
      <c r="Y167">
        <f>Z9full!Y167/ABS(Z9full!$N$211)</f>
        <v>4.2488663415782844</v>
      </c>
      <c r="AA167" t="s">
        <v>67</v>
      </c>
    </row>
    <row r="168" spans="1:27" x14ac:dyDescent="0.25">
      <c r="A168" s="1">
        <f>fullIRtable!A168-fullIRtable!$A$161</f>
        <v>29.499999999941792</v>
      </c>
      <c r="B168" s="1">
        <v>30.024999999999999</v>
      </c>
      <c r="C168" s="1">
        <v>6.3487</v>
      </c>
      <c r="D168" s="1">
        <v>17.7041</v>
      </c>
      <c r="E168" s="89">
        <v>19.471640180000005</v>
      </c>
      <c r="F168">
        <f>Z9full!F168/ABS(Z9full!$F$212)</f>
        <v>-0.48429478397317471</v>
      </c>
      <c r="G168">
        <f>Z9full!G168/ABS(Z9full!$G$211)</f>
        <v>0.51166164463937014</v>
      </c>
      <c r="H168">
        <f>Z9full!H168/ABS(Z9full!$H$211)</f>
        <v>0.65218177673592714</v>
      </c>
      <c r="I168">
        <f>Z9full!I168/ABS(Z9full!$I$212)</f>
        <v>-0.53628337823109007</v>
      </c>
      <c r="J168">
        <f>Z9full!J168/ABS(Z9full!$J$211)</f>
        <v>0.53994382060166679</v>
      </c>
      <c r="K168">
        <f>Z9full!K168/ABS(Z9full!$K$211)</f>
        <v>0.51487653871645633</v>
      </c>
      <c r="L168">
        <f>Z9full!L168/ABS(Z9full!$L$211)</f>
        <v>0.50272147234740472</v>
      </c>
      <c r="M168">
        <f>Z9full!M168/ABS(Z9full!$M$212)</f>
        <v>-0.52133760154801401</v>
      </c>
      <c r="N168">
        <f>Z9full!N168/ABS(Z9full!$N$211)</f>
        <v>0.50723682427833428</v>
      </c>
      <c r="P168">
        <v>0.13234327333333221</v>
      </c>
      <c r="Q168">
        <f>Z9full!Q168/ABS(Z9full!$F$212)</f>
        <v>1.8119156121651725</v>
      </c>
      <c r="R168">
        <f>Z9full!R168/ABS(Z9full!$G$211)</f>
        <v>-2.0061526756543047</v>
      </c>
      <c r="S168">
        <f>Z9full!S168/ABS(Z9full!$H$211)</f>
        <v>-4.0629796113684238</v>
      </c>
      <c r="T168">
        <f>Z9full!T168/ABS(Z9full!$I$212)</f>
        <v>1.9550429220551415</v>
      </c>
      <c r="U168">
        <f>Z9full!U168/ABS(Z9full!$J$211)</f>
        <v>-16.814846995482736</v>
      </c>
      <c r="V168">
        <f>Z9full!V168/ABS(Z9full!$K$211)</f>
        <v>0.33430322277168972</v>
      </c>
      <c r="W168">
        <f>Z9full!W168/ABS(Z9full!$L$211)</f>
        <v>0.73776211008748371</v>
      </c>
      <c r="X168">
        <f>Z9full!X168/ABS(Z9full!$M$212)</f>
        <v>0.97440779743345207</v>
      </c>
      <c r="Y168">
        <f>Z9full!Y168/ABS(Z9full!$N$211)</f>
        <v>4.2397758874873519</v>
      </c>
      <c r="AA168" t="s">
        <v>67</v>
      </c>
    </row>
    <row r="169" spans="1:27" x14ac:dyDescent="0.25">
      <c r="A169" s="1">
        <f>fullIRtable!A169-fullIRtable!$A$161</f>
        <v>32.499999999941792</v>
      </c>
      <c r="B169" s="1">
        <v>30.024999999999999</v>
      </c>
      <c r="C169" s="1">
        <v>6.3391999999999999</v>
      </c>
      <c r="D169" s="1">
        <v>18.778400000000001</v>
      </c>
      <c r="E169" s="89">
        <v>19.868670000000002</v>
      </c>
      <c r="F169">
        <f>Z9full!F169/ABS(Z9full!$F$212)</f>
        <v>-0.50492739128102881</v>
      </c>
      <c r="G169">
        <f>Z9full!G169/ABS(Z9full!$G$211)</f>
        <v>0.53331237977376245</v>
      </c>
      <c r="H169">
        <f>Z9full!H169/ABS(Z9full!$H$211)</f>
        <v>0.6663004084646772</v>
      </c>
      <c r="I169">
        <f>Z9full!I169/ABS(Z9full!$I$212)</f>
        <v>-0.56893237534182972</v>
      </c>
      <c r="J169">
        <f>Z9full!J169/ABS(Z9full!$J$211)</f>
        <v>0.5659425181312504</v>
      </c>
      <c r="K169">
        <f>Z9full!K169/ABS(Z9full!$K$211)</f>
        <v>0.53776624644824544</v>
      </c>
      <c r="L169">
        <f>Z9full!L169/ABS(Z9full!$L$211)</f>
        <v>0.52416563148871587</v>
      </c>
      <c r="M169">
        <f>Z9full!M169/ABS(Z9full!$M$212)</f>
        <v>-0.54336292468394998</v>
      </c>
      <c r="N169">
        <f>Z9full!N169/ABS(Z9full!$N$211)</f>
        <v>0.52857733740243529</v>
      </c>
      <c r="P169">
        <v>0.14376000000000033</v>
      </c>
      <c r="Q169">
        <f>Z9full!Q169/ABS(Z9full!$F$212)</f>
        <v>1.8119618567240008</v>
      </c>
      <c r="R169">
        <f>Z9full!R169/ABS(Z9full!$G$211)</f>
        <v>-2.0062132370911168</v>
      </c>
      <c r="S169">
        <f>Z9full!S169/ABS(Z9full!$H$211)</f>
        <v>-4.0631660114111767</v>
      </c>
      <c r="T169">
        <f>Z9full!T169/ABS(Z9full!$I$212)</f>
        <v>1.9542062845827071</v>
      </c>
      <c r="U169">
        <f>Z9full!U169/ABS(Z9full!$J$211)</f>
        <v>-16.817235905997428</v>
      </c>
      <c r="V169">
        <f>Z9full!V169/ABS(Z9full!$K$211)</f>
        <v>0.33429416833386205</v>
      </c>
      <c r="W169">
        <f>Z9full!W169/ABS(Z9full!$L$211)</f>
        <v>0.73746748544055662</v>
      </c>
      <c r="X169">
        <f>Z9full!X169/ABS(Z9full!$M$212)</f>
        <v>0.97508726433276971</v>
      </c>
      <c r="Y169">
        <f>Z9full!Y169/ABS(Z9full!$N$211)</f>
        <v>4.2417857845766509</v>
      </c>
      <c r="AA169" t="s">
        <v>67</v>
      </c>
    </row>
    <row r="170" spans="1:27" x14ac:dyDescent="0.25">
      <c r="A170" s="1">
        <f>fullIRtable!A170-fullIRtable!$A$161</f>
        <v>35.499999999941792</v>
      </c>
      <c r="B170" s="1">
        <v>30.024999999999999</v>
      </c>
      <c r="C170" s="1">
        <v>6.3517999999999999</v>
      </c>
      <c r="D170" s="1">
        <v>19.852599999999999</v>
      </c>
      <c r="E170" s="89">
        <v>20.299950000000003</v>
      </c>
      <c r="F170">
        <f>Z9full!F170/ABS(Z9full!$F$212)</f>
        <v>-0.52969203033786272</v>
      </c>
      <c r="G170">
        <f>Z9full!G170/ABS(Z9full!$G$211)</f>
        <v>0.5547742746347929</v>
      </c>
      <c r="H170">
        <f>Z9full!H170/ABS(Z9full!$H$211)</f>
        <v>0.65305834437727417</v>
      </c>
      <c r="I170">
        <f>Z9full!I170/ABS(Z9full!$I$212)</f>
        <v>-0.58028913247608194</v>
      </c>
      <c r="J170">
        <f>Z9full!J170/ABS(Z9full!$J$211)</f>
        <v>0.5884369263926269</v>
      </c>
      <c r="K170">
        <f>Z9full!K170/ABS(Z9full!$K$211)</f>
        <v>0.55932786702133286</v>
      </c>
      <c r="L170">
        <f>Z9full!L170/ABS(Z9full!$L$211)</f>
        <v>0.54749462002631111</v>
      </c>
      <c r="M170">
        <f>Z9full!M170/ABS(Z9full!$M$212)</f>
        <v>-0.56405458900095429</v>
      </c>
      <c r="N170">
        <f>Z9full!N170/ABS(Z9full!$N$211)</f>
        <v>0.55109313129628579</v>
      </c>
      <c r="P170">
        <v>0.1977071052619466</v>
      </c>
      <c r="Q170">
        <f>Z9full!Q170/ABS(Z9full!$F$212)</f>
        <v>1.8114213654525559</v>
      </c>
      <c r="R170">
        <f>Z9full!R170/ABS(Z9full!$G$211)</f>
        <v>-2.005505412748799</v>
      </c>
      <c r="S170">
        <f>Z9full!S170/ABS(Z9full!$H$211)</f>
        <v>-4.0609874102747705</v>
      </c>
      <c r="T170">
        <f>Z9full!T170/ABS(Z9full!$I$212)</f>
        <v>1.9639848271611906</v>
      </c>
      <c r="U170">
        <f>Z9full!U170/ABS(Z9full!$J$211)</f>
        <v>-16.789314664867931</v>
      </c>
      <c r="V170">
        <f>Z9full!V170/ABS(Z9full!$K$211)</f>
        <v>0.33439999755961136</v>
      </c>
      <c r="W170">
        <f>Z9full!W170/ABS(Z9full!$L$211)</f>
        <v>0.74091103176034889</v>
      </c>
      <c r="X170">
        <f>Z9full!X170/ABS(Z9full!$M$212)</f>
        <v>0.96714573167101858</v>
      </c>
      <c r="Y170">
        <f>Z9full!Y170/ABS(Z9full!$N$211)</f>
        <v>4.2182943412825349</v>
      </c>
      <c r="AA170" t="s">
        <v>67</v>
      </c>
    </row>
    <row r="171" spans="1:27" x14ac:dyDescent="0.25">
      <c r="A171" s="1">
        <f>fullIRtable!A171-fullIRtable!$A$161</f>
        <v>48.166666666686069</v>
      </c>
      <c r="B171" s="1">
        <v>30.024999999999999</v>
      </c>
      <c r="C171" s="1">
        <v>6.3487</v>
      </c>
      <c r="D171" s="1">
        <v>15.808299999999999</v>
      </c>
      <c r="E171" s="89">
        <v>22.804240000000004</v>
      </c>
      <c r="F171">
        <f>Z9full!F171/ABS(Z9full!$F$212)</f>
        <v>-0.69047069030174679</v>
      </c>
      <c r="G171">
        <f>Z9full!G171/ABS(Z9full!$G$211)</f>
        <v>0.71183051520602281</v>
      </c>
      <c r="H171">
        <f>Z9full!H171/ABS(Z9full!$H$211)</f>
        <v>0.71895807331453587</v>
      </c>
      <c r="I171">
        <f>Z9full!I171/ABS(Z9full!$I$212)</f>
        <v>-0.73026970782325917</v>
      </c>
      <c r="J171">
        <f>Z9full!J171/ABS(Z9full!$J$211)</f>
        <v>0.75831070207253837</v>
      </c>
      <c r="K171">
        <f>Z9full!K171/ABS(Z9full!$K$211)</f>
        <v>0.71957650655124872</v>
      </c>
      <c r="L171">
        <f>Z9full!L171/ABS(Z9full!$L$211)</f>
        <v>0.70770300983913803</v>
      </c>
      <c r="M171">
        <f>Z9full!M171/ABS(Z9full!$M$212)</f>
        <v>-0.72216550960174009</v>
      </c>
      <c r="N171">
        <f>Z9full!N171/ABS(Z9full!$N$211)</f>
        <v>0.71016600628703841</v>
      </c>
      <c r="P171">
        <v>0.26059600000606559</v>
      </c>
      <c r="Q171">
        <f>Z9full!Q171/ABS(Z9full!$F$212)</f>
        <v>1.8120674050048935</v>
      </c>
      <c r="R171">
        <f>Z9full!R171/ABS(Z9full!$G$211)</f>
        <v>-2.0063514627509882</v>
      </c>
      <c r="S171">
        <f>Z9full!S171/ABS(Z9full!$H$211)</f>
        <v>-4.0635914552221983</v>
      </c>
      <c r="T171">
        <f>Z9full!T171/ABS(Z9full!$I$212)</f>
        <v>1.952296689009712</v>
      </c>
      <c r="U171">
        <f>Z9full!U171/ABS(Z9full!$J$211)</f>
        <v>-16.822688471680827</v>
      </c>
      <c r="V171">
        <f>Z9full!V171/ABS(Z9full!$K$211)</f>
        <v>0.33427350136069106</v>
      </c>
      <c r="W171">
        <f>Z9full!W171/ABS(Z9full!$L$211)</f>
        <v>0.73679501497299327</v>
      </c>
      <c r="X171">
        <f>Z9full!X171/ABS(Z9full!$M$212)</f>
        <v>0.97663811920761379</v>
      </c>
      <c r="Y171">
        <f>Z9full!Y171/ABS(Z9full!$N$211)</f>
        <v>4.24637328857205</v>
      </c>
      <c r="AA171" t="s">
        <v>67</v>
      </c>
    </row>
    <row r="172" spans="1:27" x14ac:dyDescent="0.25">
      <c r="A172" s="1">
        <f>fullIRtable!A172-fullIRtable!$A$161</f>
        <v>50.666666666627876</v>
      </c>
      <c r="B172" s="1">
        <v>30.072299999999998</v>
      </c>
      <c r="C172" s="1">
        <v>6.3423999999999996</v>
      </c>
      <c r="D172" s="1">
        <v>14.5128</v>
      </c>
      <c r="E172" s="89">
        <v>23.455730000000003</v>
      </c>
      <c r="F172">
        <f>Z9full!F172/ABS(Z9full!$F$212)</f>
        <v>-0.69548315974398212</v>
      </c>
      <c r="G172">
        <f>Z9full!G172/ABS(Z9full!$G$211)</f>
        <v>0.71538128103851262</v>
      </c>
      <c r="H172">
        <f>Z9full!H172/ABS(Z9full!$H$211)</f>
        <v>0.68948829837321235</v>
      </c>
      <c r="I172">
        <f>Z9full!I172/ABS(Z9full!$I$212)</f>
        <v>-0.74754900954623771</v>
      </c>
      <c r="J172">
        <f>Z9full!J172/ABS(Z9full!$J$211)</f>
        <v>0.76896616006785568</v>
      </c>
      <c r="K172">
        <f>Z9full!K172/ABS(Z9full!$K$211)</f>
        <v>0.72507544235806398</v>
      </c>
      <c r="L172">
        <f>Z9full!L172/ABS(Z9full!$L$211)</f>
        <v>0.71221133355561794</v>
      </c>
      <c r="M172">
        <f>Z9full!M172/ABS(Z9full!$M$212)</f>
        <v>-0.72590980502442948</v>
      </c>
      <c r="N172">
        <f>Z9full!N172/ABS(Z9full!$N$211)</f>
        <v>0.71409950549067347</v>
      </c>
      <c r="P172">
        <v>0.25270241647231823</v>
      </c>
      <c r="Q172">
        <f>Z9full!Q172/ABS(Z9full!$F$212)</f>
        <v>1.8086656547729818</v>
      </c>
      <c r="R172">
        <f>Z9full!R172/ABS(Z9full!$G$211)</f>
        <v>-2.0025419069482515</v>
      </c>
      <c r="S172">
        <f>Z9full!S172/ABS(Z9full!$H$211)</f>
        <v>-4.0555822998001982</v>
      </c>
      <c r="T172">
        <f>Z9full!T172/ABS(Z9full!$I$212)</f>
        <v>1.9527123328813272</v>
      </c>
      <c r="U172">
        <f>Z9full!U172/ABS(Z9full!$J$211)</f>
        <v>-16.782087069221689</v>
      </c>
      <c r="V172">
        <f>Z9full!V172/ABS(Z9full!$K$211)</f>
        <v>0.33372692777389412</v>
      </c>
      <c r="W172">
        <f>Z9full!W172/ABS(Z9full!$L$211)</f>
        <v>0.73685464965044201</v>
      </c>
      <c r="X172">
        <f>Z9full!X172/ABS(Z9full!$M$212)</f>
        <v>0.97179164452110234</v>
      </c>
      <c r="Y172">
        <f>Z9full!Y172/ABS(Z9full!$N$211)</f>
        <v>4.2296483732301429</v>
      </c>
      <c r="AA172" t="s">
        <v>67</v>
      </c>
    </row>
    <row r="173" spans="1:27" x14ac:dyDescent="0.25">
      <c r="A173" s="1">
        <f>fullIRtable!A173-fullIRtable!$A$161</f>
        <v>53.499999999941807</v>
      </c>
      <c r="B173" s="1">
        <v>30.024999999999999</v>
      </c>
      <c r="C173" s="1">
        <v>6.3423999999999996</v>
      </c>
      <c r="D173" s="1">
        <v>21.685199999999998</v>
      </c>
      <c r="E173" s="89">
        <v>24.171720180000001</v>
      </c>
      <c r="F173">
        <f>Z9full!F173/ABS(Z9full!$F$212)</f>
        <v>-0.6825905994870024</v>
      </c>
      <c r="G173">
        <f>Z9full!G173/ABS(Z9full!$G$211)</f>
        <v>0.70093718877079569</v>
      </c>
      <c r="H173">
        <f>Z9full!H173/ABS(Z9full!$H$211)</f>
        <v>0.67103514119460872</v>
      </c>
      <c r="I173">
        <f>Z9full!I173/ABS(Z9full!$I$212)</f>
        <v>-0.72799709819531455</v>
      </c>
      <c r="J173">
        <f>Z9full!J173/ABS(Z9full!$J$211)</f>
        <v>0.75644524673045765</v>
      </c>
      <c r="K173">
        <f>Z9full!K173/ABS(Z9full!$K$211)</f>
        <v>0.7099747677578564</v>
      </c>
      <c r="L173">
        <f>Z9full!L173/ABS(Z9full!$L$211)</f>
        <v>0.69864729843096451</v>
      </c>
      <c r="M173">
        <f>Z9full!M173/ABS(Z9full!$M$212)</f>
        <v>-0.71086229300537396</v>
      </c>
      <c r="N173">
        <f>Z9full!N173/ABS(Z9full!$N$211)</f>
        <v>0.70019304076245603</v>
      </c>
      <c r="P173">
        <v>0.22594991000000184</v>
      </c>
      <c r="Q173">
        <f>Z9full!Q173/ABS(Z9full!$F$212)</f>
        <v>1.8178113189420397</v>
      </c>
      <c r="R173">
        <f>Z9full!R173/ABS(Z9full!$G$211)</f>
        <v>-2.0131919912650402</v>
      </c>
      <c r="S173">
        <f>Z9full!S173/ABS(Z9full!$H$211)</f>
        <v>-4.0807204956376486</v>
      </c>
      <c r="T173">
        <f>Z9full!T173/ABS(Z9full!$I$212)</f>
        <v>1.9129462036376297</v>
      </c>
      <c r="U173">
        <f>Z9full!U173/ABS(Z9full!$J$211)</f>
        <v>-16.976680497495394</v>
      </c>
      <c r="V173">
        <f>Z9full!V173/ABS(Z9full!$K$211)</f>
        <v>0.33442970553801776</v>
      </c>
      <c r="W173">
        <f>Z9full!W173/ABS(Z9full!$L$211)</f>
        <v>0.72302922653769086</v>
      </c>
      <c r="X173">
        <f>Z9full!X173/ABS(Z9full!$M$212)</f>
        <v>1.0133587838701767</v>
      </c>
      <c r="Y173">
        <f>Z9full!Y173/ABS(Z9full!$N$211)</f>
        <v>4.3575180307455543</v>
      </c>
      <c r="AA173" t="s">
        <v>67</v>
      </c>
    </row>
    <row r="174" spans="1:27" x14ac:dyDescent="0.25">
      <c r="A174" s="1">
        <f>fullIRtable!A174-fullIRtable!$A$161</f>
        <v>56.499999999941807</v>
      </c>
      <c r="B174" s="1">
        <v>30.072299999999998</v>
      </c>
      <c r="C174" s="1">
        <v>6.3487</v>
      </c>
      <c r="D174" s="1">
        <v>19.252300000000002</v>
      </c>
      <c r="E174" s="89">
        <v>24.849569910000007</v>
      </c>
      <c r="F174">
        <f>Z9full!F174/ABS(Z9full!$F$212)</f>
        <v>-0.69520170644108237</v>
      </c>
      <c r="G174">
        <f>Z9full!G174/ABS(Z9full!$G$211)</f>
        <v>0.71191873927389426</v>
      </c>
      <c r="H174">
        <f>Z9full!H174/ABS(Z9full!$H$211)</f>
        <v>0.68717154807054925</v>
      </c>
      <c r="I174">
        <f>Z9full!I174/ABS(Z9full!$I$212)</f>
        <v>-0.69144016285478205</v>
      </c>
      <c r="J174">
        <f>Z9full!J174/ABS(Z9full!$J$211)</f>
        <v>0.72864520072441896</v>
      </c>
      <c r="K174">
        <f>Z9full!K174/ABS(Z9full!$K$211)</f>
        <v>0.71767381714859391</v>
      </c>
      <c r="L174">
        <f>Z9full!L174/ABS(Z9full!$L$211)</f>
        <v>0.70876954841464967</v>
      </c>
      <c r="M174">
        <f>Z9full!M174/ABS(Z9full!$M$212)</f>
        <v>-0.71948029574723993</v>
      </c>
      <c r="N174">
        <f>Z9full!N174/ABS(Z9full!$N$211)</f>
        <v>0.71047974827868754</v>
      </c>
      <c r="P174">
        <v>0.18608333333333249</v>
      </c>
      <c r="Q174">
        <f>Z9full!Q174/ABS(Z9full!$F$212)</f>
        <v>1.8182018316095889</v>
      </c>
      <c r="R174">
        <f>Z9full!R174/ABS(Z9full!$G$211)</f>
        <v>-2.0143850750367789</v>
      </c>
      <c r="S174">
        <f>Z9full!S174/ABS(Z9full!$H$211)</f>
        <v>-4.0883179899797568</v>
      </c>
      <c r="T174">
        <f>Z9full!T174/ABS(Z9full!$I$212)</f>
        <v>1.8413127848429809</v>
      </c>
      <c r="U174">
        <f>Z9full!U174/ABS(Z9full!$J$211)</f>
        <v>-17.139587170525978</v>
      </c>
      <c r="V174">
        <f>Z9full!V174/ABS(Z9full!$K$211)</f>
        <v>0.33307236596067247</v>
      </c>
      <c r="W174">
        <f>Z9full!W174/ABS(Z9full!$L$211)</f>
        <v>0.69771166346852309</v>
      </c>
      <c r="X174">
        <f>Z9full!X174/ABS(Z9full!$M$212)</f>
        <v>1.0667724297558527</v>
      </c>
      <c r="Y174">
        <f>Z9full!Y174/ABS(Z9full!$N$211)</f>
        <v>4.5129949961826323</v>
      </c>
      <c r="AA174" t="s">
        <v>67</v>
      </c>
    </row>
    <row r="175" spans="1:27" x14ac:dyDescent="0.25">
      <c r="A175" s="1">
        <f>fullIRtable!A175-fullIRtable!$A$161</f>
        <v>59.499999999941807</v>
      </c>
      <c r="B175" s="1">
        <v>30.072299999999998</v>
      </c>
      <c r="C175" s="1">
        <v>6.3455000000000004</v>
      </c>
      <c r="D175" s="1">
        <v>19.5367</v>
      </c>
      <c r="E175" s="89">
        <v>25.407819910000004</v>
      </c>
      <c r="F175">
        <f>Z9full!F175/ABS(Z9full!$F$212)</f>
        <v>-0.71990619370697573</v>
      </c>
      <c r="G175">
        <f>Z9full!G175/ABS(Z9full!$G$211)</f>
        <v>0.73540302756370646</v>
      </c>
      <c r="H175">
        <f>Z9full!H175/ABS(Z9full!$H$211)</f>
        <v>0.71011722043210801</v>
      </c>
      <c r="I175">
        <f>Z9full!I175/ABS(Z9full!$I$212)</f>
        <v>-0.6773937909929485</v>
      </c>
      <c r="J175">
        <f>Z9full!J175/ABS(Z9full!$J$211)</f>
        <v>0.72413840306159638</v>
      </c>
      <c r="K175">
        <f>Z9full!K175/ABS(Z9full!$K$211)</f>
        <v>0.73892914012152011</v>
      </c>
      <c r="L175">
        <f>Z9full!L175/ABS(Z9full!$L$211)</f>
        <v>0.7316377051834434</v>
      </c>
      <c r="M175">
        <f>Z9full!M175/ABS(Z9full!$M$212)</f>
        <v>-0.74172623211459388</v>
      </c>
      <c r="N175">
        <f>Z9full!N175/ABS(Z9full!$N$211)</f>
        <v>0.73365492658324716</v>
      </c>
      <c r="P175">
        <v>7.8338678666666564E-2</v>
      </c>
      <c r="Q175">
        <f>Z9full!Q175/ABS(Z9full!$F$212)</f>
        <v>1.8248272203837701</v>
      </c>
      <c r="R175">
        <f>Z9full!R175/ABS(Z9full!$G$211)</f>
        <v>-2.0234548732737645</v>
      </c>
      <c r="S175">
        <f>Z9full!S175/ABS(Z9full!$H$211)</f>
        <v>-4.1184981233476972</v>
      </c>
      <c r="T175">
        <f>Z9full!T175/ABS(Z9full!$I$212)</f>
        <v>1.684199920927643</v>
      </c>
      <c r="U175">
        <f>Z9full!U175/ABS(Z9full!$J$211)</f>
        <v>-17.56418474276995</v>
      </c>
      <c r="V175">
        <f>Z9full!V175/ABS(Z9full!$K$211)</f>
        <v>0.33103622005685029</v>
      </c>
      <c r="W175">
        <f>Z9full!W175/ABS(Z9full!$L$211)</f>
        <v>0.64233099603694654</v>
      </c>
      <c r="X175">
        <f>Z9full!X175/ABS(Z9full!$M$212)</f>
        <v>1.1916225121680242</v>
      </c>
      <c r="Y175">
        <f>Z9full!Y175/ABS(Z9full!$N$211)</f>
        <v>4.8808521299354544</v>
      </c>
      <c r="AA175" t="s">
        <v>67</v>
      </c>
    </row>
    <row r="176" spans="1:27" x14ac:dyDescent="0.25">
      <c r="A176" s="1">
        <f>fullIRtable!A176-fullIRtable!$A$161</f>
        <v>74.499999999941807</v>
      </c>
      <c r="B176" s="1">
        <v>30.024999999999999</v>
      </c>
      <c r="C176" s="1">
        <v>6.4715999999999996</v>
      </c>
      <c r="D176" s="1">
        <v>51.733400000000003</v>
      </c>
      <c r="E176" s="89">
        <v>26.582900090000003</v>
      </c>
      <c r="F176">
        <f>Z9full!F176/ABS(Z9full!$F$212)</f>
        <v>-0.75117384945177879</v>
      </c>
      <c r="G176">
        <f>Z9full!G176/ABS(Z9full!$G$211)</f>
        <v>0.76457156705480589</v>
      </c>
      <c r="H176">
        <f>Z9full!H176/ABS(Z9full!$H$211)</f>
        <v>0.8370475453195908</v>
      </c>
      <c r="I176">
        <f>Z9full!I176/ABS(Z9full!$I$212)</f>
        <v>-0.49668691476355864</v>
      </c>
      <c r="J176">
        <f>Z9full!J176/ABS(Z9full!$J$211)</f>
        <v>0.59188686774889554</v>
      </c>
      <c r="K176">
        <f>Z9full!K176/ABS(Z9full!$K$211)</f>
        <v>0.7517484340553271</v>
      </c>
      <c r="L176">
        <f>Z9full!L176/ABS(Z9full!$L$211)</f>
        <v>0.7546384514276796</v>
      </c>
      <c r="M176">
        <f>Z9full!M176/ABS(Z9full!$M$212)</f>
        <v>-0.76306149908798182</v>
      </c>
      <c r="N176">
        <f>Z9full!N176/ABS(Z9full!$N$211)</f>
        <v>0.7594455952087682</v>
      </c>
      <c r="P176">
        <v>3.9589864998847729E-2</v>
      </c>
      <c r="Q176">
        <f>Z9full!Q176/ABS(Z9full!$F$212)</f>
        <v>1.8361840813132744</v>
      </c>
      <c r="R176">
        <f>Z9full!R176/ABS(Z9full!$G$211)</f>
        <v>-2.0379345332154259</v>
      </c>
      <c r="S176">
        <f>Z9full!S176/ABS(Z9full!$H$211)</f>
        <v>-4.1608005146802363</v>
      </c>
      <c r="T176">
        <f>Z9full!T176/ABS(Z9full!$I$212)</f>
        <v>1.5159783296044282</v>
      </c>
      <c r="U176">
        <f>Z9full!U176/ABS(Z9full!$J$211)</f>
        <v>-18.068533269789647</v>
      </c>
      <c r="V176">
        <f>Z9full!V176/ABS(Z9full!$K$211)</f>
        <v>0.32955139826969576</v>
      </c>
      <c r="W176">
        <f>Z9full!W176/ABS(Z9full!$L$211)</f>
        <v>0.58314405145662651</v>
      </c>
      <c r="X176">
        <f>Z9full!X176/ABS(Z9full!$M$212)</f>
        <v>1.3309890921704854</v>
      </c>
      <c r="Y176">
        <f>Z9full!Y176/ABS(Z9full!$N$211)</f>
        <v>5.2945608310942056</v>
      </c>
      <c r="AA176" t="s">
        <v>67</v>
      </c>
    </row>
    <row r="177" spans="1:27" x14ac:dyDescent="0.25">
      <c r="A177" s="1">
        <f>fullIRtable!A177-fullIRtable!$A$161</f>
        <v>76.500000000000014</v>
      </c>
      <c r="B177" s="1">
        <v>30.024999999999999</v>
      </c>
      <c r="C177" s="1">
        <v>6.4999000000000002</v>
      </c>
      <c r="D177" s="1">
        <v>51.923000000000002</v>
      </c>
      <c r="E177" s="89">
        <v>26.662079820000002</v>
      </c>
      <c r="F177">
        <f>Z9full!F177/ABS(Z9full!$F$212)</f>
        <v>-0.75011348298335334</v>
      </c>
      <c r="G177">
        <f>Z9full!G177/ABS(Z9full!$G$211)</f>
        <v>0.76200951836376951</v>
      </c>
      <c r="H177">
        <f>Z9full!H177/ABS(Z9full!$H$211)</f>
        <v>0.80537131485995062</v>
      </c>
      <c r="I177">
        <f>Z9full!I177/ABS(Z9full!$I$212)</f>
        <v>-0.51138574231012091</v>
      </c>
      <c r="J177">
        <f>Z9full!J177/ABS(Z9full!$J$211)</f>
        <v>0.60459285681668196</v>
      </c>
      <c r="K177">
        <f>Z9full!K177/ABS(Z9full!$K$211)</f>
        <v>0.75109783829038246</v>
      </c>
      <c r="L177">
        <f>Z9full!L177/ABS(Z9full!$L$211)</f>
        <v>0.75340150624608027</v>
      </c>
      <c r="M177">
        <f>Z9full!M177/ABS(Z9full!$M$212)</f>
        <v>-0.76114598301868563</v>
      </c>
      <c r="N177">
        <f>Z9full!N177/ABS(Z9full!$N$211)</f>
        <v>0.75769348071803411</v>
      </c>
      <c r="P177">
        <v>3.8960090002267557E-2</v>
      </c>
      <c r="Q177">
        <f>Z9full!Q177/ABS(Z9full!$F$212)</f>
        <v>1.8658747753176408</v>
      </c>
      <c r="R177">
        <f>Z9full!R177/ABS(Z9full!$G$211)</f>
        <v>-2.0708872629638857</v>
      </c>
      <c r="S177">
        <f>Z9full!S177/ABS(Z9full!$H$211)</f>
        <v>-4.2280777600852462</v>
      </c>
      <c r="T177">
        <f>Z9full!T177/ABS(Z9full!$I$212)</f>
        <v>1.5405126627217933</v>
      </c>
      <c r="U177">
        <f>Z9full!U177/ABS(Z9full!$J$211)</f>
        <v>-18.360650414907536</v>
      </c>
      <c r="V177">
        <f>Z9full!V177/ABS(Z9full!$K$211)</f>
        <v>0.33488059458298602</v>
      </c>
      <c r="W177">
        <f>Z9full!W177/ABS(Z9full!$L$211)</f>
        <v>0.592580892555164</v>
      </c>
      <c r="X177">
        <f>Z9full!X177/ABS(Z9full!$M$212)</f>
        <v>1.3524951695415106</v>
      </c>
      <c r="Y177">
        <f>Z9full!Y177/ABS(Z9full!$N$211)</f>
        <v>5.3801270374681929</v>
      </c>
      <c r="AA177" t="s">
        <v>67</v>
      </c>
    </row>
    <row r="178" spans="1:27" x14ac:dyDescent="0.25">
      <c r="A178" s="1">
        <f>fullIRtable!A178-fullIRtable!$A$161</f>
        <v>78.499999999883599</v>
      </c>
      <c r="B178" s="1">
        <v>30.024999999999999</v>
      </c>
      <c r="C178" s="1">
        <v>6.5125999999999999</v>
      </c>
      <c r="D178" s="1">
        <v>51.196300000000001</v>
      </c>
      <c r="E178" s="89">
        <v>26.740000000000002</v>
      </c>
      <c r="F178">
        <f>Z9full!F178/ABS(Z9full!$F$212)</f>
        <v>-0.75142956746769529</v>
      </c>
      <c r="G178">
        <f>Z9full!G178/ABS(Z9full!$G$211)</f>
        <v>0.76422673084125781</v>
      </c>
      <c r="H178">
        <f>Z9full!H178/ABS(Z9full!$H$211)</f>
        <v>0.89294232434080711</v>
      </c>
      <c r="I178">
        <f>Z9full!I178/ABS(Z9full!$I$212)</f>
        <v>-0.38412085683722197</v>
      </c>
      <c r="J178">
        <f>Z9full!J178/ABS(Z9full!$J$211)</f>
        <v>0.49526532423422875</v>
      </c>
      <c r="K178">
        <f>Z9full!K178/ABS(Z9full!$K$211)</f>
        <v>0.74260115165494855</v>
      </c>
      <c r="L178">
        <f>Z9full!L178/ABS(Z9full!$L$211)</f>
        <v>0.75015685037040691</v>
      </c>
      <c r="M178">
        <f>Z9full!M178/ABS(Z9full!$M$212)</f>
        <v>-0.75803557749377237</v>
      </c>
      <c r="N178">
        <f>Z9full!N178/ABS(Z9full!$N$211)</f>
        <v>0.75654002957229816</v>
      </c>
      <c r="P178">
        <v>4.003996999999989E-2</v>
      </c>
      <c r="Q178">
        <f>Z9full!Q178/ABS(Z9full!$F$212)</f>
        <v>1.8167768347597282</v>
      </c>
      <c r="R178">
        <f>Z9full!R178/ABS(Z9full!$G$211)</f>
        <v>-2.0163656475931151</v>
      </c>
      <c r="S178">
        <f>Z9full!S178/ABS(Z9full!$H$211)</f>
        <v>-4.1165649717262678</v>
      </c>
      <c r="T178">
        <f>Z9full!T178/ABS(Z9full!$I$212)</f>
        <v>1.5027279898195143</v>
      </c>
      <c r="U178">
        <f>Z9full!U178/ABS(Z9full!$J$211)</f>
        <v>-17.87143194617466</v>
      </c>
      <c r="V178">
        <f>Z9full!V178/ABS(Z9full!$K$211)</f>
        <v>0.32612325929348845</v>
      </c>
      <c r="W178">
        <f>Z9full!W178/ABS(Z9full!$L$211)</f>
        <v>0.57796090080593965</v>
      </c>
      <c r="X178">
        <f>Z9full!X178/ABS(Z9full!$M$212)</f>
        <v>1.3148742363165518</v>
      </c>
      <c r="Y178">
        <f>Z9full!Y178/ABS(Z9full!$N$211)</f>
        <v>5.2326535115892785</v>
      </c>
      <c r="AA178" t="s">
        <v>67</v>
      </c>
    </row>
    <row r="179" spans="1:27" x14ac:dyDescent="0.25">
      <c r="A179" s="1">
        <f>fullIRtable!A179-fullIRtable!$A$161</f>
        <v>81.499999999883599</v>
      </c>
      <c r="B179" s="1">
        <v>30.024999999999999</v>
      </c>
      <c r="C179" s="1">
        <v>6.5189000000000004</v>
      </c>
      <c r="D179" s="1">
        <v>51.733400000000003</v>
      </c>
      <c r="E179" s="89">
        <v>26.860119910000002</v>
      </c>
      <c r="F179">
        <f>Z9full!F179/ABS(Z9full!$F$212)</f>
        <v>-0.75870570151637484</v>
      </c>
      <c r="G179">
        <f>Z9full!G179/ABS(Z9full!$G$211)</f>
        <v>0.76728402696263509</v>
      </c>
      <c r="H179">
        <f>Z9full!H179/ABS(Z9full!$H$211)</f>
        <v>0.90125770480652745</v>
      </c>
      <c r="I179">
        <f>Z9full!I179/ABS(Z9full!$I$212)</f>
        <v>-0.29312987027917098</v>
      </c>
      <c r="J179">
        <f>Z9full!J179/ABS(Z9full!$J$211)</f>
        <v>0.43018772108236758</v>
      </c>
      <c r="K179">
        <f>Z9full!K179/ABS(Z9full!$K$211)</f>
        <v>0.73945469167025757</v>
      </c>
      <c r="L179">
        <f>Z9full!L179/ABS(Z9full!$L$211)</f>
        <v>0.75190075935731893</v>
      </c>
      <c r="M179">
        <f>Z9full!M179/ABS(Z9full!$M$212)</f>
        <v>-0.75794450164390759</v>
      </c>
      <c r="N179">
        <f>Z9full!N179/ABS(Z9full!$N$211)</f>
        <v>0.75921016815437103</v>
      </c>
      <c r="P179">
        <v>3.4580588235175853E-2</v>
      </c>
      <c r="Q179">
        <f>Z9full!Q179/ABS(Z9full!$F$212)</f>
        <v>1.836328449011138</v>
      </c>
      <c r="R179">
        <f>Z9full!R179/ABS(Z9full!$G$211)</f>
        <v>-2.0381235963039979</v>
      </c>
      <c r="S179">
        <f>Z9full!S179/ABS(Z9full!$H$211)</f>
        <v>-4.1613824286828578</v>
      </c>
      <c r="T179">
        <f>Z9full!T179/ABS(Z9full!$I$212)</f>
        <v>1.5133664398246849</v>
      </c>
      <c r="U179">
        <f>Z9full!U179/ABS(Z9full!$J$211)</f>
        <v>-18.07599115297656</v>
      </c>
      <c r="V179">
        <f>Z9full!V179/ABS(Z9full!$K$211)</f>
        <v>0.32952313087338886</v>
      </c>
      <c r="W179">
        <f>Z9full!W179/ABS(Z9full!$L$211)</f>
        <v>0.58222426578162612</v>
      </c>
      <c r="X179">
        <f>Z9full!X179/ABS(Z9full!$M$212)</f>
        <v>1.3331103091685641</v>
      </c>
      <c r="Y179">
        <f>Z9full!Y179/ABS(Z9full!$N$211)</f>
        <v>5.3008354952082763</v>
      </c>
      <c r="AA179" t="s">
        <v>67</v>
      </c>
    </row>
    <row r="180" spans="1:27" x14ac:dyDescent="0.25">
      <c r="A180" s="1">
        <f>fullIRtable!A180-fullIRtable!$A$161</f>
        <v>98.499999999941807</v>
      </c>
      <c r="B180" s="1">
        <v>29.977699999999999</v>
      </c>
      <c r="C180" s="1">
        <v>6.5315000000000003</v>
      </c>
      <c r="D180" s="1">
        <v>51.575400000000002</v>
      </c>
      <c r="E180" s="89">
        <v>27.447989910000004</v>
      </c>
      <c r="F180">
        <f>Z9full!F180/ABS(Z9full!$F$212)</f>
        <v>-0.759863858413518</v>
      </c>
      <c r="G180">
        <f>Z9full!G180/ABS(Z9full!$G$211)</f>
        <v>0.76494734082764193</v>
      </c>
      <c r="H180">
        <f>Z9full!H180/ABS(Z9full!$H$211)</f>
        <v>0.97446371930507314</v>
      </c>
      <c r="I180">
        <f>Z9full!I180/ABS(Z9full!$I$212)</f>
        <v>-9.2482039847261818E-2</v>
      </c>
      <c r="J180">
        <f>Z9full!J180/ABS(Z9full!$J$211)</f>
        <v>0.26815550285975237</v>
      </c>
      <c r="K180">
        <f>Z9full!K180/ABS(Z9full!$K$211)</f>
        <v>0.72207291952274444</v>
      </c>
      <c r="L180">
        <f>Z9full!L180/ABS(Z9full!$L$211)</f>
        <v>0.74380054719360089</v>
      </c>
      <c r="M180">
        <f>Z9full!M180/ABS(Z9full!$M$212)</f>
        <v>-0.74771071192337657</v>
      </c>
      <c r="N180">
        <f>Z9full!N180/ABS(Z9full!$N$211)</f>
        <v>0.75357944577892233</v>
      </c>
      <c r="P180">
        <v>2.7768928888889377E-2</v>
      </c>
      <c r="Q180">
        <f>Z9full!Q180/ABS(Z9full!$F$212)</f>
        <v>1.8719769547094749</v>
      </c>
      <c r="R180">
        <f>Z9full!R180/ABS(Z9full!$G$211)</f>
        <v>-2.0774132108993921</v>
      </c>
      <c r="S180">
        <f>Z9full!S180/ABS(Z9full!$H$211)</f>
        <v>-4.2397253494726899</v>
      </c>
      <c r="T180">
        <f>Z9full!T180/ABS(Z9full!$I$212)</f>
        <v>1.5689190005998939</v>
      </c>
      <c r="U180">
        <f>Z9full!U180/ABS(Z9full!$J$211)</f>
        <v>-18.369040036741215</v>
      </c>
      <c r="V180">
        <f>Z9full!V180/ABS(Z9full!$K$211)</f>
        <v>0.33643936046064837</v>
      </c>
      <c r="W180">
        <f>Z9full!W180/ABS(Z9full!$L$211)</f>
        <v>0.60278123233745584</v>
      </c>
      <c r="X180">
        <f>Z9full!X180/ABS(Z9full!$M$212)</f>
        <v>1.3396638102551102</v>
      </c>
      <c r="Y180">
        <f>Z9full!Y180/ABS(Z9full!$N$211)</f>
        <v>5.3475955790131096</v>
      </c>
      <c r="AA180" t="s">
        <v>67</v>
      </c>
    </row>
    <row r="181" spans="1:27" x14ac:dyDescent="0.25">
      <c r="A181" s="1">
        <f>fullIRtable!A181-fullIRtable!$A$161</f>
        <v>100.74999999994181</v>
      </c>
      <c r="B181" s="1">
        <v>30.024999999999999</v>
      </c>
      <c r="C181" s="1">
        <v>6.5125999999999999</v>
      </c>
      <c r="D181" s="1">
        <v>49.174100000000003</v>
      </c>
      <c r="E181" s="89">
        <v>27.510470000000005</v>
      </c>
      <c r="F181" t="e">
        <f>Z9full!F181/ABS(Z9full!$F$212)</f>
        <v>#VALUE!</v>
      </c>
      <c r="G181" t="e">
        <f>Z9full!G181/ABS(Z9full!$G$211)</f>
        <v>#VALUE!</v>
      </c>
      <c r="H181" t="e">
        <f>Z9full!H181/ABS(Z9full!$H$211)</f>
        <v>#VALUE!</v>
      </c>
      <c r="I181" t="e">
        <f>Z9full!I181/ABS(Z9full!$I$212)</f>
        <v>#VALUE!</v>
      </c>
      <c r="J181" t="e">
        <f>Z9full!J181/ABS(Z9full!$J$211)</f>
        <v>#VALUE!</v>
      </c>
      <c r="K181" t="e">
        <f>Z9full!K181/ABS(Z9full!$K$211)</f>
        <v>#VALUE!</v>
      </c>
      <c r="L181" t="e">
        <f>Z9full!L181/ABS(Z9full!$L$211)</f>
        <v>#VALUE!</v>
      </c>
      <c r="M181" t="e">
        <f>Z9full!M181/ABS(Z9full!$M$212)</f>
        <v>#VALUE!</v>
      </c>
      <c r="N181" t="e">
        <f>Z9full!N181/ABS(Z9full!$N$211)</f>
        <v>#VALUE!</v>
      </c>
      <c r="P181">
        <v>3.3108468572530622E-2</v>
      </c>
      <c r="Q181">
        <f>Z9full!Q181/ABS(Z9full!$F$212)</f>
        <v>1.8357177364894091</v>
      </c>
      <c r="R181">
        <f>Z9full!R181/ABS(Z9full!$G$211)</f>
        <v>-2.0373238104545397</v>
      </c>
      <c r="S181">
        <f>Z9full!S181/ABS(Z9full!$H$211)</f>
        <v>-4.158920779836067</v>
      </c>
      <c r="T181">
        <f>Z9full!T181/ABS(Z9full!$I$212)</f>
        <v>1.5244154362530875</v>
      </c>
      <c r="U181">
        <f>Z9full!U181/ABS(Z9full!$J$211)</f>
        <v>-18.044442320330173</v>
      </c>
      <c r="V181">
        <f>Z9full!V181/ABS(Z9full!$K$211)</f>
        <v>0.32964270983813182</v>
      </c>
      <c r="W181">
        <f>Z9full!W181/ABS(Z9full!$L$211)</f>
        <v>0.58611520667404948</v>
      </c>
      <c r="X181">
        <f>Z9full!X181/ABS(Z9full!$M$212)</f>
        <v>1.3241369928491971</v>
      </c>
      <c r="Y181">
        <f>Z9full!Y181/ABS(Z9full!$N$211)</f>
        <v>5.2742919857856085</v>
      </c>
      <c r="AA181" t="s">
        <v>67</v>
      </c>
    </row>
    <row r="182" spans="1:27" x14ac:dyDescent="0.25">
      <c r="A182" s="1">
        <f>fullIRtable!A182-fullIRtable!$A$161</f>
        <v>102.4999999998836</v>
      </c>
      <c r="B182" s="1">
        <v>30.024999999999999</v>
      </c>
      <c r="C182" s="1">
        <v>6.5094000000000003</v>
      </c>
      <c r="D182" s="1">
        <v>51.417400000000001</v>
      </c>
      <c r="E182" s="89">
        <v>27.568409820000007</v>
      </c>
      <c r="F182">
        <f>Z9full!F182/ABS(Z9full!$F$212)</f>
        <v>-0.75791341178320781</v>
      </c>
      <c r="G182">
        <f>Z9full!G182/ABS(Z9full!$G$211)</f>
        <v>0.76190632430140715</v>
      </c>
      <c r="H182">
        <f>Z9full!H182/ABS(Z9full!$H$211)</f>
        <v>0.962623504747807</v>
      </c>
      <c r="I182">
        <f>Z9full!I182/ABS(Z9full!$I$212)</f>
        <v>-8.3523288728255873E-2</v>
      </c>
      <c r="J182">
        <f>Z9full!J182/ABS(Z9full!$J$211)</f>
        <v>0.25922083629894677</v>
      </c>
      <c r="K182">
        <f>Z9full!K182/ABS(Z9full!$K$211)</f>
        <v>0.71880967573478705</v>
      </c>
      <c r="L182">
        <f>Z9full!L182/ABS(Z9full!$L$211)</f>
        <v>0.74103108099753212</v>
      </c>
      <c r="M182">
        <f>Z9full!M182/ABS(Z9full!$M$212)</f>
        <v>-0.74406570905019587</v>
      </c>
      <c r="N182">
        <f>Z9full!N182/ABS(Z9full!$N$211)</f>
        <v>0.75057740725427391</v>
      </c>
      <c r="P182">
        <v>8.4301349997522139E-3</v>
      </c>
      <c r="Q182">
        <f>Z9full!Q182/ABS(Z9full!$F$212)</f>
        <v>1.8334957907435983</v>
      </c>
      <c r="R182">
        <f>Z9full!R182/ABS(Z9full!$G$211)</f>
        <v>-2.0344139623473065</v>
      </c>
      <c r="S182">
        <f>Z9full!S182/ABS(Z9full!$H$211)</f>
        <v>-4.1499646029280477</v>
      </c>
      <c r="T182">
        <f>Z9full!T182/ABS(Z9full!$I$212)</f>
        <v>1.564614811866442</v>
      </c>
      <c r="U182">
        <f>Z9full!U182/ABS(Z9full!$J$211)</f>
        <v>-17.929658730548958</v>
      </c>
      <c r="V182">
        <f>Z9full!V182/ABS(Z9full!$K$211)</f>
        <v>0.3300777718235941</v>
      </c>
      <c r="W182">
        <f>Z9full!W182/ABS(Z9full!$L$211)</f>
        <v>0.60027155066580262</v>
      </c>
      <c r="X182">
        <f>Z9full!X182/ABS(Z9full!$M$212)</f>
        <v>1.2914895278078427</v>
      </c>
      <c r="Y182">
        <f>Z9full!Y182/ABS(Z9full!$N$211)</f>
        <v>5.1777191837108267</v>
      </c>
      <c r="AA182" t="s">
        <v>67</v>
      </c>
    </row>
    <row r="183" spans="1:27" x14ac:dyDescent="0.25">
      <c r="A183" s="1">
        <f>fullIRtable!A183-fullIRtable!$A$161</f>
        <v>104.49999999994181</v>
      </c>
      <c r="B183" s="1">
        <v>30.024999999999999</v>
      </c>
      <c r="C183" s="1">
        <v>6.5063000000000004</v>
      </c>
      <c r="D183" s="1">
        <v>52.744500000000002</v>
      </c>
      <c r="E183" s="89">
        <v>27.585270090000002</v>
      </c>
      <c r="F183">
        <f>Z9full!F183/ABS(Z9full!$F$212)</f>
        <v>-0.75957077849360966</v>
      </c>
      <c r="G183">
        <f>Z9full!G183/ABS(Z9full!$G$211)</f>
        <v>0.7629155684425073</v>
      </c>
      <c r="H183">
        <f>Z9full!H183/ABS(Z9full!$H$211)</f>
        <v>0.98901819710560968</v>
      </c>
      <c r="I183">
        <f>Z9full!I183/ABS(Z9full!$I$212)</f>
        <v>-3.0013660605820183E-2</v>
      </c>
      <c r="J183">
        <f>Z9full!J183/ABS(Z9full!$J$211)</f>
        <v>0.21824408307834917</v>
      </c>
      <c r="K183">
        <f>Z9full!K183/ABS(Z9full!$K$211)</f>
        <v>0.71557349742408749</v>
      </c>
      <c r="L183">
        <f>Z9full!L183/ABS(Z9full!$L$211)</f>
        <v>0.74039328044971986</v>
      </c>
      <c r="M183">
        <f>Z9full!M183/ABS(Z9full!$M$212)</f>
        <v>-0.74311447074724768</v>
      </c>
      <c r="N183">
        <f>Z9full!N183/ABS(Z9full!$N$211)</f>
        <v>0.75073679347229139</v>
      </c>
      <c r="P183">
        <v>0</v>
      </c>
      <c r="Q183">
        <f>Z9full!Q183/ABS(Z9full!$F$212)</f>
        <v>0</v>
      </c>
      <c r="R183">
        <f>Z9full!R183/ABS(Z9full!$G$211)</f>
        <v>0</v>
      </c>
      <c r="S183">
        <f>Z9full!S183/ABS(Z9full!$H$211)</f>
        <v>0</v>
      </c>
      <c r="T183">
        <f>Z9full!T183/ABS(Z9full!$I$212)</f>
        <v>0</v>
      </c>
      <c r="U183">
        <f>Z9full!U183/ABS(Z9full!$J$211)</f>
        <v>0</v>
      </c>
      <c r="V183">
        <f>Z9full!V183/ABS(Z9full!$K$211)</f>
        <v>0</v>
      </c>
      <c r="W183">
        <f>Z9full!W183/ABS(Z9full!$L$211)</f>
        <v>0</v>
      </c>
      <c r="X183">
        <f>Z9full!X183/ABS(Z9full!$M$212)</f>
        <v>0</v>
      </c>
      <c r="Y183">
        <f>Z9full!Y183/ABS(Z9full!$N$211)</f>
        <v>0</v>
      </c>
      <c r="AA183" t="s">
        <v>67</v>
      </c>
    </row>
    <row r="184" spans="1:27" x14ac:dyDescent="0.25">
      <c r="A184" s="91">
        <f>fullIRtable!A184-fullIRtable!$A$161</f>
        <v>105.4999999998836</v>
      </c>
      <c r="B184" s="91">
        <v>30.024999999999999</v>
      </c>
      <c r="C184" s="91">
        <v>6.5063000000000004</v>
      </c>
      <c r="D184" s="91">
        <v>52.744500000000002</v>
      </c>
      <c r="E184" s="98">
        <v>27.585270090000002</v>
      </c>
      <c r="F184">
        <f>Z9full!F184/ABS(Z9full!$F$212)</f>
        <v>-0.75603495400884013</v>
      </c>
      <c r="G184">
        <f>Z9full!G184/ABS(Z9full!$G$211)</f>
        <v>0.75980688669493102</v>
      </c>
      <c r="H184">
        <f>Z9full!H184/ABS(Z9full!$H$211)</f>
        <v>1</v>
      </c>
      <c r="I184">
        <f>Z9full!I184/ABS(Z9full!$I$212)</f>
        <v>-8.9555580128704536E-3</v>
      </c>
      <c r="J184">
        <f>Z9full!J184/ABS(Z9full!$J$211)</f>
        <v>0.19788044027927096</v>
      </c>
      <c r="K184">
        <f>Z9full!K184/ABS(Z9full!$K$211)</f>
        <v>0.71095785703745418</v>
      </c>
      <c r="L184">
        <f>Z9full!L184/ABS(Z9full!$L$211)</f>
        <v>0.73622997415802816</v>
      </c>
      <c r="M184">
        <f>Z9full!M184/ABS(Z9full!$M$212)</f>
        <v>-0.73930564578460223</v>
      </c>
      <c r="N184">
        <f>Z9full!N184/ABS(Z9full!$N$211)</f>
        <v>0.74698372489334419</v>
      </c>
      <c r="P184">
        <v>0</v>
      </c>
      <c r="Q184">
        <f>Z9full!Q184/ABS(Z9full!$F$212)</f>
        <v>0</v>
      </c>
      <c r="R184">
        <f>Z9full!R184/ABS(Z9full!$G$211)</f>
        <v>0</v>
      </c>
      <c r="S184">
        <f>Z9full!S184/ABS(Z9full!$H$211)</f>
        <v>0</v>
      </c>
      <c r="T184">
        <f>Z9full!T184/ABS(Z9full!$I$212)</f>
        <v>0</v>
      </c>
      <c r="U184">
        <f>Z9full!U184/ABS(Z9full!$J$211)</f>
        <v>0</v>
      </c>
      <c r="V184">
        <f>Z9full!V184/ABS(Z9full!$K$211)</f>
        <v>0</v>
      </c>
      <c r="W184">
        <f>Z9full!W184/ABS(Z9full!$L$211)</f>
        <v>0</v>
      </c>
      <c r="X184">
        <f>Z9full!X184/ABS(Z9full!$M$212)</f>
        <v>0</v>
      </c>
      <c r="Y184">
        <f>Z9full!Y184/ABS(Z9full!$N$211)</f>
        <v>0</v>
      </c>
      <c r="AA184" s="93" t="s">
        <v>67</v>
      </c>
    </row>
    <row r="185" spans="1:27" x14ac:dyDescent="0.25">
      <c r="A185" s="1">
        <f>fullIRtable!A185-fullIRtable!$A$185</f>
        <v>0</v>
      </c>
      <c r="B185" s="1">
        <v>30.024999999999999</v>
      </c>
      <c r="C185" s="1">
        <v>6.9507000000000003</v>
      </c>
      <c r="D185" s="1">
        <v>51.164700000000003</v>
      </c>
      <c r="E185" s="89">
        <v>16.998349999999999</v>
      </c>
      <c r="F185">
        <f>Z9full!F185/ABS(Z9full!$F$212)</f>
        <v>-0.34341122719103323</v>
      </c>
      <c r="G185">
        <f>Z9full!G185/ABS(Z9full!$G$211)</f>
        <v>0.38202507082112441</v>
      </c>
      <c r="H185">
        <f>Z9full!H185/ABS(Z9full!$H$211)</f>
        <v>0.62759966487070695</v>
      </c>
      <c r="I185">
        <f>Z9full!I185/ABS(Z9full!$I$212)</f>
        <v>-0.50247615439750559</v>
      </c>
      <c r="J185">
        <f>Z9full!J185/ABS(Z9full!$J$211)</f>
        <v>0.44187674896591245</v>
      </c>
      <c r="K185">
        <f>Z9full!K185/ABS(Z9full!$K$211)</f>
        <v>0.38808968832168739</v>
      </c>
      <c r="L185">
        <f>Z9full!L185/ABS(Z9full!$L$211)</f>
        <v>0.36875456661443556</v>
      </c>
      <c r="M185">
        <f>Z9full!M185/ABS(Z9full!$M$212)</f>
        <v>-0.39317249642113838</v>
      </c>
      <c r="N185">
        <f>Z9full!N185/ABS(Z9full!$N$211)</f>
        <v>0.37391948380369944</v>
      </c>
      <c r="P185">
        <v>3.1154999999093314E-2</v>
      </c>
      <c r="Q185">
        <f>Z9full!Q185/ABS(Z9full!$F$212)</f>
        <v>1.9560039178465836</v>
      </c>
      <c r="R185">
        <f>Z9full!R185/ABS(Z9full!$G$211)</f>
        <v>-2.17101388233056</v>
      </c>
      <c r="S185">
        <f>Z9full!S185/ABS(Z9full!$H$211)</f>
        <v>-4.4331462354208551</v>
      </c>
      <c r="T185">
        <f>Z9full!T185/ABS(Z9full!$I$212)</f>
        <v>1.6059685885792285</v>
      </c>
      <c r="U185">
        <f>Z9full!U185/ABS(Z9full!$J$211)</f>
        <v>-19.26734256127709</v>
      </c>
      <c r="V185">
        <f>Z9full!V185/ABS(Z9full!$K$211)</f>
        <v>0.35087897009837538</v>
      </c>
      <c r="W185">
        <f>Z9full!W185/ABS(Z9full!$L$211)</f>
        <v>0.61803797241359049</v>
      </c>
      <c r="X185">
        <f>Z9full!X185/ABS(Z9full!$M$212)</f>
        <v>1.4244396461106481</v>
      </c>
      <c r="Y185">
        <f>Z9full!Y185/ABS(Z9full!$N$211)</f>
        <v>5.6592218232338318</v>
      </c>
      <c r="AA185" t="s">
        <v>68</v>
      </c>
    </row>
    <row r="186" spans="1:27" x14ac:dyDescent="0.25">
      <c r="A186" s="1">
        <f>fullIRtable!A186-fullIRtable!$A$185</f>
        <v>2.0000000000582077</v>
      </c>
      <c r="B186" s="1">
        <v>30.024999999999999</v>
      </c>
      <c r="C186" s="1">
        <v>6.9097</v>
      </c>
      <c r="D186" s="1">
        <v>51.543799999999997</v>
      </c>
      <c r="E186" s="89">
        <v>17.060659999999999</v>
      </c>
      <c r="F186">
        <f>Z9full!F186/ABS(Z9full!$F$212)</f>
        <v>-0.33262418635410806</v>
      </c>
      <c r="G186">
        <f>Z9full!G186/ABS(Z9full!$G$211)</f>
        <v>0.37203941924132278</v>
      </c>
      <c r="H186">
        <f>Z9full!H186/ABS(Z9full!$H$211)</f>
        <v>0.62869843162734684</v>
      </c>
      <c r="I186">
        <f>Z9full!I186/ABS(Z9full!$I$212)</f>
        <v>-0.48940129004850802</v>
      </c>
      <c r="J186">
        <f>Z9full!J186/ABS(Z9full!$J$211)</f>
        <v>0.42145001726459397</v>
      </c>
      <c r="K186">
        <f>Z9full!K186/ABS(Z9full!$K$211)</f>
        <v>0.37760156752182655</v>
      </c>
      <c r="L186">
        <f>Z9full!L186/ABS(Z9full!$L$211)</f>
        <v>0.35791333574995526</v>
      </c>
      <c r="M186">
        <f>Z9full!M186/ABS(Z9full!$M$212)</f>
        <v>-0.38245684038399158</v>
      </c>
      <c r="N186">
        <f>Z9full!N186/ABS(Z9full!$N$211)</f>
        <v>0.36313114702742055</v>
      </c>
      <c r="P186">
        <v>3.3289999999999743E-2</v>
      </c>
      <c r="Q186">
        <f>Z9full!Q186/ABS(Z9full!$F$212)</f>
        <v>1.8313457291878255</v>
      </c>
      <c r="R186">
        <f>Z9full!R186/ABS(Z9full!$G$211)</f>
        <v>-2.0315982532676782</v>
      </c>
      <c r="S186">
        <f>Z9full!S186/ABS(Z9full!$H$211)</f>
        <v>-4.1412981744106947</v>
      </c>
      <c r="T186">
        <f>Z9full!T186/ABS(Z9full!$I$212)</f>
        <v>1.6035136720621994</v>
      </c>
      <c r="U186">
        <f>Z9full!U186/ABS(Z9full!$J$211)</f>
        <v>-17.81858858446877</v>
      </c>
      <c r="V186">
        <f>Z9full!V186/ABS(Z9full!$K$211)</f>
        <v>0.3304987589445349</v>
      </c>
      <c r="W186">
        <f>Z9full!W186/ABS(Z9full!$L$211)</f>
        <v>0.61396991383822463</v>
      </c>
      <c r="X186">
        <f>Z9full!X186/ABS(Z9full!$M$212)</f>
        <v>1.2598982623754151</v>
      </c>
      <c r="Y186">
        <f>Z9full!Y186/ABS(Z9full!$N$211)</f>
        <v>5.0842706722946751</v>
      </c>
      <c r="AA186" t="s">
        <v>68</v>
      </c>
    </row>
    <row r="187" spans="1:27" x14ac:dyDescent="0.25">
      <c r="A187" s="1">
        <f>fullIRtable!A187-fullIRtable!$A$185</f>
        <v>5.0000000000582077</v>
      </c>
      <c r="B187" s="1">
        <v>29.977699999999999</v>
      </c>
      <c r="C187" s="1">
        <v>6.8813000000000004</v>
      </c>
      <c r="D187" s="1">
        <v>49.363700000000001</v>
      </c>
      <c r="E187" s="89">
        <v>17.160529999999998</v>
      </c>
      <c r="F187">
        <f>Z9full!F187/ABS(Z9full!$F$212)</f>
        <v>-0.30497447398345728</v>
      </c>
      <c r="G187">
        <f>Z9full!G187/ABS(Z9full!$G$211)</f>
        <v>0.34308355707350635</v>
      </c>
      <c r="H187">
        <f>Z9full!H187/ABS(Z9full!$H$211)</f>
        <v>0.61614507419518372</v>
      </c>
      <c r="I187">
        <f>Z9full!I187/ABS(Z9full!$I$212)</f>
        <v>-0.4293697017710334</v>
      </c>
      <c r="J187">
        <f>Z9full!J187/ABS(Z9full!$J$211)</f>
        <v>0.36860167812742423</v>
      </c>
      <c r="K187">
        <f>Z9full!K187/ABS(Z9full!$K$211)</f>
        <v>0.34570793365443619</v>
      </c>
      <c r="L187">
        <f>Z9full!L187/ABS(Z9full!$L$211)</f>
        <v>0.32844088403948563</v>
      </c>
      <c r="M187">
        <f>Z9full!M187/ABS(Z9full!$M$212)</f>
        <v>-0.3515928478341514</v>
      </c>
      <c r="N187">
        <f>Z9full!N187/ABS(Z9full!$N$211)</f>
        <v>0.3337858730660917</v>
      </c>
      <c r="P187">
        <v>3.7503153333333948E-2</v>
      </c>
      <c r="Q187">
        <f>Z9full!Q187/ABS(Z9full!$F$212)</f>
        <v>1.8195937768436201</v>
      </c>
      <c r="R187">
        <f>Z9full!R187/ABS(Z9full!$G$211)</f>
        <v>-2.0162079591623772</v>
      </c>
      <c r="S187">
        <f>Z9full!S187/ABS(Z9full!$H$211)</f>
        <v>-4.0939286181990395</v>
      </c>
      <c r="T187">
        <f>Z9full!T187/ABS(Z9full!$I$212)</f>
        <v>1.8161297354811115</v>
      </c>
      <c r="U187">
        <f>Z9full!U187/ABS(Z9full!$J$211)</f>
        <v>-17.211493768464585</v>
      </c>
      <c r="V187">
        <f>Z9full!V187/ABS(Z9full!$K$211)</f>
        <v>0.33279981958828775</v>
      </c>
      <c r="W187">
        <f>Z9full!W187/ABS(Z9full!$L$211)</f>
        <v>0.68884336874707608</v>
      </c>
      <c r="X187">
        <f>Z9full!X187/ABS(Z9full!$M$212)</f>
        <v>1.0872245551338995</v>
      </c>
      <c r="Y187">
        <f>Z9full!Y187/ABS(Z9full!$N$211)</f>
        <v>4.5734933849738155</v>
      </c>
      <c r="AA187" t="s">
        <v>68</v>
      </c>
    </row>
    <row r="188" spans="1:27" x14ac:dyDescent="0.25">
      <c r="A188" s="1">
        <f>fullIRtable!A188-fullIRtable!$A$185</f>
        <v>8.0000000000582077</v>
      </c>
      <c r="B188" s="1">
        <v>29.977699999999999</v>
      </c>
      <c r="C188" s="1">
        <v>6.8655999999999997</v>
      </c>
      <c r="D188" s="1">
        <v>49.679600000000001</v>
      </c>
      <c r="E188" s="89">
        <v>17.27303946</v>
      </c>
      <c r="F188">
        <f>Z9full!F188/ABS(Z9full!$F$212)</f>
        <v>-0.3067716282085543</v>
      </c>
      <c r="G188">
        <f>Z9full!G188/ABS(Z9full!$G$211)</f>
        <v>0.34483474952065385</v>
      </c>
      <c r="H188">
        <f>Z9full!H188/ABS(Z9full!$H$211)</f>
        <v>0.62589537091860725</v>
      </c>
      <c r="I188">
        <f>Z9full!I188/ABS(Z9full!$I$212)</f>
        <v>-0.41750507935239223</v>
      </c>
      <c r="J188">
        <f>Z9full!J188/ABS(Z9full!$J$211)</f>
        <v>0.3607405871579073</v>
      </c>
      <c r="K188">
        <f>Z9full!K188/ABS(Z9full!$K$211)</f>
        <v>0.34634324631236196</v>
      </c>
      <c r="L188">
        <f>Z9full!L188/ABS(Z9full!$L$211)</f>
        <v>0.32977886092230702</v>
      </c>
      <c r="M188">
        <f>Z9full!M188/ABS(Z9full!$M$212)</f>
        <v>-0.35295272820734097</v>
      </c>
      <c r="N188">
        <f>Z9full!N188/ABS(Z9full!$N$211)</f>
        <v>0.33536343647575101</v>
      </c>
      <c r="P188">
        <v>4.0156846666666489E-2</v>
      </c>
      <c r="Q188">
        <f>Z9full!Q188/ABS(Z9full!$F$212)</f>
        <v>1.8167769112945451</v>
      </c>
      <c r="R188">
        <f>Z9full!R188/ABS(Z9full!$G$211)</f>
        <v>-2.0125190068370462</v>
      </c>
      <c r="S188">
        <f>Z9full!S188/ABS(Z9full!$H$211)</f>
        <v>-4.0825744456608009</v>
      </c>
      <c r="T188">
        <f>Z9full!T188/ABS(Z9full!$I$212)</f>
        <v>1.8670924265955731</v>
      </c>
      <c r="U188">
        <f>Z9full!U188/ABS(Z9full!$J$211)</f>
        <v>-17.065977093311318</v>
      </c>
      <c r="V188">
        <f>Z9full!V188/ABS(Z9full!$K$211)</f>
        <v>0.33335136909125107</v>
      </c>
      <c r="W188">
        <f>Z9full!W188/ABS(Z9full!$L$211)</f>
        <v>0.70679005019875751</v>
      </c>
      <c r="X188">
        <f>Z9full!X188/ABS(Z9full!$M$212)</f>
        <v>1.0458357892688175</v>
      </c>
      <c r="Y188">
        <f>Z9full!Y188/ABS(Z9full!$N$211)</f>
        <v>4.4510633882677082</v>
      </c>
      <c r="AA188" t="s">
        <v>68</v>
      </c>
    </row>
    <row r="189" spans="1:27" x14ac:dyDescent="0.25">
      <c r="A189" s="1">
        <f>fullIRtable!A189-fullIRtable!$A$185</f>
        <v>11.000000000058208</v>
      </c>
      <c r="B189" s="1">
        <v>29.977699999999999</v>
      </c>
      <c r="C189" s="1">
        <v>6.8655999999999997</v>
      </c>
      <c r="D189" s="1">
        <v>49.837600000000002</v>
      </c>
      <c r="E189" s="89">
        <v>17.393509999999999</v>
      </c>
      <c r="F189">
        <f>Z9full!F189/ABS(Z9full!$F$212)</f>
        <v>-0.31197316548863341</v>
      </c>
      <c r="G189">
        <f>Z9full!G189/ABS(Z9full!$G$211)</f>
        <v>0.34961931957512732</v>
      </c>
      <c r="H189">
        <f>Z9full!H189/ABS(Z9full!$H$211)</f>
        <v>0.63764708218135824</v>
      </c>
      <c r="I189">
        <f>Z9full!I189/ABS(Z9full!$I$212)</f>
        <v>-0.40227535582493557</v>
      </c>
      <c r="J189">
        <f>Z9full!J189/ABS(Z9full!$J$211)</f>
        <v>0.35274588345819313</v>
      </c>
      <c r="K189">
        <f>Z9full!K189/ABS(Z9full!$K$211)</f>
        <v>0.34967499373522359</v>
      </c>
      <c r="L189">
        <f>Z9full!L189/ABS(Z9full!$L$211)</f>
        <v>0.33415542546170829</v>
      </c>
      <c r="M189">
        <f>Z9full!M189/ABS(Z9full!$M$212)</f>
        <v>-0.35731625044844967</v>
      </c>
      <c r="N189">
        <f>Z9full!N189/ABS(Z9full!$N$211)</f>
        <v>0.34008092042522248</v>
      </c>
      <c r="P189">
        <v>4.5813599999786556E-2</v>
      </c>
      <c r="Q189">
        <f>Z9full!Q189/ABS(Z9full!$F$212)</f>
        <v>1.8159024510368755</v>
      </c>
      <c r="R189">
        <f>Z9full!R189/ABS(Z9full!$G$211)</f>
        <v>-2.0113738183492158</v>
      </c>
      <c r="S189">
        <f>Z9full!S189/ABS(Z9full!$H$211)</f>
        <v>-4.0790496871367292</v>
      </c>
      <c r="T189">
        <f>Z9full!T189/ABS(Z9full!$I$212)</f>
        <v>1.8829131422314447</v>
      </c>
      <c r="U189">
        <f>Z9full!U189/ABS(Z9full!$J$211)</f>
        <v>-17.020803298303253</v>
      </c>
      <c r="V189">
        <f>Z9full!V189/ABS(Z9full!$K$211)</f>
        <v>0.33352259051870176</v>
      </c>
      <c r="W189">
        <f>Z9full!W189/ABS(Z9full!$L$211)</f>
        <v>0.71236136790497651</v>
      </c>
      <c r="X189">
        <f>Z9full!X189/ABS(Z9full!$M$212)</f>
        <v>1.0329871757727529</v>
      </c>
      <c r="Y189">
        <f>Z9full!Y189/ABS(Z9full!$N$211)</f>
        <v>4.4130565599381475</v>
      </c>
      <c r="AA189" t="s">
        <v>68</v>
      </c>
    </row>
    <row r="190" spans="1:27" x14ac:dyDescent="0.25">
      <c r="A190" s="1">
        <f>fullIRtable!A190-fullIRtable!$A$185</f>
        <v>23.500000000116415</v>
      </c>
      <c r="B190" s="1">
        <v>29.977699999999999</v>
      </c>
      <c r="C190" s="1">
        <v>6.8624000000000001</v>
      </c>
      <c r="D190" s="1">
        <v>48.542200000000001</v>
      </c>
      <c r="E190" s="89">
        <v>17.966179999999998</v>
      </c>
      <c r="F190">
        <f>Z9full!F190/ABS(Z9full!$F$212)</f>
        <v>-0.35302356634769755</v>
      </c>
      <c r="G190">
        <f>Z9full!G190/ABS(Z9full!$G$211)</f>
        <v>0.38802088223451875</v>
      </c>
      <c r="H190">
        <f>Z9full!H190/ABS(Z9full!$H$211)</f>
        <v>0.64163431676655214</v>
      </c>
      <c r="I190">
        <f>Z9full!I190/ABS(Z9full!$I$212)</f>
        <v>-0.43374012681918289</v>
      </c>
      <c r="J190">
        <f>Z9full!J190/ABS(Z9full!$J$211)</f>
        <v>0.40005914342485005</v>
      </c>
      <c r="K190">
        <f>Z9full!K190/ABS(Z9full!$K$211)</f>
        <v>0.38871333683978504</v>
      </c>
      <c r="L190">
        <f>Z9full!L190/ABS(Z9full!$L$211)</f>
        <v>0.37436656158099241</v>
      </c>
      <c r="M190">
        <f>Z9full!M190/ABS(Z9full!$M$212)</f>
        <v>-0.39626302847742051</v>
      </c>
      <c r="N190">
        <f>Z9full!N190/ABS(Z9full!$N$211)</f>
        <v>0.37992890324719575</v>
      </c>
      <c r="P190">
        <v>5.0668171765052894E-2</v>
      </c>
      <c r="Q190">
        <f>Z9full!Q190/ABS(Z9full!$F$212)</f>
        <v>1.8197255856556545</v>
      </c>
      <c r="R190">
        <f>Z9full!R190/ABS(Z9full!$G$211)</f>
        <v>-2.0163805751642125</v>
      </c>
      <c r="S190">
        <f>Z9full!S190/ABS(Z9full!$H$211)</f>
        <v>-4.0944599097471217</v>
      </c>
      <c r="T190">
        <f>Z9full!T190/ABS(Z9full!$I$212)</f>
        <v>1.8137450642769495</v>
      </c>
      <c r="U190">
        <f>Z9full!U190/ABS(Z9full!$J$211)</f>
        <v>-17.218302863696472</v>
      </c>
      <c r="V190">
        <f>Z9full!V190/ABS(Z9full!$K$211)</f>
        <v>0.33277401132136908</v>
      </c>
      <c r="W190">
        <f>Z9full!W190/ABS(Z9full!$L$211)</f>
        <v>0.68800359885523299</v>
      </c>
      <c r="X190">
        <f>Z9full!X190/ABS(Z9full!$M$212)</f>
        <v>1.0891612394186576</v>
      </c>
      <c r="Y190">
        <f>Z9full!Y190/ABS(Z9full!$N$211)</f>
        <v>4.579222192415827</v>
      </c>
      <c r="AA190" t="s">
        <v>68</v>
      </c>
    </row>
    <row r="191" spans="1:27" x14ac:dyDescent="0.25">
      <c r="A191" s="1">
        <f>fullIRtable!A191-fullIRtable!$A$185</f>
        <v>26.333333333430346</v>
      </c>
      <c r="B191" s="1">
        <v>29.977699999999999</v>
      </c>
      <c r="C191" s="1">
        <v>6.8624000000000001</v>
      </c>
      <c r="D191" s="1">
        <v>49.837600000000002</v>
      </c>
      <c r="E191" s="89">
        <v>18.109739819999998</v>
      </c>
      <c r="F191">
        <f>Z9full!F191/ABS(Z9full!$F$212)</f>
        <v>-0.35317191375382079</v>
      </c>
      <c r="G191">
        <f>Z9full!G191/ABS(Z9full!$G$211)</f>
        <v>0.38796242601744046</v>
      </c>
      <c r="H191">
        <f>Z9full!H191/ABS(Z9full!$H$211)</f>
        <v>0.62595228805679581</v>
      </c>
      <c r="I191">
        <f>Z9full!I191/ABS(Z9full!$I$212)</f>
        <v>-0.45764515405781087</v>
      </c>
      <c r="J191">
        <f>Z9full!J191/ABS(Z9full!$J$211)</f>
        <v>0.42215939776371325</v>
      </c>
      <c r="K191">
        <f>Z9full!K191/ABS(Z9full!$K$211)</f>
        <v>0.39068263061932201</v>
      </c>
      <c r="L191">
        <f>Z9full!L191/ABS(Z9full!$L$211)</f>
        <v>0.37537000754322003</v>
      </c>
      <c r="M191">
        <f>Z9full!M191/ABS(Z9full!$M$212)</f>
        <v>-0.39742659955138332</v>
      </c>
      <c r="N191">
        <f>Z9full!N191/ABS(Z9full!$N$211)</f>
        <v>0.38063044145178215</v>
      </c>
      <c r="P191">
        <v>5.4146115000787927E-2</v>
      </c>
      <c r="Q191">
        <f>Z9full!Q191/ABS(Z9full!$F$212)</f>
        <v>1.8176310007525267</v>
      </c>
      <c r="R191">
        <f>Z9full!R191/ABS(Z9full!$G$211)</f>
        <v>-2.0136375179553161</v>
      </c>
      <c r="S191">
        <f>Z9full!S191/ABS(Z9full!$H$211)</f>
        <v>-4.0860170950048929</v>
      </c>
      <c r="T191">
        <f>Z9full!T191/ABS(Z9full!$I$212)</f>
        <v>1.8516402475539873</v>
      </c>
      <c r="U191">
        <f>Z9full!U191/ABS(Z9full!$J$211)</f>
        <v>-17.110098577293915</v>
      </c>
      <c r="V191">
        <f>Z9full!V191/ABS(Z9full!$K$211)</f>
        <v>0.33318413608810954</v>
      </c>
      <c r="W191">
        <f>Z9full!W191/ABS(Z9full!$L$211)</f>
        <v>0.70134851386545938</v>
      </c>
      <c r="X191">
        <f>Z9full!X191/ABS(Z9full!$M$212)</f>
        <v>1.0583850991338182</v>
      </c>
      <c r="Y191">
        <f>Z9full!Y191/ABS(Z9full!$N$211)</f>
        <v>4.4881848613421438</v>
      </c>
      <c r="AA191" t="s">
        <v>68</v>
      </c>
    </row>
    <row r="192" spans="1:27" x14ac:dyDescent="0.25">
      <c r="A192" s="1">
        <f>fullIRtable!A192-fullIRtable!$A$185</f>
        <v>29.000000000058208</v>
      </c>
      <c r="B192" s="1">
        <v>29.977699999999999</v>
      </c>
      <c r="C192" s="1">
        <v>6.8655999999999997</v>
      </c>
      <c r="D192" s="1">
        <v>49.679600000000001</v>
      </c>
      <c r="E192" s="89">
        <v>18.254129459999998</v>
      </c>
      <c r="F192">
        <f>Z9full!F192/ABS(Z9full!$F$212)</f>
        <v>-0.34520803438537578</v>
      </c>
      <c r="G192">
        <f>Z9full!G192/ABS(Z9full!$G$211)</f>
        <v>0.38097364006058787</v>
      </c>
      <c r="H192">
        <f>Z9full!H192/ABS(Z9full!$H$211)</f>
        <v>0.62345263348337421</v>
      </c>
      <c r="I192">
        <f>Z9full!I192/ABS(Z9full!$I$212)</f>
        <v>-0.4590062636571749</v>
      </c>
      <c r="J192">
        <f>Z9full!J192/ABS(Z9full!$J$211)</f>
        <v>0.4156166519294936</v>
      </c>
      <c r="K192">
        <f>Z9full!K192/ABS(Z9full!$K$211)</f>
        <v>0.38421553685831844</v>
      </c>
      <c r="L192">
        <f>Z9full!L192/ABS(Z9full!$L$211)</f>
        <v>0.36785806334499038</v>
      </c>
      <c r="M192">
        <f>Z9full!M192/ABS(Z9full!$M$212)</f>
        <v>-0.39067108791897798</v>
      </c>
      <c r="N192">
        <f>Z9full!N192/ABS(Z9full!$N$211)</f>
        <v>0.37322295410292455</v>
      </c>
      <c r="P192">
        <v>5.7070060000000922E-2</v>
      </c>
      <c r="Q192">
        <f>Z9full!Q192/ABS(Z9full!$F$212)</f>
        <v>1.8143415853365594</v>
      </c>
      <c r="R192">
        <f>Z9full!R192/ABS(Z9full!$G$211)</f>
        <v>-2.0093297171026312</v>
      </c>
      <c r="S192">
        <f>Z9full!S192/ABS(Z9full!$H$211)</f>
        <v>-4.0727581793174767</v>
      </c>
      <c r="T192">
        <f>Z9full!T192/ABS(Z9full!$I$212)</f>
        <v>1.9111522760558837</v>
      </c>
      <c r="U192">
        <f>Z9full!U192/ABS(Z9full!$J$211)</f>
        <v>-16.940170473993124</v>
      </c>
      <c r="V192">
        <f>Z9full!V192/ABS(Z9full!$K$211)</f>
        <v>0.33382821151164671</v>
      </c>
      <c r="W192">
        <f>Z9full!W192/ABS(Z9full!$L$211)</f>
        <v>0.72230587291938442</v>
      </c>
      <c r="X192">
        <f>Z9full!X192/ABS(Z9full!$M$212)</f>
        <v>1.0100530847658125</v>
      </c>
      <c r="Y192">
        <f>Z9full!Y192/ABS(Z9full!$N$211)</f>
        <v>4.345216394379535</v>
      </c>
      <c r="AA192" t="s">
        <v>68</v>
      </c>
    </row>
    <row r="193" spans="1:27" x14ac:dyDescent="0.25">
      <c r="A193" s="1">
        <f>fullIRtable!A193-fullIRtable!$A$185</f>
        <v>32.000000000058208</v>
      </c>
      <c r="B193" s="1">
        <v>30.024999999999999</v>
      </c>
      <c r="C193" s="1">
        <v>6.8655999999999997</v>
      </c>
      <c r="D193" s="1">
        <v>44.845399999999998</v>
      </c>
      <c r="E193" s="89">
        <v>18.425339640000001</v>
      </c>
      <c r="F193">
        <f>Z9full!F193/ABS(Z9full!$F$212)</f>
        <v>-0.35469097656683596</v>
      </c>
      <c r="G193">
        <f>Z9full!G193/ABS(Z9full!$G$211)</f>
        <v>0.3899769416930402</v>
      </c>
      <c r="H193">
        <f>Z9full!H193/ABS(Z9full!$H$211)</f>
        <v>0.62382489949473585</v>
      </c>
      <c r="I193">
        <f>Z9full!I193/ABS(Z9full!$I$212)</f>
        <v>-0.47268395194341895</v>
      </c>
      <c r="J193">
        <f>Z9full!J193/ABS(Z9full!$J$211)</f>
        <v>0.43235340478922141</v>
      </c>
      <c r="K193">
        <f>Z9full!K193/ABS(Z9full!$K$211)</f>
        <v>0.39361459931002457</v>
      </c>
      <c r="L193">
        <f>Z9full!L193/ABS(Z9full!$L$211)</f>
        <v>0.37758820495433226</v>
      </c>
      <c r="M193">
        <f>Z9full!M193/ABS(Z9full!$M$212)</f>
        <v>-0.39965549218287594</v>
      </c>
      <c r="N193">
        <f>Z9full!N193/ABS(Z9full!$N$211)</f>
        <v>0.38260406537896269</v>
      </c>
      <c r="P193">
        <v>5.9943333333333015E-2</v>
      </c>
      <c r="Q193">
        <f>Z9full!Q193/ABS(Z9full!$F$212)</f>
        <v>1.8146278049333147</v>
      </c>
      <c r="R193">
        <f>Z9full!R193/ABS(Z9full!$G$211)</f>
        <v>-2.0097045486457588</v>
      </c>
      <c r="S193">
        <f>Z9full!S193/ABS(Z9full!$H$211)</f>
        <v>-4.0739118670650365</v>
      </c>
      <c r="T193">
        <f>Z9full!T193/ABS(Z9full!$I$212)</f>
        <v>1.9059740082116734</v>
      </c>
      <c r="U193">
        <f>Z9full!U193/ABS(Z9full!$J$211)</f>
        <v>-16.954956285540494</v>
      </c>
      <c r="V193">
        <f>Z9full!V193/ABS(Z9full!$K$211)</f>
        <v>0.33377216923792125</v>
      </c>
      <c r="W193">
        <f>Z9full!W193/ABS(Z9full!$L$211)</f>
        <v>0.72048232866574435</v>
      </c>
      <c r="X193">
        <f>Z9full!X193/ABS(Z9full!$M$212)</f>
        <v>1.0142585566424742</v>
      </c>
      <c r="Y193">
        <f>Z9full!Y193/ABS(Z9full!$N$211)</f>
        <v>4.3576563866881806</v>
      </c>
      <c r="AA193" t="s">
        <v>68</v>
      </c>
    </row>
    <row r="194" spans="1:27" x14ac:dyDescent="0.25">
      <c r="A194" s="1">
        <f>fullIRtable!A194-fullIRtable!$A$185</f>
        <v>35.000000000058208</v>
      </c>
      <c r="B194" s="1">
        <v>29.977699999999999</v>
      </c>
      <c r="C194" s="1">
        <v>6.8624000000000001</v>
      </c>
      <c r="D194" s="1">
        <v>47.625900000000001</v>
      </c>
      <c r="E194" s="89">
        <v>18.60516964</v>
      </c>
      <c r="F194">
        <f>Z9full!F194/ABS(Z9full!$F$212)</f>
        <v>-0.36466709188119562</v>
      </c>
      <c r="G194">
        <f>Z9full!G194/ABS(Z9full!$G$211)</f>
        <v>0.39801887657916751</v>
      </c>
      <c r="H194">
        <f>Z9full!H194/ABS(Z9full!$H$211)</f>
        <v>0.60750400352843315</v>
      </c>
      <c r="I194">
        <f>Z9full!I194/ABS(Z9full!$I$212)</f>
        <v>-0.47885447600219222</v>
      </c>
      <c r="J194">
        <f>Z9full!J194/ABS(Z9full!$J$211)</f>
        <v>0.44327535419199815</v>
      </c>
      <c r="K194">
        <f>Z9full!K194/ABS(Z9full!$K$211)</f>
        <v>0.40232969788940071</v>
      </c>
      <c r="L194">
        <f>Z9full!L194/ABS(Z9full!$L$211)</f>
        <v>0.38661815806054139</v>
      </c>
      <c r="M194">
        <f>Z9full!M194/ABS(Z9full!$M$212)</f>
        <v>-0.40794122725197868</v>
      </c>
      <c r="N194">
        <f>Z9full!N194/ABS(Z9full!$N$211)</f>
        <v>0.39139834865481105</v>
      </c>
      <c r="P194">
        <v>6.7352814399686309E-2</v>
      </c>
      <c r="Q194">
        <f>Z9full!Q194/ABS(Z9full!$F$212)</f>
        <v>1.8189716921294985</v>
      </c>
      <c r="R194">
        <f>Z9full!R194/ABS(Z9full!$G$211)</f>
        <v>-2.0148444449097509</v>
      </c>
      <c r="S194">
        <f>Z9full!S194/ABS(Z9full!$H$211)</f>
        <v>-4.0865714734432883</v>
      </c>
      <c r="T194">
        <f>Z9full!T194/ABS(Z9full!$I$212)</f>
        <v>1.8793705291733303</v>
      </c>
      <c r="U194">
        <f>Z9full!U194/ABS(Z9full!$J$211)</f>
        <v>-17.064438274025392</v>
      </c>
      <c r="V194">
        <f>Z9full!V194/ABS(Z9full!$K$211)</f>
        <v>0.33395290109822834</v>
      </c>
      <c r="W194">
        <f>Z9full!W194/ABS(Z9full!$L$211)</f>
        <v>0.71118758799417237</v>
      </c>
      <c r="X194">
        <f>Z9full!X194/ABS(Z9full!$M$212)</f>
        <v>1.0396988072802142</v>
      </c>
      <c r="Y194">
        <f>Z9full!Y194/ABS(Z9full!$N$211)</f>
        <v>4.4349414189692444</v>
      </c>
      <c r="AA194" t="s">
        <v>68</v>
      </c>
    </row>
    <row r="195" spans="1:27" x14ac:dyDescent="0.25">
      <c r="A195" s="1">
        <f>fullIRtable!A195-fullIRtable!$A$185</f>
        <v>47.500000000116415</v>
      </c>
      <c r="B195" s="1">
        <v>29.977699999999999</v>
      </c>
      <c r="C195" s="1">
        <v>6.8593000000000002</v>
      </c>
      <c r="D195" s="1">
        <v>39.158000000000001</v>
      </c>
      <c r="E195" s="89">
        <v>19.447079819999999</v>
      </c>
      <c r="F195">
        <f>Z9full!F195/ABS(Z9full!$F$212)</f>
        <v>-0.42731378042277307</v>
      </c>
      <c r="G195">
        <f>Z9full!G195/ABS(Z9full!$G$211)</f>
        <v>0.46035487012862525</v>
      </c>
      <c r="H195">
        <f>Z9full!H195/ABS(Z9full!$H$211)</f>
        <v>0.63750274760638015</v>
      </c>
      <c r="I195">
        <f>Z9full!I195/ABS(Z9full!$I$212)</f>
        <v>-0.5604903511537247</v>
      </c>
      <c r="J195">
        <f>Z9full!J195/ABS(Z9full!$J$211)</f>
        <v>0.529006375008095</v>
      </c>
      <c r="K195">
        <f>Z9full!K195/ABS(Z9full!$K$211)</f>
        <v>0.46708809482170455</v>
      </c>
      <c r="L195">
        <f>Z9full!L195/ABS(Z9full!$L$211)</f>
        <v>0.45064288251917245</v>
      </c>
      <c r="M195">
        <f>Z9full!M195/ABS(Z9full!$M$212)</f>
        <v>-0.47123972892756272</v>
      </c>
      <c r="N195">
        <f>Z9full!N195/ABS(Z9full!$N$211)</f>
        <v>0.45465765940424402</v>
      </c>
      <c r="P195">
        <v>7.3700000001716864E-2</v>
      </c>
      <c r="Q195">
        <f>Z9full!Q195/ABS(Z9full!$F$212)</f>
        <v>1.8213585788414335</v>
      </c>
      <c r="R195">
        <f>Z9full!R195/ABS(Z9full!$G$211)</f>
        <v>-2.0185191342516977</v>
      </c>
      <c r="S195">
        <f>Z9full!S195/ABS(Z9full!$H$211)</f>
        <v>-4.1010421483501087</v>
      </c>
      <c r="T195">
        <f>Z9full!T195/ABS(Z9full!$I$212)</f>
        <v>1.7842009948772253</v>
      </c>
      <c r="U195">
        <f>Z9full!U195/ABS(Z9full!$J$211)</f>
        <v>-17.302661740932749</v>
      </c>
      <c r="V195">
        <f>Z9full!V195/ABS(Z9full!$K$211)</f>
        <v>0.3324542674598216</v>
      </c>
      <c r="W195">
        <f>Z9full!W195/ABS(Z9full!$L$211)</f>
        <v>0.67759955642204528</v>
      </c>
      <c r="X195">
        <f>Z9full!X195/ABS(Z9full!$M$212)</f>
        <v>1.1131551184533122</v>
      </c>
      <c r="Y195">
        <f>Z9full!Y195/ABS(Z9full!$N$211)</f>
        <v>4.6501972626302042</v>
      </c>
      <c r="AA195" t="s">
        <v>68</v>
      </c>
    </row>
    <row r="196" spans="1:27" x14ac:dyDescent="0.25">
      <c r="A196" s="1">
        <f>fullIRtable!A196-fullIRtable!$A$185</f>
        <v>50.000000000058208</v>
      </c>
      <c r="B196" s="1">
        <v>30.024999999999999</v>
      </c>
      <c r="C196" s="1">
        <v>6.8624000000000001</v>
      </c>
      <c r="D196" s="1">
        <v>37.0411</v>
      </c>
      <c r="E196" s="89">
        <v>19.631329820000001</v>
      </c>
      <c r="F196">
        <f>Z9full!F196/ABS(Z9full!$F$212)</f>
        <v>-0.44144274663958832</v>
      </c>
      <c r="G196">
        <f>Z9full!G196/ABS(Z9full!$G$211)</f>
        <v>0.47335058197042734</v>
      </c>
      <c r="H196">
        <f>Z9full!H196/ABS(Z9full!$H$211)</f>
        <v>0.6191944780800348</v>
      </c>
      <c r="I196">
        <f>Z9full!I196/ABS(Z9full!$I$212)</f>
        <v>-0.5905948201125647</v>
      </c>
      <c r="J196">
        <f>Z9full!J196/ABS(Z9full!$J$211)</f>
        <v>0.55220844027340965</v>
      </c>
      <c r="K196">
        <f>Z9full!K196/ABS(Z9full!$K$211)</f>
        <v>0.48205732391611245</v>
      </c>
      <c r="L196">
        <f>Z9full!L196/ABS(Z9full!$L$211)</f>
        <v>0.46481825518270614</v>
      </c>
      <c r="M196">
        <f>Z9full!M196/ABS(Z9full!$M$212)</f>
        <v>-0.48408594715995512</v>
      </c>
      <c r="N196">
        <f>Z9full!N196/ABS(Z9full!$N$211)</f>
        <v>0.46795649613107654</v>
      </c>
      <c r="P196">
        <v>8.2109939999999895E-2</v>
      </c>
      <c r="Q196">
        <f>Z9full!Q196/ABS(Z9full!$F$212)</f>
        <v>1.8020358141268928</v>
      </c>
      <c r="R196">
        <f>Z9full!R196/ABS(Z9full!$G$211)</f>
        <v>-1.9950899637741528</v>
      </c>
      <c r="S196">
        <f>Z9full!S196/ABS(Z9full!$H$211)</f>
        <v>-4.0397315396963629</v>
      </c>
      <c r="T196">
        <f>Z9full!T196/ABS(Z9full!$I$212)</f>
        <v>1.9561092151342196</v>
      </c>
      <c r="U196">
        <f>Z9full!U196/ABS(Z9full!$J$211)</f>
        <v>-16.697238621031058</v>
      </c>
      <c r="V196">
        <f>Z9full!V196/ABS(Z9full!$K$211)</f>
        <v>0.33271299929012782</v>
      </c>
      <c r="W196">
        <f>Z9full!W196/ABS(Z9full!$L$211)</f>
        <v>0.73788549996079433</v>
      </c>
      <c r="X196">
        <f>Z9full!X196/ABS(Z9full!$M$212)</f>
        <v>0.96043606335894471</v>
      </c>
      <c r="Y196">
        <f>Z9full!Y196/ABS(Z9full!$N$211)</f>
        <v>4.1915034332911469</v>
      </c>
      <c r="AA196" t="s">
        <v>68</v>
      </c>
    </row>
    <row r="197" spans="1:27" x14ac:dyDescent="0.25">
      <c r="A197" s="1">
        <f>fullIRtable!A197-fullIRtable!$A$185</f>
        <v>53.000000000058208</v>
      </c>
      <c r="B197" s="1">
        <v>29.977699999999999</v>
      </c>
      <c r="C197" s="1">
        <v>6.8655999999999997</v>
      </c>
      <c r="D197" s="1">
        <v>35.935200000000002</v>
      </c>
      <c r="E197" s="89">
        <v>19.877659640000001</v>
      </c>
      <c r="F197">
        <f>Z9full!F197/ABS(Z9full!$F$212)</f>
        <v>-0.41219698605450655</v>
      </c>
      <c r="G197">
        <f>Z9full!G197/ABS(Z9full!$G$211)</f>
        <v>0.44210899609913346</v>
      </c>
      <c r="H197">
        <f>Z9full!H197/ABS(Z9full!$H$211)</f>
        <v>0.59418836630050487</v>
      </c>
      <c r="I197">
        <f>Z9full!I197/ABS(Z9full!$I$212)</f>
        <v>-0.54236175390904329</v>
      </c>
      <c r="J197">
        <f>Z9full!J197/ABS(Z9full!$J$211)</f>
        <v>0.51906318428310727</v>
      </c>
      <c r="K197">
        <f>Z9full!K197/ABS(Z9full!$K$211)</f>
        <v>0.44905574281516919</v>
      </c>
      <c r="L197">
        <f>Z9full!L197/ABS(Z9full!$L$211)</f>
        <v>0.43425591615046188</v>
      </c>
      <c r="M197">
        <f>Z9full!M197/ABS(Z9full!$M$212)</f>
        <v>-0.45243521448168367</v>
      </c>
      <c r="N197">
        <f>Z9full!N197/ABS(Z9full!$N$211)</f>
        <v>0.43753280494091989</v>
      </c>
      <c r="P197">
        <v>8.3749999999999616E-2</v>
      </c>
      <c r="Q197">
        <f>Z9full!Q197/ABS(Z9full!$F$212)</f>
        <v>1.8163325422968595</v>
      </c>
      <c r="R197">
        <f>Z9full!R197/ABS(Z9full!$G$211)</f>
        <v>-2.0119370637519336</v>
      </c>
      <c r="S197">
        <f>Z9full!S197/ABS(Z9full!$H$211)</f>
        <v>-4.0807832927960854</v>
      </c>
      <c r="T197">
        <f>Z9full!T197/ABS(Z9full!$I$212)</f>
        <v>1.875131923302729</v>
      </c>
      <c r="U197">
        <f>Z9full!U197/ABS(Z9full!$J$211)</f>
        <v>-17.043021446945772</v>
      </c>
      <c r="V197">
        <f>Z9full!V197/ABS(Z9full!$K$211)</f>
        <v>0.33343837726817482</v>
      </c>
      <c r="W197">
        <f>Z9full!W197/ABS(Z9full!$L$211)</f>
        <v>0.70962118571719146</v>
      </c>
      <c r="X197">
        <f>Z9full!X197/ABS(Z9full!$M$212)</f>
        <v>1.0393066025658697</v>
      </c>
      <c r="Y197">
        <f>Z9full!Y197/ABS(Z9full!$N$211)</f>
        <v>4.431749733378247</v>
      </c>
      <c r="AA197" t="s">
        <v>68</v>
      </c>
    </row>
    <row r="198" spans="1:27" x14ac:dyDescent="0.25">
      <c r="A198" s="1">
        <f>fullIRtable!A198-fullIRtable!$A$185</f>
        <v>56.000000000058208</v>
      </c>
      <c r="B198" s="1">
        <v>29.977699999999999</v>
      </c>
      <c r="C198" s="1">
        <v>6.8624000000000001</v>
      </c>
      <c r="D198" s="1">
        <v>34.228999999999999</v>
      </c>
      <c r="E198" s="89">
        <v>20.12890964</v>
      </c>
      <c r="F198">
        <f>Z9full!F198/ABS(Z9full!$F$212)</f>
        <v>-0.42360990016979122</v>
      </c>
      <c r="G198">
        <f>Z9full!G198/ABS(Z9full!$G$211)</f>
        <v>0.45156992189192735</v>
      </c>
      <c r="H198">
        <f>Z9full!H198/ABS(Z9full!$H$211)</f>
        <v>0.58384528713883177</v>
      </c>
      <c r="I198">
        <f>Z9full!I198/ABS(Z9full!$I$212)</f>
        <v>-0.56418596847979396</v>
      </c>
      <c r="J198">
        <f>Z9full!J198/ABS(Z9full!$J$211)</f>
        <v>0.54965791416083909</v>
      </c>
      <c r="K198">
        <f>Z9full!K198/ABS(Z9full!$K$211)</f>
        <v>0.45889318615382946</v>
      </c>
      <c r="L198">
        <f>Z9full!L198/ABS(Z9full!$L$211)</f>
        <v>0.44626319198837089</v>
      </c>
      <c r="M198">
        <f>Z9full!M198/ABS(Z9full!$M$212)</f>
        <v>-0.4604712089053134</v>
      </c>
      <c r="N198">
        <f>Z9full!N198/ABS(Z9full!$N$211)</f>
        <v>0.44794099306276691</v>
      </c>
      <c r="P198">
        <v>8.604017999999887E-2</v>
      </c>
      <c r="Q198">
        <f>Z9full!Q198/ABS(Z9full!$F$212)</f>
        <v>1.8188478178220542</v>
      </c>
      <c r="R198">
        <f>Z9full!R198/ABS(Z9full!$G$211)</f>
        <v>-2.0152310550680084</v>
      </c>
      <c r="S198">
        <f>Z9full!S198/ABS(Z9full!$H$211)</f>
        <v>-4.0909218188888916</v>
      </c>
      <c r="T198">
        <f>Z9full!T198/ABS(Z9full!$I$212)</f>
        <v>1.8296256228308272</v>
      </c>
      <c r="U198">
        <f>Z9full!U198/ABS(Z9full!$J$211)</f>
        <v>-17.172958197279488</v>
      </c>
      <c r="V198">
        <f>Z9full!V198/ABS(Z9full!$K$211)</f>
        <v>0.332945880426333</v>
      </c>
      <c r="W198">
        <f>Z9full!W198/ABS(Z9full!$L$211)</f>
        <v>0.6935959904476523</v>
      </c>
      <c r="X198">
        <f>Z9full!X198/ABS(Z9full!$M$212)</f>
        <v>1.07626402535194</v>
      </c>
      <c r="Y198">
        <f>Z9full!Y198/ABS(Z9full!$N$211)</f>
        <v>4.5410716013076922</v>
      </c>
      <c r="AA198" t="s">
        <v>68</v>
      </c>
    </row>
    <row r="199" spans="1:27" x14ac:dyDescent="0.25">
      <c r="A199" s="1">
        <f>fullIRtable!A199-fullIRtable!$A$185</f>
        <v>59.000000000058208</v>
      </c>
      <c r="B199" s="1">
        <v>29.977699999999999</v>
      </c>
      <c r="C199" s="1">
        <v>6.8624000000000001</v>
      </c>
      <c r="D199" s="1">
        <v>34.039400000000001</v>
      </c>
      <c r="E199" s="89">
        <v>20.387030179999996</v>
      </c>
      <c r="F199">
        <f>Z9full!F199/ABS(Z9full!$F$212)</f>
        <v>-0.44064064711587375</v>
      </c>
      <c r="G199">
        <f>Z9full!G199/ABS(Z9full!$G$211)</f>
        <v>0.46995201494131061</v>
      </c>
      <c r="H199">
        <f>Z9full!H199/ABS(Z9full!$H$211)</f>
        <v>0.59141867875693033</v>
      </c>
      <c r="I199">
        <f>Z9full!I199/ABS(Z9full!$I$212)</f>
        <v>-0.5834295141920699</v>
      </c>
      <c r="J199">
        <f>Z9full!J199/ABS(Z9full!$J$211)</f>
        <v>0.55628807481685905</v>
      </c>
      <c r="K199">
        <f>Z9full!K199/ABS(Z9full!$K$211)</f>
        <v>0.47908701219941652</v>
      </c>
      <c r="L199">
        <f>Z9full!L199/ABS(Z9full!$L$211)</f>
        <v>0.46277027929794268</v>
      </c>
      <c r="M199">
        <f>Z9full!M199/ABS(Z9full!$M$212)</f>
        <v>-0.48144000385266256</v>
      </c>
      <c r="N199">
        <f>Z9full!N199/ABS(Z9full!$N$211)</f>
        <v>0.46587410731923856</v>
      </c>
      <c r="P199">
        <v>0.10001912916666693</v>
      </c>
      <c r="Q199">
        <f>Z9full!Q199/ABS(Z9full!$F$212)</f>
        <v>1.8160682041933804</v>
      </c>
      <c r="R199">
        <f>Z9full!R199/ABS(Z9full!$G$211)</f>
        <v>-2.0112059031672049</v>
      </c>
      <c r="S199">
        <f>Z9full!S199/ABS(Z9full!$H$211)</f>
        <v>-4.0763159745419504</v>
      </c>
      <c r="T199">
        <f>Z9full!T199/ABS(Z9full!$I$212)</f>
        <v>1.9163803358086255</v>
      </c>
      <c r="U199">
        <f>Z9full!U199/ABS(Z9full!$J$211)</f>
        <v>-16.948755048278912</v>
      </c>
      <c r="V199">
        <f>Z9full!V199/ABS(Z9full!$K$211)</f>
        <v>0.33421353162839601</v>
      </c>
      <c r="W199">
        <f>Z9full!W199/ABS(Z9full!$L$211)</f>
        <v>0.72419869326692821</v>
      </c>
      <c r="X199">
        <f>Z9full!X199/ABS(Z9full!$M$212)</f>
        <v>1.008496943216818</v>
      </c>
      <c r="Y199">
        <f>Z9full!Y199/ABS(Z9full!$N$211)</f>
        <v>4.3420382800574933</v>
      </c>
      <c r="AA199" t="s">
        <v>68</v>
      </c>
    </row>
    <row r="200" spans="1:27" x14ac:dyDescent="0.25">
      <c r="A200" s="1">
        <f>fullIRtable!A200-fullIRtable!$A$185</f>
        <v>71.000000000058208</v>
      </c>
      <c r="B200" s="1">
        <v>29.977699999999999</v>
      </c>
      <c r="C200" s="1">
        <v>6.8655999999999997</v>
      </c>
      <c r="D200" s="1">
        <v>34.860900000000001</v>
      </c>
      <c r="E200" s="89">
        <v>21.58725973</v>
      </c>
      <c r="F200">
        <f>Z9full!F200/ABS(Z9full!$F$212)</f>
        <v>-0.49541182067645162</v>
      </c>
      <c r="G200">
        <f>Z9full!G200/ABS(Z9full!$G$211)</f>
        <v>0.52458904920551219</v>
      </c>
      <c r="H200">
        <f>Z9full!H200/ABS(Z9full!$H$211)</f>
        <v>0.62913943413780771</v>
      </c>
      <c r="I200">
        <f>Z9full!I200/ABS(Z9full!$I$212)</f>
        <v>-0.64724958445496672</v>
      </c>
      <c r="J200">
        <f>Z9full!J200/ABS(Z9full!$J$211)</f>
        <v>0.63059627216762082</v>
      </c>
      <c r="K200">
        <f>Z9full!K200/ABS(Z9full!$K$211)</f>
        <v>0.53479562388236612</v>
      </c>
      <c r="L200">
        <f>Z9full!L200/ABS(Z9full!$L$211)</f>
        <v>0.5188820287771635</v>
      </c>
      <c r="M200">
        <f>Z9full!M200/ABS(Z9full!$M$212)</f>
        <v>-0.53659223791411148</v>
      </c>
      <c r="N200">
        <f>Z9full!N200/ABS(Z9full!$N$211)</f>
        <v>0.52138481584933871</v>
      </c>
      <c r="P200">
        <v>0.1135300000000008</v>
      </c>
      <c r="Q200">
        <f>Z9full!Q200/ABS(Z9full!$F$212)</f>
        <v>1.8139122719037459</v>
      </c>
      <c r="R200">
        <f>Z9full!R200/ABS(Z9full!$G$211)</f>
        <v>-2.0087674904189039</v>
      </c>
      <c r="S200">
        <f>Z9full!S200/ABS(Z9full!$H$211)</f>
        <v>-4.0710277096226228</v>
      </c>
      <c r="T200">
        <f>Z9full!T200/ABS(Z9full!$I$212)</f>
        <v>1.9189194149106925</v>
      </c>
      <c r="U200">
        <f>Z9full!U200/ABS(Z9full!$J$211)</f>
        <v>-16.91799252406426</v>
      </c>
      <c r="V200">
        <f>Z9full!V200/ABS(Z9full!$K$211)</f>
        <v>0.33391227231014303</v>
      </c>
      <c r="W200">
        <f>Z9full!W200/ABS(Z9full!$L$211)</f>
        <v>0.72504109675139972</v>
      </c>
      <c r="X200">
        <f>Z9full!X200/ABS(Z9full!$M$212)</f>
        <v>1.0037450923802125</v>
      </c>
      <c r="Y200">
        <f>Z9full!Y200/ABS(Z9full!$N$211)</f>
        <v>4.3265570441785588</v>
      </c>
      <c r="AA200" t="s">
        <v>68</v>
      </c>
    </row>
    <row r="201" spans="1:27" x14ac:dyDescent="0.25">
      <c r="A201" s="1">
        <f>fullIRtable!A201-fullIRtable!$A$185</f>
        <v>74.000000000058208</v>
      </c>
      <c r="B201" s="1">
        <v>29.977699999999999</v>
      </c>
      <c r="C201" s="1">
        <v>6.8624000000000001</v>
      </c>
      <c r="D201" s="1">
        <v>35.935200000000002</v>
      </c>
      <c r="E201" s="89">
        <v>21.927849730000002</v>
      </c>
      <c r="F201">
        <f>Z9full!F201/ABS(Z9full!$F$212)</f>
        <v>-0.50330430643058144</v>
      </c>
      <c r="G201">
        <f>Z9full!G201/ABS(Z9full!$G$211)</f>
        <v>0.53069430315667432</v>
      </c>
      <c r="H201">
        <f>Z9full!H201/ABS(Z9full!$H$211)</f>
        <v>0.61244946755764773</v>
      </c>
      <c r="I201">
        <f>Z9full!I201/ABS(Z9full!$I$212)</f>
        <v>-0.64647956513394489</v>
      </c>
      <c r="J201">
        <f>Z9full!J201/ABS(Z9full!$J$211)</f>
        <v>0.62923016752059269</v>
      </c>
      <c r="K201">
        <f>Z9full!K201/ABS(Z9full!$K$211)</f>
        <v>0.54117791312785823</v>
      </c>
      <c r="L201">
        <f>Z9full!L201/ABS(Z9full!$L$211)</f>
        <v>0.52548661852877965</v>
      </c>
      <c r="M201">
        <f>Z9full!M201/ABS(Z9full!$M$212)</f>
        <v>-0.54212567681178225</v>
      </c>
      <c r="N201">
        <f>Z9full!N201/ABS(Z9full!$N$211)</f>
        <v>0.52765004680440453</v>
      </c>
      <c r="P201">
        <v>0.11868996999999955</v>
      </c>
      <c r="Q201">
        <f>Z9full!Q201/ABS(Z9full!$F$212)</f>
        <v>1.8142085155371064</v>
      </c>
      <c r="R201">
        <f>Z9full!R201/ABS(Z9full!$G$211)</f>
        <v>-2.0091554495849162</v>
      </c>
      <c r="S201">
        <f>Z9full!S201/ABS(Z9full!$H$211)</f>
        <v>-4.0722218038247187</v>
      </c>
      <c r="T201">
        <f>Z9full!T201/ABS(Z9full!$I$212)</f>
        <v>1.9135597736604284</v>
      </c>
      <c r="U201">
        <f>Z9full!U201/ABS(Z9full!$J$211)</f>
        <v>-16.933296209386121</v>
      </c>
      <c r="V201">
        <f>Z9full!V201/ABS(Z9full!$K$211)</f>
        <v>0.33385426693376857</v>
      </c>
      <c r="W201">
        <f>Z9full!W201/ABS(Z9full!$L$211)</f>
        <v>0.72315368122209145</v>
      </c>
      <c r="X201">
        <f>Z9full!X201/ABS(Z9full!$M$212)</f>
        <v>1.0080978632133419</v>
      </c>
      <c r="Y201">
        <f>Z9full!Y201/ABS(Z9full!$N$211)</f>
        <v>4.3394327532853669</v>
      </c>
      <c r="AA201" t="s">
        <v>68</v>
      </c>
    </row>
    <row r="202" spans="1:27" x14ac:dyDescent="0.25">
      <c r="A202" s="1">
        <f>fullIRtable!A202-fullIRtable!$A$185</f>
        <v>77.000000000058208</v>
      </c>
      <c r="B202" s="1">
        <v>29.977699999999999</v>
      </c>
      <c r="C202" s="1">
        <v>6.8593000000000002</v>
      </c>
      <c r="D202" s="1">
        <v>35.5244</v>
      </c>
      <c r="E202" s="89">
        <v>22.283919640000001</v>
      </c>
      <c r="F202">
        <f>Z9full!F202/ABS(Z9full!$F$212)</f>
        <v>-0.51511899612806733</v>
      </c>
      <c r="G202">
        <f>Z9full!G202/ABS(Z9full!$G$211)</f>
        <v>0.54155945914705927</v>
      </c>
      <c r="H202">
        <f>Z9full!H202/ABS(Z9full!$H$211)</f>
        <v>0.6084660882333589</v>
      </c>
      <c r="I202">
        <f>Z9full!I202/ABS(Z9full!$I$212)</f>
        <v>-0.66510563342044304</v>
      </c>
      <c r="J202">
        <f>Z9full!J202/ABS(Z9full!$J$211)</f>
        <v>0.65593103438547895</v>
      </c>
      <c r="K202">
        <f>Z9full!K202/ABS(Z9full!$K$211)</f>
        <v>0.55295785103006723</v>
      </c>
      <c r="L202">
        <f>Z9full!L202/ABS(Z9full!$L$211)</f>
        <v>0.53752531156722971</v>
      </c>
      <c r="M202">
        <f>Z9full!M202/ABS(Z9full!$M$212)</f>
        <v>-0.55396918428460773</v>
      </c>
      <c r="N202">
        <f>Z9full!N202/ABS(Z9full!$N$211)</f>
        <v>0.53954855976244653</v>
      </c>
      <c r="P202">
        <v>0.12398002999999964</v>
      </c>
      <c r="Q202">
        <f>Z9full!Q202/ABS(Z9full!$F$212)</f>
        <v>1.8155432041671538</v>
      </c>
      <c r="R202">
        <f>Z9full!R202/ABS(Z9full!$G$211)</f>
        <v>-2.0109033507413838</v>
      </c>
      <c r="S202">
        <f>Z9full!S202/ABS(Z9full!$H$211)</f>
        <v>-4.0776016429345283</v>
      </c>
      <c r="T202">
        <f>Z9full!T202/ABS(Z9full!$I$212)</f>
        <v>1.8894126119774577</v>
      </c>
      <c r="U202">
        <f>Z9full!U202/ABS(Z9full!$J$211)</f>
        <v>-17.002244979526232</v>
      </c>
      <c r="V202">
        <f>Z9full!V202/ABS(Z9full!$K$211)</f>
        <v>0.33359293159145836</v>
      </c>
      <c r="W202">
        <f>Z9full!W202/ABS(Z9full!$L$211)</f>
        <v>0.7146501778005655</v>
      </c>
      <c r="X202">
        <f>Z9full!X202/ABS(Z9full!$M$212)</f>
        <v>1.0277087044270201</v>
      </c>
      <c r="Y202">
        <f>Z9full!Y202/ABS(Z9full!$N$211)</f>
        <v>4.3974425823900818</v>
      </c>
      <c r="AA202" t="s">
        <v>68</v>
      </c>
    </row>
    <row r="203" spans="1:27" x14ac:dyDescent="0.25">
      <c r="A203" s="1">
        <f>fullIRtable!A203-fullIRtable!$A$185</f>
        <v>80.000000000058208</v>
      </c>
      <c r="B203" s="1">
        <v>29.977699999999999</v>
      </c>
      <c r="C203" s="1">
        <v>6.8686999999999996</v>
      </c>
      <c r="D203" s="1">
        <v>35.713999999999999</v>
      </c>
      <c r="E203" s="89">
        <v>22.65585973</v>
      </c>
      <c r="F203">
        <f>Z9full!F203/ABS(Z9full!$F$212)</f>
        <v>-0.51257397148658934</v>
      </c>
      <c r="G203">
        <f>Z9full!G203/ABS(Z9full!$G$211)</f>
        <v>0.53966228400483862</v>
      </c>
      <c r="H203">
        <f>Z9full!H203/ABS(Z9full!$H$211)</f>
        <v>0.6174137091060532</v>
      </c>
      <c r="I203">
        <f>Z9full!I203/ABS(Z9full!$I$212)</f>
        <v>-0.64939336628942401</v>
      </c>
      <c r="J203">
        <f>Z9full!J203/ABS(Z9full!$J$211)</f>
        <v>0.63304666274261134</v>
      </c>
      <c r="K203">
        <f>Z9full!K203/ABS(Z9full!$K$211)</f>
        <v>0.54992791983586375</v>
      </c>
      <c r="L203">
        <f>Z9full!L203/ABS(Z9full!$L$211)</f>
        <v>0.53440943665328189</v>
      </c>
      <c r="M203">
        <f>Z9full!M203/ABS(Z9full!$M$212)</f>
        <v>-0.55083683830578922</v>
      </c>
      <c r="N203">
        <f>Z9full!N203/ABS(Z9full!$N$211)</f>
        <v>0.53655067298081172</v>
      </c>
      <c r="P203">
        <v>0.13009327333333451</v>
      </c>
      <c r="Q203">
        <f>Z9full!Q203/ABS(Z9full!$F$212)</f>
        <v>1.8148671681987718</v>
      </c>
      <c r="R203">
        <f>Z9full!R203/ABS(Z9full!$G$211)</f>
        <v>-2.0100180175010998</v>
      </c>
      <c r="S203">
        <f>Z9full!S203/ABS(Z9full!$H$211)</f>
        <v>-4.0748766881679748</v>
      </c>
      <c r="T203">
        <f>Z9full!T203/ABS(Z9full!$I$212)</f>
        <v>1.9016434533084727</v>
      </c>
      <c r="U203">
        <f>Z9full!U203/ABS(Z9full!$J$211)</f>
        <v>-16.967321566857187</v>
      </c>
      <c r="V203">
        <f>Z9full!V203/ABS(Z9full!$K$211)</f>
        <v>0.3337253013332554</v>
      </c>
      <c r="W203">
        <f>Z9full!W203/ABS(Z9full!$L$211)</f>
        <v>0.71895730933253366</v>
      </c>
      <c r="X203">
        <f>Z9full!X203/ABS(Z9full!$M$212)</f>
        <v>1.0177755673425803</v>
      </c>
      <c r="Y203">
        <f>Z9full!Y203/ABS(Z9full!$N$211)</f>
        <v>4.3680598766797809</v>
      </c>
      <c r="AA203" t="s">
        <v>68</v>
      </c>
    </row>
    <row r="204" spans="1:27" x14ac:dyDescent="0.25">
      <c r="A204" s="1">
        <f>fullIRtable!A204-fullIRtable!$A$185</f>
        <v>83.000000000058208</v>
      </c>
      <c r="B204" s="1">
        <v>29.977699999999999</v>
      </c>
      <c r="C204" s="1">
        <v>6.8686999999999996</v>
      </c>
      <c r="D204" s="1">
        <v>35.903599999999997</v>
      </c>
      <c r="E204" s="89">
        <v>23.046139550000003</v>
      </c>
      <c r="F204">
        <f>Z9full!F204/ABS(Z9full!$F$212)</f>
        <v>-0.53605993076204372</v>
      </c>
      <c r="G204">
        <f>Z9full!G204/ABS(Z9full!$G$211)</f>
        <v>0.56123744624378813</v>
      </c>
      <c r="H204">
        <f>Z9full!H204/ABS(Z9full!$H$211)</f>
        <v>0.61856219437441051</v>
      </c>
      <c r="I204">
        <f>Z9full!I204/ABS(Z9full!$I$212)</f>
        <v>-0.6681931842821498</v>
      </c>
      <c r="J204">
        <f>Z9full!J204/ABS(Z9full!$J$211)</f>
        <v>0.66496738276265765</v>
      </c>
      <c r="K204">
        <f>Z9full!K204/ABS(Z9full!$K$211)</f>
        <v>0.5717449495438135</v>
      </c>
      <c r="L204">
        <f>Z9full!L204/ABS(Z9full!$L$211)</f>
        <v>0.55755730165523176</v>
      </c>
      <c r="M204">
        <f>Z9full!M204/ABS(Z9full!$M$212)</f>
        <v>-0.57254097663070025</v>
      </c>
      <c r="N204">
        <f>Z9full!N204/ABS(Z9full!$N$211)</f>
        <v>0.55925337740441661</v>
      </c>
      <c r="P204">
        <v>0.14660002249999979</v>
      </c>
      <c r="Q204">
        <f>Z9full!Q204/ABS(Z9full!$F$212)</f>
        <v>1.814708525139306</v>
      </c>
      <c r="R204">
        <f>Z9full!R204/ABS(Z9full!$G$211)</f>
        <v>-2.0098102595178666</v>
      </c>
      <c r="S204">
        <f>Z9full!S204/ABS(Z9full!$H$211)</f>
        <v>-4.0742372336745936</v>
      </c>
      <c r="T204">
        <f>Z9full!T204/ABS(Z9full!$I$212)</f>
        <v>1.904513608567729</v>
      </c>
      <c r="U204">
        <f>Z9full!U204/ABS(Z9full!$J$211)</f>
        <v>-16.959126240852992</v>
      </c>
      <c r="V204">
        <f>Z9full!V204/ABS(Z9full!$K$211)</f>
        <v>0.33375636379951318</v>
      </c>
      <c r="W204">
        <f>Z9full!W204/ABS(Z9full!$L$211)</f>
        <v>0.71996804405062209</v>
      </c>
      <c r="X204">
        <f>Z9full!X204/ABS(Z9full!$M$212)</f>
        <v>1.0154446026867834</v>
      </c>
      <c r="Y204">
        <f>Z9full!Y204/ABS(Z9full!$N$211)</f>
        <v>4.3611647685579751</v>
      </c>
      <c r="AA204" t="s">
        <v>68</v>
      </c>
    </row>
    <row r="205" spans="1:27" x14ac:dyDescent="0.25">
      <c r="A205" s="1">
        <f>fullIRtable!A205-fullIRtable!$A$185</f>
        <v>95.000000000058208</v>
      </c>
      <c r="B205" s="1">
        <v>29.977699999999999</v>
      </c>
      <c r="C205" s="1">
        <v>6.8719000000000001</v>
      </c>
      <c r="D205" s="1">
        <v>40.611499999999999</v>
      </c>
      <c r="E205" s="89">
        <v>24.80533982</v>
      </c>
      <c r="F205">
        <f>Z9full!F205/ABS(Z9full!$F$212)</f>
        <v>-0.60506043701878576</v>
      </c>
      <c r="G205">
        <f>Z9full!G205/ABS(Z9full!$G$211)</f>
        <v>0.62497627439489112</v>
      </c>
      <c r="H205">
        <f>Z9full!H205/ABS(Z9full!$H$211)</f>
        <v>0.61560688904870708</v>
      </c>
      <c r="I205">
        <f>Z9full!I205/ABS(Z9full!$I$212)</f>
        <v>-0.7141080062545403</v>
      </c>
      <c r="J205">
        <f>Z9full!J205/ABS(Z9full!$J$211)</f>
        <v>0.73298306824899806</v>
      </c>
      <c r="K205">
        <f>Z9full!K205/ABS(Z9full!$K$211)</f>
        <v>0.63624876790643103</v>
      </c>
      <c r="L205">
        <f>Z9full!L205/ABS(Z9full!$L$211)</f>
        <v>0.62436636126729672</v>
      </c>
      <c r="M205">
        <f>Z9full!M205/ABS(Z9full!$M$212)</f>
        <v>-0.63590501650496456</v>
      </c>
      <c r="N205">
        <f>Z9full!N205/ABS(Z9full!$N$211)</f>
        <v>0.62499715532420153</v>
      </c>
      <c r="P205">
        <v>0.16069981999532262</v>
      </c>
      <c r="Q205">
        <f>Z9full!Q205/ABS(Z9full!$F$212)</f>
        <v>1.8160575109445694</v>
      </c>
      <c r="R205">
        <f>Z9full!R205/ABS(Z9full!$G$211)</f>
        <v>-2.0115768840210273</v>
      </c>
      <c r="S205">
        <f>Z9full!S205/ABS(Z9full!$H$211)</f>
        <v>-4.0796747001852172</v>
      </c>
      <c r="T205">
        <f>Z9full!T205/ABS(Z9full!$I$212)</f>
        <v>1.8801077976435425</v>
      </c>
      <c r="U205">
        <f>Z9full!U205/ABS(Z9full!$J$211)</f>
        <v>-17.028813556608643</v>
      </c>
      <c r="V205">
        <f>Z9full!V205/ABS(Z9full!$K$211)</f>
        <v>0.33349222933211681</v>
      </c>
      <c r="W205">
        <f>Z9full!W205/ABS(Z9full!$L$211)</f>
        <v>0.71137345645849392</v>
      </c>
      <c r="X205">
        <f>Z9full!X205/ABS(Z9full!$M$212)</f>
        <v>1.0352655040291063</v>
      </c>
      <c r="Y205">
        <f>Z9full!Y205/ABS(Z9full!$N$211)</f>
        <v>4.4197959664002804</v>
      </c>
      <c r="AA205" t="s">
        <v>68</v>
      </c>
    </row>
    <row r="206" spans="1:27" x14ac:dyDescent="0.25">
      <c r="A206" s="1">
        <f>fullIRtable!A206-fullIRtable!$A$185</f>
        <v>97.000000000116415</v>
      </c>
      <c r="B206" s="1">
        <v>29.977699999999999</v>
      </c>
      <c r="C206" s="1">
        <v>6.8593000000000002</v>
      </c>
      <c r="D206" s="1">
        <v>39.3476</v>
      </c>
      <c r="E206" s="89">
        <v>25.12673946</v>
      </c>
      <c r="F206">
        <f>Z9full!F206/ABS(Z9full!$F$212)</f>
        <v>-0.60777328431995692</v>
      </c>
      <c r="G206">
        <f>Z9full!G206/ABS(Z9full!$G$211)</f>
        <v>0.62955269067761599</v>
      </c>
      <c r="H206">
        <f>Z9full!H206/ABS(Z9full!$H$211)</f>
        <v>0.63686791884325755</v>
      </c>
      <c r="I206">
        <f>Z9full!I206/ABS(Z9full!$I$212)</f>
        <v>-0.71572003193095424</v>
      </c>
      <c r="J206">
        <f>Z9full!J206/ABS(Z9full!$J$211)</f>
        <v>0.72326779550561771</v>
      </c>
      <c r="K206">
        <f>Z9full!K206/ABS(Z9full!$K$211)</f>
        <v>0.64029193267023998</v>
      </c>
      <c r="L206">
        <f>Z9full!L206/ABS(Z9full!$L$211)</f>
        <v>0.62755241854394961</v>
      </c>
      <c r="M206">
        <f>Z9full!M206/ABS(Z9full!$M$212)</f>
        <v>-0.63957862922261399</v>
      </c>
      <c r="N206">
        <f>Z9full!N206/ABS(Z9full!$N$211)</f>
        <v>0.6282631937413643</v>
      </c>
      <c r="P206">
        <v>0.16486509000959568</v>
      </c>
      <c r="Q206">
        <f>Z9full!Q206/ABS(Z9full!$F$212)</f>
        <v>1.8167901906098567</v>
      </c>
      <c r="R206">
        <f>Z9full!R206/ABS(Z9full!$G$211)</f>
        <v>-2.012536397471214</v>
      </c>
      <c r="S206">
        <f>Z9full!S206/ABS(Z9full!$H$211)</f>
        <v>-4.0826279726883312</v>
      </c>
      <c r="T206">
        <f>Z9full!T206/ABS(Z9full!$I$212)</f>
        <v>1.8668521667484999</v>
      </c>
      <c r="U206">
        <f>Z9full!U206/ABS(Z9full!$J$211)</f>
        <v>-17.066663114063186</v>
      </c>
      <c r="V206">
        <f>Z9full!V206/ABS(Z9full!$K$211)</f>
        <v>0.33334876875567004</v>
      </c>
      <c r="W206">
        <f>Z9full!W206/ABS(Z9full!$L$211)</f>
        <v>0.70670544187808015</v>
      </c>
      <c r="X206">
        <f>Z9full!X206/ABS(Z9full!$M$212)</f>
        <v>1.0460309127650416</v>
      </c>
      <c r="Y206">
        <f>Z9full!Y206/ABS(Z9full!$N$211)</f>
        <v>4.451640572710196</v>
      </c>
      <c r="AA206" t="s">
        <v>68</v>
      </c>
    </row>
    <row r="207" spans="1:27" x14ac:dyDescent="0.25">
      <c r="A207" s="1">
        <f>fullIRtable!A207-fullIRtable!$A$185</f>
        <v>99</v>
      </c>
      <c r="B207" s="1">
        <v>29.977699999999999</v>
      </c>
      <c r="C207" s="1">
        <v>6.8655999999999997</v>
      </c>
      <c r="D207" s="1">
        <v>35.366500000000002</v>
      </c>
      <c r="E207" s="89">
        <v>25.456469639999998</v>
      </c>
      <c r="F207">
        <f>Z9full!F207/ABS(Z9full!$F$212)</f>
        <v>-0.61200954493692428</v>
      </c>
      <c r="G207">
        <f>Z9full!G207/ABS(Z9full!$G$211)</f>
        <v>0.63321440671718254</v>
      </c>
      <c r="H207">
        <f>Z9full!H207/ABS(Z9full!$H$211)</f>
        <v>0.63445918453269101</v>
      </c>
      <c r="I207">
        <f>Z9full!I207/ABS(Z9full!$I$212)</f>
        <v>-0.72110589040352313</v>
      </c>
      <c r="J207">
        <f>Z9full!J207/ABS(Z9full!$J$211)</f>
        <v>0.73544508993479907</v>
      </c>
      <c r="K207">
        <f>Z9full!K207/ABS(Z9full!$K$211)</f>
        <v>0.64426486937315897</v>
      </c>
      <c r="L207">
        <f>Z9full!L207/ABS(Z9full!$L$211)</f>
        <v>0.63179230146225385</v>
      </c>
      <c r="M207">
        <f>Z9full!M207/ABS(Z9full!$M$212)</f>
        <v>-0.64404875620820068</v>
      </c>
      <c r="N207">
        <f>Z9full!N207/ABS(Z9full!$N$211)</f>
        <v>0.63262387050388424</v>
      </c>
      <c r="P207">
        <v>0.17396004499493828</v>
      </c>
      <c r="Q207">
        <f>Z9full!Q207/ABS(Z9full!$F$212)</f>
        <v>1.8074361803633225</v>
      </c>
      <c r="R207">
        <f>Z9full!R207/ABS(Z9full!$G$211)</f>
        <v>-2.001614528269517</v>
      </c>
      <c r="S207">
        <f>Z9full!S207/ABS(Z9full!$H$211)</f>
        <v>-4.0566593812896503</v>
      </c>
      <c r="T207">
        <f>Z9full!T207/ABS(Z9full!$I$212)</f>
        <v>1.9102869033268419</v>
      </c>
      <c r="U207">
        <f>Z9full!U207/ABS(Z9full!$J$211)</f>
        <v>-16.861529516922801</v>
      </c>
      <c r="V207">
        <f>Z9full!V207/ABS(Z9full!$K$211)</f>
        <v>0.33268478632288889</v>
      </c>
      <c r="W207">
        <f>Z9full!W207/ABS(Z9full!$L$211)</f>
        <v>0.72182263427854354</v>
      </c>
      <c r="X207">
        <f>Z9full!X207/ABS(Z9full!$M$212)</f>
        <v>1.0014769218542343</v>
      </c>
      <c r="Y207">
        <f>Z9full!Y207/ABS(Z9full!$N$211)</f>
        <v>4.3149317233984563</v>
      </c>
      <c r="AA207" t="s">
        <v>68</v>
      </c>
    </row>
    <row r="208" spans="1:27" x14ac:dyDescent="0.25">
      <c r="A208" s="1">
        <f>fullIRtable!A208-fullIRtable!$A$185</f>
        <v>101.00000000005821</v>
      </c>
      <c r="B208" s="1">
        <v>29.977699999999999</v>
      </c>
      <c r="C208" s="1">
        <v>6.9097</v>
      </c>
      <c r="D208" s="1">
        <v>36.946300000000001</v>
      </c>
      <c r="E208" s="89">
        <v>25.80438973</v>
      </c>
      <c r="F208">
        <f>Z9full!F208/ABS(Z9full!$F$212)</f>
        <v>-0.62283938627831703</v>
      </c>
      <c r="G208">
        <f>Z9full!G208/ABS(Z9full!$G$211)</f>
        <v>0.64398018223504061</v>
      </c>
      <c r="H208">
        <f>Z9full!H208/ABS(Z9full!$H$211)</f>
        <v>0.6433427905951008</v>
      </c>
      <c r="I208">
        <f>Z9full!I208/ABS(Z9full!$I$212)</f>
        <v>-0.7266036880769573</v>
      </c>
      <c r="J208">
        <f>Z9full!J208/ABS(Z9full!$J$211)</f>
        <v>0.74169246587385274</v>
      </c>
      <c r="K208">
        <f>Z9full!K208/ABS(Z9full!$K$211)</f>
        <v>0.65488143409437072</v>
      </c>
      <c r="L208">
        <f>Z9full!L208/ABS(Z9full!$L$211)</f>
        <v>0.64242608146206126</v>
      </c>
      <c r="M208">
        <f>Z9full!M208/ABS(Z9full!$M$212)</f>
        <v>-0.65469839761583792</v>
      </c>
      <c r="N208">
        <f>Z9full!N208/ABS(Z9full!$N$211)</f>
        <v>0.64330128668600028</v>
      </c>
      <c r="P208">
        <v>0.17853986499480498</v>
      </c>
      <c r="Q208">
        <f>Z9full!Q208/ABS(Z9full!$F$212)</f>
        <v>1.8151884835348464</v>
      </c>
      <c r="R208">
        <f>Z9full!R208/ABS(Z9full!$G$211)</f>
        <v>-2.009144785200732</v>
      </c>
      <c r="S208">
        <f>Z9full!S208/ABS(Z9full!$H$211)</f>
        <v>-4.0647374870675064</v>
      </c>
      <c r="T208">
        <f>Z9full!T208/ABS(Z9full!$I$212)</f>
        <v>2.0184011317064265</v>
      </c>
      <c r="U208">
        <f>Z9full!U208/ABS(Z9full!$J$211)</f>
        <v>-16.712967949897834</v>
      </c>
      <c r="V208">
        <f>Z9full!V208/ABS(Z9full!$K$211)</f>
        <v>0.33609389339793472</v>
      </c>
      <c r="W208">
        <f>Z9full!W208/ABS(Z9full!$L$211)</f>
        <v>0.76024783077205027</v>
      </c>
      <c r="X208">
        <f>Z9full!X208/ABS(Z9full!$M$212)</f>
        <v>0.93199309886769799</v>
      </c>
      <c r="Y208">
        <f>Z9full!Y208/ABS(Z9full!$N$211)</f>
        <v>4.1191009906437754</v>
      </c>
      <c r="AA208" t="s">
        <v>68</v>
      </c>
    </row>
    <row r="209" spans="1:27" x14ac:dyDescent="0.25">
      <c r="A209" s="1">
        <f>fullIRtable!A209-fullIRtable!$A$185</f>
        <v>103.00000000011642</v>
      </c>
      <c r="B209" s="1">
        <v>30.024999999999999</v>
      </c>
      <c r="C209" s="1">
        <v>6.9034000000000004</v>
      </c>
      <c r="D209" s="1">
        <v>16.8826</v>
      </c>
      <c r="E209" s="89">
        <v>26.161469460000003</v>
      </c>
      <c r="F209">
        <f>Z9full!F209/ABS(Z9full!$F$212)</f>
        <v>-0.6357214962958303</v>
      </c>
      <c r="G209">
        <f>Z9full!G209/ABS(Z9full!$G$211)</f>
        <v>0.657144116675066</v>
      </c>
      <c r="H209">
        <f>Z9full!H209/ABS(Z9full!$H$211)</f>
        <v>0.65727438816673034</v>
      </c>
      <c r="I209">
        <f>Z9full!I209/ABS(Z9full!$I$212)</f>
        <v>-0.73754884117331809</v>
      </c>
      <c r="J209">
        <f>Z9full!J209/ABS(Z9full!$J$211)</f>
        <v>0.75339283866455675</v>
      </c>
      <c r="K209">
        <f>Z9full!K209/ABS(Z9full!$K$211)</f>
        <v>0.66786227494921313</v>
      </c>
      <c r="L209">
        <f>Z9full!L209/ABS(Z9full!$L$211)</f>
        <v>0.6555483083242416</v>
      </c>
      <c r="M209">
        <f>Z9full!M209/ABS(Z9full!$M$212)</f>
        <v>-0.66755018591429616</v>
      </c>
      <c r="N209">
        <f>Z9full!N209/ABS(Z9full!$N$211)</f>
        <v>0.65630779089303559</v>
      </c>
      <c r="P209">
        <v>0</v>
      </c>
      <c r="Q209">
        <f>Z9full!Q209/ABS(Z9full!$F$212)</f>
        <v>0</v>
      </c>
      <c r="R209">
        <f>Z9full!R209/ABS(Z9full!$G$211)</f>
        <v>0</v>
      </c>
      <c r="S209">
        <f>Z9full!S209/ABS(Z9full!$H$211)</f>
        <v>0</v>
      </c>
      <c r="T209">
        <f>Z9full!T209/ABS(Z9full!$I$212)</f>
        <v>0</v>
      </c>
      <c r="U209">
        <f>Z9full!U209/ABS(Z9full!$J$211)</f>
        <v>0</v>
      </c>
      <c r="V209">
        <f>Z9full!V209/ABS(Z9full!$K$211)</f>
        <v>0</v>
      </c>
      <c r="W209">
        <f>Z9full!W209/ABS(Z9full!$L$211)</f>
        <v>0</v>
      </c>
      <c r="X209">
        <f>Z9full!X209/ABS(Z9full!$M$212)</f>
        <v>0</v>
      </c>
      <c r="Y209">
        <f>Z9full!Y209/ABS(Z9full!$N$211)</f>
        <v>0</v>
      </c>
      <c r="AA209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86A0-D18A-4778-9C08-2C158C3A23DC}">
  <dimension ref="A1:K209"/>
  <sheetViews>
    <sheetView workbookViewId="0">
      <selection activeCell="F1" sqref="F1"/>
    </sheetView>
  </sheetViews>
  <sheetFormatPr defaultRowHeight="15" x14ac:dyDescent="0.25"/>
  <sheetData>
    <row r="1" spans="1:11" x14ac:dyDescent="0.25">
      <c r="A1" s="61" t="s">
        <v>0</v>
      </c>
      <c r="B1" s="62" t="s">
        <v>1</v>
      </c>
      <c r="C1" s="62" t="s">
        <v>2</v>
      </c>
      <c r="D1" s="62" t="s">
        <v>3</v>
      </c>
      <c r="E1" s="87" t="s">
        <v>9</v>
      </c>
      <c r="F1" s="99" t="s">
        <v>85</v>
      </c>
      <c r="H1" s="99" t="s">
        <v>75</v>
      </c>
      <c r="I1" s="99" t="s">
        <v>86</v>
      </c>
      <c r="K1" s="15" t="s">
        <v>59</v>
      </c>
    </row>
    <row r="2" spans="1:11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88" t="s">
        <v>20</v>
      </c>
      <c r="F2" s="99" t="s">
        <v>35</v>
      </c>
      <c r="H2" s="99" t="s">
        <v>76</v>
      </c>
      <c r="I2" s="99" t="s">
        <v>35</v>
      </c>
    </row>
    <row r="3" spans="1:11" x14ac:dyDescent="0.25">
      <c r="A3" s="1">
        <f>fullIRtable!A3-fullIRtable!$A$3</f>
        <v>0</v>
      </c>
      <c r="B3" s="1">
        <v>29.919899999999998</v>
      </c>
      <c r="C3" s="1">
        <v>4.9851000000000001</v>
      </c>
      <c r="D3" s="1">
        <v>4.9851000000000001</v>
      </c>
      <c r="E3" s="89">
        <v>17.588350000000002</v>
      </c>
      <c r="F3">
        <v>-116.728114736186</v>
      </c>
      <c r="H3">
        <v>0.12267800000285664</v>
      </c>
      <c r="I3">
        <v>472.57897765105599</v>
      </c>
      <c r="K3" t="s">
        <v>60</v>
      </c>
    </row>
    <row r="4" spans="1:11" x14ac:dyDescent="0.25">
      <c r="A4" s="1">
        <f>fullIRtable!A4-fullIRtable!$A$3</f>
        <v>4.9999999998835634</v>
      </c>
      <c r="B4" s="1">
        <v>29.919899999999998</v>
      </c>
      <c r="C4" s="1">
        <v>4.9851000000000001</v>
      </c>
      <c r="D4" s="1">
        <v>4.9851000000000001</v>
      </c>
      <c r="E4" s="89">
        <v>18.201740000000001</v>
      </c>
      <c r="F4">
        <v>-126.726395283052</v>
      </c>
      <c r="H4">
        <v>0.11759454545205605</v>
      </c>
      <c r="I4">
        <v>475.08825897763802</v>
      </c>
      <c r="K4" t="s">
        <v>60</v>
      </c>
    </row>
    <row r="5" spans="1:11" x14ac:dyDescent="0.25">
      <c r="A5" s="1">
        <f>fullIRtable!A5-fullIRtable!$A$3</f>
        <v>8.6666666666278616</v>
      </c>
      <c r="B5" s="1">
        <v>29.919899999999998</v>
      </c>
      <c r="C5" s="1">
        <v>4.9882</v>
      </c>
      <c r="D5" s="1">
        <v>4.9882</v>
      </c>
      <c r="E5" s="89">
        <v>18.632920000000002</v>
      </c>
      <c r="F5">
        <v>-123.983031984165</v>
      </c>
      <c r="H5">
        <v>0.11690999999999956</v>
      </c>
      <c r="I5">
        <v>471.30431299437299</v>
      </c>
      <c r="K5" t="s">
        <v>60</v>
      </c>
    </row>
    <row r="6" spans="1:11" x14ac:dyDescent="0.25">
      <c r="A6" s="1">
        <f>fullIRtable!A6-fullIRtable!$A$3</f>
        <v>11.666666666627862</v>
      </c>
      <c r="B6" s="1">
        <v>29.919899999999998</v>
      </c>
      <c r="C6" s="1">
        <v>4.9820000000000002</v>
      </c>
      <c r="D6" s="1">
        <v>4.9820000000000002</v>
      </c>
      <c r="E6" s="89">
        <v>18.983650000000001</v>
      </c>
      <c r="F6">
        <v>-132.530770563891</v>
      </c>
      <c r="H6">
        <v>0.1180600000027472</v>
      </c>
      <c r="I6">
        <v>472.34207764215301</v>
      </c>
      <c r="K6" t="s">
        <v>60</v>
      </c>
    </row>
    <row r="7" spans="1:11" x14ac:dyDescent="0.25">
      <c r="A7" s="1">
        <f>fullIRtable!A7-fullIRtable!$A$3</f>
        <v>14.166666666569654</v>
      </c>
      <c r="B7" s="1">
        <v>29.919899999999998</v>
      </c>
      <c r="C7" s="1">
        <v>4.9757999999999996</v>
      </c>
      <c r="D7" s="1">
        <v>4.9757999999999996</v>
      </c>
      <c r="E7" s="89">
        <v>19.278799999999997</v>
      </c>
      <c r="F7">
        <v>-140.50586907620601</v>
      </c>
      <c r="H7">
        <v>0.11681213114598084</v>
      </c>
      <c r="I7">
        <v>473.35202991553399</v>
      </c>
      <c r="K7" t="s">
        <v>60</v>
      </c>
    </row>
    <row r="8" spans="1:11" x14ac:dyDescent="0.25">
      <c r="A8" s="1">
        <f>fullIRtable!A8-fullIRtable!$A$3</f>
        <v>24.333333333372138</v>
      </c>
      <c r="B8" s="1">
        <v>29.919899999999998</v>
      </c>
      <c r="C8" s="1">
        <v>4.9882</v>
      </c>
      <c r="D8" s="1">
        <v>4.9882</v>
      </c>
      <c r="E8" s="89">
        <v>20.466390000000001</v>
      </c>
      <c r="F8">
        <v>-165.33097803098801</v>
      </c>
      <c r="H8">
        <v>0.11478400000267275</v>
      </c>
      <c r="I8">
        <v>473.59643634789501</v>
      </c>
      <c r="K8" t="s">
        <v>60</v>
      </c>
    </row>
    <row r="9" spans="1:11" x14ac:dyDescent="0.25">
      <c r="A9" s="1">
        <f>fullIRtable!A9-fullIRtable!$A$3</f>
        <v>26.833333333313931</v>
      </c>
      <c r="B9" s="1">
        <v>29.919899999999998</v>
      </c>
      <c r="C9" s="1">
        <v>4.9820000000000002</v>
      </c>
      <c r="D9" s="1">
        <v>4.9820000000000002</v>
      </c>
      <c r="E9" s="89">
        <v>20.753350000000001</v>
      </c>
      <c r="F9">
        <v>-149.11922659060301</v>
      </c>
      <c r="H9">
        <v>0.11481882353019728</v>
      </c>
      <c r="I9">
        <v>477.03323288226102</v>
      </c>
      <c r="K9" t="s">
        <v>60</v>
      </c>
    </row>
    <row r="10" spans="1:11" x14ac:dyDescent="0.25">
      <c r="A10" s="1">
        <f>fullIRtable!A10-fullIRtable!$A$3</f>
        <v>29.666666666627862</v>
      </c>
      <c r="B10" s="1">
        <v>29.919899999999998</v>
      </c>
      <c r="C10" s="1">
        <v>4.9851000000000001</v>
      </c>
      <c r="D10" s="1">
        <v>4.9851000000000001</v>
      </c>
      <c r="E10" s="89">
        <v>21.078669999999999</v>
      </c>
      <c r="F10">
        <v>-161.299239890324</v>
      </c>
      <c r="H10">
        <v>0.11514000000000142</v>
      </c>
      <c r="I10">
        <v>475.08930520050899</v>
      </c>
      <c r="K10" t="s">
        <v>60</v>
      </c>
    </row>
    <row r="11" spans="1:11" x14ac:dyDescent="0.25">
      <c r="A11" s="1">
        <f>fullIRtable!A11-fullIRtable!$A$3</f>
        <v>32.666666666627862</v>
      </c>
      <c r="B11" s="1">
        <v>29.919899999999998</v>
      </c>
      <c r="C11" s="1">
        <v>4.9851000000000001</v>
      </c>
      <c r="D11" s="1">
        <v>4.9851000000000001</v>
      </c>
      <c r="E11" s="89">
        <v>21.424090000000003</v>
      </c>
      <c r="F11">
        <v>-167.639532470929</v>
      </c>
      <c r="H11">
        <v>0.11504999999999892</v>
      </c>
      <c r="I11">
        <v>475.12583526000799</v>
      </c>
      <c r="K11" t="s">
        <v>60</v>
      </c>
    </row>
    <row r="12" spans="1:11" x14ac:dyDescent="0.25">
      <c r="A12" s="1">
        <f>fullIRtable!A12-fullIRtable!$A$3</f>
        <v>35.666666666627862</v>
      </c>
      <c r="B12" s="1">
        <v>29.919899999999998</v>
      </c>
      <c r="C12" s="1">
        <v>4.9851000000000001</v>
      </c>
      <c r="D12" s="1">
        <v>4.9851000000000001</v>
      </c>
      <c r="E12" s="89">
        <v>21.76924</v>
      </c>
      <c r="F12">
        <v>-168.96156158489899</v>
      </c>
      <c r="H12">
        <v>0.11626000000270666</v>
      </c>
      <c r="I12">
        <v>471.16540850811299</v>
      </c>
      <c r="K12" t="s">
        <v>60</v>
      </c>
    </row>
    <row r="13" spans="1:11" x14ac:dyDescent="0.25">
      <c r="A13" s="1">
        <f>fullIRtable!A13-fullIRtable!$A$3</f>
        <v>38.166666666569654</v>
      </c>
      <c r="B13" s="1">
        <v>29.919899999999998</v>
      </c>
      <c r="C13" s="1">
        <v>4.9882</v>
      </c>
      <c r="D13" s="1">
        <v>4.9882</v>
      </c>
      <c r="E13" s="89">
        <v>22.059889999999999</v>
      </c>
      <c r="F13">
        <v>-171.19363593098899</v>
      </c>
      <c r="H13">
        <v>0.11512064516150643</v>
      </c>
      <c r="I13">
        <v>472.20684367983</v>
      </c>
      <c r="K13" t="s">
        <v>60</v>
      </c>
    </row>
    <row r="14" spans="1:11" x14ac:dyDescent="0.25">
      <c r="A14" s="1">
        <f>fullIRtable!A14-fullIRtable!$A$3</f>
        <v>48.499999999883585</v>
      </c>
      <c r="B14" s="1">
        <v>29.919899999999998</v>
      </c>
      <c r="C14" s="1">
        <v>4.9820000000000002</v>
      </c>
      <c r="D14" s="1">
        <v>4.9820000000000002</v>
      </c>
      <c r="E14" s="89">
        <v>23.249469999999999</v>
      </c>
      <c r="F14">
        <v>-191.13995467727599</v>
      </c>
      <c r="H14">
        <v>0.11270999999531475</v>
      </c>
      <c r="I14">
        <v>478.60463744632102</v>
      </c>
      <c r="K14" t="s">
        <v>60</v>
      </c>
    </row>
    <row r="15" spans="1:11" x14ac:dyDescent="0.25">
      <c r="A15" s="1">
        <f>fullIRtable!A15-fullIRtable!$A$3</f>
        <v>50.833333333313931</v>
      </c>
      <c r="B15" s="1">
        <v>29.872699999999998</v>
      </c>
      <c r="C15" s="1">
        <v>4.9912999999999998</v>
      </c>
      <c r="D15" s="1">
        <v>4.9912999999999998</v>
      </c>
      <c r="E15" s="89">
        <v>23.512460000000001</v>
      </c>
      <c r="F15">
        <v>-173.17319978246201</v>
      </c>
      <c r="H15">
        <v>0.11155411764782269</v>
      </c>
      <c r="I15">
        <v>471.49822427184</v>
      </c>
      <c r="K15" t="s">
        <v>60</v>
      </c>
    </row>
    <row r="16" spans="1:11" x14ac:dyDescent="0.25">
      <c r="A16" s="91">
        <f>fullIRtable!A16-fullIRtable!$A$3</f>
        <v>53.666666666627862</v>
      </c>
      <c r="B16" s="91">
        <v>29.872699999999998</v>
      </c>
      <c r="C16" s="91">
        <v>5.0068999999999999</v>
      </c>
      <c r="D16" s="91">
        <v>5.0068999999999999</v>
      </c>
      <c r="E16" s="98">
        <v>23.828530000000001</v>
      </c>
      <c r="F16">
        <v>-176.35760327401101</v>
      </c>
      <c r="H16">
        <v>0</v>
      </c>
      <c r="I16">
        <v>0</v>
      </c>
      <c r="K16" s="93" t="s">
        <v>60</v>
      </c>
    </row>
    <row r="17" spans="1:11" x14ac:dyDescent="0.25">
      <c r="A17" s="1">
        <f>fullIRtable!A17-fullIRtable!$A$17</f>
        <v>0</v>
      </c>
      <c r="B17" s="1">
        <v>29.919899999999998</v>
      </c>
      <c r="C17" s="1">
        <v>4.9882</v>
      </c>
      <c r="D17" s="1">
        <v>47.081800000000001</v>
      </c>
      <c r="E17" s="89">
        <v>20.79823</v>
      </c>
      <c r="F17">
        <v>-167.535427838613</v>
      </c>
      <c r="H17">
        <v>7.078285714520853E-2</v>
      </c>
      <c r="I17">
        <v>477.66318511150803</v>
      </c>
      <c r="K17" t="s">
        <v>61</v>
      </c>
    </row>
    <row r="18" spans="1:11" x14ac:dyDescent="0.25">
      <c r="A18" s="1">
        <f>fullIRtable!A18-fullIRtable!$A$17</f>
        <v>1.1666666666278616</v>
      </c>
      <c r="B18" s="1">
        <v>19.960699999999999</v>
      </c>
      <c r="C18" s="1">
        <v>5.1254</v>
      </c>
      <c r="D18" s="1">
        <v>44.464199999999998</v>
      </c>
      <c r="E18" s="89">
        <v>20.880809999999997</v>
      </c>
      <c r="F18">
        <v>-168.72613814787499</v>
      </c>
      <c r="H18">
        <v>7.6390909089293385E-2</v>
      </c>
      <c r="I18">
        <v>473.552952016348</v>
      </c>
      <c r="K18" t="s">
        <v>61</v>
      </c>
    </row>
    <row r="19" spans="1:11" x14ac:dyDescent="0.25">
      <c r="A19" s="1">
        <f>fullIRtable!A19-fullIRtable!$A$17</f>
        <v>3</v>
      </c>
      <c r="B19" s="1">
        <v>19.960699999999999</v>
      </c>
      <c r="C19" s="1">
        <v>4.9976000000000003</v>
      </c>
      <c r="D19" s="1">
        <v>43.903300000000002</v>
      </c>
      <c r="E19" s="89">
        <v>21.020859999999999</v>
      </c>
      <c r="F19">
        <v>-167.44356779698199</v>
      </c>
      <c r="H19">
        <v>8.0029999999999532E-2</v>
      </c>
      <c r="I19">
        <v>471.68246020710802</v>
      </c>
      <c r="K19" t="s">
        <v>61</v>
      </c>
    </row>
    <row r="20" spans="1:11" x14ac:dyDescent="0.25">
      <c r="A20" s="1">
        <f>fullIRtable!A20-fullIRtable!$A$17</f>
        <v>6</v>
      </c>
      <c r="B20" s="1">
        <v>19.960699999999999</v>
      </c>
      <c r="C20" s="1">
        <v>5.0007000000000001</v>
      </c>
      <c r="D20" s="1">
        <v>39.0107</v>
      </c>
      <c r="E20" s="89">
        <v>21.260949999999998</v>
      </c>
      <c r="F20">
        <v>-170.21805005340499</v>
      </c>
      <c r="H20">
        <v>8.1754999997621744E-2</v>
      </c>
      <c r="I20">
        <v>470.769048729198</v>
      </c>
      <c r="K20" t="s">
        <v>61</v>
      </c>
    </row>
    <row r="21" spans="1:11" x14ac:dyDescent="0.25">
      <c r="A21" s="1">
        <f>fullIRtable!A21-fullIRtable!$A$17</f>
        <v>8.0000000000582077</v>
      </c>
      <c r="B21" s="1">
        <v>19.960699999999999</v>
      </c>
      <c r="C21" s="1">
        <v>4.9945000000000004</v>
      </c>
      <c r="D21" s="1">
        <v>38.418599999999998</v>
      </c>
      <c r="E21" s="89">
        <v>21.42446</v>
      </c>
      <c r="F21">
        <v>-172.612488996369</v>
      </c>
      <c r="H21">
        <v>7.9079024391141936E-2</v>
      </c>
      <c r="I21">
        <v>472.17820480148703</v>
      </c>
      <c r="K21" t="s">
        <v>61</v>
      </c>
    </row>
    <row r="22" spans="1:11" x14ac:dyDescent="0.25">
      <c r="A22" s="1">
        <f>fullIRtable!A22-fullIRtable!$A$17</f>
        <v>18.249999999941792</v>
      </c>
      <c r="B22" s="1">
        <v>19.913499999999999</v>
      </c>
      <c r="C22" s="1">
        <v>4.9882</v>
      </c>
      <c r="D22" s="1">
        <v>34.523299999999999</v>
      </c>
      <c r="E22" s="89">
        <v>22.235019999999999</v>
      </c>
      <c r="F22" t="s">
        <v>70</v>
      </c>
      <c r="H22">
        <v>7.9626666666669621E-2</v>
      </c>
      <c r="I22">
        <v>472.239023810486</v>
      </c>
      <c r="K22" t="s">
        <v>61</v>
      </c>
    </row>
    <row r="23" spans="1:11" x14ac:dyDescent="0.25">
      <c r="A23" s="1">
        <f>fullIRtable!A23-fullIRtable!$A$17</f>
        <v>18.999999999941792</v>
      </c>
      <c r="B23" s="1">
        <v>19.960699999999999</v>
      </c>
      <c r="C23" s="1">
        <v>4.9757999999999996</v>
      </c>
      <c r="D23" s="1">
        <v>33.588500000000003</v>
      </c>
      <c r="E23" s="89">
        <v>22.294740000000001</v>
      </c>
      <c r="F23" t="s">
        <v>70</v>
      </c>
      <c r="H23">
        <v>7.6609411760510199E-2</v>
      </c>
      <c r="I23">
        <v>478.65072990163799</v>
      </c>
      <c r="K23" t="s">
        <v>61</v>
      </c>
    </row>
    <row r="24" spans="1:11" x14ac:dyDescent="0.25">
      <c r="A24" s="1">
        <f>fullIRtable!A24-fullIRtable!$A$17</f>
        <v>20.416666666686069</v>
      </c>
      <c r="B24" s="1">
        <v>19.913499999999999</v>
      </c>
      <c r="C24" s="1">
        <v>4.9820000000000002</v>
      </c>
      <c r="D24" s="1">
        <v>38.5745</v>
      </c>
      <c r="E24" s="89">
        <v>22.403270000000003</v>
      </c>
      <c r="F24" t="s">
        <v>70</v>
      </c>
      <c r="H24">
        <v>0.14972571429069625</v>
      </c>
      <c r="I24">
        <v>464.83050564586301</v>
      </c>
      <c r="K24" t="s">
        <v>61</v>
      </c>
    </row>
    <row r="25" spans="1:11" x14ac:dyDescent="0.25">
      <c r="A25" s="1">
        <f>fullIRtable!A25-fullIRtable!$A$17</f>
        <v>21</v>
      </c>
      <c r="B25" s="1">
        <v>19.913499999999999</v>
      </c>
      <c r="C25" s="1">
        <v>5.0038</v>
      </c>
      <c r="D25" s="1">
        <v>4.2645</v>
      </c>
      <c r="E25" s="89">
        <v>22.490610000000004</v>
      </c>
      <c r="F25" t="s">
        <v>70</v>
      </c>
      <c r="H25">
        <v>0.10359999999999896</v>
      </c>
      <c r="I25">
        <v>474.27679491380798</v>
      </c>
      <c r="K25" t="s">
        <v>61</v>
      </c>
    </row>
    <row r="26" spans="1:11" x14ac:dyDescent="0.25">
      <c r="A26" s="1">
        <f>fullIRtable!A26-fullIRtable!$A$17</f>
        <v>24</v>
      </c>
      <c r="B26" s="1">
        <v>19.960699999999999</v>
      </c>
      <c r="C26" s="1">
        <v>5.01</v>
      </c>
      <c r="D26" s="1">
        <v>2.8622000000000001</v>
      </c>
      <c r="E26" s="89">
        <v>22.801410000000001</v>
      </c>
      <c r="F26">
        <v>-192.94654166708199</v>
      </c>
      <c r="H26">
        <v>0.16790000000000069</v>
      </c>
      <c r="I26">
        <v>473.500013860796</v>
      </c>
      <c r="K26" t="s">
        <v>61</v>
      </c>
    </row>
    <row r="27" spans="1:11" x14ac:dyDescent="0.25">
      <c r="A27" s="1">
        <f>fullIRtable!A27-fullIRtable!$A$17</f>
        <v>25.5</v>
      </c>
      <c r="B27" s="1">
        <v>20.007899999999999</v>
      </c>
      <c r="C27" s="1">
        <v>5.0068999999999999</v>
      </c>
      <c r="D27" s="1">
        <v>16.417899999999999</v>
      </c>
      <c r="E27" s="89">
        <v>23.053260000000002</v>
      </c>
      <c r="F27">
        <v>-192.27114819248601</v>
      </c>
      <c r="H27">
        <v>0.19671499999427414</v>
      </c>
      <c r="I27">
        <v>472.42188419141002</v>
      </c>
      <c r="K27" t="s">
        <v>61</v>
      </c>
    </row>
    <row r="28" spans="1:11" x14ac:dyDescent="0.25">
      <c r="A28" s="1">
        <f>fullIRtable!A28-fullIRtable!$A$17</f>
        <v>27.500000000058208</v>
      </c>
      <c r="B28" s="1">
        <v>19.535900000000002</v>
      </c>
      <c r="C28" s="1">
        <v>5.0038</v>
      </c>
      <c r="D28" s="1">
        <v>9.4062999999999999</v>
      </c>
      <c r="E28" s="89">
        <v>23.44669</v>
      </c>
      <c r="F28">
        <v>-198.71487405189501</v>
      </c>
      <c r="H28">
        <v>0.20362400000474165</v>
      </c>
      <c r="I28">
        <v>471.04664845786198</v>
      </c>
      <c r="K28" t="s">
        <v>61</v>
      </c>
    </row>
    <row r="29" spans="1:11" x14ac:dyDescent="0.25">
      <c r="A29" s="1">
        <f>fullIRtable!A29-fullIRtable!$A$17</f>
        <v>30</v>
      </c>
      <c r="B29" s="1">
        <v>19.866299999999999</v>
      </c>
      <c r="C29" s="1">
        <v>4.9695</v>
      </c>
      <c r="D29" s="1">
        <v>12.0863</v>
      </c>
      <c r="E29" s="89">
        <v>23.955750000000002</v>
      </c>
      <c r="F29" t="s">
        <v>70</v>
      </c>
      <c r="H29">
        <v>0.20421999999405582</v>
      </c>
      <c r="I29">
        <v>470.90243801768901</v>
      </c>
      <c r="K29" t="s">
        <v>61</v>
      </c>
    </row>
    <row r="30" spans="1:11" x14ac:dyDescent="0.25">
      <c r="A30" s="1">
        <f>fullIRtable!A30-fullIRtable!$A$17</f>
        <v>32.000000000058208</v>
      </c>
      <c r="B30" s="1">
        <v>19.677499999999998</v>
      </c>
      <c r="C30" s="1">
        <v>5.0163000000000002</v>
      </c>
      <c r="D30" s="1">
        <v>18.007200000000001</v>
      </c>
      <c r="E30" s="89">
        <v>24.364190000000001</v>
      </c>
      <c r="F30">
        <v>-204.583896651092</v>
      </c>
      <c r="H30">
        <v>0.20364184615639908</v>
      </c>
      <c r="I30">
        <v>470.92117247914001</v>
      </c>
      <c r="K30" t="s">
        <v>61</v>
      </c>
    </row>
    <row r="31" spans="1:11" x14ac:dyDescent="0.25">
      <c r="A31" s="1">
        <f>fullIRtable!A31-fullIRtable!$A$17</f>
        <v>42.833333333255723</v>
      </c>
      <c r="B31" s="1">
        <v>19.866299999999999</v>
      </c>
      <c r="C31" s="1">
        <v>5.0132000000000003</v>
      </c>
      <c r="D31" s="1">
        <v>34.9908</v>
      </c>
      <c r="E31" s="89">
        <v>26.570309999999999</v>
      </c>
      <c r="F31">
        <v>-221.958037587088</v>
      </c>
      <c r="H31">
        <v>0.2018759999976513</v>
      </c>
      <c r="I31">
        <v>472.86061560023597</v>
      </c>
      <c r="K31" t="s">
        <v>61</v>
      </c>
    </row>
    <row r="32" spans="1:11" x14ac:dyDescent="0.25">
      <c r="A32" s="1">
        <f>fullIRtable!A32-fullIRtable!$A$17</f>
        <v>44.499999999941792</v>
      </c>
      <c r="B32" s="1">
        <v>29.967099999999999</v>
      </c>
      <c r="C32" s="1">
        <v>4.9945000000000004</v>
      </c>
      <c r="D32" s="1">
        <v>36.767000000000003</v>
      </c>
      <c r="E32" s="89">
        <v>26.906770000000002</v>
      </c>
      <c r="F32">
        <v>-227.11839299287101</v>
      </c>
      <c r="H32">
        <v>0.18174999997884247</v>
      </c>
      <c r="I32">
        <v>472.85570730141001</v>
      </c>
      <c r="K32" t="s">
        <v>61</v>
      </c>
    </row>
    <row r="33" spans="1:11" x14ac:dyDescent="0.25">
      <c r="A33" s="1">
        <f>fullIRtable!A33-fullIRtable!$A$17</f>
        <v>45.500000000058208</v>
      </c>
      <c r="B33" s="1">
        <v>29.872699999999998</v>
      </c>
      <c r="C33" s="1">
        <v>4.9882</v>
      </c>
      <c r="D33" s="1">
        <v>39.665100000000002</v>
      </c>
      <c r="E33" s="89">
        <v>27.088520000000003</v>
      </c>
      <c r="F33">
        <v>-228.801033854857</v>
      </c>
      <c r="H33">
        <v>0.18301333333333503</v>
      </c>
      <c r="I33">
        <v>477.757888494003</v>
      </c>
      <c r="K33" t="s">
        <v>61</v>
      </c>
    </row>
    <row r="34" spans="1:11" x14ac:dyDescent="0.25">
      <c r="A34" s="1">
        <f>fullIRtable!A34-fullIRtable!$A$17</f>
        <v>47.000000000058208</v>
      </c>
      <c r="B34" s="1">
        <v>29.872699999999998</v>
      </c>
      <c r="C34" s="1">
        <v>4.9945000000000004</v>
      </c>
      <c r="D34" s="1">
        <v>48.421799999999998</v>
      </c>
      <c r="E34" s="89">
        <v>27.363040000000005</v>
      </c>
      <c r="F34">
        <v>-228.866701171898</v>
      </c>
      <c r="H34">
        <v>0.1884800000109694</v>
      </c>
      <c r="I34">
        <v>472.913706899364</v>
      </c>
      <c r="K34" t="s">
        <v>61</v>
      </c>
    </row>
    <row r="35" spans="1:11" x14ac:dyDescent="0.25">
      <c r="A35" s="1">
        <f>fullIRtable!A35-fullIRtable!$A$17</f>
        <v>48.999999999941792</v>
      </c>
      <c r="B35" s="1">
        <v>29.872699999999998</v>
      </c>
      <c r="C35" s="1">
        <v>4.9882</v>
      </c>
      <c r="D35" s="1">
        <v>48.546500000000002</v>
      </c>
      <c r="E35" s="89">
        <v>27.740000000000002</v>
      </c>
      <c r="F35">
        <v>-228.548509962574</v>
      </c>
      <c r="H35">
        <v>0.18650666666666638</v>
      </c>
      <c r="I35">
        <v>476.68925011062498</v>
      </c>
      <c r="K35" t="s">
        <v>61</v>
      </c>
    </row>
    <row r="36" spans="1:11" x14ac:dyDescent="0.25">
      <c r="A36" s="91">
        <f>fullIRtable!A36-fullIRtable!$A$17</f>
        <v>50.499999999941792</v>
      </c>
      <c r="B36" s="91">
        <v>29.919899999999998</v>
      </c>
      <c r="C36" s="91">
        <v>4.9912999999999998</v>
      </c>
      <c r="D36" s="91">
        <v>47.206499999999998</v>
      </c>
      <c r="E36" s="98">
        <v>28.019760000000002</v>
      </c>
      <c r="F36">
        <v>-230.031359488216</v>
      </c>
      <c r="H36">
        <v>0</v>
      </c>
      <c r="I36">
        <v>0</v>
      </c>
      <c r="K36" s="93" t="s">
        <v>61</v>
      </c>
    </row>
    <row r="37" spans="1:11" x14ac:dyDescent="0.25">
      <c r="A37" s="1">
        <f>fullIRtable!A37-fullIRtable!$A$37</f>
        <v>0</v>
      </c>
      <c r="B37" s="1">
        <v>29.919899999999998</v>
      </c>
      <c r="C37" s="1">
        <v>4.9882</v>
      </c>
      <c r="D37" s="1">
        <v>15.9193</v>
      </c>
      <c r="E37" s="89">
        <v>18.270390000000003</v>
      </c>
      <c r="F37">
        <v>-106.611360324627</v>
      </c>
      <c r="H37">
        <v>0.11740400000273261</v>
      </c>
      <c r="I37">
        <v>472.72490358319499</v>
      </c>
      <c r="K37" t="s">
        <v>62</v>
      </c>
    </row>
    <row r="38" spans="1:11" x14ac:dyDescent="0.25">
      <c r="A38" s="1">
        <f>fullIRtable!A38-fullIRtable!$A$37</f>
        <v>2.4999999999417923</v>
      </c>
      <c r="B38" s="1">
        <v>29.872699999999998</v>
      </c>
      <c r="C38" s="1">
        <v>4.9820000000000002</v>
      </c>
      <c r="D38" s="1">
        <v>21.590900000000001</v>
      </c>
      <c r="E38" s="89">
        <v>18.5639</v>
      </c>
      <c r="F38" t="s">
        <v>70</v>
      </c>
      <c r="H38">
        <v>0.11610666666666584</v>
      </c>
      <c r="I38">
        <v>473.03521363478302</v>
      </c>
      <c r="K38" t="s">
        <v>62</v>
      </c>
    </row>
    <row r="39" spans="1:11" x14ac:dyDescent="0.25">
      <c r="A39" s="1">
        <f>fullIRtable!A39-fullIRtable!$A$37</f>
        <v>5.4999999999417923</v>
      </c>
      <c r="B39" s="1">
        <v>29.872699999999998</v>
      </c>
      <c r="C39" s="1">
        <v>4.9882</v>
      </c>
      <c r="D39" s="1">
        <v>29.942399999999999</v>
      </c>
      <c r="E39" s="89">
        <v>18.912219999999998</v>
      </c>
      <c r="F39" t="s">
        <v>70</v>
      </c>
      <c r="H39">
        <v>0.11822333333333408</v>
      </c>
      <c r="I39">
        <v>470.94118931013202</v>
      </c>
      <c r="K39" t="s">
        <v>62</v>
      </c>
    </row>
    <row r="40" spans="1:11" x14ac:dyDescent="0.25">
      <c r="A40" s="1">
        <f>fullIRtable!A40-fullIRtable!$A$37</f>
        <v>8.4999999999417923</v>
      </c>
      <c r="B40" s="1">
        <v>29.872699999999998</v>
      </c>
      <c r="C40" s="1">
        <v>4.9882</v>
      </c>
      <c r="D40" s="1">
        <v>27.6676</v>
      </c>
      <c r="E40" s="89">
        <v>19.26689</v>
      </c>
      <c r="F40" t="s">
        <v>70</v>
      </c>
      <c r="H40">
        <v>0.11670666666666563</v>
      </c>
      <c r="I40">
        <v>472.80569872906</v>
      </c>
      <c r="K40" t="s">
        <v>62</v>
      </c>
    </row>
    <row r="41" spans="1:11" x14ac:dyDescent="0.25">
      <c r="A41" s="1">
        <f>fullIRtable!A41-fullIRtable!$A$37</f>
        <v>11.499999999941792</v>
      </c>
      <c r="B41" s="1">
        <v>29.967099999999999</v>
      </c>
      <c r="C41" s="1">
        <v>4.9851000000000001</v>
      </c>
      <c r="D41" s="1">
        <v>25.4239</v>
      </c>
      <c r="E41" s="89">
        <v>19.617009999999997</v>
      </c>
      <c r="F41" t="s">
        <v>70</v>
      </c>
      <c r="H41">
        <v>0.11288999999671641</v>
      </c>
      <c r="I41">
        <v>486.37975715305498</v>
      </c>
      <c r="K41" t="s">
        <v>62</v>
      </c>
    </row>
    <row r="42" spans="1:11" x14ac:dyDescent="0.25">
      <c r="A42" s="1">
        <f>fullIRtable!A42-fullIRtable!$A$37</f>
        <v>13.5</v>
      </c>
      <c r="B42" s="1">
        <v>29.872699999999998</v>
      </c>
      <c r="C42" s="1">
        <v>4.9882</v>
      </c>
      <c r="D42" s="1">
        <v>25.829000000000001</v>
      </c>
      <c r="E42" s="89">
        <v>19.842790000000001</v>
      </c>
      <c r="F42" t="s">
        <v>70</v>
      </c>
      <c r="H42">
        <v>0.11499600000066902</v>
      </c>
      <c r="I42">
        <v>472.644393874147</v>
      </c>
      <c r="K42" t="s">
        <v>62</v>
      </c>
    </row>
    <row r="43" spans="1:11" x14ac:dyDescent="0.25">
      <c r="A43" s="1">
        <f>fullIRtable!A43-fullIRtable!$A$37</f>
        <v>23.499999999941792</v>
      </c>
      <c r="B43" s="1">
        <v>29.919899999999998</v>
      </c>
      <c r="C43" s="1">
        <v>4.9820000000000002</v>
      </c>
      <c r="D43" s="1">
        <v>24.707100000000001</v>
      </c>
      <c r="E43" s="89">
        <v>20.992749999999997</v>
      </c>
      <c r="F43" t="s">
        <v>70</v>
      </c>
      <c r="H43">
        <v>0.11315333333333417</v>
      </c>
      <c r="I43">
        <v>474.43776176642399</v>
      </c>
      <c r="K43" t="s">
        <v>62</v>
      </c>
    </row>
    <row r="44" spans="1:11" x14ac:dyDescent="0.25">
      <c r="A44" s="1">
        <f>fullIRtable!A44-fullIRtable!$A$37</f>
        <v>24.999999999941792</v>
      </c>
      <c r="B44" s="1">
        <v>29.919899999999998</v>
      </c>
      <c r="C44" s="1">
        <v>4.9820000000000002</v>
      </c>
      <c r="D44" s="1">
        <v>26.2653</v>
      </c>
      <c r="E44" s="89">
        <v>21.162479999999999</v>
      </c>
      <c r="F44" t="s">
        <v>70</v>
      </c>
      <c r="H44">
        <v>0.10613076922696868</v>
      </c>
      <c r="I44">
        <v>474.923083017252</v>
      </c>
      <c r="K44" t="s">
        <v>62</v>
      </c>
    </row>
    <row r="45" spans="1:11" x14ac:dyDescent="0.25">
      <c r="A45" s="1">
        <f>fullIRtable!A45-fullIRtable!$A$37</f>
        <v>27.166666666686069</v>
      </c>
      <c r="B45" s="1">
        <v>16.656600000000001</v>
      </c>
      <c r="C45" s="1">
        <v>4.9912999999999998</v>
      </c>
      <c r="D45" s="1">
        <v>26.3276</v>
      </c>
      <c r="E45" s="89">
        <v>21.392430000000001</v>
      </c>
      <c r="F45" t="s">
        <v>70</v>
      </c>
      <c r="H45">
        <v>0.11594142857528379</v>
      </c>
      <c r="I45">
        <v>471.36832519724601</v>
      </c>
      <c r="K45" t="s">
        <v>62</v>
      </c>
    </row>
    <row r="46" spans="1:11" x14ac:dyDescent="0.25">
      <c r="A46" s="1">
        <f>fullIRtable!A46-fullIRtable!$A$37</f>
        <v>29.499999999941792</v>
      </c>
      <c r="B46" s="1">
        <v>17.223099999999999</v>
      </c>
      <c r="C46" s="1">
        <v>4.9789000000000003</v>
      </c>
      <c r="D46" s="1">
        <v>23.429500000000001</v>
      </c>
      <c r="E46" s="89">
        <v>21.662959999999998</v>
      </c>
      <c r="F46" t="s">
        <v>70</v>
      </c>
      <c r="H46">
        <v>0.11823666666666692</v>
      </c>
      <c r="I46">
        <v>472.23097935771301</v>
      </c>
      <c r="K46" t="s">
        <v>62</v>
      </c>
    </row>
    <row r="47" spans="1:11" x14ac:dyDescent="0.25">
      <c r="A47" s="1">
        <f>fullIRtable!A47-fullIRtable!$A$37</f>
        <v>32.499999999941792</v>
      </c>
      <c r="B47" s="1">
        <v>17.459099999999999</v>
      </c>
      <c r="C47" s="1">
        <v>4.9789000000000003</v>
      </c>
      <c r="D47" s="1">
        <v>24.115100000000002</v>
      </c>
      <c r="E47" s="89">
        <v>22.017669999999999</v>
      </c>
      <c r="F47" t="s">
        <v>70</v>
      </c>
      <c r="H47">
        <v>0.12026999999999906</v>
      </c>
      <c r="I47">
        <v>471.60147296648501</v>
      </c>
      <c r="K47" t="s">
        <v>62</v>
      </c>
    </row>
    <row r="48" spans="1:11" x14ac:dyDescent="0.25">
      <c r="A48" s="1">
        <f>fullIRtable!A48-fullIRtable!$A$37</f>
        <v>35.499999999941792</v>
      </c>
      <c r="B48" s="1">
        <v>17.175799999999999</v>
      </c>
      <c r="C48" s="1">
        <v>4.9820000000000002</v>
      </c>
      <c r="D48" s="1">
        <v>27.1067</v>
      </c>
      <c r="E48" s="89">
        <v>22.378479999999996</v>
      </c>
      <c r="F48">
        <v>-153.36062737250799</v>
      </c>
      <c r="H48">
        <v>0.11995499999651155</v>
      </c>
      <c r="I48">
        <v>471.71494016798698</v>
      </c>
      <c r="K48" t="s">
        <v>62</v>
      </c>
    </row>
    <row r="49" spans="1:11" x14ac:dyDescent="0.25">
      <c r="A49" s="1">
        <f>fullIRtable!A49-fullIRtable!$A$37</f>
        <v>37.5</v>
      </c>
      <c r="B49" s="1">
        <v>17.6479</v>
      </c>
      <c r="C49" s="1">
        <v>4.9851000000000001</v>
      </c>
      <c r="D49" s="1">
        <v>28.571300000000001</v>
      </c>
      <c r="E49" s="89">
        <v>22.618390000000002</v>
      </c>
      <c r="F49">
        <v>-155.30152358921501</v>
      </c>
      <c r="H49">
        <v>0.11993906249978191</v>
      </c>
      <c r="I49">
        <v>475.971312651765</v>
      </c>
      <c r="K49" t="s">
        <v>62</v>
      </c>
    </row>
    <row r="50" spans="1:11" x14ac:dyDescent="0.25">
      <c r="A50" s="1">
        <f>fullIRtable!A50-fullIRtable!$A$37</f>
        <v>48.166666666686069</v>
      </c>
      <c r="B50" s="1">
        <v>18.450299999999999</v>
      </c>
      <c r="C50" s="1">
        <v>4.9882</v>
      </c>
      <c r="D50" s="1">
        <v>35.458199999999998</v>
      </c>
      <c r="E50" s="89">
        <v>23.897740000000002</v>
      </c>
      <c r="F50">
        <v>-169.78956152028101</v>
      </c>
      <c r="H50">
        <v>0.11515500000167417</v>
      </c>
      <c r="I50">
        <v>483.80497008842599</v>
      </c>
      <c r="K50" t="s">
        <v>62</v>
      </c>
    </row>
    <row r="51" spans="1:11" x14ac:dyDescent="0.25">
      <c r="A51" s="1">
        <f>fullIRtable!A51-fullIRtable!$A$37</f>
        <v>49.500000000000014</v>
      </c>
      <c r="B51" s="1">
        <v>17.317499999999999</v>
      </c>
      <c r="C51" s="1">
        <v>4.9725999999999999</v>
      </c>
      <c r="D51" s="1">
        <v>29.288</v>
      </c>
      <c r="E51" s="89">
        <v>24.051280000000002</v>
      </c>
      <c r="F51">
        <v>-173.16450000220601</v>
      </c>
      <c r="H51">
        <v>0.18592666666666466</v>
      </c>
      <c r="I51">
        <v>477.244022120323</v>
      </c>
      <c r="K51" t="s">
        <v>62</v>
      </c>
    </row>
    <row r="52" spans="1:11" x14ac:dyDescent="0.25">
      <c r="A52" s="1">
        <f>fullIRtable!A52-fullIRtable!$A$37</f>
        <v>51.000000000000014</v>
      </c>
      <c r="B52" s="1">
        <v>20.527100000000001</v>
      </c>
      <c r="C52" s="1">
        <v>4.9789000000000003</v>
      </c>
      <c r="D52" s="1">
        <v>35.427</v>
      </c>
      <c r="E52" s="89">
        <v>24.330169999999999</v>
      </c>
      <c r="F52">
        <v>-172.07258388955299</v>
      </c>
      <c r="H52">
        <v>0.20400400000474889</v>
      </c>
      <c r="I52">
        <v>473.9527951211</v>
      </c>
      <c r="K52" t="s">
        <v>62</v>
      </c>
    </row>
    <row r="53" spans="1:11" x14ac:dyDescent="0.25">
      <c r="A53" s="1">
        <f>fullIRtable!A53-fullIRtable!$A$37</f>
        <v>53.499999999941807</v>
      </c>
      <c r="B53" s="1">
        <v>20.810300000000002</v>
      </c>
      <c r="C53" s="1">
        <v>5.0038</v>
      </c>
      <c r="D53" s="1">
        <v>30.0671</v>
      </c>
      <c r="E53" s="89">
        <v>24.840179999999997</v>
      </c>
      <c r="F53">
        <v>-175.330576027337</v>
      </c>
      <c r="H53">
        <v>0.20890333333333425</v>
      </c>
      <c r="I53">
        <v>499.80540219343999</v>
      </c>
      <c r="K53" t="s">
        <v>62</v>
      </c>
    </row>
    <row r="54" spans="1:11" x14ac:dyDescent="0.25">
      <c r="A54" s="1">
        <f>fullIRtable!A54-fullIRtable!$A$37</f>
        <v>56.499999999941807</v>
      </c>
      <c r="B54" s="1">
        <v>20.3855</v>
      </c>
      <c r="C54" s="1">
        <v>4.9976000000000003</v>
      </c>
      <c r="D54" s="1">
        <v>29.0076</v>
      </c>
      <c r="E54" s="89">
        <v>25.466889999999999</v>
      </c>
      <c r="F54">
        <v>-178.44256040693</v>
      </c>
      <c r="H54">
        <v>0.21797000000000111</v>
      </c>
      <c r="I54">
        <v>469.24977457553399</v>
      </c>
      <c r="K54" t="s">
        <v>62</v>
      </c>
    </row>
    <row r="55" spans="1:11" x14ac:dyDescent="0.25">
      <c r="A55" s="1">
        <f>fullIRtable!A55-fullIRtable!$A$37</f>
        <v>59.499999999941807</v>
      </c>
      <c r="B55" s="1">
        <v>21.140699999999999</v>
      </c>
      <c r="C55" s="1">
        <v>4.9757999999999996</v>
      </c>
      <c r="D55" s="1">
        <v>29.724299999999999</v>
      </c>
      <c r="E55" s="89">
        <v>26.120800000000003</v>
      </c>
      <c r="F55">
        <v>-182.76765500625501</v>
      </c>
      <c r="H55">
        <v>0.21877999999363332</v>
      </c>
      <c r="I55">
        <v>469.50970496855803</v>
      </c>
      <c r="K55" t="s">
        <v>62</v>
      </c>
    </row>
    <row r="56" spans="1:11" x14ac:dyDescent="0.25">
      <c r="A56" s="1">
        <f>fullIRtable!A56-fullIRtable!$A$37</f>
        <v>61.500000000000014</v>
      </c>
      <c r="B56" s="1">
        <v>20.715900000000001</v>
      </c>
      <c r="C56" s="1">
        <v>4.9976000000000003</v>
      </c>
      <c r="D56" s="1">
        <v>30.191700000000001</v>
      </c>
      <c r="E56" s="89">
        <v>26.558360000000004</v>
      </c>
      <c r="F56">
        <v>-185.95762008745001</v>
      </c>
      <c r="H56">
        <v>0.21231714285714259</v>
      </c>
      <c r="I56">
        <v>472.03246219733097</v>
      </c>
      <c r="K56" t="s">
        <v>62</v>
      </c>
    </row>
    <row r="57" spans="1:11" x14ac:dyDescent="0.25">
      <c r="A57" s="1">
        <f>fullIRtable!A57-fullIRtable!$A$37</f>
        <v>72.000000000000014</v>
      </c>
      <c r="B57" s="1">
        <v>22.320699999999999</v>
      </c>
      <c r="C57" s="1">
        <v>4.9789000000000003</v>
      </c>
      <c r="D57" s="1">
        <v>32.061500000000002</v>
      </c>
      <c r="E57" s="89">
        <v>28.787690000000001</v>
      </c>
      <c r="F57">
        <v>-200.03900978700699</v>
      </c>
      <c r="H57">
        <v>0.21072000000306396</v>
      </c>
      <c r="I57">
        <v>476.25338188012302</v>
      </c>
      <c r="K57" t="s">
        <v>62</v>
      </c>
    </row>
    <row r="58" spans="1:11" x14ac:dyDescent="0.25">
      <c r="A58" s="1">
        <f>fullIRtable!A58-fullIRtable!$A$37</f>
        <v>73.333333333313945</v>
      </c>
      <c r="B58" s="1">
        <v>21.3767</v>
      </c>
      <c r="C58" s="1">
        <v>4.9851000000000001</v>
      </c>
      <c r="D58" s="1">
        <v>29.693100000000001</v>
      </c>
      <c r="E58" s="89">
        <v>29.068649999999998</v>
      </c>
      <c r="F58">
        <v>-204.35004377170301</v>
      </c>
      <c r="H58">
        <v>0.25926000000377386</v>
      </c>
      <c r="I58">
        <v>464.11129604122101</v>
      </c>
      <c r="K58" t="s">
        <v>62</v>
      </c>
    </row>
    <row r="59" spans="1:11" x14ac:dyDescent="0.25">
      <c r="A59" s="1">
        <f>fullIRtable!A59-fullIRtable!$A$37</f>
        <v>75.999999999941807</v>
      </c>
      <c r="B59" s="1">
        <v>21.990300000000001</v>
      </c>
      <c r="C59" s="1">
        <v>6.9801000000000002</v>
      </c>
      <c r="D59" s="1">
        <v>26.171800000000001</v>
      </c>
      <c r="E59" s="89">
        <v>29.760010000000001</v>
      </c>
      <c r="F59">
        <v>-204.32915228675299</v>
      </c>
      <c r="H59">
        <v>0.19880000000000089</v>
      </c>
      <c r="I59">
        <v>474.99973443586799</v>
      </c>
      <c r="K59" t="s">
        <v>62</v>
      </c>
    </row>
    <row r="60" spans="1:11" x14ac:dyDescent="0.25">
      <c r="A60" s="1">
        <f>fullIRtable!A60-fullIRtable!$A$37</f>
        <v>77.499999999941807</v>
      </c>
      <c r="B60" s="1">
        <v>22.037500000000001</v>
      </c>
      <c r="C60" s="1">
        <v>6.9832000000000001</v>
      </c>
      <c r="D60" s="1">
        <v>21.372699999999998</v>
      </c>
      <c r="E60" s="89">
        <v>30.058210000000003</v>
      </c>
      <c r="F60">
        <v>-211.315408980803</v>
      </c>
      <c r="H60">
        <v>0.19911499999420404</v>
      </c>
      <c r="I60">
        <v>476.28143381398098</v>
      </c>
      <c r="K60" t="s">
        <v>62</v>
      </c>
    </row>
    <row r="61" spans="1:11" x14ac:dyDescent="0.25">
      <c r="A61" s="1">
        <f>fullIRtable!A61-fullIRtable!$A$37</f>
        <v>79.500000000000014</v>
      </c>
      <c r="B61" s="1">
        <v>22.509499999999999</v>
      </c>
      <c r="C61" s="1">
        <v>6.9832000000000001</v>
      </c>
      <c r="D61" s="1">
        <v>16.012799999999999</v>
      </c>
      <c r="E61" s="89">
        <v>30.456440000000001</v>
      </c>
      <c r="F61">
        <v>-213.70383844723</v>
      </c>
      <c r="H61">
        <v>1.3172000000043748E-2</v>
      </c>
      <c r="I61">
        <v>477.745684900409</v>
      </c>
      <c r="K61" t="s">
        <v>62</v>
      </c>
    </row>
    <row r="62" spans="1:11" x14ac:dyDescent="0.25">
      <c r="A62" s="1">
        <f>fullIRtable!A62-fullIRtable!$A$37</f>
        <v>96.999999999941807</v>
      </c>
      <c r="B62" s="1">
        <v>23.406300000000002</v>
      </c>
      <c r="C62" s="1">
        <v>6.9739000000000004</v>
      </c>
      <c r="D62" s="1">
        <v>15.9193</v>
      </c>
      <c r="E62" s="89">
        <v>30.68695</v>
      </c>
      <c r="F62">
        <v>-227.891847654694</v>
      </c>
      <c r="H62">
        <v>0</v>
      </c>
      <c r="I62">
        <v>0</v>
      </c>
      <c r="K62" t="s">
        <v>62</v>
      </c>
    </row>
    <row r="63" spans="1:11" x14ac:dyDescent="0.25">
      <c r="A63" s="1">
        <f>fullIRtable!A63-fullIRtable!$A$37</f>
        <v>97.500000000000014</v>
      </c>
      <c r="B63" s="1">
        <v>23.453499999999998</v>
      </c>
      <c r="C63" s="1">
        <v>6.9739000000000004</v>
      </c>
      <c r="D63" s="1">
        <v>15.9193</v>
      </c>
      <c r="E63" s="89">
        <v>30.68695</v>
      </c>
      <c r="F63">
        <v>-231.917078239006</v>
      </c>
      <c r="H63">
        <v>0</v>
      </c>
      <c r="I63">
        <v>0</v>
      </c>
      <c r="K63" t="s">
        <v>62</v>
      </c>
    </row>
    <row r="64" spans="1:11" x14ac:dyDescent="0.25">
      <c r="A64" s="91">
        <f>fullIRtable!A64-fullIRtable!$A$37</f>
        <v>97.999999999883599</v>
      </c>
      <c r="B64" s="91">
        <v>23.028700000000001</v>
      </c>
      <c r="C64" s="91">
        <v>6.9739000000000004</v>
      </c>
      <c r="D64" s="91">
        <v>15.9193</v>
      </c>
      <c r="E64" s="98">
        <v>30.68695</v>
      </c>
      <c r="F64">
        <v>-231.96093811798099</v>
      </c>
      <c r="H64">
        <v>0</v>
      </c>
      <c r="I64">
        <v>0</v>
      </c>
      <c r="K64" s="93" t="s">
        <v>62</v>
      </c>
    </row>
    <row r="65" spans="1:11" x14ac:dyDescent="0.25">
      <c r="A65" s="1">
        <f>fullIRtable!A65-fullIRtable!$A$65</f>
        <v>0</v>
      </c>
      <c r="B65" s="1">
        <v>29.930499999999999</v>
      </c>
      <c r="C65" s="1">
        <v>4.9713000000000003</v>
      </c>
      <c r="D65" s="1">
        <v>14.354900000000001</v>
      </c>
      <c r="E65" s="89">
        <v>18.532470000000004</v>
      </c>
      <c r="F65">
        <v>-97.956505138751098</v>
      </c>
      <c r="H65">
        <v>0.11590914893559594</v>
      </c>
      <c r="I65">
        <v>472.34424748278701</v>
      </c>
      <c r="K65" t="s">
        <v>63</v>
      </c>
    </row>
    <row r="66" spans="1:11" x14ac:dyDescent="0.25">
      <c r="A66" s="1">
        <f>fullIRtable!A66-fullIRtable!$A$65</f>
        <v>15.666666666744277</v>
      </c>
      <c r="B66" s="1">
        <v>30.024999999999999</v>
      </c>
      <c r="C66" s="1">
        <v>4.9619</v>
      </c>
      <c r="D66" s="1">
        <v>41.9069</v>
      </c>
      <c r="E66" s="89">
        <v>20.348380000000002</v>
      </c>
      <c r="F66">
        <v>-138.48315157420399</v>
      </c>
      <c r="H66">
        <v>0.11485764705961034</v>
      </c>
      <c r="I66">
        <v>473.57570366679801</v>
      </c>
      <c r="K66" t="s">
        <v>63</v>
      </c>
    </row>
    <row r="67" spans="1:11" x14ac:dyDescent="0.25">
      <c r="A67" s="1">
        <f>fullIRtable!A67-fullIRtable!$A$65</f>
        <v>18.500000000058208</v>
      </c>
      <c r="B67" s="1">
        <v>30.024999999999999</v>
      </c>
      <c r="C67" s="1">
        <v>4.9713000000000003</v>
      </c>
      <c r="D67" s="1">
        <v>42.949599999999997</v>
      </c>
      <c r="E67" s="89">
        <v>20.673810000000003</v>
      </c>
      <c r="F67">
        <v>-142.98122726400501</v>
      </c>
      <c r="H67">
        <v>0.11533384614971516</v>
      </c>
      <c r="I67">
        <v>473.69260399558101</v>
      </c>
      <c r="K67" t="s">
        <v>63</v>
      </c>
    </row>
    <row r="68" spans="1:11" x14ac:dyDescent="0.25">
      <c r="A68" s="1">
        <f>fullIRtable!A68-fullIRtable!$A$65</f>
        <v>20.666666666802485</v>
      </c>
      <c r="B68" s="1">
        <v>30.024999999999999</v>
      </c>
      <c r="C68" s="1">
        <v>4.9713000000000003</v>
      </c>
      <c r="D68" s="1">
        <v>39.189599999999999</v>
      </c>
      <c r="E68" s="89">
        <v>20.923700000000004</v>
      </c>
      <c r="F68">
        <v>-142.35289354953699</v>
      </c>
      <c r="H68">
        <v>0.10881272728078691</v>
      </c>
      <c r="I68">
        <v>476.05017429948998</v>
      </c>
      <c r="K68" t="s">
        <v>63</v>
      </c>
    </row>
    <row r="69" spans="1:11" x14ac:dyDescent="0.25">
      <c r="A69" s="1">
        <f>fullIRtable!A69-fullIRtable!$A$65</f>
        <v>22.5</v>
      </c>
      <c r="B69" s="1">
        <v>19.9054</v>
      </c>
      <c r="C69" s="1">
        <v>4.9744999999999999</v>
      </c>
      <c r="D69" s="1">
        <v>43.234000000000002</v>
      </c>
      <c r="E69" s="89">
        <v>21.123190000000001</v>
      </c>
      <c r="F69" t="s">
        <v>70</v>
      </c>
      <c r="H69">
        <v>0.11934666666666753</v>
      </c>
      <c r="I69">
        <v>471.82324932860502</v>
      </c>
      <c r="K69" t="s">
        <v>63</v>
      </c>
    </row>
    <row r="70" spans="1:11" x14ac:dyDescent="0.25">
      <c r="A70" s="1">
        <f>fullIRtable!A70-fullIRtable!$A$65</f>
        <v>24</v>
      </c>
      <c r="B70" s="1">
        <v>20.0946</v>
      </c>
      <c r="C70" s="1">
        <v>4.9744999999999999</v>
      </c>
      <c r="D70" s="1">
        <v>42.601999999999997</v>
      </c>
      <c r="E70" s="89">
        <v>21.302210000000002</v>
      </c>
      <c r="F70">
        <v>-145.29295564161899</v>
      </c>
      <c r="H70">
        <v>0.11981999999912801</v>
      </c>
      <c r="I70">
        <v>471.76375157141598</v>
      </c>
      <c r="K70" t="s">
        <v>63</v>
      </c>
    </row>
    <row r="71" spans="1:11" x14ac:dyDescent="0.25">
      <c r="A71" s="1">
        <f>fullIRtable!A71-fullIRtable!$A$65</f>
        <v>40.000000000116415</v>
      </c>
      <c r="B71" s="1">
        <v>20</v>
      </c>
      <c r="C71" s="1">
        <v>4.9682000000000004</v>
      </c>
      <c r="D71" s="1">
        <v>48.731699999999996</v>
      </c>
      <c r="E71" s="89">
        <v>23.219329999999999</v>
      </c>
      <c r="F71">
        <v>-169.24161503245301</v>
      </c>
      <c r="H71">
        <v>0.11975272727779773</v>
      </c>
      <c r="I71">
        <v>471.81869868555901</v>
      </c>
      <c r="K71" t="s">
        <v>63</v>
      </c>
    </row>
    <row r="72" spans="1:11" x14ac:dyDescent="0.25">
      <c r="A72" s="1">
        <f>fullIRtable!A72-fullIRtable!$A$65</f>
        <v>42.75</v>
      </c>
      <c r="B72" s="1">
        <v>20.0473</v>
      </c>
      <c r="C72" s="1">
        <v>4.9713000000000003</v>
      </c>
      <c r="D72" s="1">
        <v>50.185200000000002</v>
      </c>
      <c r="E72" s="89">
        <v>23.548650000000002</v>
      </c>
      <c r="F72">
        <v>-171.03532663435399</v>
      </c>
      <c r="H72">
        <v>0.11354181817941461</v>
      </c>
      <c r="I72">
        <v>471.74281895278801</v>
      </c>
      <c r="K72" t="s">
        <v>63</v>
      </c>
    </row>
    <row r="73" spans="1:11" x14ac:dyDescent="0.25">
      <c r="A73" s="1">
        <f>fullIRtable!A73-fullIRtable!$A$65</f>
        <v>45.500000000058208</v>
      </c>
      <c r="B73" s="1">
        <v>20.0946</v>
      </c>
      <c r="C73" s="1">
        <v>4.9649999999999999</v>
      </c>
      <c r="D73" s="1">
        <v>49.963999999999999</v>
      </c>
      <c r="E73" s="89">
        <v>23.860890000000001</v>
      </c>
      <c r="F73" t="s">
        <v>70</v>
      </c>
      <c r="H73">
        <v>0.18949000000000046</v>
      </c>
      <c r="I73">
        <v>473.25028977822501</v>
      </c>
      <c r="K73" t="s">
        <v>63</v>
      </c>
    </row>
    <row r="74" spans="1:11" x14ac:dyDescent="0.25">
      <c r="A74" s="1">
        <f>fullIRtable!A74-fullIRtable!$A$65</f>
        <v>48.500000000058208</v>
      </c>
      <c r="B74" s="1">
        <v>19.8108</v>
      </c>
      <c r="C74" s="1">
        <v>4.9682000000000004</v>
      </c>
      <c r="D74" s="1">
        <v>48.352600000000002</v>
      </c>
      <c r="E74" s="89">
        <v>24.429360000000003</v>
      </c>
      <c r="F74">
        <v>-169.078505272412</v>
      </c>
      <c r="H74">
        <v>0.21193999999999846</v>
      </c>
      <c r="I74">
        <v>472.11011924370001</v>
      </c>
      <c r="K74" t="s">
        <v>63</v>
      </c>
    </row>
    <row r="75" spans="1:11" x14ac:dyDescent="0.25">
      <c r="A75" s="1">
        <f>fullIRtable!A75-fullIRtable!$A$65</f>
        <v>50.000000000058208</v>
      </c>
      <c r="B75" s="1">
        <v>19.9527</v>
      </c>
      <c r="C75" s="1">
        <v>4.9713000000000003</v>
      </c>
      <c r="D75" s="1">
        <v>48.352600000000002</v>
      </c>
      <c r="E75" s="89">
        <v>24.74727</v>
      </c>
      <c r="F75">
        <v>-172.29841305998099</v>
      </c>
      <c r="H75">
        <v>0.21206000000000338</v>
      </c>
      <c r="I75">
        <v>472.08538000372101</v>
      </c>
      <c r="K75" t="s">
        <v>63</v>
      </c>
    </row>
    <row r="76" spans="1:11" x14ac:dyDescent="0.25">
      <c r="A76" s="1">
        <f>fullIRtable!A76-fullIRtable!$A$65</f>
        <v>51.500000000058208</v>
      </c>
      <c r="B76" s="1">
        <v>20</v>
      </c>
      <c r="C76" s="1">
        <v>4.9839000000000002</v>
      </c>
      <c r="D76" s="1">
        <v>46.709600000000002</v>
      </c>
      <c r="E76" s="89">
        <v>25.065360000000005</v>
      </c>
      <c r="F76">
        <v>-175.29330618741801</v>
      </c>
      <c r="H76">
        <v>0.21555692306920052</v>
      </c>
      <c r="I76">
        <v>471.34780244776698</v>
      </c>
      <c r="K76" t="s">
        <v>63</v>
      </c>
    </row>
    <row r="77" spans="1:11" x14ac:dyDescent="0.25">
      <c r="A77" s="1">
        <f>fullIRtable!A77-fullIRtable!$A$65</f>
        <v>53.666666666802485</v>
      </c>
      <c r="B77" s="1">
        <v>20.1892</v>
      </c>
      <c r="C77" s="1">
        <v>4.9744999999999999</v>
      </c>
      <c r="D77" s="1">
        <v>48.921300000000002</v>
      </c>
      <c r="E77" s="89">
        <v>25.532400000000003</v>
      </c>
      <c r="F77">
        <v>-178.21835024678899</v>
      </c>
      <c r="H77">
        <v>0.21474800000125016</v>
      </c>
      <c r="I77">
        <v>471.53847079243798</v>
      </c>
      <c r="K77" t="s">
        <v>63</v>
      </c>
    </row>
    <row r="78" spans="1:11" x14ac:dyDescent="0.25">
      <c r="A78" s="1">
        <f>fullIRtable!A78-fullIRtable!$A$65</f>
        <v>63.666666666744277</v>
      </c>
      <c r="B78" s="1">
        <v>20.851199999999999</v>
      </c>
      <c r="C78" s="1">
        <v>4.9682000000000004</v>
      </c>
      <c r="D78" s="1">
        <v>49.963999999999999</v>
      </c>
      <c r="E78" s="89">
        <v>27.679880000000004</v>
      </c>
      <c r="F78">
        <v>-193.606721132774</v>
      </c>
      <c r="H78">
        <v>0.21158823529556625</v>
      </c>
      <c r="I78">
        <v>472.20519959499899</v>
      </c>
      <c r="K78" t="s">
        <v>63</v>
      </c>
    </row>
    <row r="79" spans="1:11" x14ac:dyDescent="0.25">
      <c r="A79" s="1">
        <f>fullIRtable!A79-fullIRtable!$A$65</f>
        <v>66.500000000058208</v>
      </c>
      <c r="B79" s="1">
        <v>20.756599999999999</v>
      </c>
      <c r="C79" s="1">
        <v>4.9682000000000004</v>
      </c>
      <c r="D79" s="1">
        <v>49.426900000000003</v>
      </c>
      <c r="E79" s="89">
        <v>28.279380000000003</v>
      </c>
      <c r="F79">
        <v>-189.09652652852901</v>
      </c>
      <c r="H79">
        <v>0.2104399999999996</v>
      </c>
      <c r="I79">
        <v>472.421738396438</v>
      </c>
      <c r="K79" t="s">
        <v>63</v>
      </c>
    </row>
    <row r="80" spans="1:11" x14ac:dyDescent="0.25">
      <c r="A80" s="1">
        <f>fullIRtable!A80-fullIRtable!$A$65</f>
        <v>69.500000000058208</v>
      </c>
      <c r="B80" s="1">
        <v>21.513200000000001</v>
      </c>
      <c r="C80" s="1">
        <v>4.9587000000000003</v>
      </c>
      <c r="D80" s="1">
        <v>41.780500000000004</v>
      </c>
      <c r="E80" s="89">
        <v>28.910700000000002</v>
      </c>
      <c r="F80" t="s">
        <v>70</v>
      </c>
      <c r="H80">
        <v>0.20849368420924838</v>
      </c>
      <c r="I80">
        <v>472.62937139841301</v>
      </c>
      <c r="K80" t="s">
        <v>63</v>
      </c>
    </row>
    <row r="81" spans="1:11" x14ac:dyDescent="0.25">
      <c r="A81" s="1">
        <f>fullIRtable!A81-fullIRtable!$A$65</f>
        <v>72.666666666744277</v>
      </c>
      <c r="B81" s="1">
        <v>21.087599999999998</v>
      </c>
      <c r="C81" s="1">
        <v>4.9744999999999999</v>
      </c>
      <c r="D81" s="1">
        <v>51.638599999999997</v>
      </c>
      <c r="E81" s="89">
        <v>29.570930000000001</v>
      </c>
      <c r="F81" t="s">
        <v>70</v>
      </c>
      <c r="H81">
        <v>0.24228000000166047</v>
      </c>
      <c r="I81">
        <v>466.59631192365799</v>
      </c>
      <c r="K81" t="s">
        <v>63</v>
      </c>
    </row>
    <row r="82" spans="1:11" x14ac:dyDescent="0.25">
      <c r="A82" s="1">
        <f>fullIRtable!A82-fullIRtable!$A$65</f>
        <v>75.500000000058208</v>
      </c>
      <c r="B82" s="1">
        <v>22.4117</v>
      </c>
      <c r="C82" s="1">
        <v>6.9726999999999997</v>
      </c>
      <c r="D82" s="1">
        <v>39.031599999999997</v>
      </c>
      <c r="E82" s="89">
        <v>30.257390000000004</v>
      </c>
      <c r="F82">
        <v>-208.43240495899499</v>
      </c>
      <c r="H82">
        <v>0.19942999999419536</v>
      </c>
      <c r="I82">
        <v>474.85250072316501</v>
      </c>
      <c r="K82" t="s">
        <v>63</v>
      </c>
    </row>
    <row r="83" spans="1:11" x14ac:dyDescent="0.25">
      <c r="A83" s="1">
        <f>fullIRtable!A83-fullIRtable!$A$65</f>
        <v>77.500000000116415</v>
      </c>
      <c r="B83" s="1">
        <v>22.1752</v>
      </c>
      <c r="C83" s="1">
        <v>6.9664000000000001</v>
      </c>
      <c r="D83" s="1">
        <v>31.7013</v>
      </c>
      <c r="E83" s="89">
        <v>30.656250000000004</v>
      </c>
      <c r="F83">
        <v>-211.348723055872</v>
      </c>
      <c r="H83">
        <v>0.19961428571428583</v>
      </c>
      <c r="I83">
        <v>474.80960796125498</v>
      </c>
      <c r="K83" t="s">
        <v>63</v>
      </c>
    </row>
    <row r="84" spans="1:11" x14ac:dyDescent="0.25">
      <c r="A84" s="1">
        <f>fullIRtable!A84-fullIRtable!$A$65</f>
        <v>88.000000000116401</v>
      </c>
      <c r="B84" s="1">
        <v>22.648099999999999</v>
      </c>
      <c r="C84" s="1">
        <v>6.9664000000000001</v>
      </c>
      <c r="D84" s="1">
        <v>17.767299999999999</v>
      </c>
      <c r="E84" s="89">
        <v>32.752200000000002</v>
      </c>
      <c r="F84">
        <v>-233.50284040137899</v>
      </c>
      <c r="H84">
        <v>0.20164400000469376</v>
      </c>
      <c r="I84">
        <v>474.34237647304798</v>
      </c>
      <c r="K84" t="s">
        <v>63</v>
      </c>
    </row>
    <row r="85" spans="1:11" x14ac:dyDescent="0.25">
      <c r="A85" s="1">
        <f>fullIRtable!A85-fullIRtable!$A$65</f>
        <v>90.500000000058193</v>
      </c>
      <c r="B85" s="1">
        <v>22.648099999999999</v>
      </c>
      <c r="C85" s="1">
        <v>6.9664000000000001</v>
      </c>
      <c r="D85" s="1">
        <v>13.8177</v>
      </c>
      <c r="E85" s="89">
        <v>33.256309999999999</v>
      </c>
      <c r="F85">
        <v>-230.365205289535</v>
      </c>
      <c r="H85">
        <v>0.20195000000000127</v>
      </c>
      <c r="I85">
        <v>474.27275128911401</v>
      </c>
      <c r="K85" t="s">
        <v>63</v>
      </c>
    </row>
    <row r="86" spans="1:11" x14ac:dyDescent="0.25">
      <c r="A86" s="1">
        <f>fullIRtable!A86-fullIRtable!$A$65</f>
        <v>93.500000000058193</v>
      </c>
      <c r="B86" s="1">
        <v>23.783000000000001</v>
      </c>
      <c r="C86" s="1">
        <v>6.9664000000000001</v>
      </c>
      <c r="D86" s="1">
        <v>6.6136999999999997</v>
      </c>
      <c r="E86" s="89">
        <v>33.862160000000003</v>
      </c>
      <c r="F86">
        <v>-227.56517607036201</v>
      </c>
      <c r="H86">
        <v>0.20555000001195983</v>
      </c>
      <c r="I86">
        <v>473.46919737669498</v>
      </c>
      <c r="K86" t="s">
        <v>63</v>
      </c>
    </row>
    <row r="87" spans="1:11" x14ac:dyDescent="0.25">
      <c r="A87" s="1">
        <f>fullIRtable!A87-fullIRtable!$A$65</f>
        <v>94.499999999999986</v>
      </c>
      <c r="B87" s="1">
        <v>24.066800000000001</v>
      </c>
      <c r="C87" s="1">
        <v>6.9633000000000003</v>
      </c>
      <c r="D87" s="1">
        <v>1.4951000000000001</v>
      </c>
      <c r="E87" s="89">
        <v>34.067709999999998</v>
      </c>
      <c r="F87">
        <v>-225.364808807657</v>
      </c>
      <c r="H87">
        <v>0.20149999997654522</v>
      </c>
      <c r="I87">
        <v>474.37521449866301</v>
      </c>
      <c r="K87" t="s">
        <v>63</v>
      </c>
    </row>
    <row r="88" spans="1:11" x14ac:dyDescent="0.25">
      <c r="A88" s="91">
        <f>fullIRtable!A88-fullIRtable!$A$65</f>
        <v>95.500000000116401</v>
      </c>
      <c r="B88" s="91">
        <v>23.783000000000001</v>
      </c>
      <c r="C88" s="91">
        <v>6.9695999999999998</v>
      </c>
      <c r="D88" s="91">
        <v>0.73680000000000001</v>
      </c>
      <c r="E88" s="98">
        <v>34.269210000000001</v>
      </c>
      <c r="F88">
        <v>-226.044158301088</v>
      </c>
      <c r="H88">
        <v>0</v>
      </c>
      <c r="I88">
        <v>0</v>
      </c>
      <c r="K88" s="93" t="s">
        <v>63</v>
      </c>
    </row>
    <row r="89" spans="1:11" x14ac:dyDescent="0.25">
      <c r="A89" s="1">
        <f>fullIRtable!A89-fullIRtable!$A$89</f>
        <v>0</v>
      </c>
      <c r="B89" s="1">
        <v>30.072299999999998</v>
      </c>
      <c r="C89" s="1">
        <v>4.9870999999999999</v>
      </c>
      <c r="D89" s="1">
        <v>43.865900000000003</v>
      </c>
      <c r="E89" s="89">
        <v>18.727899999999998</v>
      </c>
      <c r="F89">
        <v>-111.231757864576</v>
      </c>
      <c r="H89">
        <v>0.1158812121212124</v>
      </c>
      <c r="I89">
        <v>473.24848503143897</v>
      </c>
      <c r="K89" t="s">
        <v>64</v>
      </c>
    </row>
    <row r="90" spans="1:11" x14ac:dyDescent="0.25">
      <c r="A90" s="1">
        <f>fullIRtable!A90-fullIRtable!$A$89</f>
        <v>16.5</v>
      </c>
      <c r="B90" s="1">
        <v>30.072299999999998</v>
      </c>
      <c r="C90" s="1">
        <v>4.9587000000000003</v>
      </c>
      <c r="D90" s="1">
        <v>43.423499999999997</v>
      </c>
      <c r="E90" s="89">
        <v>20.639940000000003</v>
      </c>
      <c r="F90">
        <v>-138.79308106390499</v>
      </c>
      <c r="H90">
        <v>0.11460666666666579</v>
      </c>
      <c r="I90">
        <v>473.619513989263</v>
      </c>
      <c r="K90" t="s">
        <v>64</v>
      </c>
    </row>
    <row r="91" spans="1:11" x14ac:dyDescent="0.25">
      <c r="A91" s="1">
        <f>fullIRtable!A91-fullIRtable!$A$89</f>
        <v>19.5</v>
      </c>
      <c r="B91" s="1">
        <v>30.072299999999998</v>
      </c>
      <c r="C91" s="1">
        <v>4.9808000000000003</v>
      </c>
      <c r="D91" s="1">
        <v>47.183500000000002</v>
      </c>
      <c r="E91" s="89">
        <v>20.98376</v>
      </c>
      <c r="F91">
        <v>-142.230008882172</v>
      </c>
      <c r="H91">
        <v>0.11423333333333356</v>
      </c>
      <c r="I91">
        <v>474.00242999001</v>
      </c>
      <c r="K91" t="s">
        <v>64</v>
      </c>
    </row>
    <row r="92" spans="1:11" x14ac:dyDescent="0.25">
      <c r="A92" s="1">
        <f>fullIRtable!A92-fullIRtable!$A$89</f>
        <v>22.5</v>
      </c>
      <c r="B92" s="1">
        <v>30.024999999999999</v>
      </c>
      <c r="C92" s="1">
        <v>4.9839000000000002</v>
      </c>
      <c r="D92" s="1">
        <v>43.9923</v>
      </c>
      <c r="E92" s="89">
        <v>21.326460000000001</v>
      </c>
      <c r="F92">
        <v>-143.39294442873501</v>
      </c>
      <c r="H92">
        <v>0.10776666666666539</v>
      </c>
      <c r="I92">
        <v>476.49012229700003</v>
      </c>
      <c r="K92" t="s">
        <v>64</v>
      </c>
    </row>
    <row r="93" spans="1:11" x14ac:dyDescent="0.25">
      <c r="A93" s="1">
        <f>fullIRtable!A93-fullIRtable!$A$89</f>
        <v>24</v>
      </c>
      <c r="B93" s="1">
        <v>30.024999999999999</v>
      </c>
      <c r="C93" s="1">
        <v>5.2832999999999997</v>
      </c>
      <c r="D93" s="1">
        <v>45.066600000000001</v>
      </c>
      <c r="E93" s="89">
        <v>21.488109999999999</v>
      </c>
      <c r="F93" t="s">
        <v>70</v>
      </c>
      <c r="H93">
        <v>0.11258121212121223</v>
      </c>
      <c r="I93">
        <v>474.56332507163302</v>
      </c>
      <c r="K93" t="s">
        <v>64</v>
      </c>
    </row>
    <row r="94" spans="1:11" x14ac:dyDescent="0.25">
      <c r="A94" s="1">
        <f>fullIRtable!A94-fullIRtable!$A$89</f>
        <v>40.5</v>
      </c>
      <c r="B94" s="1">
        <v>30.024999999999999</v>
      </c>
      <c r="C94" s="1">
        <v>4.9713000000000003</v>
      </c>
      <c r="D94" s="1">
        <v>48.447400000000002</v>
      </c>
      <c r="E94" s="89">
        <v>23.345700000000001</v>
      </c>
      <c r="F94">
        <v>-154.37475964056301</v>
      </c>
      <c r="H94">
        <v>0.11323894736772708</v>
      </c>
      <c r="I94">
        <v>474.22819216320102</v>
      </c>
      <c r="K94" t="s">
        <v>64</v>
      </c>
    </row>
    <row r="95" spans="1:11" x14ac:dyDescent="0.25">
      <c r="A95" s="1">
        <f>fullIRtable!A95-fullIRtable!$A$89</f>
        <v>43.666666666686069</v>
      </c>
      <c r="B95" s="1">
        <v>30.072299999999998</v>
      </c>
      <c r="C95" s="1">
        <v>4.9649999999999999</v>
      </c>
      <c r="D95" s="1">
        <v>49.174100000000003</v>
      </c>
      <c r="E95" s="89">
        <v>23.70429</v>
      </c>
      <c r="F95">
        <v>-157.23459476771399</v>
      </c>
      <c r="H95">
        <v>0.1143423529419592</v>
      </c>
      <c r="I95">
        <v>473.90367686376101</v>
      </c>
      <c r="K95" t="s">
        <v>64</v>
      </c>
    </row>
    <row r="96" spans="1:11" x14ac:dyDescent="0.25">
      <c r="A96" s="1">
        <f>fullIRtable!A96-fullIRtable!$A$89</f>
        <v>46.5</v>
      </c>
      <c r="B96" s="1">
        <v>30.024999999999999</v>
      </c>
      <c r="C96" s="1">
        <v>4.9775999999999998</v>
      </c>
      <c r="D96" s="1">
        <v>50.122</v>
      </c>
      <c r="E96" s="89">
        <v>24.02826</v>
      </c>
      <c r="F96" t="s">
        <v>70</v>
      </c>
      <c r="H96">
        <v>0.17683333333333451</v>
      </c>
      <c r="I96">
        <v>473.34750377460199</v>
      </c>
      <c r="K96" t="s">
        <v>64</v>
      </c>
    </row>
    <row r="97" spans="1:11" x14ac:dyDescent="0.25">
      <c r="A97" s="1">
        <f>fullIRtable!A97-fullIRtable!$A$89</f>
        <v>48</v>
      </c>
      <c r="B97" s="1">
        <v>30.024999999999999</v>
      </c>
      <c r="C97" s="1">
        <v>4.9713000000000003</v>
      </c>
      <c r="D97" s="1">
        <v>54.261099999999999</v>
      </c>
      <c r="E97" s="89">
        <v>24.293510000000001</v>
      </c>
      <c r="F97">
        <v>-159.052599478818</v>
      </c>
      <c r="H97">
        <v>0.20401999999999987</v>
      </c>
      <c r="I97">
        <v>473.80724285598501</v>
      </c>
      <c r="K97" t="s">
        <v>64</v>
      </c>
    </row>
    <row r="98" spans="1:11" x14ac:dyDescent="0.25">
      <c r="A98" s="1">
        <f>fullIRtable!A98-fullIRtable!$A$89</f>
        <v>49.5</v>
      </c>
      <c r="B98" s="1">
        <v>30.024999999999999</v>
      </c>
      <c r="C98" s="1">
        <v>4.9744999999999999</v>
      </c>
      <c r="D98" s="1">
        <v>51.575400000000002</v>
      </c>
      <c r="E98" s="89">
        <v>24.599540000000001</v>
      </c>
      <c r="F98">
        <v>-158.48503086418799</v>
      </c>
      <c r="H98">
        <v>0.20579000000000036</v>
      </c>
      <c r="I98">
        <v>473.416626471987</v>
      </c>
      <c r="K98" t="s">
        <v>64</v>
      </c>
    </row>
    <row r="99" spans="1:11" x14ac:dyDescent="0.25">
      <c r="A99" s="1">
        <f>fullIRtable!A99-fullIRtable!$A$89</f>
        <v>52.5</v>
      </c>
      <c r="B99" s="1">
        <v>29.977699999999999</v>
      </c>
      <c r="C99" s="1">
        <v>4.9775999999999998</v>
      </c>
      <c r="D99" s="1">
        <v>65.477800000000002</v>
      </c>
      <c r="E99" s="89">
        <v>25.216910000000002</v>
      </c>
      <c r="F99">
        <v>-159.98991012362299</v>
      </c>
      <c r="H99">
        <v>0.20422999999999991</v>
      </c>
      <c r="I99">
        <v>473.760544435665</v>
      </c>
      <c r="K99" t="s">
        <v>64</v>
      </c>
    </row>
    <row r="100" spans="1:11" x14ac:dyDescent="0.25">
      <c r="A100" s="1">
        <f>fullIRtable!A100-fullIRtable!$A$89</f>
        <v>64.5</v>
      </c>
      <c r="B100" s="1">
        <v>30.024999999999999</v>
      </c>
      <c r="C100" s="1">
        <v>4.9619</v>
      </c>
      <c r="D100" s="1">
        <v>46.772799999999997</v>
      </c>
      <c r="E100" s="89">
        <v>27.667670000000001</v>
      </c>
      <c r="F100">
        <v>-170.19837906610701</v>
      </c>
      <c r="H100">
        <v>0.20298461538825111</v>
      </c>
      <c r="I100">
        <v>474.00836392053401</v>
      </c>
      <c r="K100" t="s">
        <v>64</v>
      </c>
    </row>
    <row r="101" spans="1:11" x14ac:dyDescent="0.25">
      <c r="A101" s="1">
        <f>fullIRtable!A101-fullIRtable!$A$89</f>
        <v>67.749999999941792</v>
      </c>
      <c r="B101" s="1">
        <v>30.024999999999999</v>
      </c>
      <c r="C101" s="1">
        <v>4.9744999999999999</v>
      </c>
      <c r="D101" s="1">
        <v>43.044400000000003</v>
      </c>
      <c r="E101" s="89">
        <v>28.327370000000002</v>
      </c>
      <c r="F101">
        <v>-173.31722134521601</v>
      </c>
      <c r="H101">
        <v>0.20189818181390781</v>
      </c>
      <c r="I101">
        <v>474.39336268880197</v>
      </c>
      <c r="K101" t="s">
        <v>64</v>
      </c>
    </row>
    <row r="102" spans="1:11" x14ac:dyDescent="0.25">
      <c r="A102" s="91">
        <f>fullIRtable!A102-fullIRtable!$A$89</f>
        <v>70.5</v>
      </c>
      <c r="B102" s="91">
        <v>29.883199999999999</v>
      </c>
      <c r="C102" s="91">
        <v>4.9839000000000002</v>
      </c>
      <c r="D102" s="91">
        <v>90.091399999999993</v>
      </c>
      <c r="E102" s="98">
        <v>28.88259</v>
      </c>
      <c r="F102">
        <v>-170.295237358386</v>
      </c>
      <c r="H102">
        <v>0</v>
      </c>
      <c r="I102">
        <v>0</v>
      </c>
      <c r="K102" s="93" t="s">
        <v>64</v>
      </c>
    </row>
    <row r="103" spans="1:11" x14ac:dyDescent="0.25">
      <c r="A103" s="1">
        <f>fullIRtable!A103-fullIRtable!$A$103</f>
        <v>0</v>
      </c>
      <c r="B103" s="1">
        <v>23.735700000000001</v>
      </c>
      <c r="C103" s="1">
        <v>4.0194999999999999</v>
      </c>
      <c r="D103" s="1">
        <v>60.011699999999998</v>
      </c>
      <c r="E103" s="89">
        <v>17.117980000000003</v>
      </c>
      <c r="F103">
        <v>-63.3628877821928</v>
      </c>
      <c r="H103">
        <v>8.4169999999999121E-2</v>
      </c>
      <c r="I103">
        <v>470.98902373698002</v>
      </c>
      <c r="K103" t="s">
        <v>65</v>
      </c>
    </row>
    <row r="104" spans="1:11" x14ac:dyDescent="0.25">
      <c r="A104" s="1">
        <f>fullIRtable!A104-fullIRtable!$A$103</f>
        <v>3</v>
      </c>
      <c r="B104" s="1">
        <v>23.735700000000001</v>
      </c>
      <c r="C104" s="1">
        <v>3.9973999999999998</v>
      </c>
      <c r="D104" s="1">
        <v>60.2012</v>
      </c>
      <c r="E104" s="89">
        <v>17.37049</v>
      </c>
      <c r="F104">
        <v>-68.892246540559498</v>
      </c>
      <c r="H104">
        <v>8.1494999997628506E-2</v>
      </c>
      <c r="I104">
        <v>470.65708331066497</v>
      </c>
      <c r="K104" t="s">
        <v>65</v>
      </c>
    </row>
    <row r="105" spans="1:11" x14ac:dyDescent="0.25">
      <c r="A105" s="1">
        <f>fullIRtable!A105-fullIRtable!$A$103</f>
        <v>5.0000000000582077</v>
      </c>
      <c r="B105" s="1">
        <v>23.735700000000001</v>
      </c>
      <c r="C105" s="1">
        <v>4.0163000000000002</v>
      </c>
      <c r="D105" s="1">
        <v>59.7273</v>
      </c>
      <c r="E105" s="89">
        <v>17.533480000000001</v>
      </c>
      <c r="F105">
        <v>-70.934400184065595</v>
      </c>
      <c r="H105">
        <v>7.5340425532661279E-2</v>
      </c>
      <c r="I105">
        <v>471.98794932581001</v>
      </c>
      <c r="K105" t="s">
        <v>65</v>
      </c>
    </row>
    <row r="106" spans="1:11" x14ac:dyDescent="0.25">
      <c r="A106" s="1">
        <f>fullIRtable!A106-fullIRtable!$A$103</f>
        <v>16.749999999941792</v>
      </c>
      <c r="B106" s="1">
        <v>23.641200000000001</v>
      </c>
      <c r="C106" s="1">
        <v>4.0037000000000003</v>
      </c>
      <c r="D106" s="1">
        <v>59.9801</v>
      </c>
      <c r="E106" s="89">
        <v>18.41873</v>
      </c>
      <c r="F106">
        <v>-98.340174262796296</v>
      </c>
      <c r="H106">
        <v>7.4853333333334618E-2</v>
      </c>
      <c r="I106">
        <v>471.08838760564998</v>
      </c>
      <c r="K106" t="s">
        <v>65</v>
      </c>
    </row>
    <row r="107" spans="1:11" x14ac:dyDescent="0.25">
      <c r="A107" s="1">
        <f>fullIRtable!A107-fullIRtable!$A$103</f>
        <v>18.249999999941792</v>
      </c>
      <c r="B107" s="1">
        <v>23.735700000000001</v>
      </c>
      <c r="C107" s="1">
        <v>4.0068000000000001</v>
      </c>
      <c r="D107" s="1">
        <v>59.916899999999998</v>
      </c>
      <c r="E107" s="89">
        <v>18.531010000000002</v>
      </c>
      <c r="F107">
        <v>-100.38735257425</v>
      </c>
      <c r="H107">
        <v>0.13235999999719752</v>
      </c>
      <c r="I107">
        <v>472.55209539411902</v>
      </c>
      <c r="K107" t="s">
        <v>65</v>
      </c>
    </row>
    <row r="108" spans="1:11" x14ac:dyDescent="0.25">
      <c r="A108" s="1">
        <f>fullIRtable!A108-fullIRtable!$A$103</f>
        <v>21</v>
      </c>
      <c r="B108" s="1">
        <v>23.688500000000001</v>
      </c>
      <c r="C108" s="1">
        <v>3.9689999999999999</v>
      </c>
      <c r="D108" s="1">
        <v>40.042700000000004</v>
      </c>
      <c r="E108" s="89">
        <v>18.895</v>
      </c>
      <c r="F108">
        <v>-97.032817936011597</v>
      </c>
      <c r="H108">
        <v>0.14416333333333378</v>
      </c>
      <c r="I108">
        <v>470.96033934133197</v>
      </c>
      <c r="K108" t="s">
        <v>65</v>
      </c>
    </row>
    <row r="109" spans="1:11" x14ac:dyDescent="0.25">
      <c r="A109" s="1">
        <f>fullIRtable!A109-fullIRtable!$A$103</f>
        <v>24</v>
      </c>
      <c r="B109" s="1">
        <v>23.735700000000001</v>
      </c>
      <c r="C109" s="1">
        <v>3.9973999999999998</v>
      </c>
      <c r="D109" s="1">
        <v>40.042700000000004</v>
      </c>
      <c r="E109" s="89">
        <v>19.327490000000001</v>
      </c>
      <c r="F109">
        <v>-105.221226099107</v>
      </c>
      <c r="H109">
        <v>0.14359333333333288</v>
      </c>
      <c r="I109">
        <v>471.12931569477098</v>
      </c>
      <c r="K109" t="s">
        <v>65</v>
      </c>
    </row>
    <row r="110" spans="1:11" x14ac:dyDescent="0.25">
      <c r="A110" s="1">
        <f>fullIRtable!A110-fullIRtable!$A$103</f>
        <v>27</v>
      </c>
      <c r="B110" s="1">
        <v>23.735700000000001</v>
      </c>
      <c r="C110" s="1">
        <v>3.9878999999999998</v>
      </c>
      <c r="D110" s="1">
        <v>40.1691</v>
      </c>
      <c r="E110" s="89">
        <v>19.75827</v>
      </c>
      <c r="F110">
        <v>-113.60495107936499</v>
      </c>
      <c r="H110">
        <v>0.14527499999577176</v>
      </c>
      <c r="I110">
        <v>471.23542409927802</v>
      </c>
      <c r="K110" t="s">
        <v>65</v>
      </c>
    </row>
    <row r="111" spans="1:11" x14ac:dyDescent="0.25">
      <c r="A111" s="1">
        <f>fullIRtable!A111-fullIRtable!$A$103</f>
        <v>29.000000000058208</v>
      </c>
      <c r="B111" s="1">
        <v>23.735700000000001</v>
      </c>
      <c r="C111" s="1">
        <v>4.0225999999999997</v>
      </c>
      <c r="D111" s="1">
        <v>39.79</v>
      </c>
      <c r="E111" s="89">
        <v>20.048819999999999</v>
      </c>
      <c r="F111">
        <v>-115.13111128578301</v>
      </c>
      <c r="H111">
        <v>0.19793951219737016</v>
      </c>
      <c r="I111">
        <v>471.53893346002002</v>
      </c>
      <c r="K111" t="s">
        <v>65</v>
      </c>
    </row>
    <row r="112" spans="1:11" x14ac:dyDescent="0.25">
      <c r="A112" s="1">
        <f>fullIRtable!A112-fullIRtable!$A$103</f>
        <v>39.249999999941792</v>
      </c>
      <c r="B112" s="1">
        <v>23.735700000000001</v>
      </c>
      <c r="C112" s="1">
        <v>3.9752999999999998</v>
      </c>
      <c r="D112" s="1">
        <v>44.845399999999998</v>
      </c>
      <c r="E112" s="89">
        <v>22.0777</v>
      </c>
      <c r="F112">
        <v>-151.81149119871699</v>
      </c>
      <c r="H112">
        <v>0.24742181817658185</v>
      </c>
      <c r="I112">
        <v>471.79101319204699</v>
      </c>
      <c r="K112" t="s">
        <v>65</v>
      </c>
    </row>
    <row r="113" spans="1:11" x14ac:dyDescent="0.25">
      <c r="A113" s="1">
        <f>fullIRtable!A113-fullIRtable!$A$103</f>
        <v>42</v>
      </c>
      <c r="B113" s="1">
        <v>23.830300000000001</v>
      </c>
      <c r="C113" s="1">
        <v>4.0194999999999999</v>
      </c>
      <c r="D113" s="1">
        <v>37.135899999999999</v>
      </c>
      <c r="E113" s="89">
        <v>22.758110000000002</v>
      </c>
      <c r="F113">
        <v>-165.748893331902</v>
      </c>
      <c r="H113">
        <v>0.39570999999999995</v>
      </c>
      <c r="I113">
        <v>475.22234338096001</v>
      </c>
      <c r="K113" t="s">
        <v>65</v>
      </c>
    </row>
    <row r="114" spans="1:11" x14ac:dyDescent="0.25">
      <c r="A114" s="1">
        <f>fullIRtable!A114-fullIRtable!$A$103</f>
        <v>45</v>
      </c>
      <c r="B114" s="1">
        <v>23.593900000000001</v>
      </c>
      <c r="C114" s="1">
        <v>4.0320999999999998</v>
      </c>
      <c r="D114" s="1">
        <v>3.3593000000000002</v>
      </c>
      <c r="E114" s="89">
        <v>23.945240000000002</v>
      </c>
      <c r="F114">
        <v>-159.15053964657201</v>
      </c>
      <c r="H114">
        <v>0.11613333333333269</v>
      </c>
      <c r="I114">
        <v>468.39978969585002</v>
      </c>
      <c r="K114" t="s">
        <v>65</v>
      </c>
    </row>
    <row r="115" spans="1:11" x14ac:dyDescent="0.25">
      <c r="A115" s="1">
        <f>fullIRtable!A115-fullIRtable!$A$103</f>
        <v>48</v>
      </c>
      <c r="B115" s="1">
        <v>23.546600000000002</v>
      </c>
      <c r="C115" s="1">
        <v>3.9659</v>
      </c>
      <c r="D115" s="1">
        <v>3.1065</v>
      </c>
      <c r="E115" s="89">
        <v>24.29364</v>
      </c>
      <c r="F115">
        <v>-159.629547719784</v>
      </c>
      <c r="H115">
        <v>6.4276666666668092E-2</v>
      </c>
      <c r="I115">
        <v>470.17522714433801</v>
      </c>
      <c r="K115" t="s">
        <v>65</v>
      </c>
    </row>
    <row r="116" spans="1:11" x14ac:dyDescent="0.25">
      <c r="A116" s="1">
        <f>fullIRtable!A116-fullIRtable!$A$103</f>
        <v>51</v>
      </c>
      <c r="B116" s="1">
        <v>23.593900000000001</v>
      </c>
      <c r="C116" s="1">
        <v>4.0163000000000002</v>
      </c>
      <c r="D116" s="1">
        <v>27.024999999999999</v>
      </c>
      <c r="E116" s="89">
        <v>24.486470000000004</v>
      </c>
      <c r="F116">
        <v>-165.597502174038</v>
      </c>
      <c r="H116">
        <v>0.30431999999114195</v>
      </c>
      <c r="I116">
        <v>472.27533241853502</v>
      </c>
      <c r="K116" t="s">
        <v>65</v>
      </c>
    </row>
    <row r="117" spans="1:11" x14ac:dyDescent="0.25">
      <c r="A117" s="1">
        <f>fullIRtable!A117-fullIRtable!$A$103</f>
        <v>53.000000000058208</v>
      </c>
      <c r="B117" s="1">
        <v>23.924900000000001</v>
      </c>
      <c r="C117" s="1">
        <v>4.0384000000000002</v>
      </c>
      <c r="D117" s="1">
        <v>7.7511999999999999</v>
      </c>
      <c r="E117" s="89">
        <v>25.095110000000002</v>
      </c>
      <c r="F117">
        <v>-171.88172117762099</v>
      </c>
      <c r="H117">
        <v>0.30351609756442272</v>
      </c>
      <c r="I117">
        <v>471.79752193664001</v>
      </c>
      <c r="K117" t="s">
        <v>65</v>
      </c>
    </row>
    <row r="118" spans="1:11" x14ac:dyDescent="0.25">
      <c r="A118" s="1">
        <f>fullIRtable!A118-fullIRtable!$A$103</f>
        <v>63.249999999941792</v>
      </c>
      <c r="B118" s="1">
        <v>23.830300000000001</v>
      </c>
      <c r="C118" s="1">
        <v>3.9752999999999998</v>
      </c>
      <c r="D118" s="1">
        <v>10.531700000000001</v>
      </c>
      <c r="E118" s="89">
        <v>28.206150000000001</v>
      </c>
      <c r="F118">
        <v>-217.93034956447099</v>
      </c>
      <c r="H118">
        <v>0.28802181817572153</v>
      </c>
      <c r="I118">
        <v>472.64143493202499</v>
      </c>
      <c r="K118" t="s">
        <v>65</v>
      </c>
    </row>
    <row r="119" spans="1:11" x14ac:dyDescent="0.25">
      <c r="A119" s="1">
        <f>fullIRtable!A119-fullIRtable!$A$103</f>
        <v>66</v>
      </c>
      <c r="B119" s="1">
        <v>23.688500000000001</v>
      </c>
      <c r="C119" s="1">
        <v>4.0132000000000003</v>
      </c>
      <c r="D119" s="1">
        <v>10.658099999999999</v>
      </c>
      <c r="E119" s="89">
        <v>28.99821</v>
      </c>
      <c r="F119">
        <v>-213.52367297547099</v>
      </c>
      <c r="H119">
        <v>0.23644999999999902</v>
      </c>
      <c r="I119">
        <v>473.20076614772302</v>
      </c>
      <c r="K119" t="s">
        <v>65</v>
      </c>
    </row>
    <row r="120" spans="1:11" x14ac:dyDescent="0.25">
      <c r="A120" s="1">
        <f>fullIRtable!A120-fullIRtable!$A$103</f>
        <v>69</v>
      </c>
      <c r="B120" s="1">
        <v>23.877600000000001</v>
      </c>
      <c r="C120" s="1">
        <v>4.0037000000000003</v>
      </c>
      <c r="D120" s="1">
        <v>39.947899999999997</v>
      </c>
      <c r="E120" s="89">
        <v>29.707559999999997</v>
      </c>
      <c r="F120">
        <v>-213.60668609690299</v>
      </c>
      <c r="H120">
        <v>0.21826333333333517</v>
      </c>
      <c r="I120">
        <v>473.11994323156</v>
      </c>
      <c r="K120" t="s">
        <v>65</v>
      </c>
    </row>
    <row r="121" spans="1:11" x14ac:dyDescent="0.25">
      <c r="A121" s="1">
        <f>fullIRtable!A121-fullIRtable!$A$103</f>
        <v>72</v>
      </c>
      <c r="B121" s="1">
        <v>23.593900000000001</v>
      </c>
      <c r="C121" s="1">
        <v>4.0163000000000002</v>
      </c>
      <c r="D121" s="1">
        <v>39.663600000000002</v>
      </c>
      <c r="E121" s="89">
        <v>30.362350000000003</v>
      </c>
      <c r="F121">
        <v>-218.116163617365</v>
      </c>
      <c r="H121">
        <v>0.21395666666666577</v>
      </c>
      <c r="I121">
        <v>472.76501048038602</v>
      </c>
      <c r="K121" t="s">
        <v>65</v>
      </c>
    </row>
    <row r="122" spans="1:11" x14ac:dyDescent="0.25">
      <c r="A122" s="1">
        <f>fullIRtable!A122-fullIRtable!$A$103</f>
        <v>75</v>
      </c>
      <c r="B122" s="1">
        <v>23.546600000000002</v>
      </c>
      <c r="C122" s="1">
        <v>3.9815999999999998</v>
      </c>
      <c r="D122" s="1">
        <v>40.1691</v>
      </c>
      <c r="E122" s="89">
        <v>31.00422</v>
      </c>
      <c r="F122">
        <v>-218.362183616576</v>
      </c>
      <c r="H122">
        <v>0.20653999999398928</v>
      </c>
      <c r="I122">
        <v>472.375413923542</v>
      </c>
      <c r="K122" t="s">
        <v>65</v>
      </c>
    </row>
    <row r="123" spans="1:11" x14ac:dyDescent="0.25">
      <c r="A123" s="1">
        <f>fullIRtable!A123-fullIRtable!$A$103</f>
        <v>77.000000000058208</v>
      </c>
      <c r="B123" s="1">
        <v>23.735700000000001</v>
      </c>
      <c r="C123" s="1">
        <v>4.0603999999999996</v>
      </c>
      <c r="D123" s="1">
        <v>40.895800000000001</v>
      </c>
      <c r="E123" s="89">
        <v>31.417300000000001</v>
      </c>
      <c r="F123">
        <v>-227.19691920306801</v>
      </c>
      <c r="H123">
        <v>0.19881463414859976</v>
      </c>
      <c r="I123">
        <v>472.71304091622801</v>
      </c>
      <c r="K123" t="s">
        <v>65</v>
      </c>
    </row>
    <row r="124" spans="1:11" x14ac:dyDescent="0.25">
      <c r="A124" s="1">
        <f>fullIRtable!A124-fullIRtable!$A$103</f>
        <v>87.249999999941792</v>
      </c>
      <c r="B124" s="1">
        <v>23.735700000000001</v>
      </c>
      <c r="C124" s="1">
        <v>4.01</v>
      </c>
      <c r="D124" s="1">
        <v>40.105899999999998</v>
      </c>
      <c r="E124" s="89">
        <v>33.455150000000003</v>
      </c>
      <c r="F124">
        <v>-261.01429175327598</v>
      </c>
      <c r="H124">
        <v>0.18567428570934294</v>
      </c>
      <c r="I124">
        <v>473.17410298514602</v>
      </c>
      <c r="K124" t="s">
        <v>65</v>
      </c>
    </row>
    <row r="125" spans="1:11" x14ac:dyDescent="0.25">
      <c r="A125" s="1">
        <f>fullIRtable!A125-fullIRtable!$A$103</f>
        <v>90.166666666686069</v>
      </c>
      <c r="B125" s="1">
        <v>23.593900000000001</v>
      </c>
      <c r="C125" s="1">
        <v>4.0384000000000002</v>
      </c>
      <c r="D125" s="1">
        <v>41.211799999999997</v>
      </c>
      <c r="E125" s="89">
        <v>33.996699999999997</v>
      </c>
      <c r="F125">
        <v>-254.60780826664001</v>
      </c>
      <c r="H125">
        <v>0.17394967741674258</v>
      </c>
      <c r="I125">
        <v>473.57478633983197</v>
      </c>
      <c r="K125" t="s">
        <v>65</v>
      </c>
    </row>
    <row r="126" spans="1:11" x14ac:dyDescent="0.25">
      <c r="A126" s="1">
        <f>fullIRtable!A126-fullIRtable!$A$103</f>
        <v>92.750000000058208</v>
      </c>
      <c r="B126" s="1">
        <v>23.830300000000001</v>
      </c>
      <c r="C126" s="1">
        <v>4.01</v>
      </c>
      <c r="D126" s="1">
        <v>39.821599999999997</v>
      </c>
      <c r="E126" s="89">
        <v>34.446069999999999</v>
      </c>
      <c r="F126">
        <v>-238.744259699081</v>
      </c>
      <c r="H126">
        <v>0.1635840000152266</v>
      </c>
      <c r="I126">
        <v>476.266247803353</v>
      </c>
      <c r="K126" t="s">
        <v>65</v>
      </c>
    </row>
    <row r="127" spans="1:11" x14ac:dyDescent="0.25">
      <c r="A127" s="1">
        <f>fullIRtable!A127-fullIRtable!$A$103</f>
        <v>93.999999999941792</v>
      </c>
      <c r="B127" s="1">
        <v>23.593900000000001</v>
      </c>
      <c r="C127" s="1">
        <v>4.0888</v>
      </c>
      <c r="D127" s="1">
        <v>39.947899999999997</v>
      </c>
      <c r="E127" s="89">
        <v>34.650549999999988</v>
      </c>
      <c r="F127">
        <v>-227.89821382207299</v>
      </c>
      <c r="H127">
        <v>0.1774707692244164</v>
      </c>
      <c r="I127">
        <v>473.44213261890002</v>
      </c>
      <c r="K127" t="s">
        <v>65</v>
      </c>
    </row>
    <row r="128" spans="1:11" x14ac:dyDescent="0.25">
      <c r="A128" s="1">
        <f>fullIRtable!A128-fullIRtable!$A$103</f>
        <v>96.166666666686069</v>
      </c>
      <c r="B128" s="1">
        <v>23.783000000000001</v>
      </c>
      <c r="C128" s="1">
        <v>4.01</v>
      </c>
      <c r="D128" s="1">
        <v>39.6004</v>
      </c>
      <c r="E128" s="89">
        <v>35.035069999999997</v>
      </c>
      <c r="F128">
        <v>-227.33492945997699</v>
      </c>
      <c r="H128">
        <v>0.1773490909053396</v>
      </c>
      <c r="I128">
        <v>472.62479420837201</v>
      </c>
      <c r="K128" t="s">
        <v>65</v>
      </c>
    </row>
    <row r="129" spans="1:11" x14ac:dyDescent="0.25">
      <c r="A129" s="1">
        <f>fullIRtable!A129-fullIRtable!$A$103</f>
        <v>98.000000000058208</v>
      </c>
      <c r="B129" s="1">
        <v>23.783000000000001</v>
      </c>
      <c r="C129" s="1">
        <v>4.0004999999999997</v>
      </c>
      <c r="D129" s="1">
        <v>38.842100000000002</v>
      </c>
      <c r="E129" s="89">
        <v>35.360210000000002</v>
      </c>
      <c r="F129">
        <v>-232.108254076251</v>
      </c>
      <c r="H129">
        <v>0.16656500000969388</v>
      </c>
      <c r="I129">
        <v>472.773183300021</v>
      </c>
      <c r="K129" t="s">
        <v>65</v>
      </c>
    </row>
    <row r="130" spans="1:11" x14ac:dyDescent="0.25">
      <c r="A130" s="1">
        <f>fullIRtable!A130-fullIRtable!$A$103</f>
        <v>99.999999999941792</v>
      </c>
      <c r="B130" s="1">
        <v>23.735700000000001</v>
      </c>
      <c r="C130" s="1">
        <v>4.0037000000000003</v>
      </c>
      <c r="D130" s="1">
        <v>40.105899999999998</v>
      </c>
      <c r="E130" s="89">
        <v>35.693339999999999</v>
      </c>
      <c r="F130">
        <v>-236.45011111521799</v>
      </c>
      <c r="H130">
        <v>0.15012545454466042</v>
      </c>
      <c r="I130">
        <v>472.888348143575</v>
      </c>
      <c r="K130" t="s">
        <v>65</v>
      </c>
    </row>
    <row r="131" spans="1:11" x14ac:dyDescent="0.25">
      <c r="A131" s="1">
        <f>fullIRtable!A131-fullIRtable!$A$103</f>
        <v>111</v>
      </c>
      <c r="B131" s="1">
        <v>23.688500000000001</v>
      </c>
      <c r="C131" s="1">
        <v>4.0132000000000003</v>
      </c>
      <c r="D131" s="1">
        <v>39.3476</v>
      </c>
      <c r="E131" s="89">
        <v>37.344720000000002</v>
      </c>
      <c r="F131">
        <v>-247.46890458707199</v>
      </c>
      <c r="H131">
        <v>0.12852000000747549</v>
      </c>
      <c r="I131">
        <v>473.52958554008399</v>
      </c>
      <c r="K131" t="s">
        <v>65</v>
      </c>
    </row>
    <row r="132" spans="1:11" x14ac:dyDescent="0.25">
      <c r="A132" s="1">
        <f>fullIRtable!A132-fullIRtable!$A$103</f>
        <v>111.99999999994179</v>
      </c>
      <c r="B132" s="1">
        <v>23.735700000000001</v>
      </c>
      <c r="C132" s="1">
        <v>4.01</v>
      </c>
      <c r="D132" s="1">
        <v>40.485100000000003</v>
      </c>
      <c r="E132" s="89">
        <v>37.473239999999997</v>
      </c>
      <c r="F132">
        <v>-244.464868829007</v>
      </c>
      <c r="H132">
        <v>0.12504999998543681</v>
      </c>
      <c r="I132">
        <v>474.13779651900398</v>
      </c>
      <c r="K132" t="s">
        <v>65</v>
      </c>
    </row>
    <row r="133" spans="1:11" x14ac:dyDescent="0.25">
      <c r="A133" s="91">
        <f>fullIRtable!A133-fullIRtable!$A$103</f>
        <v>113.00000000005821</v>
      </c>
      <c r="B133" s="91">
        <v>23.783000000000001</v>
      </c>
      <c r="C133" s="91">
        <v>4.0068000000000001</v>
      </c>
      <c r="D133" s="91">
        <v>38.589300000000001</v>
      </c>
      <c r="E133" s="98">
        <v>37.598289999999992</v>
      </c>
      <c r="F133">
        <v>-247.61566262860401</v>
      </c>
      <c r="H133">
        <v>0</v>
      </c>
      <c r="I133">
        <v>0</v>
      </c>
      <c r="K133" s="93" t="s">
        <v>65</v>
      </c>
    </row>
    <row r="134" spans="1:11" x14ac:dyDescent="0.25">
      <c r="A134" s="1">
        <f>fullIRtable!A134-fullIRtable!$A$134</f>
        <v>0</v>
      </c>
      <c r="B134" s="1">
        <v>23.735700000000001</v>
      </c>
      <c r="C134" s="1">
        <v>4.0762</v>
      </c>
      <c r="D134" s="1">
        <v>50.28</v>
      </c>
      <c r="E134" s="89">
        <v>17.021830000000001</v>
      </c>
      <c r="F134">
        <v>-98.668854799150793</v>
      </c>
      <c r="H134">
        <v>4.0233213333332664E-2</v>
      </c>
      <c r="I134">
        <v>489.66960195158799</v>
      </c>
      <c r="K134" t="s">
        <v>66</v>
      </c>
    </row>
    <row r="135" spans="1:11" x14ac:dyDescent="0.25">
      <c r="A135" s="1">
        <f>fullIRtable!A135-fullIRtable!$A$134</f>
        <v>1.5</v>
      </c>
      <c r="B135" s="1">
        <v>23.735700000000001</v>
      </c>
      <c r="C135" s="1">
        <v>4.0289000000000001</v>
      </c>
      <c r="D135" s="1">
        <v>50.438000000000002</v>
      </c>
      <c r="E135" s="89">
        <v>17.08217982</v>
      </c>
      <c r="F135">
        <v>-96.835274428869596</v>
      </c>
      <c r="H135">
        <v>4.3133453333333925E-2</v>
      </c>
      <c r="I135">
        <v>470.73191712511402</v>
      </c>
      <c r="K135" t="s">
        <v>66</v>
      </c>
    </row>
    <row r="136" spans="1:11" x14ac:dyDescent="0.25">
      <c r="A136" s="1">
        <f>fullIRtable!A136-fullIRtable!$A$134</f>
        <v>4.5</v>
      </c>
      <c r="B136" s="1">
        <v>23.783000000000001</v>
      </c>
      <c r="C136" s="1">
        <v>4.0415000000000001</v>
      </c>
      <c r="D136" s="1">
        <v>48.542200000000001</v>
      </c>
      <c r="E136" s="89">
        <v>17.211580180000002</v>
      </c>
      <c r="F136">
        <v>-89.297604303563503</v>
      </c>
      <c r="H136">
        <v>4.5409879999999937E-2</v>
      </c>
      <c r="I136">
        <v>470.08797073215402</v>
      </c>
      <c r="K136" t="s">
        <v>66</v>
      </c>
    </row>
    <row r="137" spans="1:11" x14ac:dyDescent="0.25">
      <c r="A137" s="1">
        <f>fullIRtable!A137-fullIRtable!$A$134</f>
        <v>7.5</v>
      </c>
      <c r="B137" s="1">
        <v>23.735700000000001</v>
      </c>
      <c r="C137" s="1">
        <v>3.9815999999999998</v>
      </c>
      <c r="D137" s="1">
        <v>49.490099999999998</v>
      </c>
      <c r="E137" s="89">
        <v>17.347809820000002</v>
      </c>
      <c r="F137">
        <v>-92.029133757426493</v>
      </c>
      <c r="H137">
        <v>4.3756606666665476E-2</v>
      </c>
      <c r="I137">
        <v>469.08588670037301</v>
      </c>
      <c r="K137" t="s">
        <v>66</v>
      </c>
    </row>
    <row r="138" spans="1:11" x14ac:dyDescent="0.25">
      <c r="A138" s="1">
        <f>fullIRtable!A138-fullIRtable!$A$134</f>
        <v>10.5</v>
      </c>
      <c r="B138" s="1">
        <v>23.735700000000001</v>
      </c>
      <c r="C138" s="1">
        <v>4.0068000000000001</v>
      </c>
      <c r="D138" s="1">
        <v>50.5959</v>
      </c>
      <c r="E138" s="89">
        <v>17.479079639999998</v>
      </c>
      <c r="F138">
        <v>-90.751722684094503</v>
      </c>
      <c r="H138">
        <v>4.8085089998601262E-2</v>
      </c>
      <c r="I138">
        <v>470.70048995766001</v>
      </c>
      <c r="K138" t="s">
        <v>66</v>
      </c>
    </row>
    <row r="139" spans="1:11" x14ac:dyDescent="0.25">
      <c r="A139" s="1">
        <f>fullIRtable!A139-fullIRtable!$A$134</f>
        <v>12.500000000058208</v>
      </c>
      <c r="B139" s="1">
        <v>23.641200000000001</v>
      </c>
      <c r="C139" s="1">
        <v>3.9878999999999998</v>
      </c>
      <c r="D139" s="1">
        <v>51.196300000000001</v>
      </c>
      <c r="E139" s="89">
        <v>17.57524982</v>
      </c>
      <c r="F139">
        <v>-94.491345088191295</v>
      </c>
      <c r="H139">
        <v>5.1178146666666792E-2</v>
      </c>
      <c r="I139">
        <v>471.648216247525</v>
      </c>
      <c r="K139" t="s">
        <v>66</v>
      </c>
    </row>
    <row r="140" spans="1:11" x14ac:dyDescent="0.25">
      <c r="A140" s="1">
        <f>fullIRtable!A140-fullIRtable!$A$134</f>
        <v>23.000000000058208</v>
      </c>
      <c r="B140" s="1">
        <v>23.735700000000001</v>
      </c>
      <c r="C140" s="1">
        <v>3.9942000000000002</v>
      </c>
      <c r="D140" s="1">
        <v>48.731699999999996</v>
      </c>
      <c r="E140" s="89">
        <v>18.112620360000001</v>
      </c>
      <c r="F140">
        <v>-110.453657400254</v>
      </c>
      <c r="H140">
        <v>5.5762162287568438E-2</v>
      </c>
      <c r="I140">
        <v>471.73891696750701</v>
      </c>
      <c r="K140" t="s">
        <v>66</v>
      </c>
    </row>
    <row r="141" spans="1:11" x14ac:dyDescent="0.25">
      <c r="A141" s="1">
        <f>fullIRtable!A141-fullIRtable!$A$134</f>
        <v>25.916666666627862</v>
      </c>
      <c r="B141" s="1">
        <v>23.735700000000001</v>
      </c>
      <c r="C141" s="1">
        <v>4.0037000000000003</v>
      </c>
      <c r="D141" s="1">
        <v>48.921300000000002</v>
      </c>
      <c r="E141" s="89">
        <v>18.275259999999999</v>
      </c>
      <c r="F141">
        <v>-117.022276868806</v>
      </c>
      <c r="H141">
        <v>5.7456634837846528E-2</v>
      </c>
      <c r="I141">
        <v>472.08901862270801</v>
      </c>
      <c r="K141" t="s">
        <v>66</v>
      </c>
    </row>
    <row r="142" spans="1:11" x14ac:dyDescent="0.25">
      <c r="A142" s="1">
        <f>fullIRtable!A142-fullIRtable!$A$134</f>
        <v>28.5</v>
      </c>
      <c r="B142" s="1">
        <v>23.735700000000001</v>
      </c>
      <c r="C142" s="1">
        <v>4.0037000000000003</v>
      </c>
      <c r="D142" s="1">
        <v>49.521700000000003</v>
      </c>
      <c r="E142" s="89">
        <v>18.423689639999999</v>
      </c>
      <c r="F142">
        <v>-111.02511654132699</v>
      </c>
      <c r="H142">
        <v>5.8083513333334245E-2</v>
      </c>
      <c r="I142">
        <v>476.10970607690803</v>
      </c>
      <c r="K142" t="s">
        <v>66</v>
      </c>
    </row>
    <row r="143" spans="1:11" x14ac:dyDescent="0.25">
      <c r="A143" s="1">
        <f>fullIRtable!A143-fullIRtable!$A$134</f>
        <v>31.5</v>
      </c>
      <c r="B143" s="1">
        <v>23.735700000000001</v>
      </c>
      <c r="C143" s="1">
        <v>3.9910999999999999</v>
      </c>
      <c r="D143" s="1">
        <v>49.869199999999999</v>
      </c>
      <c r="E143" s="89">
        <v>18.597940180000002</v>
      </c>
      <c r="F143">
        <v>-115.90827370940499</v>
      </c>
      <c r="H143">
        <v>6.1383153333332295E-2</v>
      </c>
      <c r="I143">
        <v>469.65118069671303</v>
      </c>
      <c r="K143" t="s">
        <v>66</v>
      </c>
    </row>
    <row r="144" spans="1:11" x14ac:dyDescent="0.25">
      <c r="A144" s="1">
        <f>fullIRtable!A144-fullIRtable!$A$134</f>
        <v>34.5</v>
      </c>
      <c r="B144" s="1">
        <v>23.783000000000001</v>
      </c>
      <c r="C144" s="1">
        <v>3.9878999999999998</v>
      </c>
      <c r="D144" s="1">
        <v>48.320999999999998</v>
      </c>
      <c r="E144" s="89">
        <v>18.782089639999999</v>
      </c>
      <c r="F144">
        <v>-120.49748146822699</v>
      </c>
      <c r="H144">
        <v>6.4579999998119891E-2</v>
      </c>
      <c r="I144">
        <v>471.74641506061602</v>
      </c>
      <c r="K144" t="s">
        <v>66</v>
      </c>
    </row>
    <row r="145" spans="1:11" x14ac:dyDescent="0.25">
      <c r="A145" s="1">
        <f>fullIRtable!A145-fullIRtable!$A$134</f>
        <v>36.500000000058208</v>
      </c>
      <c r="B145" s="1">
        <v>23.735700000000001</v>
      </c>
      <c r="C145" s="1">
        <v>3.9910999999999999</v>
      </c>
      <c r="D145" s="1">
        <v>47.878599999999999</v>
      </c>
      <c r="E145" s="89">
        <v>18.911249639999998</v>
      </c>
      <c r="F145">
        <v>-117.725179059723</v>
      </c>
      <c r="H145">
        <v>6.9186666666666952E-2</v>
      </c>
      <c r="I145">
        <v>473.11024167313502</v>
      </c>
      <c r="K145" t="s">
        <v>66</v>
      </c>
    </row>
    <row r="146" spans="1:11" x14ac:dyDescent="0.25">
      <c r="A146" s="1">
        <f>fullIRtable!A146-fullIRtable!$A$134</f>
        <v>47.000000000058208</v>
      </c>
      <c r="B146" s="1">
        <v>23.735700000000001</v>
      </c>
      <c r="C146" s="1">
        <v>3.9847999999999999</v>
      </c>
      <c r="D146" s="1">
        <v>45.287700000000001</v>
      </c>
      <c r="E146" s="89">
        <v>19.637709640000001</v>
      </c>
      <c r="F146">
        <v>-147.121671226171</v>
      </c>
      <c r="H146">
        <v>7.590777000110431E-2</v>
      </c>
      <c r="I146">
        <v>472.17588359592401</v>
      </c>
      <c r="K146" t="s">
        <v>66</v>
      </c>
    </row>
    <row r="147" spans="1:11" x14ac:dyDescent="0.25">
      <c r="A147" s="1">
        <f>fullIRtable!A147-fullIRtable!$A$134</f>
        <v>49.666666666686069</v>
      </c>
      <c r="B147" s="1">
        <v>23.735700000000001</v>
      </c>
      <c r="C147" s="1">
        <v>4.0068000000000001</v>
      </c>
      <c r="D147" s="1">
        <v>45.003399999999999</v>
      </c>
      <c r="E147" s="89">
        <v>19.84013036</v>
      </c>
      <c r="F147">
        <v>-145.85562760746899</v>
      </c>
      <c r="H147">
        <v>7.789405411818176E-2</v>
      </c>
      <c r="I147">
        <v>472.565310233106</v>
      </c>
      <c r="K147" t="s">
        <v>66</v>
      </c>
    </row>
    <row r="148" spans="1:11" x14ac:dyDescent="0.25">
      <c r="A148" s="1">
        <f>fullIRtable!A148-fullIRtable!$A$134</f>
        <v>52.5</v>
      </c>
      <c r="B148" s="1">
        <v>23.783000000000001</v>
      </c>
      <c r="C148" s="1">
        <v>4.0194999999999999</v>
      </c>
      <c r="D148" s="1">
        <v>43.297199999999997</v>
      </c>
      <c r="E148" s="89">
        <v>20.060830180000004</v>
      </c>
      <c r="F148">
        <v>-142.414562291556</v>
      </c>
      <c r="H148">
        <v>8.1259999999999152E-2</v>
      </c>
      <c r="I148">
        <v>472.51446296893897</v>
      </c>
      <c r="K148" t="s">
        <v>66</v>
      </c>
    </row>
    <row r="149" spans="1:11" x14ac:dyDescent="0.25">
      <c r="A149" s="1">
        <f>fullIRtable!A149-fullIRtable!$A$134</f>
        <v>55.5</v>
      </c>
      <c r="B149" s="1">
        <v>23.783000000000001</v>
      </c>
      <c r="C149" s="1">
        <v>3.9973999999999998</v>
      </c>
      <c r="D149" s="1">
        <v>43.9923</v>
      </c>
      <c r="E149" s="89">
        <v>20.304610180000001</v>
      </c>
      <c r="F149">
        <v>-143.258303491449</v>
      </c>
      <c r="H149">
        <v>8.6226666666666077E-2</v>
      </c>
      <c r="I149">
        <v>469.599432277689</v>
      </c>
      <c r="K149" t="s">
        <v>66</v>
      </c>
    </row>
    <row r="150" spans="1:11" x14ac:dyDescent="0.25">
      <c r="A150" s="1">
        <f>fullIRtable!A150-fullIRtable!$A$134</f>
        <v>58.5</v>
      </c>
      <c r="B150" s="1">
        <v>23.783000000000001</v>
      </c>
      <c r="C150" s="1">
        <v>3.9847999999999999</v>
      </c>
      <c r="D150" s="1">
        <v>44.497799999999998</v>
      </c>
      <c r="E150" s="89">
        <v>20.563290179999999</v>
      </c>
      <c r="F150">
        <v>-146.72727753654601</v>
      </c>
      <c r="H150">
        <v>8.6473093333334347E-2</v>
      </c>
      <c r="I150">
        <v>472.80502355165203</v>
      </c>
      <c r="K150" t="s">
        <v>66</v>
      </c>
    </row>
    <row r="151" spans="1:11" x14ac:dyDescent="0.25">
      <c r="A151" s="1">
        <f>fullIRtable!A151-fullIRtable!$A$134</f>
        <v>60</v>
      </c>
      <c r="B151" s="1">
        <v>23.783000000000001</v>
      </c>
      <c r="C151" s="1">
        <v>4.0004999999999997</v>
      </c>
      <c r="D151" s="1">
        <v>44.719000000000001</v>
      </c>
      <c r="E151" s="89">
        <v>20.692999820000001</v>
      </c>
      <c r="F151">
        <v>-147.64632842090401</v>
      </c>
      <c r="H151">
        <v>9.6651865185184982E-2</v>
      </c>
      <c r="I151">
        <v>472.32667883150702</v>
      </c>
      <c r="K151" t="s">
        <v>66</v>
      </c>
    </row>
    <row r="152" spans="1:11" x14ac:dyDescent="0.25">
      <c r="A152" s="1">
        <f>fullIRtable!A152-fullIRtable!$A$134</f>
        <v>73.5</v>
      </c>
      <c r="B152" s="1">
        <v>23.735700000000001</v>
      </c>
      <c r="C152" s="1">
        <v>3.9973999999999998</v>
      </c>
      <c r="D152" s="1">
        <v>45.319299999999998</v>
      </c>
      <c r="E152" s="89">
        <v>21.997799999999998</v>
      </c>
      <c r="F152">
        <v>-166.21452580227199</v>
      </c>
      <c r="H152">
        <v>0.10485999999694857</v>
      </c>
      <c r="I152">
        <v>473.14917090039398</v>
      </c>
      <c r="K152" t="s">
        <v>66</v>
      </c>
    </row>
    <row r="153" spans="1:11" x14ac:dyDescent="0.25">
      <c r="A153" s="1">
        <f>fullIRtable!A153-fullIRtable!$A$134</f>
        <v>75.500000000058208</v>
      </c>
      <c r="B153" s="1">
        <v>23.735700000000001</v>
      </c>
      <c r="C153" s="1">
        <v>4.0068000000000001</v>
      </c>
      <c r="D153" s="1">
        <v>45.698500000000003</v>
      </c>
      <c r="E153" s="89">
        <v>22.207519999999999</v>
      </c>
      <c r="F153">
        <v>-164.46802916726801</v>
      </c>
      <c r="H153">
        <v>0.11010018000641034</v>
      </c>
      <c r="I153">
        <v>474.75089366683602</v>
      </c>
      <c r="K153" t="s">
        <v>66</v>
      </c>
    </row>
    <row r="154" spans="1:11" x14ac:dyDescent="0.25">
      <c r="A154" s="1">
        <f>fullIRtable!A154-fullIRtable!$A$134</f>
        <v>77.499999999941792</v>
      </c>
      <c r="B154" s="1">
        <v>23.735700000000001</v>
      </c>
      <c r="C154" s="1">
        <v>4.01</v>
      </c>
      <c r="D154" s="1">
        <v>46.235599999999998</v>
      </c>
      <c r="E154" s="89">
        <v>22.427720360000002</v>
      </c>
      <c r="F154">
        <v>-166.89897471294401</v>
      </c>
      <c r="H154">
        <v>0.10786972999686147</v>
      </c>
      <c r="I154">
        <v>474.51461353963401</v>
      </c>
      <c r="K154" t="s">
        <v>66</v>
      </c>
    </row>
    <row r="155" spans="1:11" x14ac:dyDescent="0.25">
      <c r="A155" s="1">
        <f>fullIRtable!A155-fullIRtable!$A$134</f>
        <v>79.5</v>
      </c>
      <c r="B155" s="1">
        <v>23.783000000000001</v>
      </c>
      <c r="C155" s="1">
        <v>4.0351999999999997</v>
      </c>
      <c r="D155" s="1">
        <v>42.286099999999998</v>
      </c>
      <c r="E155" s="89">
        <v>22.643459820000004</v>
      </c>
      <c r="F155">
        <v>-169.74350185217699</v>
      </c>
      <c r="H155">
        <v>0.11749517999657925</v>
      </c>
      <c r="I155">
        <v>471.59332465404202</v>
      </c>
      <c r="K155" t="s">
        <v>66</v>
      </c>
    </row>
    <row r="156" spans="1:11" x14ac:dyDescent="0.25">
      <c r="A156" s="1">
        <f>fullIRtable!A156-fullIRtable!$A$134</f>
        <v>81.500000000058208</v>
      </c>
      <c r="B156" s="1">
        <v>23.783000000000001</v>
      </c>
      <c r="C156" s="1">
        <v>4.0163000000000002</v>
      </c>
      <c r="D156" s="1">
        <v>44.529400000000003</v>
      </c>
      <c r="E156" s="89">
        <v>22.878450180000002</v>
      </c>
      <c r="F156">
        <v>-171.38215070946799</v>
      </c>
      <c r="H156">
        <v>0.13222226514329691</v>
      </c>
      <c r="I156">
        <v>472.35277107936201</v>
      </c>
      <c r="K156" t="s">
        <v>66</v>
      </c>
    </row>
    <row r="157" spans="1:11" x14ac:dyDescent="0.25">
      <c r="A157" s="1">
        <f>fullIRtable!A157-fullIRtable!$A$134</f>
        <v>99</v>
      </c>
      <c r="B157" s="1">
        <v>23.783000000000001</v>
      </c>
      <c r="C157" s="1">
        <v>4.0004999999999997</v>
      </c>
      <c r="D157" s="1">
        <v>41.274999999999999</v>
      </c>
      <c r="E157" s="89">
        <v>25.192339820000001</v>
      </c>
      <c r="F157">
        <v>-194.74810628932499</v>
      </c>
      <c r="H157">
        <v>0.14733000000857591</v>
      </c>
      <c r="I157">
        <v>472.68859927182899</v>
      </c>
      <c r="K157" t="s">
        <v>66</v>
      </c>
    </row>
    <row r="158" spans="1:11" x14ac:dyDescent="0.25">
      <c r="A158" s="1">
        <f>fullIRtable!A158-fullIRtable!$A$134</f>
        <v>99.999999999941792</v>
      </c>
      <c r="B158" s="1">
        <v>23.783000000000001</v>
      </c>
      <c r="C158" s="1">
        <v>3.9847999999999999</v>
      </c>
      <c r="D158" s="1">
        <v>39.947899999999997</v>
      </c>
      <c r="E158" s="89">
        <v>25.339669820000001</v>
      </c>
      <c r="F158">
        <v>-191.006461123821</v>
      </c>
      <c r="H158">
        <v>0.15168017998234526</v>
      </c>
      <c r="I158">
        <v>472.21495641016998</v>
      </c>
      <c r="K158" t="s">
        <v>66</v>
      </c>
    </row>
    <row r="159" spans="1:11" x14ac:dyDescent="0.25">
      <c r="A159" s="1">
        <f>fullIRtable!A159-fullIRtable!$A$134</f>
        <v>101.00000000005821</v>
      </c>
      <c r="B159" s="1">
        <v>23.830300000000001</v>
      </c>
      <c r="C159" s="1">
        <v>4.01</v>
      </c>
      <c r="D159" s="1">
        <v>39.6004</v>
      </c>
      <c r="E159" s="89">
        <v>25.491350000000004</v>
      </c>
      <c r="F159">
        <v>-191.38412898645299</v>
      </c>
      <c r="H159">
        <v>0.15019982000874377</v>
      </c>
      <c r="I159">
        <v>473.18329437197099</v>
      </c>
      <c r="K159" t="s">
        <v>66</v>
      </c>
    </row>
    <row r="160" spans="1:11" x14ac:dyDescent="0.25">
      <c r="A160" s="91">
        <f>fullIRtable!A160-fullIRtable!$A$134</f>
        <v>102</v>
      </c>
      <c r="B160" s="91">
        <v>23.735700000000001</v>
      </c>
      <c r="C160" s="91">
        <v>3.9910999999999999</v>
      </c>
      <c r="D160" s="91">
        <v>38.146900000000002</v>
      </c>
      <c r="E160" s="98">
        <v>25.641549820000005</v>
      </c>
      <c r="F160">
        <v>-192.054954773491</v>
      </c>
      <c r="H160">
        <v>0</v>
      </c>
      <c r="I160">
        <v>0</v>
      </c>
      <c r="K160" s="93" t="s">
        <v>66</v>
      </c>
    </row>
    <row r="161" spans="1:11" x14ac:dyDescent="0.25">
      <c r="A161" s="1">
        <f>fullIRtable!A161-fullIRtable!$A$161</f>
        <v>0</v>
      </c>
      <c r="B161" s="1">
        <v>26.194700000000001</v>
      </c>
      <c r="C161" s="1">
        <v>5.4031000000000002</v>
      </c>
      <c r="D161" s="1">
        <v>46.046100000000003</v>
      </c>
      <c r="E161" s="89">
        <v>16.73128036</v>
      </c>
      <c r="F161">
        <v>-94.469690981391594</v>
      </c>
      <c r="H161">
        <v>2.2327856000518152E-2</v>
      </c>
      <c r="I161">
        <v>473.13769010262803</v>
      </c>
      <c r="K161" t="s">
        <v>67</v>
      </c>
    </row>
    <row r="162" spans="1:11" x14ac:dyDescent="0.25">
      <c r="A162" s="1">
        <f>fullIRtable!A162-fullIRtable!$A$161</f>
        <v>2.4999999999417923</v>
      </c>
      <c r="B162" s="1">
        <v>26.147400000000001</v>
      </c>
      <c r="C162" s="1">
        <v>5.3967999999999998</v>
      </c>
      <c r="D162" s="1">
        <v>55.651400000000002</v>
      </c>
      <c r="E162" s="89">
        <v>16.787099999999995</v>
      </c>
      <c r="F162">
        <v>-92.391829514971704</v>
      </c>
      <c r="H162">
        <v>2.5549940000002398E-2</v>
      </c>
      <c r="I162">
        <v>462.34484372907701</v>
      </c>
      <c r="K162" t="s">
        <v>67</v>
      </c>
    </row>
    <row r="163" spans="1:11" x14ac:dyDescent="0.25">
      <c r="A163" s="1">
        <f>fullIRtable!A163-fullIRtable!$A$161</f>
        <v>5.4999999999417923</v>
      </c>
      <c r="B163" s="1">
        <v>26.100100000000001</v>
      </c>
      <c r="C163" s="1">
        <v>5.3967999999999998</v>
      </c>
      <c r="D163" s="1">
        <v>46.140799999999999</v>
      </c>
      <c r="E163" s="89">
        <v>16.863749820000002</v>
      </c>
      <c r="F163">
        <v>-90.234224584089006</v>
      </c>
      <c r="H163">
        <v>8.2533573333332555E-2</v>
      </c>
      <c r="I163">
        <v>442.97038449553202</v>
      </c>
      <c r="K163" t="s">
        <v>67</v>
      </c>
    </row>
    <row r="164" spans="1:11" x14ac:dyDescent="0.25">
      <c r="A164" s="1">
        <f>fullIRtable!A164-fullIRtable!$A$161</f>
        <v>8.4999999999417923</v>
      </c>
      <c r="B164" s="1">
        <v>29.930499999999999</v>
      </c>
      <c r="C164" s="1">
        <v>6.3864999999999998</v>
      </c>
      <c r="D164" s="1">
        <v>85.162400000000005</v>
      </c>
      <c r="E164" s="89">
        <v>17.11135054</v>
      </c>
      <c r="F164">
        <v>-91.000420324543796</v>
      </c>
      <c r="H164">
        <v>9.2803333333334834E-2</v>
      </c>
      <c r="I164">
        <v>472.38011131366102</v>
      </c>
      <c r="K164" t="s">
        <v>67</v>
      </c>
    </row>
    <row r="165" spans="1:11" x14ac:dyDescent="0.25">
      <c r="A165" s="1">
        <f>fullIRtable!A165-fullIRtable!$A$161</f>
        <v>11.499999999941792</v>
      </c>
      <c r="B165" s="1">
        <v>30.024999999999999</v>
      </c>
      <c r="C165" s="1">
        <v>6.3517999999999999</v>
      </c>
      <c r="D165" s="1">
        <v>50.343200000000003</v>
      </c>
      <c r="E165" s="89">
        <v>17.389760540000005</v>
      </c>
      <c r="F165">
        <v>-93.750019500465697</v>
      </c>
      <c r="H165">
        <v>0.11318158559947268</v>
      </c>
      <c r="I165">
        <v>472.385575399895</v>
      </c>
      <c r="K165" t="s">
        <v>67</v>
      </c>
    </row>
    <row r="166" spans="1:11" x14ac:dyDescent="0.25">
      <c r="A166" s="1">
        <f>fullIRtable!A166-fullIRtable!$A$161</f>
        <v>24</v>
      </c>
      <c r="B166" s="1">
        <v>30.024999999999999</v>
      </c>
      <c r="C166" s="1">
        <v>6.3487</v>
      </c>
      <c r="D166" s="1">
        <v>37.925800000000002</v>
      </c>
      <c r="E166" s="89">
        <v>18.804530360000001</v>
      </c>
      <c r="F166">
        <v>-120.008441658884</v>
      </c>
      <c r="H166">
        <v>0.12072350545965593</v>
      </c>
      <c r="I166">
        <v>473.28966404011197</v>
      </c>
      <c r="K166" t="s">
        <v>67</v>
      </c>
    </row>
    <row r="167" spans="1:11" x14ac:dyDescent="0.25">
      <c r="A167" s="1">
        <f>fullIRtable!A167-fullIRtable!$A$161</f>
        <v>26.749999999883585</v>
      </c>
      <c r="B167" s="1">
        <v>30.024999999999999</v>
      </c>
      <c r="C167" s="1">
        <v>6.3517999999999999</v>
      </c>
      <c r="D167" s="1">
        <v>20.421399999999998</v>
      </c>
      <c r="E167" s="89">
        <v>19.136520000000001</v>
      </c>
      <c r="F167">
        <v>-131.542522607477</v>
      </c>
      <c r="H167">
        <v>0.12186188363378575</v>
      </c>
      <c r="I167">
        <v>472.99046226425702</v>
      </c>
      <c r="K167" t="s">
        <v>67</v>
      </c>
    </row>
    <row r="168" spans="1:11" x14ac:dyDescent="0.25">
      <c r="A168" s="1">
        <f>fullIRtable!A168-fullIRtable!$A$161</f>
        <v>29.499999999941792</v>
      </c>
      <c r="B168" s="1">
        <v>30.024999999999999</v>
      </c>
      <c r="C168" s="1">
        <v>6.3487</v>
      </c>
      <c r="D168" s="1">
        <v>17.7041</v>
      </c>
      <c r="E168" s="89">
        <v>19.471640180000005</v>
      </c>
      <c r="F168">
        <v>-126.407860038564</v>
      </c>
      <c r="H168">
        <v>0.13234327333333221</v>
      </c>
      <c r="I168">
        <v>472.93587022599598</v>
      </c>
      <c r="K168" t="s">
        <v>67</v>
      </c>
    </row>
    <row r="169" spans="1:11" x14ac:dyDescent="0.25">
      <c r="A169" s="1">
        <f>fullIRtable!A169-fullIRtable!$A$161</f>
        <v>32.499999999941792</v>
      </c>
      <c r="B169" s="1">
        <v>30.024999999999999</v>
      </c>
      <c r="C169" s="1">
        <v>6.3391999999999999</v>
      </c>
      <c r="D169" s="1">
        <v>18.778400000000001</v>
      </c>
      <c r="E169" s="89">
        <v>19.868670000000002</v>
      </c>
      <c r="F169">
        <v>-131.793265422047</v>
      </c>
      <c r="H169">
        <v>0.14376000000000033</v>
      </c>
      <c r="I169">
        <v>472.94794071676603</v>
      </c>
      <c r="K169" t="s">
        <v>67</v>
      </c>
    </row>
    <row r="170" spans="1:11" x14ac:dyDescent="0.25">
      <c r="A170" s="1">
        <f>fullIRtable!A170-fullIRtable!$A$161</f>
        <v>35.499999999941792</v>
      </c>
      <c r="B170" s="1">
        <v>30.024999999999999</v>
      </c>
      <c r="C170" s="1">
        <v>6.3517999999999999</v>
      </c>
      <c r="D170" s="1">
        <v>19.852599999999999</v>
      </c>
      <c r="E170" s="89">
        <v>20.299950000000003</v>
      </c>
      <c r="F170">
        <v>-138.25719014599201</v>
      </c>
      <c r="H170">
        <v>0.1977071052619466</v>
      </c>
      <c r="I170">
        <v>472.80686477035101</v>
      </c>
      <c r="K170" t="s">
        <v>67</v>
      </c>
    </row>
    <row r="171" spans="1:11" x14ac:dyDescent="0.25">
      <c r="A171" s="1">
        <f>fullIRtable!A171-fullIRtable!$A$161</f>
        <v>48.166666666686069</v>
      </c>
      <c r="B171" s="1">
        <v>30.024999999999999</v>
      </c>
      <c r="C171" s="1">
        <v>6.3487</v>
      </c>
      <c r="D171" s="1">
        <v>15.808299999999999</v>
      </c>
      <c r="E171" s="89">
        <v>22.804240000000004</v>
      </c>
      <c r="F171">
        <v>-180.222718205506</v>
      </c>
      <c r="H171">
        <v>0.26059600000606559</v>
      </c>
      <c r="I171">
        <v>472.97549032654899</v>
      </c>
      <c r="K171" t="s">
        <v>67</v>
      </c>
    </row>
    <row r="172" spans="1:11" x14ac:dyDescent="0.25">
      <c r="A172" s="1">
        <f>fullIRtable!A172-fullIRtable!$A$161</f>
        <v>50.666666666627876</v>
      </c>
      <c r="B172" s="1">
        <v>30.072299999999998</v>
      </c>
      <c r="C172" s="1">
        <v>6.3423999999999996</v>
      </c>
      <c r="D172" s="1">
        <v>14.5128</v>
      </c>
      <c r="E172" s="89">
        <v>23.455730000000003</v>
      </c>
      <c r="F172">
        <v>-181.531044366906</v>
      </c>
      <c r="H172">
        <v>0.25270241647231823</v>
      </c>
      <c r="I172">
        <v>472.087584899045</v>
      </c>
      <c r="K172" t="s">
        <v>67</v>
      </c>
    </row>
    <row r="173" spans="1:11" x14ac:dyDescent="0.25">
      <c r="A173" s="1">
        <f>fullIRtable!A173-fullIRtable!$A$161</f>
        <v>53.499999999941807</v>
      </c>
      <c r="B173" s="1">
        <v>30.024999999999999</v>
      </c>
      <c r="C173" s="1">
        <v>6.3423999999999996</v>
      </c>
      <c r="D173" s="1">
        <v>21.685199999999998</v>
      </c>
      <c r="E173" s="89">
        <v>24.171720180000001</v>
      </c>
      <c r="F173">
        <v>-178.16590188254401</v>
      </c>
      <c r="H173">
        <v>0.22594991000000184</v>
      </c>
      <c r="I173">
        <v>474.47473395474498</v>
      </c>
      <c r="K173" t="s">
        <v>67</v>
      </c>
    </row>
    <row r="174" spans="1:11" x14ac:dyDescent="0.25">
      <c r="A174" s="1">
        <f>fullIRtable!A174-fullIRtable!$A$161</f>
        <v>56.499999999941807</v>
      </c>
      <c r="B174" s="1">
        <v>30.072299999999998</v>
      </c>
      <c r="C174" s="1">
        <v>6.3487</v>
      </c>
      <c r="D174" s="1">
        <v>19.252300000000002</v>
      </c>
      <c r="E174" s="89">
        <v>24.849569910000007</v>
      </c>
      <c r="F174">
        <v>-181.45758103238799</v>
      </c>
      <c r="H174">
        <v>0.18608333333333249</v>
      </c>
      <c r="I174">
        <v>474.57666334208602</v>
      </c>
      <c r="K174" t="s">
        <v>67</v>
      </c>
    </row>
    <row r="175" spans="1:11" x14ac:dyDescent="0.25">
      <c r="A175" s="1">
        <f>fullIRtable!A175-fullIRtable!$A$161</f>
        <v>59.499999999941807</v>
      </c>
      <c r="B175" s="1">
        <v>30.072299999999998</v>
      </c>
      <c r="C175" s="1">
        <v>6.3455000000000004</v>
      </c>
      <c r="D175" s="1">
        <v>19.5367</v>
      </c>
      <c r="E175" s="89">
        <v>25.407819910000004</v>
      </c>
      <c r="F175">
        <v>-187.90580527922299</v>
      </c>
      <c r="H175">
        <v>7.8338678666666564E-2</v>
      </c>
      <c r="I175">
        <v>476.30598450056902</v>
      </c>
      <c r="K175" t="s">
        <v>67</v>
      </c>
    </row>
    <row r="176" spans="1:11" x14ac:dyDescent="0.25">
      <c r="A176" s="1">
        <f>fullIRtable!A176-fullIRtable!$A$161</f>
        <v>74.499999999941807</v>
      </c>
      <c r="B176" s="1">
        <v>30.024999999999999</v>
      </c>
      <c r="C176" s="1">
        <v>6.4715999999999996</v>
      </c>
      <c r="D176" s="1">
        <v>51.733400000000003</v>
      </c>
      <c r="E176" s="89">
        <v>26.582900090000003</v>
      </c>
      <c r="F176">
        <v>-196.06711029823799</v>
      </c>
      <c r="H176">
        <v>3.9589864998847729E-2</v>
      </c>
      <c r="I176">
        <v>479.27028751262401</v>
      </c>
      <c r="K176" t="s">
        <v>67</v>
      </c>
    </row>
    <row r="177" spans="1:11" x14ac:dyDescent="0.25">
      <c r="A177" s="1">
        <f>fullIRtable!A177-fullIRtable!$A$161</f>
        <v>76.500000000000014</v>
      </c>
      <c r="B177" s="1">
        <v>30.024999999999999</v>
      </c>
      <c r="C177" s="1">
        <v>6.4999000000000002</v>
      </c>
      <c r="D177" s="1">
        <v>51.923000000000002</v>
      </c>
      <c r="E177" s="89">
        <v>26.662079820000002</v>
      </c>
      <c r="F177">
        <v>-195.79033949548301</v>
      </c>
      <c r="H177">
        <v>3.8960090002267557E-2</v>
      </c>
      <c r="I177">
        <v>487.01998297983698</v>
      </c>
      <c r="K177" t="s">
        <v>67</v>
      </c>
    </row>
    <row r="178" spans="1:11" x14ac:dyDescent="0.25">
      <c r="A178" s="1">
        <f>fullIRtable!A178-fullIRtable!$A$161</f>
        <v>78.499999999883599</v>
      </c>
      <c r="B178" s="1">
        <v>30.024999999999999</v>
      </c>
      <c r="C178" s="1">
        <v>6.5125999999999999</v>
      </c>
      <c r="D178" s="1">
        <v>51.196300000000001</v>
      </c>
      <c r="E178" s="89">
        <v>26.740000000000002</v>
      </c>
      <c r="F178">
        <v>-196.13385635505099</v>
      </c>
      <c r="H178">
        <v>4.003996999999989E-2</v>
      </c>
      <c r="I178">
        <v>474.20471879856899</v>
      </c>
      <c r="K178" t="s">
        <v>67</v>
      </c>
    </row>
    <row r="179" spans="1:11" x14ac:dyDescent="0.25">
      <c r="A179" s="1">
        <f>fullIRtable!A179-fullIRtable!$A$161</f>
        <v>81.499999999883599</v>
      </c>
      <c r="B179" s="1">
        <v>30.024999999999999</v>
      </c>
      <c r="C179" s="1">
        <v>6.5189000000000004</v>
      </c>
      <c r="D179" s="1">
        <v>51.733400000000003</v>
      </c>
      <c r="E179" s="89">
        <v>26.860119910000002</v>
      </c>
      <c r="F179">
        <v>-198.03303133046899</v>
      </c>
      <c r="H179">
        <v>3.4580588235175853E-2</v>
      </c>
      <c r="I179">
        <v>479.30796954503398</v>
      </c>
      <c r="K179" t="s">
        <v>67</v>
      </c>
    </row>
    <row r="180" spans="1:11" x14ac:dyDescent="0.25">
      <c r="A180" s="1">
        <f>fullIRtable!A180-fullIRtable!$A$161</f>
        <v>98.499999999941807</v>
      </c>
      <c r="B180" s="1">
        <v>29.977699999999999</v>
      </c>
      <c r="C180" s="1">
        <v>6.5315000000000003</v>
      </c>
      <c r="D180" s="1">
        <v>51.575400000000002</v>
      </c>
      <c r="E180" s="89">
        <v>27.447989910000004</v>
      </c>
      <c r="F180">
        <v>-198.33532683271599</v>
      </c>
      <c r="H180">
        <v>2.7768928888889377E-2</v>
      </c>
      <c r="I180">
        <v>488.61273901194699</v>
      </c>
      <c r="K180" t="s">
        <v>67</v>
      </c>
    </row>
    <row r="181" spans="1:11" x14ac:dyDescent="0.25">
      <c r="A181" s="1">
        <f>fullIRtable!A181-fullIRtable!$A$161</f>
        <v>100.74999999994181</v>
      </c>
      <c r="B181" s="1">
        <v>30.024999999999999</v>
      </c>
      <c r="C181" s="1">
        <v>6.5125999999999999</v>
      </c>
      <c r="D181" s="1">
        <v>49.174100000000003</v>
      </c>
      <c r="E181" s="89">
        <v>27.510470000000005</v>
      </c>
      <c r="F181" t="s">
        <v>70</v>
      </c>
      <c r="H181">
        <v>3.3108468572530622E-2</v>
      </c>
      <c r="I181">
        <v>479.14856484870899</v>
      </c>
      <c r="K181" t="s">
        <v>67</v>
      </c>
    </row>
    <row r="182" spans="1:11" x14ac:dyDescent="0.25">
      <c r="A182" s="1">
        <f>fullIRtable!A182-fullIRtable!$A$161</f>
        <v>102.4999999998836</v>
      </c>
      <c r="B182" s="1">
        <v>30.024999999999999</v>
      </c>
      <c r="C182" s="1">
        <v>6.5094000000000003</v>
      </c>
      <c r="D182" s="1">
        <v>51.417400000000001</v>
      </c>
      <c r="E182" s="89">
        <v>27.568409820000007</v>
      </c>
      <c r="F182">
        <v>-197.82623238690201</v>
      </c>
      <c r="H182">
        <v>8.4301349997522139E-3</v>
      </c>
      <c r="I182">
        <v>478.56860525355302</v>
      </c>
      <c r="K182" t="s">
        <v>67</v>
      </c>
    </row>
    <row r="183" spans="1:11" x14ac:dyDescent="0.25">
      <c r="A183" s="1">
        <f>fullIRtable!A183-fullIRtable!$A$161</f>
        <v>104.49999999994181</v>
      </c>
      <c r="B183" s="1">
        <v>30.024999999999999</v>
      </c>
      <c r="C183" s="1">
        <v>6.5063000000000004</v>
      </c>
      <c r="D183" s="1">
        <v>52.744500000000002</v>
      </c>
      <c r="E183" s="89">
        <v>27.585270090000002</v>
      </c>
      <c r="F183">
        <v>-198.25882878499399</v>
      </c>
      <c r="H183">
        <v>0</v>
      </c>
      <c r="I183">
        <v>0</v>
      </c>
      <c r="K183" t="s">
        <v>67</v>
      </c>
    </row>
    <row r="184" spans="1:11" x14ac:dyDescent="0.25">
      <c r="A184" s="91">
        <f>fullIRtable!A184-fullIRtable!$A$161</f>
        <v>105.4999999998836</v>
      </c>
      <c r="B184" s="91">
        <v>30.024999999999999</v>
      </c>
      <c r="C184" s="91">
        <v>6.5063000000000004</v>
      </c>
      <c r="D184" s="91">
        <v>52.744500000000002</v>
      </c>
      <c r="E184" s="98">
        <v>27.585270090000002</v>
      </c>
      <c r="F184">
        <v>-197.335928061338</v>
      </c>
      <c r="H184">
        <v>0</v>
      </c>
      <c r="I184">
        <v>0</v>
      </c>
      <c r="K184" s="93" t="s">
        <v>67</v>
      </c>
    </row>
    <row r="185" spans="1:11" x14ac:dyDescent="0.25">
      <c r="A185" s="1">
        <f>fullIRtable!A185-fullIRtable!$A$185</f>
        <v>0</v>
      </c>
      <c r="B185" s="1">
        <v>30.024999999999999</v>
      </c>
      <c r="C185" s="1">
        <v>6.9507000000000003</v>
      </c>
      <c r="D185" s="1">
        <v>51.164700000000003</v>
      </c>
      <c r="E185" s="89">
        <v>16.998349999999999</v>
      </c>
      <c r="F185">
        <v>-89.635238245390795</v>
      </c>
      <c r="H185">
        <v>3.1154999999093314E-2</v>
      </c>
      <c r="I185">
        <v>510.544977283359</v>
      </c>
      <c r="K185" t="s">
        <v>68</v>
      </c>
    </row>
    <row r="186" spans="1:11" x14ac:dyDescent="0.25">
      <c r="A186" s="1">
        <f>fullIRtable!A186-fullIRtable!$A$185</f>
        <v>2.0000000000582077</v>
      </c>
      <c r="B186" s="1">
        <v>30.024999999999999</v>
      </c>
      <c r="C186" s="1">
        <v>6.9097</v>
      </c>
      <c r="D186" s="1">
        <v>51.543799999999997</v>
      </c>
      <c r="E186" s="89">
        <v>17.060659999999999</v>
      </c>
      <c r="F186">
        <v>-86.819666421227197</v>
      </c>
      <c r="H186">
        <v>3.3289999999999743E-2</v>
      </c>
      <c r="I186">
        <v>478.007408459347</v>
      </c>
      <c r="K186" t="s">
        <v>68</v>
      </c>
    </row>
    <row r="187" spans="1:11" x14ac:dyDescent="0.25">
      <c r="A187" s="1">
        <f>fullIRtable!A187-fullIRtable!$A$185</f>
        <v>5.0000000000582077</v>
      </c>
      <c r="B187" s="1">
        <v>29.977699999999999</v>
      </c>
      <c r="C187" s="1">
        <v>6.8813000000000004</v>
      </c>
      <c r="D187" s="1">
        <v>49.363700000000001</v>
      </c>
      <c r="E187" s="89">
        <v>17.160529999999998</v>
      </c>
      <c r="F187" s="90">
        <v>-79.602696329619903</v>
      </c>
      <c r="H187">
        <v>3.7503153333333948E-2</v>
      </c>
      <c r="I187">
        <v>474.93998094150601</v>
      </c>
      <c r="K187" t="s">
        <v>68</v>
      </c>
    </row>
    <row r="188" spans="1:11" x14ac:dyDescent="0.25">
      <c r="A188" s="1">
        <f>fullIRtable!A188-fullIRtable!$A$185</f>
        <v>8.0000000000582077</v>
      </c>
      <c r="B188" s="1">
        <v>29.977699999999999</v>
      </c>
      <c r="C188" s="1">
        <v>6.8655999999999997</v>
      </c>
      <c r="D188" s="1">
        <v>49.679600000000001</v>
      </c>
      <c r="E188" s="89">
        <v>17.27303946</v>
      </c>
      <c r="F188">
        <v>-80.071779266855003</v>
      </c>
      <c r="H188">
        <v>4.0156846666666489E-2</v>
      </c>
      <c r="I188">
        <v>474.20473877524898</v>
      </c>
      <c r="K188" t="s">
        <v>68</v>
      </c>
    </row>
    <row r="189" spans="1:11" x14ac:dyDescent="0.25">
      <c r="A189" s="1">
        <f>fullIRtable!A189-fullIRtable!$A$185</f>
        <v>11.000000000058208</v>
      </c>
      <c r="B189" s="1">
        <v>29.977699999999999</v>
      </c>
      <c r="C189" s="1">
        <v>6.8655999999999997</v>
      </c>
      <c r="D189" s="1">
        <v>49.837600000000002</v>
      </c>
      <c r="E189" s="89">
        <v>17.393509999999999</v>
      </c>
      <c r="F189">
        <v>-81.429454836043206</v>
      </c>
      <c r="H189">
        <v>4.5813599999786556E-2</v>
      </c>
      <c r="I189">
        <v>473.97649215042799</v>
      </c>
      <c r="K189" t="s">
        <v>68</v>
      </c>
    </row>
    <row r="190" spans="1:11" x14ac:dyDescent="0.25">
      <c r="A190" s="1">
        <f>fullIRtable!A190-fullIRtable!$A$185</f>
        <v>23.500000000116415</v>
      </c>
      <c r="B190" s="1">
        <v>29.977699999999999</v>
      </c>
      <c r="C190" s="1">
        <v>6.8624000000000001</v>
      </c>
      <c r="D190" s="1">
        <v>48.542200000000001</v>
      </c>
      <c r="E190" s="89">
        <v>17.966179999999998</v>
      </c>
      <c r="F190">
        <v>-92.144196142459904</v>
      </c>
      <c r="H190">
        <v>5.0668171765052894E-2</v>
      </c>
      <c r="I190">
        <v>474.97438492522599</v>
      </c>
      <c r="K190" t="s">
        <v>68</v>
      </c>
    </row>
    <row r="191" spans="1:11" x14ac:dyDescent="0.25">
      <c r="A191" s="1">
        <f>fullIRtable!A191-fullIRtable!$A$185</f>
        <v>26.333333333430346</v>
      </c>
      <c r="B191" s="1">
        <v>29.977699999999999</v>
      </c>
      <c r="C191" s="1">
        <v>6.8624000000000001</v>
      </c>
      <c r="D191" s="1">
        <v>49.837600000000002</v>
      </c>
      <c r="E191" s="89">
        <v>18.109739819999998</v>
      </c>
      <c r="F191">
        <v>-92.182916935602606</v>
      </c>
      <c r="H191">
        <v>5.4146115000787927E-2</v>
      </c>
      <c r="I191">
        <v>474.42766833021801</v>
      </c>
      <c r="K191" t="s">
        <v>68</v>
      </c>
    </row>
    <row r="192" spans="1:11" x14ac:dyDescent="0.25">
      <c r="A192" s="1">
        <f>fullIRtable!A192-fullIRtable!$A$185</f>
        <v>29.000000000058208</v>
      </c>
      <c r="B192" s="1">
        <v>29.977699999999999</v>
      </c>
      <c r="C192" s="1">
        <v>6.8655999999999997</v>
      </c>
      <c r="D192" s="1">
        <v>49.679600000000001</v>
      </c>
      <c r="E192" s="89">
        <v>18.254129459999998</v>
      </c>
      <c r="F192">
        <v>-90.104230602639404</v>
      </c>
      <c r="H192">
        <v>5.7070060000000922E-2</v>
      </c>
      <c r="I192">
        <v>473.569083895137</v>
      </c>
      <c r="K192" t="s">
        <v>68</v>
      </c>
    </row>
    <row r="193" spans="1:11" x14ac:dyDescent="0.25">
      <c r="A193" s="1">
        <f>fullIRtable!A193-fullIRtable!$A$185</f>
        <v>32.000000000058208</v>
      </c>
      <c r="B193" s="1">
        <v>30.024999999999999</v>
      </c>
      <c r="C193" s="1">
        <v>6.8655999999999997</v>
      </c>
      <c r="D193" s="1">
        <v>44.845399999999998</v>
      </c>
      <c r="E193" s="89">
        <v>18.425339640000001</v>
      </c>
      <c r="F193">
        <v>-92.5794140398705</v>
      </c>
      <c r="H193">
        <v>5.9943333333333015E-2</v>
      </c>
      <c r="I193">
        <v>473.64379130047001</v>
      </c>
      <c r="K193" t="s">
        <v>68</v>
      </c>
    </row>
    <row r="194" spans="1:11" x14ac:dyDescent="0.25">
      <c r="A194" s="1">
        <f>fullIRtable!A194-fullIRtable!$A$185</f>
        <v>35.000000000058208</v>
      </c>
      <c r="B194" s="1">
        <v>29.977699999999999</v>
      </c>
      <c r="C194" s="1">
        <v>6.8624000000000001</v>
      </c>
      <c r="D194" s="1">
        <v>47.625900000000001</v>
      </c>
      <c r="E194" s="89">
        <v>18.60516964</v>
      </c>
      <c r="F194">
        <v>-95.183322713097098</v>
      </c>
      <c r="H194">
        <v>6.7352814399686309E-2</v>
      </c>
      <c r="I194">
        <v>474.77760794043797</v>
      </c>
      <c r="K194" t="s">
        <v>68</v>
      </c>
    </row>
    <row r="195" spans="1:11" x14ac:dyDescent="0.25">
      <c r="A195" s="1">
        <f>fullIRtable!A195-fullIRtable!$A$185</f>
        <v>47.500000000116415</v>
      </c>
      <c r="B195" s="1">
        <v>29.977699999999999</v>
      </c>
      <c r="C195" s="1">
        <v>6.8593000000000002</v>
      </c>
      <c r="D195" s="1">
        <v>39.158000000000001</v>
      </c>
      <c r="E195" s="89">
        <v>19.447079819999999</v>
      </c>
      <c r="F195">
        <v>-111.53500375346501</v>
      </c>
      <c r="H195">
        <v>7.3700000001716864E-2</v>
      </c>
      <c r="I195">
        <v>475.40061948505002</v>
      </c>
      <c r="K195" t="s">
        <v>68</v>
      </c>
    </row>
    <row r="196" spans="1:11" x14ac:dyDescent="0.25">
      <c r="A196" s="1">
        <f>fullIRtable!A196-fullIRtable!$A$185</f>
        <v>50.000000000058208</v>
      </c>
      <c r="B196" s="1">
        <v>30.024999999999999</v>
      </c>
      <c r="C196" s="1">
        <v>6.8624000000000001</v>
      </c>
      <c r="D196" s="1">
        <v>37.0411</v>
      </c>
      <c r="E196" s="89">
        <v>19.631329820000001</v>
      </c>
      <c r="F196">
        <v>-115.222865863753</v>
      </c>
      <c r="H196">
        <v>8.2109939999999895E-2</v>
      </c>
      <c r="I196">
        <v>470.35710173836901</v>
      </c>
      <c r="K196" t="s">
        <v>68</v>
      </c>
    </row>
    <row r="197" spans="1:11" x14ac:dyDescent="0.25">
      <c r="A197" s="1">
        <f>fullIRtable!A197-fullIRtable!$A$185</f>
        <v>53.000000000058208</v>
      </c>
      <c r="B197" s="1">
        <v>29.977699999999999</v>
      </c>
      <c r="C197" s="1">
        <v>6.8655999999999997</v>
      </c>
      <c r="D197" s="1">
        <v>35.935200000000002</v>
      </c>
      <c r="E197" s="89">
        <v>19.877659640000001</v>
      </c>
      <c r="F197">
        <v>-107.589304377852</v>
      </c>
      <c r="H197">
        <v>8.3749999999999616E-2</v>
      </c>
      <c r="I197">
        <v>474.08875211604197</v>
      </c>
      <c r="K197" t="s">
        <v>68</v>
      </c>
    </row>
    <row r="198" spans="1:11" x14ac:dyDescent="0.25">
      <c r="A198" s="1">
        <f>fullIRtable!A198-fullIRtable!$A$185</f>
        <v>56.000000000058208</v>
      </c>
      <c r="B198" s="1">
        <v>29.977699999999999</v>
      </c>
      <c r="C198" s="1">
        <v>6.8624000000000001</v>
      </c>
      <c r="D198" s="1">
        <v>34.228999999999999</v>
      </c>
      <c r="E198" s="89">
        <v>20.12890964</v>
      </c>
      <c r="F198">
        <v>-110.568238072494</v>
      </c>
      <c r="H198">
        <v>8.604017999999887E-2</v>
      </c>
      <c r="I198">
        <v>474.74527497581403</v>
      </c>
      <c r="K198" t="s">
        <v>68</v>
      </c>
    </row>
    <row r="199" spans="1:11" x14ac:dyDescent="0.25">
      <c r="A199" s="1">
        <f>fullIRtable!A199-fullIRtable!$A$185</f>
        <v>59.000000000058208</v>
      </c>
      <c r="B199" s="1">
        <v>29.977699999999999</v>
      </c>
      <c r="C199" s="1">
        <v>6.8624000000000001</v>
      </c>
      <c r="D199" s="1">
        <v>34.039400000000001</v>
      </c>
      <c r="E199" s="89">
        <v>20.387030179999996</v>
      </c>
      <c r="F199">
        <v>-115.01350642465501</v>
      </c>
      <c r="H199">
        <v>0.10001912916666693</v>
      </c>
      <c r="I199">
        <v>474.01975609317901</v>
      </c>
      <c r="K199" t="s">
        <v>68</v>
      </c>
    </row>
    <row r="200" spans="1:11" x14ac:dyDescent="0.25">
      <c r="A200" s="1">
        <f>fullIRtable!A200-fullIRtable!$A$185</f>
        <v>71.000000000058208</v>
      </c>
      <c r="B200" s="1">
        <v>29.977699999999999</v>
      </c>
      <c r="C200" s="1">
        <v>6.8655999999999997</v>
      </c>
      <c r="D200" s="1">
        <v>34.860900000000001</v>
      </c>
      <c r="E200" s="89">
        <v>21.58725973</v>
      </c>
      <c r="F200">
        <v>-129.30956550006499</v>
      </c>
      <c r="H200">
        <v>0.1135300000000008</v>
      </c>
      <c r="I200">
        <v>473.45702695353202</v>
      </c>
      <c r="K200" t="s">
        <v>68</v>
      </c>
    </row>
    <row r="201" spans="1:11" x14ac:dyDescent="0.25">
      <c r="A201" s="1">
        <f>fullIRtable!A201-fullIRtable!$A$185</f>
        <v>74.000000000058208</v>
      </c>
      <c r="B201" s="1">
        <v>29.977699999999999</v>
      </c>
      <c r="C201" s="1">
        <v>6.8624000000000001</v>
      </c>
      <c r="D201" s="1">
        <v>35.935200000000002</v>
      </c>
      <c r="E201" s="89">
        <v>21.927849730000002</v>
      </c>
      <c r="F201">
        <v>-131.369617079352</v>
      </c>
      <c r="H201">
        <v>0.11868996999999955</v>
      </c>
      <c r="I201">
        <v>473.53435077568002</v>
      </c>
      <c r="K201" t="s">
        <v>68</v>
      </c>
    </row>
    <row r="202" spans="1:11" x14ac:dyDescent="0.25">
      <c r="A202" s="1">
        <f>fullIRtable!A202-fullIRtable!$A$185</f>
        <v>77.000000000058208</v>
      </c>
      <c r="B202" s="1">
        <v>29.977699999999999</v>
      </c>
      <c r="C202" s="1">
        <v>6.8593000000000002</v>
      </c>
      <c r="D202" s="1">
        <v>35.5244</v>
      </c>
      <c r="E202" s="89">
        <v>22.283919640000001</v>
      </c>
      <c r="F202">
        <v>-134.45341994302601</v>
      </c>
      <c r="H202">
        <v>0.12398002999999964</v>
      </c>
      <c r="I202">
        <v>473.882723583163</v>
      </c>
      <c r="K202" t="s">
        <v>68</v>
      </c>
    </row>
    <row r="203" spans="1:11" x14ac:dyDescent="0.25">
      <c r="A203" s="1">
        <f>fullIRtable!A203-fullIRtable!$A$185</f>
        <v>80.000000000058208</v>
      </c>
      <c r="B203" s="1">
        <v>29.977699999999999</v>
      </c>
      <c r="C203" s="1">
        <v>6.8686999999999996</v>
      </c>
      <c r="D203" s="1">
        <v>35.713999999999999</v>
      </c>
      <c r="E203" s="89">
        <v>22.65585973</v>
      </c>
      <c r="F203">
        <v>-133.78913213873599</v>
      </c>
      <c r="H203">
        <v>0.13009327333333451</v>
      </c>
      <c r="I203">
        <v>473.706268533676</v>
      </c>
      <c r="K203" t="s">
        <v>68</v>
      </c>
    </row>
    <row r="204" spans="1:11" x14ac:dyDescent="0.25">
      <c r="A204" s="1">
        <f>fullIRtable!A204-fullIRtable!$A$185</f>
        <v>83.000000000058208</v>
      </c>
      <c r="B204" s="1">
        <v>29.977699999999999</v>
      </c>
      <c r="C204" s="1">
        <v>6.8686999999999996</v>
      </c>
      <c r="D204" s="1">
        <v>35.903599999999997</v>
      </c>
      <c r="E204" s="89">
        <v>23.046139550000003</v>
      </c>
      <c r="F204">
        <v>-139.91930316516499</v>
      </c>
      <c r="H204">
        <v>0.14660002249999979</v>
      </c>
      <c r="I204">
        <v>473.66486042786698</v>
      </c>
      <c r="K204" t="s">
        <v>68</v>
      </c>
    </row>
    <row r="205" spans="1:11" x14ac:dyDescent="0.25">
      <c r="A205" s="1">
        <f>fullIRtable!A205-fullIRtable!$A$185</f>
        <v>95.000000000058208</v>
      </c>
      <c r="B205" s="1">
        <v>29.977699999999999</v>
      </c>
      <c r="C205" s="1">
        <v>6.8719000000000001</v>
      </c>
      <c r="D205" s="1">
        <v>40.611499999999999</v>
      </c>
      <c r="E205" s="89">
        <v>24.80533982</v>
      </c>
      <c r="F205">
        <v>-157.92942143638601</v>
      </c>
      <c r="H205">
        <v>0.16069981999532262</v>
      </c>
      <c r="I205">
        <v>474.016965002414</v>
      </c>
      <c r="K205" t="s">
        <v>68</v>
      </c>
    </row>
    <row r="206" spans="1:11" x14ac:dyDescent="0.25">
      <c r="A206" s="1">
        <f>fullIRtable!A206-fullIRtable!$A$185</f>
        <v>97.000000000116415</v>
      </c>
      <c r="B206" s="1">
        <v>29.977699999999999</v>
      </c>
      <c r="C206" s="1">
        <v>6.8593000000000002</v>
      </c>
      <c r="D206" s="1">
        <v>39.3476</v>
      </c>
      <c r="E206" s="89">
        <v>25.12673946</v>
      </c>
      <c r="F206">
        <v>-158.637513353336</v>
      </c>
      <c r="H206">
        <v>0.16486509000959568</v>
      </c>
      <c r="I206">
        <v>474.20820486633102</v>
      </c>
      <c r="K206" t="s">
        <v>68</v>
      </c>
    </row>
    <row r="207" spans="1:11" x14ac:dyDescent="0.25">
      <c r="A207" s="1">
        <f>fullIRtable!A207-fullIRtable!$A$185</f>
        <v>99</v>
      </c>
      <c r="B207" s="1">
        <v>29.977699999999999</v>
      </c>
      <c r="C207" s="1">
        <v>6.8655999999999997</v>
      </c>
      <c r="D207" s="1">
        <v>35.366500000000002</v>
      </c>
      <c r="E207" s="89">
        <v>25.456469639999998</v>
      </c>
      <c r="F207">
        <v>-159.74323791795601</v>
      </c>
      <c r="H207">
        <v>0.17396004499493828</v>
      </c>
      <c r="I207">
        <v>471.766674506779</v>
      </c>
      <c r="K207" t="s">
        <v>68</v>
      </c>
    </row>
    <row r="208" spans="1:11" x14ac:dyDescent="0.25">
      <c r="A208" s="1">
        <f>fullIRtable!A208-fullIRtable!$A$185</f>
        <v>101.00000000005821</v>
      </c>
      <c r="B208" s="1">
        <v>29.977699999999999</v>
      </c>
      <c r="C208" s="1">
        <v>6.9097</v>
      </c>
      <c r="D208" s="1">
        <v>36.946300000000001</v>
      </c>
      <c r="E208" s="89">
        <v>25.80438973</v>
      </c>
      <c r="F208">
        <v>-162.56998128548</v>
      </c>
      <c r="H208">
        <v>0.17853986499480498</v>
      </c>
      <c r="I208">
        <v>473.79013642855102</v>
      </c>
      <c r="K208" t="s">
        <v>68</v>
      </c>
    </row>
    <row r="209" spans="1:11" x14ac:dyDescent="0.25">
      <c r="A209" s="1">
        <f>fullIRtable!A209-fullIRtable!$A$185</f>
        <v>103.00000000011642</v>
      </c>
      <c r="B209" s="1">
        <v>30.024999999999999</v>
      </c>
      <c r="C209" s="1">
        <v>6.9034000000000004</v>
      </c>
      <c r="D209" s="1">
        <v>16.8826</v>
      </c>
      <c r="E209" s="89">
        <v>26.161469460000003</v>
      </c>
      <c r="F209">
        <v>-165.93239610798901</v>
      </c>
      <c r="H209">
        <v>0</v>
      </c>
      <c r="I209">
        <v>0</v>
      </c>
      <c r="K209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8D41-1E15-47F3-81E7-FCAA72F2A4DF}">
  <dimension ref="A1:M209"/>
  <sheetViews>
    <sheetView workbookViewId="0">
      <selection activeCell="L6" sqref="L6"/>
    </sheetView>
  </sheetViews>
  <sheetFormatPr defaultRowHeight="15" x14ac:dyDescent="0.25"/>
  <sheetData>
    <row r="1" spans="1:13" x14ac:dyDescent="0.25">
      <c r="A1" s="61" t="s">
        <v>0</v>
      </c>
      <c r="B1" s="62" t="s">
        <v>1</v>
      </c>
      <c r="C1" s="62" t="s">
        <v>2</v>
      </c>
      <c r="D1" s="62" t="s">
        <v>3</v>
      </c>
      <c r="E1" s="87" t="s">
        <v>9</v>
      </c>
      <c r="F1" s="99" t="s">
        <v>85</v>
      </c>
      <c r="G1" s="99" t="s">
        <v>83</v>
      </c>
      <c r="I1" s="99" t="s">
        <v>75</v>
      </c>
      <c r="J1" s="99" t="s">
        <v>86</v>
      </c>
      <c r="K1" s="99" t="s">
        <v>87</v>
      </c>
      <c r="M1" s="15" t="s">
        <v>59</v>
      </c>
    </row>
    <row r="2" spans="1:13" ht="15.75" thickBot="1" x14ac:dyDescent="0.3">
      <c r="A2" s="64" t="s">
        <v>18</v>
      </c>
      <c r="B2" s="65" t="s">
        <v>33</v>
      </c>
      <c r="C2" s="65" t="s">
        <v>35</v>
      </c>
      <c r="D2" s="65" t="s">
        <v>34</v>
      </c>
      <c r="E2" s="88" t="s">
        <v>20</v>
      </c>
      <c r="F2" s="99" t="s">
        <v>35</v>
      </c>
      <c r="G2" s="99" t="s">
        <v>35</v>
      </c>
      <c r="I2" s="99" t="s">
        <v>76</v>
      </c>
      <c r="J2" s="99" t="s">
        <v>35</v>
      </c>
      <c r="K2" s="99" t="s">
        <v>35</v>
      </c>
    </row>
    <row r="3" spans="1:13" x14ac:dyDescent="0.25">
      <c r="A3" s="1">
        <f>fullIRtable!A3-fullIRtable!$A$3</f>
        <v>0</v>
      </c>
      <c r="B3" s="1">
        <v>29.919899999999998</v>
      </c>
      <c r="C3" s="1">
        <v>4.9851000000000001</v>
      </c>
      <c r="D3" s="1">
        <v>4.9851000000000001</v>
      </c>
      <c r="E3" s="89">
        <v>17.588350000000002</v>
      </c>
      <c r="F3">
        <v>-116.728114736187</v>
      </c>
      <c r="G3">
        <v>108.401540196605</v>
      </c>
      <c r="I3">
        <v>0.12267800000285664</v>
      </c>
      <c r="J3">
        <v>472.57897765105599</v>
      </c>
      <c r="K3">
        <v>-439.810284513358</v>
      </c>
      <c r="M3" t="s">
        <v>60</v>
      </c>
    </row>
    <row r="4" spans="1:13" x14ac:dyDescent="0.25">
      <c r="A4" s="1">
        <f>fullIRtable!A4-fullIRtable!$A$3</f>
        <v>4.9999999998835634</v>
      </c>
      <c r="B4" s="1">
        <v>29.919899999999998</v>
      </c>
      <c r="C4" s="1">
        <v>4.9851000000000001</v>
      </c>
      <c r="D4" s="1">
        <v>4.9851000000000001</v>
      </c>
      <c r="E4" s="89">
        <v>18.201740000000001</v>
      </c>
      <c r="F4">
        <v>-126.726395283052</v>
      </c>
      <c r="G4">
        <v>115.18575831872199</v>
      </c>
      <c r="I4">
        <v>0.11759454545205605</v>
      </c>
      <c r="J4">
        <v>475.08825897763802</v>
      </c>
      <c r="K4">
        <v>-442.43511160183698</v>
      </c>
      <c r="M4" t="s">
        <v>60</v>
      </c>
    </row>
    <row r="5" spans="1:13" x14ac:dyDescent="0.25">
      <c r="A5" s="1">
        <f>fullIRtable!A5-fullIRtable!$A$3</f>
        <v>8.6666666666278616</v>
      </c>
      <c r="B5" s="1">
        <v>29.919899999999998</v>
      </c>
      <c r="C5" s="1">
        <v>4.9882</v>
      </c>
      <c r="D5" s="1">
        <v>4.9882</v>
      </c>
      <c r="E5" s="89">
        <v>18.632920000000002</v>
      </c>
      <c r="F5">
        <v>-123.983031984165</v>
      </c>
      <c r="G5">
        <v>113.809296662607</v>
      </c>
      <c r="I5">
        <v>0.11690999999999956</v>
      </c>
      <c r="J5">
        <v>471.30431299437299</v>
      </c>
      <c r="K5">
        <v>-439.02604623881501</v>
      </c>
      <c r="M5" t="s">
        <v>60</v>
      </c>
    </row>
    <row r="6" spans="1:13" x14ac:dyDescent="0.25">
      <c r="A6" s="1">
        <f>fullIRtable!A6-fullIRtable!$A$3</f>
        <v>11.666666666627862</v>
      </c>
      <c r="B6" s="1">
        <v>29.919899999999998</v>
      </c>
      <c r="C6" s="1">
        <v>4.9820000000000002</v>
      </c>
      <c r="D6" s="1">
        <v>4.9820000000000002</v>
      </c>
      <c r="E6" s="89">
        <v>18.983650000000001</v>
      </c>
      <c r="F6">
        <v>-132.530770563891</v>
      </c>
      <c r="G6">
        <v>120.379605348475</v>
      </c>
      <c r="I6">
        <v>0.1180600000027472</v>
      </c>
      <c r="J6">
        <v>472.34207764215301</v>
      </c>
      <c r="K6">
        <v>-439.880115920349</v>
      </c>
      <c r="M6" t="s">
        <v>60</v>
      </c>
    </row>
    <row r="7" spans="1:13" x14ac:dyDescent="0.25">
      <c r="A7" s="1">
        <f>fullIRtable!A7-fullIRtable!$A$3</f>
        <v>14.166666666569654</v>
      </c>
      <c r="B7" s="1">
        <v>29.919899999999998</v>
      </c>
      <c r="C7" s="1">
        <v>4.9757999999999996</v>
      </c>
      <c r="D7" s="1">
        <v>4.9757999999999996</v>
      </c>
      <c r="E7" s="89">
        <v>19.278799999999997</v>
      </c>
      <c r="F7">
        <v>-140.50586907620601</v>
      </c>
      <c r="G7">
        <v>126.95858483423</v>
      </c>
      <c r="I7">
        <v>0.11681213114598084</v>
      </c>
      <c r="J7">
        <v>473.35202991553399</v>
      </c>
      <c r="K7">
        <v>-440.90740531958301</v>
      </c>
      <c r="M7" t="s">
        <v>60</v>
      </c>
    </row>
    <row r="8" spans="1:13" x14ac:dyDescent="0.25">
      <c r="A8" s="1">
        <f>fullIRtable!A8-fullIRtable!$A$3</f>
        <v>24.333333333372138</v>
      </c>
      <c r="B8" s="1">
        <v>29.919899999999998</v>
      </c>
      <c r="C8" s="1">
        <v>4.9882</v>
      </c>
      <c r="D8" s="1">
        <v>4.9882</v>
      </c>
      <c r="E8" s="89">
        <v>20.466390000000001</v>
      </c>
      <c r="F8">
        <v>-165.33097803098801</v>
      </c>
      <c r="G8">
        <v>146.46848649470601</v>
      </c>
      <c r="I8">
        <v>0.11478400000267275</v>
      </c>
      <c r="J8">
        <v>473.59643634789597</v>
      </c>
      <c r="K8">
        <v>-441.26212258387397</v>
      </c>
      <c r="M8" t="s">
        <v>60</v>
      </c>
    </row>
    <row r="9" spans="1:13" x14ac:dyDescent="0.25">
      <c r="A9" s="1">
        <f>fullIRtable!A9-fullIRtable!$A$3</f>
        <v>26.833333333313931</v>
      </c>
      <c r="B9" s="1">
        <v>29.919899999999998</v>
      </c>
      <c r="C9" s="1">
        <v>4.9820000000000002</v>
      </c>
      <c r="D9" s="1">
        <v>4.9820000000000002</v>
      </c>
      <c r="E9" s="89">
        <v>20.753350000000001</v>
      </c>
      <c r="F9">
        <v>-149.11922659060301</v>
      </c>
      <c r="G9">
        <v>133.24965878031301</v>
      </c>
      <c r="I9">
        <v>0.11481882353019728</v>
      </c>
      <c r="J9">
        <v>477.03323288226102</v>
      </c>
      <c r="K9">
        <v>-444.42486319711702</v>
      </c>
      <c r="M9" t="s">
        <v>60</v>
      </c>
    </row>
    <row r="10" spans="1:13" x14ac:dyDescent="0.25">
      <c r="A10" s="1">
        <f>fullIRtable!A10-fullIRtable!$A$3</f>
        <v>29.666666666627862</v>
      </c>
      <c r="B10" s="1">
        <v>29.919899999999998</v>
      </c>
      <c r="C10" s="1">
        <v>4.9851000000000001</v>
      </c>
      <c r="D10" s="1">
        <v>4.9851000000000001</v>
      </c>
      <c r="E10" s="89">
        <v>21.078669999999999</v>
      </c>
      <c r="F10">
        <v>-161.299239890324</v>
      </c>
      <c r="G10">
        <v>143.14636220280801</v>
      </c>
      <c r="I10">
        <v>0.11514000000000142</v>
      </c>
      <c r="J10">
        <v>475.08930520050899</v>
      </c>
      <c r="K10">
        <v>-442.61316219554499</v>
      </c>
      <c r="M10" t="s">
        <v>60</v>
      </c>
    </row>
    <row r="11" spans="1:13" x14ac:dyDescent="0.25">
      <c r="A11" s="1">
        <f>fullIRtable!A11-fullIRtable!$A$3</f>
        <v>32.666666666627862</v>
      </c>
      <c r="B11" s="1">
        <v>29.919899999999998</v>
      </c>
      <c r="C11" s="1">
        <v>4.9851000000000001</v>
      </c>
      <c r="D11" s="1">
        <v>4.9851000000000001</v>
      </c>
      <c r="E11" s="89">
        <v>21.424090000000003</v>
      </c>
      <c r="F11">
        <v>-167.639532470929</v>
      </c>
      <c r="G11">
        <v>147.79511996368799</v>
      </c>
      <c r="I11">
        <v>0.11504999999999892</v>
      </c>
      <c r="J11">
        <v>475.12583526000799</v>
      </c>
      <c r="K11">
        <v>-442.65317984844899</v>
      </c>
      <c r="M11" t="s">
        <v>60</v>
      </c>
    </row>
    <row r="12" spans="1:13" x14ac:dyDescent="0.25">
      <c r="A12" s="1">
        <f>fullIRtable!A12-fullIRtable!$A$3</f>
        <v>35.666666666627862</v>
      </c>
      <c r="B12" s="1">
        <v>29.919899999999998</v>
      </c>
      <c r="C12" s="1">
        <v>4.9851000000000001</v>
      </c>
      <c r="D12" s="1">
        <v>4.9851000000000001</v>
      </c>
      <c r="E12" s="89">
        <v>21.76924</v>
      </c>
      <c r="F12">
        <v>-168.96156158489899</v>
      </c>
      <c r="G12">
        <v>148.80186117175799</v>
      </c>
      <c r="I12">
        <v>0.11626000000270666</v>
      </c>
      <c r="J12">
        <v>471.16540850811299</v>
      </c>
      <c r="K12">
        <v>-438.93280764688001</v>
      </c>
      <c r="M12" t="s">
        <v>60</v>
      </c>
    </row>
    <row r="13" spans="1:13" x14ac:dyDescent="0.25">
      <c r="A13" s="1">
        <f>fullIRtable!A13-fullIRtable!$A$3</f>
        <v>38.166666666569654</v>
      </c>
      <c r="B13" s="1">
        <v>29.919899999999998</v>
      </c>
      <c r="C13" s="1">
        <v>4.9882</v>
      </c>
      <c r="D13" s="1">
        <v>4.9882</v>
      </c>
      <c r="E13" s="89">
        <v>22.059889999999999</v>
      </c>
      <c r="F13">
        <v>-171.19363593098899</v>
      </c>
      <c r="G13">
        <v>150.594330281227</v>
      </c>
      <c r="I13">
        <v>0.11512064516150643</v>
      </c>
      <c r="J13">
        <v>472.20684367983102</v>
      </c>
      <c r="K13">
        <v>-439.98700890104197</v>
      </c>
      <c r="M13" t="s">
        <v>60</v>
      </c>
    </row>
    <row r="14" spans="1:13" x14ac:dyDescent="0.25">
      <c r="A14" s="1">
        <f>fullIRtable!A14-fullIRtable!$A$3</f>
        <v>48.499999999883585</v>
      </c>
      <c r="B14" s="1">
        <v>29.919899999999998</v>
      </c>
      <c r="C14" s="1">
        <v>4.9820000000000002</v>
      </c>
      <c r="D14" s="1">
        <v>4.9820000000000002</v>
      </c>
      <c r="E14" s="89">
        <v>23.249469999999999</v>
      </c>
      <c r="F14">
        <v>-191.13995467727599</v>
      </c>
      <c r="G14">
        <v>166.365105423252</v>
      </c>
      <c r="I14">
        <v>0.11270999999531475</v>
      </c>
      <c r="J14">
        <v>478.60463744632102</v>
      </c>
      <c r="K14">
        <v>-446.00833640249402</v>
      </c>
      <c r="M14" t="s">
        <v>60</v>
      </c>
    </row>
    <row r="15" spans="1:13" x14ac:dyDescent="0.25">
      <c r="A15" s="1">
        <f>fullIRtable!A15-fullIRtable!$A$3</f>
        <v>50.833333333313931</v>
      </c>
      <c r="B15" s="1">
        <v>29.872699999999998</v>
      </c>
      <c r="C15" s="1">
        <v>4.9912999999999998</v>
      </c>
      <c r="D15" s="1">
        <v>4.9912999999999998</v>
      </c>
      <c r="E15" s="89">
        <v>23.512460000000001</v>
      </c>
      <c r="F15">
        <v>-173.17319978246201</v>
      </c>
      <c r="G15">
        <v>151.303600095066</v>
      </c>
      <c r="I15">
        <v>0.11155411764782269</v>
      </c>
      <c r="J15">
        <v>471.49822427184102</v>
      </c>
      <c r="K15">
        <v>-439.59244140150003</v>
      </c>
      <c r="M15" t="s">
        <v>60</v>
      </c>
    </row>
    <row r="16" spans="1:13" x14ac:dyDescent="0.25">
      <c r="A16" s="91">
        <f>fullIRtable!A16-fullIRtable!$A$3</f>
        <v>53.666666666627862</v>
      </c>
      <c r="B16" s="91">
        <v>29.872699999999998</v>
      </c>
      <c r="C16" s="91">
        <v>5.0068999999999999</v>
      </c>
      <c r="D16" s="91">
        <v>5.0068999999999999</v>
      </c>
      <c r="E16" s="98">
        <v>23.828530000000001</v>
      </c>
      <c r="F16">
        <v>-176.35760327401101</v>
      </c>
      <c r="G16">
        <v>153.83960384030399</v>
      </c>
      <c r="I16">
        <v>0</v>
      </c>
      <c r="J16">
        <v>0</v>
      </c>
      <c r="K16">
        <v>0</v>
      </c>
      <c r="M16" s="93" t="s">
        <v>60</v>
      </c>
    </row>
    <row r="17" spans="1:13" x14ac:dyDescent="0.25">
      <c r="A17" s="1">
        <f>fullIRtable!A17-fullIRtable!$A$17</f>
        <v>0</v>
      </c>
      <c r="B17" s="1">
        <v>29.919899999999998</v>
      </c>
      <c r="C17" s="1">
        <v>4.9882</v>
      </c>
      <c r="D17" s="1">
        <v>47.081800000000001</v>
      </c>
      <c r="E17" s="89">
        <v>20.79823</v>
      </c>
      <c r="F17">
        <v>-167.535427838613</v>
      </c>
      <c r="G17">
        <v>151.79498989678399</v>
      </c>
      <c r="I17">
        <v>7.078285714520853E-2</v>
      </c>
      <c r="J17">
        <v>477.66318511150803</v>
      </c>
      <c r="K17">
        <v>-445.74271806166598</v>
      </c>
      <c r="M17" t="s">
        <v>61</v>
      </c>
    </row>
    <row r="18" spans="1:13" x14ac:dyDescent="0.25">
      <c r="A18" s="1">
        <f>fullIRtable!A18-fullIRtable!$A$17</f>
        <v>1.1666666666278616</v>
      </c>
      <c r="B18" s="1">
        <v>19.960699999999999</v>
      </c>
      <c r="C18" s="1">
        <v>5.1254</v>
      </c>
      <c r="D18" s="1">
        <v>44.464199999999998</v>
      </c>
      <c r="E18" s="89">
        <v>20.880809999999997</v>
      </c>
      <c r="F18">
        <v>-168.72613814787499</v>
      </c>
      <c r="G18">
        <v>153.65112028908999</v>
      </c>
      <c r="I18">
        <v>7.6390909089293385E-2</v>
      </c>
      <c r="J18">
        <v>473.552952016348</v>
      </c>
      <c r="K18">
        <v>-441.21421316082098</v>
      </c>
      <c r="M18" t="s">
        <v>61</v>
      </c>
    </row>
    <row r="19" spans="1:13" x14ac:dyDescent="0.25">
      <c r="A19" s="1">
        <f>fullIRtable!A19-fullIRtable!$A$17</f>
        <v>3</v>
      </c>
      <c r="B19" s="1">
        <v>19.960699999999999</v>
      </c>
      <c r="C19" s="1">
        <v>4.9976000000000003</v>
      </c>
      <c r="D19" s="1">
        <v>43.903300000000002</v>
      </c>
      <c r="E19" s="89">
        <v>21.020859999999999</v>
      </c>
      <c r="F19">
        <v>-167.44356779698199</v>
      </c>
      <c r="G19">
        <v>150.81588333935301</v>
      </c>
      <c r="I19">
        <v>8.0029999999999532E-2</v>
      </c>
      <c r="J19">
        <v>471.68246020710802</v>
      </c>
      <c r="K19">
        <v>-439.15337350649702</v>
      </c>
      <c r="M19" t="s">
        <v>61</v>
      </c>
    </row>
    <row r="20" spans="1:13" x14ac:dyDescent="0.25">
      <c r="A20" s="1">
        <f>fullIRtable!A20-fullIRtable!$A$17</f>
        <v>6</v>
      </c>
      <c r="B20" s="1">
        <v>19.960699999999999</v>
      </c>
      <c r="C20" s="1">
        <v>5.0007000000000001</v>
      </c>
      <c r="D20" s="1">
        <v>39.0107</v>
      </c>
      <c r="E20" s="89">
        <v>21.260949999999998</v>
      </c>
      <c r="F20">
        <v>-170.21805005340499</v>
      </c>
      <c r="G20">
        <v>154.48101909738199</v>
      </c>
      <c r="I20">
        <v>8.1754999997621744E-2</v>
      </c>
      <c r="J20">
        <v>470.769048729198</v>
      </c>
      <c r="K20">
        <v>-438.14701003536197</v>
      </c>
      <c r="M20" t="s">
        <v>61</v>
      </c>
    </row>
    <row r="21" spans="1:13" x14ac:dyDescent="0.25">
      <c r="A21" s="1">
        <f>fullIRtable!A21-fullIRtable!$A$17</f>
        <v>8.0000000000582077</v>
      </c>
      <c r="B21" s="1">
        <v>19.960699999999999</v>
      </c>
      <c r="C21" s="1">
        <v>4.9945000000000004</v>
      </c>
      <c r="D21" s="1">
        <v>38.418599999999998</v>
      </c>
      <c r="E21" s="89">
        <v>21.42446</v>
      </c>
      <c r="F21">
        <v>-172.612488996369</v>
      </c>
      <c r="G21">
        <v>156.065542372896</v>
      </c>
      <c r="I21">
        <v>7.9079024391141936E-2</v>
      </c>
      <c r="J21">
        <v>472.17820480148703</v>
      </c>
      <c r="K21">
        <v>-439.69956680891897</v>
      </c>
      <c r="M21" t="s">
        <v>61</v>
      </c>
    </row>
    <row r="22" spans="1:13" x14ac:dyDescent="0.25">
      <c r="A22" s="1">
        <f>fullIRtable!A22-fullIRtable!$A$17</f>
        <v>18.249999999941792</v>
      </c>
      <c r="B22" s="1">
        <v>19.913499999999999</v>
      </c>
      <c r="C22" s="1">
        <v>4.9882</v>
      </c>
      <c r="D22" s="1">
        <v>34.523299999999999</v>
      </c>
      <c r="E22" s="89">
        <v>22.235019999999999</v>
      </c>
      <c r="F22" t="s">
        <v>70</v>
      </c>
      <c r="G22" t="s">
        <v>70</v>
      </c>
      <c r="I22">
        <v>7.9626666666669621E-2</v>
      </c>
      <c r="J22">
        <v>472.239023810486</v>
      </c>
      <c r="K22">
        <v>-439.76657498274801</v>
      </c>
      <c r="M22" t="s">
        <v>61</v>
      </c>
    </row>
    <row r="23" spans="1:13" x14ac:dyDescent="0.25">
      <c r="A23" s="1">
        <f>fullIRtable!A23-fullIRtable!$A$17</f>
        <v>18.999999999941792</v>
      </c>
      <c r="B23" s="1">
        <v>19.960699999999999</v>
      </c>
      <c r="C23" s="1">
        <v>4.9757999999999996</v>
      </c>
      <c r="D23" s="1">
        <v>33.588500000000003</v>
      </c>
      <c r="E23" s="89">
        <v>22.294740000000001</v>
      </c>
      <c r="F23" t="s">
        <v>70</v>
      </c>
      <c r="G23" t="s">
        <v>70</v>
      </c>
      <c r="I23">
        <v>7.6609411760510199E-2</v>
      </c>
      <c r="J23">
        <v>478.65072990163799</v>
      </c>
      <c r="K23">
        <v>-445.89584010818203</v>
      </c>
      <c r="M23" t="s">
        <v>61</v>
      </c>
    </row>
    <row r="24" spans="1:13" x14ac:dyDescent="0.25">
      <c r="A24" s="1">
        <f>fullIRtable!A24-fullIRtable!$A$17</f>
        <v>20.416666666686069</v>
      </c>
      <c r="B24" s="1">
        <v>19.913499999999999</v>
      </c>
      <c r="C24" s="1">
        <v>4.9820000000000002</v>
      </c>
      <c r="D24" s="1">
        <v>38.5745</v>
      </c>
      <c r="E24" s="89">
        <v>22.403270000000003</v>
      </c>
      <c r="F24" t="s">
        <v>70</v>
      </c>
      <c r="G24" t="s">
        <v>70</v>
      </c>
      <c r="I24">
        <v>0.14972571429069625</v>
      </c>
      <c r="J24">
        <v>464.83050564586301</v>
      </c>
      <c r="K24">
        <v>-431.60413988400302</v>
      </c>
      <c r="M24" t="s">
        <v>61</v>
      </c>
    </row>
    <row r="25" spans="1:13" x14ac:dyDescent="0.25">
      <c r="A25" s="1">
        <f>fullIRtable!A25-fullIRtable!$A$17</f>
        <v>21</v>
      </c>
      <c r="B25" s="1">
        <v>19.913499999999999</v>
      </c>
      <c r="C25" s="1">
        <v>5.0038</v>
      </c>
      <c r="D25" s="1">
        <v>4.2645</v>
      </c>
      <c r="E25" s="89">
        <v>22.490610000000004</v>
      </c>
      <c r="F25" t="s">
        <v>70</v>
      </c>
      <c r="G25" t="s">
        <v>70</v>
      </c>
      <c r="I25">
        <v>0.10359999999999896</v>
      </c>
      <c r="J25">
        <v>474.27679491380798</v>
      </c>
      <c r="K25">
        <v>-442.01171685221198</v>
      </c>
      <c r="M25" t="s">
        <v>61</v>
      </c>
    </row>
    <row r="26" spans="1:13" x14ac:dyDescent="0.25">
      <c r="A26" s="1">
        <f>fullIRtable!A26-fullIRtable!$A$17</f>
        <v>24</v>
      </c>
      <c r="B26" s="1">
        <v>19.960699999999999</v>
      </c>
      <c r="C26" s="1">
        <v>5.01</v>
      </c>
      <c r="D26" s="1">
        <v>2.8622000000000001</v>
      </c>
      <c r="E26" s="89">
        <v>22.801410000000001</v>
      </c>
      <c r="F26">
        <v>-192.94654166708199</v>
      </c>
      <c r="G26">
        <v>170.49319461975799</v>
      </c>
      <c r="I26">
        <v>0.16790000000000069</v>
      </c>
      <c r="J26">
        <v>473.50001386079703</v>
      </c>
      <c r="K26">
        <v>-441.15588779165898</v>
      </c>
      <c r="M26" t="s">
        <v>61</v>
      </c>
    </row>
    <row r="27" spans="1:13" x14ac:dyDescent="0.25">
      <c r="A27" s="1">
        <f>fullIRtable!A27-fullIRtable!$A$17</f>
        <v>25.5</v>
      </c>
      <c r="B27" s="1">
        <v>20.007899999999999</v>
      </c>
      <c r="C27" s="1">
        <v>5.0068999999999999</v>
      </c>
      <c r="D27" s="1">
        <v>16.417899999999999</v>
      </c>
      <c r="E27" s="89">
        <v>23.053260000000002</v>
      </c>
      <c r="F27">
        <v>-192.271148192487</v>
      </c>
      <c r="G27">
        <v>169.20223648491</v>
      </c>
      <c r="I27">
        <v>0.19671499999427414</v>
      </c>
      <c r="J27">
        <v>472.42188419141098</v>
      </c>
      <c r="K27">
        <v>-439.96804388636002</v>
      </c>
      <c r="M27" t="s">
        <v>61</v>
      </c>
    </row>
    <row r="28" spans="1:13" x14ac:dyDescent="0.25">
      <c r="A28" s="1">
        <f>fullIRtable!A28-fullIRtable!$A$17</f>
        <v>27.500000000058208</v>
      </c>
      <c r="B28" s="1">
        <v>19.535900000000002</v>
      </c>
      <c r="C28" s="1">
        <v>5.0038</v>
      </c>
      <c r="D28" s="1">
        <v>9.4062999999999999</v>
      </c>
      <c r="E28" s="89">
        <v>23.44669</v>
      </c>
      <c r="F28">
        <v>-198.71487405189501</v>
      </c>
      <c r="G28">
        <v>174.494556655531</v>
      </c>
      <c r="I28">
        <v>0.20362400000474165</v>
      </c>
      <c r="J28">
        <v>471.04664845786198</v>
      </c>
      <c r="K28">
        <v>-438.45285931365999</v>
      </c>
      <c r="M28" t="s">
        <v>61</v>
      </c>
    </row>
    <row r="29" spans="1:13" x14ac:dyDescent="0.25">
      <c r="A29" s="1">
        <f>fullIRtable!A29-fullIRtable!$A$17</f>
        <v>30</v>
      </c>
      <c r="B29" s="1">
        <v>19.866299999999999</v>
      </c>
      <c r="C29" s="1">
        <v>4.9695</v>
      </c>
      <c r="D29" s="1">
        <v>12.0863</v>
      </c>
      <c r="E29" s="89">
        <v>23.955750000000002</v>
      </c>
      <c r="F29" t="s">
        <v>70</v>
      </c>
      <c r="G29" t="s">
        <v>70</v>
      </c>
      <c r="I29">
        <v>0.20421999999405582</v>
      </c>
      <c r="J29">
        <v>470.90243801768901</v>
      </c>
      <c r="K29">
        <v>-438.29397350020201</v>
      </c>
      <c r="M29" t="s">
        <v>61</v>
      </c>
    </row>
    <row r="30" spans="1:13" x14ac:dyDescent="0.25">
      <c r="A30" s="1">
        <f>fullIRtable!A30-fullIRtable!$A$17</f>
        <v>32.000000000058208</v>
      </c>
      <c r="B30" s="1">
        <v>19.677499999999998</v>
      </c>
      <c r="C30" s="1">
        <v>5.0163000000000002</v>
      </c>
      <c r="D30" s="1">
        <v>18.007200000000001</v>
      </c>
      <c r="E30" s="89">
        <v>24.364190000000001</v>
      </c>
      <c r="F30">
        <v>-204.583896651092</v>
      </c>
      <c r="G30">
        <v>180.14294469184199</v>
      </c>
      <c r="I30">
        <v>0.20364184615639908</v>
      </c>
      <c r="J30">
        <v>470.92117247914001</v>
      </c>
      <c r="K30">
        <v>-438.31461446824301</v>
      </c>
      <c r="M30" t="s">
        <v>61</v>
      </c>
    </row>
    <row r="31" spans="1:13" x14ac:dyDescent="0.25">
      <c r="A31" s="1">
        <f>fullIRtable!A31-fullIRtable!$A$17</f>
        <v>42.833333333255723</v>
      </c>
      <c r="B31" s="1">
        <v>19.866299999999999</v>
      </c>
      <c r="C31" s="1">
        <v>5.0132000000000003</v>
      </c>
      <c r="D31" s="1">
        <v>34.9908</v>
      </c>
      <c r="E31" s="89">
        <v>26.570309999999999</v>
      </c>
      <c r="F31">
        <v>-221.958037587088</v>
      </c>
      <c r="G31">
        <v>192.46830078114601</v>
      </c>
      <c r="I31">
        <v>0.2018759999976513</v>
      </c>
      <c r="J31">
        <v>472.86061560023597</v>
      </c>
      <c r="K31">
        <v>-440.14985067380201</v>
      </c>
      <c r="M31" t="s">
        <v>61</v>
      </c>
    </row>
    <row r="32" spans="1:13" x14ac:dyDescent="0.25">
      <c r="A32" s="1">
        <f>fullIRtable!A32-fullIRtable!$A$17</f>
        <v>44.499999999941792</v>
      </c>
      <c r="B32" s="1">
        <v>29.967099999999999</v>
      </c>
      <c r="C32" s="1">
        <v>4.9945000000000004</v>
      </c>
      <c r="D32" s="1">
        <v>36.767000000000003</v>
      </c>
      <c r="E32" s="89">
        <v>26.906770000000002</v>
      </c>
      <c r="F32">
        <v>-227.11839299287101</v>
      </c>
      <c r="G32">
        <v>196.37991205947799</v>
      </c>
      <c r="I32">
        <v>0.18174999997884247</v>
      </c>
      <c r="J32">
        <v>472.85570730141001</v>
      </c>
      <c r="K32">
        <v>-441.00429073583598</v>
      </c>
      <c r="M32" t="s">
        <v>61</v>
      </c>
    </row>
    <row r="33" spans="1:13" x14ac:dyDescent="0.25">
      <c r="A33" s="1">
        <f>fullIRtable!A33-fullIRtable!$A$17</f>
        <v>45.500000000058208</v>
      </c>
      <c r="B33" s="1">
        <v>29.872699999999998</v>
      </c>
      <c r="C33" s="1">
        <v>4.9882</v>
      </c>
      <c r="D33" s="1">
        <v>39.665100000000002</v>
      </c>
      <c r="E33" s="89">
        <v>27.088520000000003</v>
      </c>
      <c r="F33">
        <v>-228.801033854857</v>
      </c>
      <c r="G33">
        <v>197.74350705353399</v>
      </c>
      <c r="I33">
        <v>0.18301333333333503</v>
      </c>
      <c r="J33">
        <v>477.75788849400402</v>
      </c>
      <c r="K33">
        <v>-445.477443677802</v>
      </c>
      <c r="M33" t="s">
        <v>61</v>
      </c>
    </row>
    <row r="34" spans="1:13" x14ac:dyDescent="0.25">
      <c r="A34" s="1">
        <f>fullIRtable!A34-fullIRtable!$A$17</f>
        <v>47.000000000058208</v>
      </c>
      <c r="B34" s="1">
        <v>29.872699999999998</v>
      </c>
      <c r="C34" s="1">
        <v>4.9945000000000004</v>
      </c>
      <c r="D34" s="1">
        <v>48.421799999999998</v>
      </c>
      <c r="E34" s="89">
        <v>27.363040000000005</v>
      </c>
      <c r="F34">
        <v>-228.866701171898</v>
      </c>
      <c r="G34">
        <v>196.598121100116</v>
      </c>
      <c r="I34">
        <v>0.1884800000109694</v>
      </c>
      <c r="J34">
        <v>472.913706899364</v>
      </c>
      <c r="K34">
        <v>-440.77908729813402</v>
      </c>
      <c r="M34" t="s">
        <v>61</v>
      </c>
    </row>
    <row r="35" spans="1:13" x14ac:dyDescent="0.25">
      <c r="A35" s="1">
        <f>fullIRtable!A35-fullIRtable!$A$17</f>
        <v>48.999999999941792</v>
      </c>
      <c r="B35" s="1">
        <v>29.872699999999998</v>
      </c>
      <c r="C35" s="1">
        <v>4.9882</v>
      </c>
      <c r="D35" s="1">
        <v>48.546500000000002</v>
      </c>
      <c r="E35" s="89">
        <v>27.740000000000002</v>
      </c>
      <c r="F35">
        <v>-228.548509962574</v>
      </c>
      <c r="G35">
        <v>196.367142374547</v>
      </c>
      <c r="I35">
        <v>0.18650666666666638</v>
      </c>
      <c r="J35">
        <v>476.68925011062498</v>
      </c>
      <c r="K35">
        <v>-444.306979902656</v>
      </c>
      <c r="M35" t="s">
        <v>61</v>
      </c>
    </row>
    <row r="36" spans="1:13" x14ac:dyDescent="0.25">
      <c r="A36" s="91">
        <f>fullIRtable!A36-fullIRtable!$A$17</f>
        <v>50.499999999941792</v>
      </c>
      <c r="B36" s="91">
        <v>29.919899999999998</v>
      </c>
      <c r="C36" s="91">
        <v>4.9912999999999998</v>
      </c>
      <c r="D36" s="91">
        <v>47.206499999999998</v>
      </c>
      <c r="E36" s="98">
        <v>28.019760000000002</v>
      </c>
      <c r="F36">
        <v>-230.031359488216</v>
      </c>
      <c r="G36">
        <v>197.019658197643</v>
      </c>
      <c r="I36">
        <v>0</v>
      </c>
      <c r="J36">
        <v>0</v>
      </c>
      <c r="K36">
        <v>0</v>
      </c>
      <c r="M36" s="93" t="s">
        <v>61</v>
      </c>
    </row>
    <row r="37" spans="1:13" x14ac:dyDescent="0.25">
      <c r="A37" s="1">
        <f>fullIRtable!A37-fullIRtable!$A$37</f>
        <v>0</v>
      </c>
      <c r="B37" s="1">
        <v>29.919899999999998</v>
      </c>
      <c r="C37" s="1">
        <v>4.9882</v>
      </c>
      <c r="D37" s="1">
        <v>15.9193</v>
      </c>
      <c r="E37" s="89">
        <v>18.270390000000003</v>
      </c>
      <c r="F37">
        <v>-106.611360324627</v>
      </c>
      <c r="G37">
        <v>102.104676137882</v>
      </c>
      <c r="I37">
        <v>0.11740400000273261</v>
      </c>
      <c r="J37">
        <v>472.72490358319601</v>
      </c>
      <c r="K37">
        <v>-440.30189961667998</v>
      </c>
      <c r="M37" t="s">
        <v>62</v>
      </c>
    </row>
    <row r="38" spans="1:13" x14ac:dyDescent="0.25">
      <c r="A38" s="1">
        <f>fullIRtable!A38-fullIRtable!$A$37</f>
        <v>2.4999999999417923</v>
      </c>
      <c r="B38" s="1">
        <v>29.872699999999998</v>
      </c>
      <c r="C38" s="1">
        <v>4.9820000000000002</v>
      </c>
      <c r="D38" s="1">
        <v>21.590900000000001</v>
      </c>
      <c r="E38" s="89">
        <v>18.5639</v>
      </c>
      <c r="F38" t="s">
        <v>70</v>
      </c>
      <c r="G38" t="s">
        <v>70</v>
      </c>
      <c r="I38">
        <v>0.11610666666666584</v>
      </c>
      <c r="J38">
        <v>473.03521363478302</v>
      </c>
      <c r="K38">
        <v>-440.64378785515601</v>
      </c>
      <c r="M38" t="s">
        <v>62</v>
      </c>
    </row>
    <row r="39" spans="1:13" x14ac:dyDescent="0.25">
      <c r="A39" s="1">
        <f>fullIRtable!A39-fullIRtable!$A$37</f>
        <v>5.4999999999417923</v>
      </c>
      <c r="B39" s="1">
        <v>29.872699999999998</v>
      </c>
      <c r="C39" s="1">
        <v>4.9882</v>
      </c>
      <c r="D39" s="1">
        <v>29.942399999999999</v>
      </c>
      <c r="E39" s="89">
        <v>18.912219999999998</v>
      </c>
      <c r="F39" t="s">
        <v>70</v>
      </c>
      <c r="G39" t="s">
        <v>70</v>
      </c>
      <c r="I39">
        <v>0.11822333333333408</v>
      </c>
      <c r="J39">
        <v>470.94118931013298</v>
      </c>
      <c r="K39">
        <v>-438.62275597979198</v>
      </c>
      <c r="M39" t="s">
        <v>62</v>
      </c>
    </row>
    <row r="40" spans="1:13" x14ac:dyDescent="0.25">
      <c r="A40" s="1">
        <f>fullIRtable!A40-fullIRtable!$A$37</f>
        <v>8.4999999999417923</v>
      </c>
      <c r="B40" s="1">
        <v>29.872699999999998</v>
      </c>
      <c r="C40" s="1">
        <v>4.9882</v>
      </c>
      <c r="D40" s="1">
        <v>27.6676</v>
      </c>
      <c r="E40" s="89">
        <v>19.26689</v>
      </c>
      <c r="F40" t="s">
        <v>70</v>
      </c>
      <c r="G40" t="s">
        <v>70</v>
      </c>
      <c r="I40">
        <v>0.11670666666666563</v>
      </c>
      <c r="J40">
        <v>472.80569872906</v>
      </c>
      <c r="K40">
        <v>-440.39091673003099</v>
      </c>
      <c r="M40" t="s">
        <v>62</v>
      </c>
    </row>
    <row r="41" spans="1:13" x14ac:dyDescent="0.25">
      <c r="A41" s="1">
        <f>fullIRtable!A41-fullIRtable!$A$37</f>
        <v>11.499999999941792</v>
      </c>
      <c r="B41" s="1">
        <v>29.967099999999999</v>
      </c>
      <c r="C41" s="1">
        <v>4.9851000000000001</v>
      </c>
      <c r="D41" s="1">
        <v>25.4239</v>
      </c>
      <c r="E41" s="89">
        <v>19.617009999999997</v>
      </c>
      <c r="F41" t="s">
        <v>70</v>
      </c>
      <c r="G41" t="s">
        <v>70</v>
      </c>
      <c r="I41">
        <v>0.11288999999671641</v>
      </c>
      <c r="J41">
        <v>486.37975715305498</v>
      </c>
      <c r="K41">
        <v>-453.09929252147401</v>
      </c>
      <c r="M41" t="s">
        <v>62</v>
      </c>
    </row>
    <row r="42" spans="1:13" x14ac:dyDescent="0.25">
      <c r="A42" s="1">
        <f>fullIRtable!A42-fullIRtable!$A$37</f>
        <v>13.5</v>
      </c>
      <c r="B42" s="1">
        <v>29.872699999999998</v>
      </c>
      <c r="C42" s="1">
        <v>4.9882</v>
      </c>
      <c r="D42" s="1">
        <v>25.829000000000001</v>
      </c>
      <c r="E42" s="89">
        <v>19.842790000000001</v>
      </c>
      <c r="F42" t="s">
        <v>70</v>
      </c>
      <c r="G42" t="s">
        <v>70</v>
      </c>
      <c r="I42">
        <v>0.11499600000066902</v>
      </c>
      <c r="J42">
        <v>472.644393874147</v>
      </c>
      <c r="K42">
        <v>-440.38966694266702</v>
      </c>
      <c r="M42" t="s">
        <v>62</v>
      </c>
    </row>
    <row r="43" spans="1:13" x14ac:dyDescent="0.25">
      <c r="A43" s="1">
        <f>fullIRtable!A43-fullIRtable!$A$37</f>
        <v>23.499999999941792</v>
      </c>
      <c r="B43" s="1">
        <v>29.919899999999998</v>
      </c>
      <c r="C43" s="1">
        <v>4.9820000000000002</v>
      </c>
      <c r="D43" s="1">
        <v>24.707100000000001</v>
      </c>
      <c r="E43" s="89">
        <v>20.992749999999997</v>
      </c>
      <c r="F43" t="s">
        <v>70</v>
      </c>
      <c r="G43" t="s">
        <v>70</v>
      </c>
      <c r="I43">
        <v>0.11315333333333417</v>
      </c>
      <c r="J43">
        <v>474.43776176642399</v>
      </c>
      <c r="K43">
        <v>-442.18906422381701</v>
      </c>
      <c r="M43" t="s">
        <v>62</v>
      </c>
    </row>
    <row r="44" spans="1:13" x14ac:dyDescent="0.25">
      <c r="A44" s="1">
        <f>fullIRtable!A44-fullIRtable!$A$37</f>
        <v>24.999999999941792</v>
      </c>
      <c r="B44" s="1">
        <v>29.919899999999998</v>
      </c>
      <c r="C44" s="1">
        <v>4.9820000000000002</v>
      </c>
      <c r="D44" s="1">
        <v>26.2653</v>
      </c>
      <c r="E44" s="89">
        <v>21.162479999999999</v>
      </c>
      <c r="F44" t="s">
        <v>70</v>
      </c>
      <c r="G44" t="s">
        <v>70</v>
      </c>
      <c r="I44">
        <v>0.10613076922696868</v>
      </c>
      <c r="J44">
        <v>474.923083017252</v>
      </c>
      <c r="K44">
        <v>-443.16502914515098</v>
      </c>
      <c r="M44" t="s">
        <v>62</v>
      </c>
    </row>
    <row r="45" spans="1:13" x14ac:dyDescent="0.25">
      <c r="A45" s="1">
        <f>fullIRtable!A45-fullIRtable!$A$37</f>
        <v>27.166666666686069</v>
      </c>
      <c r="B45" s="1">
        <v>16.656600000000001</v>
      </c>
      <c r="C45" s="1">
        <v>4.9912999999999998</v>
      </c>
      <c r="D45" s="1">
        <v>26.3276</v>
      </c>
      <c r="E45" s="89">
        <v>21.392430000000001</v>
      </c>
      <c r="F45" t="s">
        <v>70</v>
      </c>
      <c r="G45" t="s">
        <v>70</v>
      </c>
      <c r="I45">
        <v>0.11594142857528379</v>
      </c>
      <c r="J45">
        <v>471.36832519724601</v>
      </c>
      <c r="K45">
        <v>-439.18233746610298</v>
      </c>
      <c r="M45" t="s">
        <v>62</v>
      </c>
    </row>
    <row r="46" spans="1:13" x14ac:dyDescent="0.25">
      <c r="A46" s="1">
        <f>fullIRtable!A46-fullIRtable!$A$37</f>
        <v>29.499999999941792</v>
      </c>
      <c r="B46" s="1">
        <v>17.223099999999999</v>
      </c>
      <c r="C46" s="1">
        <v>4.9789000000000003</v>
      </c>
      <c r="D46" s="1">
        <v>23.429500000000001</v>
      </c>
      <c r="E46" s="89">
        <v>21.662959999999998</v>
      </c>
      <c r="F46" t="s">
        <v>70</v>
      </c>
      <c r="G46" t="s">
        <v>70</v>
      </c>
      <c r="I46">
        <v>0.11823666666666692</v>
      </c>
      <c r="J46">
        <v>472.23097935771301</v>
      </c>
      <c r="K46">
        <v>-439.75771190776402</v>
      </c>
      <c r="M46" t="s">
        <v>62</v>
      </c>
    </row>
    <row r="47" spans="1:13" x14ac:dyDescent="0.25">
      <c r="A47" s="1">
        <f>fullIRtable!A47-fullIRtable!$A$37</f>
        <v>32.499999999941792</v>
      </c>
      <c r="B47" s="1">
        <v>17.459099999999999</v>
      </c>
      <c r="C47" s="1">
        <v>4.9789000000000003</v>
      </c>
      <c r="D47" s="1">
        <v>24.115100000000002</v>
      </c>
      <c r="E47" s="89">
        <v>22.017669999999999</v>
      </c>
      <c r="F47" t="s">
        <v>70</v>
      </c>
      <c r="G47" t="s">
        <v>70</v>
      </c>
      <c r="I47">
        <v>0.12026999999999906</v>
      </c>
      <c r="J47">
        <v>471.60147296648501</v>
      </c>
      <c r="K47">
        <v>-439.06414470746802</v>
      </c>
      <c r="M47" t="s">
        <v>62</v>
      </c>
    </row>
    <row r="48" spans="1:13" x14ac:dyDescent="0.25">
      <c r="A48" s="1">
        <f>fullIRtable!A48-fullIRtable!$A$37</f>
        <v>35.499999999941792</v>
      </c>
      <c r="B48" s="1">
        <v>17.175799999999999</v>
      </c>
      <c r="C48" s="1">
        <v>4.9820000000000002</v>
      </c>
      <c r="D48" s="1">
        <v>27.1067</v>
      </c>
      <c r="E48" s="89">
        <v>22.378479999999996</v>
      </c>
      <c r="F48">
        <v>-153.36062737250799</v>
      </c>
      <c r="G48">
        <v>136.99490534737899</v>
      </c>
      <c r="I48">
        <v>0.11995499999651155</v>
      </c>
      <c r="J48">
        <v>471.714940167988</v>
      </c>
      <c r="K48">
        <v>-439.18915874753799</v>
      </c>
      <c r="M48" t="s">
        <v>62</v>
      </c>
    </row>
    <row r="49" spans="1:13" x14ac:dyDescent="0.25">
      <c r="A49" s="1">
        <f>fullIRtable!A49-fullIRtable!$A$37</f>
        <v>37.5</v>
      </c>
      <c r="B49" s="1">
        <v>17.6479</v>
      </c>
      <c r="C49" s="1">
        <v>4.9851000000000001</v>
      </c>
      <c r="D49" s="1">
        <v>28.571300000000001</v>
      </c>
      <c r="E49" s="89">
        <v>22.618390000000002</v>
      </c>
      <c r="F49">
        <v>-155.30152358921501</v>
      </c>
      <c r="G49">
        <v>137.99153604243199</v>
      </c>
      <c r="I49">
        <v>0.11993906249978191</v>
      </c>
      <c r="J49">
        <v>475.971312651765</v>
      </c>
      <c r="K49">
        <v>-443.085563033791</v>
      </c>
      <c r="M49" t="s">
        <v>62</v>
      </c>
    </row>
    <row r="50" spans="1:13" x14ac:dyDescent="0.25">
      <c r="A50" s="1">
        <f>fullIRtable!A50-fullIRtable!$A$37</f>
        <v>48.166666666686069</v>
      </c>
      <c r="B50" s="1">
        <v>18.450299999999999</v>
      </c>
      <c r="C50" s="1">
        <v>4.9882</v>
      </c>
      <c r="D50" s="1">
        <v>35.458199999999998</v>
      </c>
      <c r="E50" s="89">
        <v>23.897740000000002</v>
      </c>
      <c r="F50">
        <v>-169.78956152028101</v>
      </c>
      <c r="G50">
        <v>149.88387873171899</v>
      </c>
      <c r="I50">
        <v>0.11515500000167417</v>
      </c>
      <c r="J50">
        <v>483.80497008842599</v>
      </c>
      <c r="K50">
        <v>-450.52696609704299</v>
      </c>
      <c r="M50" t="s">
        <v>62</v>
      </c>
    </row>
    <row r="51" spans="1:13" x14ac:dyDescent="0.25">
      <c r="A51" s="1">
        <f>fullIRtable!A51-fullIRtable!$A$37</f>
        <v>49.500000000000014</v>
      </c>
      <c r="B51" s="1">
        <v>17.317499999999999</v>
      </c>
      <c r="C51" s="1">
        <v>4.9725999999999999</v>
      </c>
      <c r="D51" s="1">
        <v>29.288</v>
      </c>
      <c r="E51" s="89">
        <v>24.051280000000002</v>
      </c>
      <c r="F51">
        <v>-173.16450000220601</v>
      </c>
      <c r="G51">
        <v>152.76500376557999</v>
      </c>
      <c r="I51">
        <v>0.18592666666666466</v>
      </c>
      <c r="J51">
        <v>477.244022120323</v>
      </c>
      <c r="K51">
        <v>-444.18942906117002</v>
      </c>
      <c r="M51" t="s">
        <v>62</v>
      </c>
    </row>
    <row r="52" spans="1:13" x14ac:dyDescent="0.25">
      <c r="A52" s="1">
        <f>fullIRtable!A52-fullIRtable!$A$37</f>
        <v>51.000000000000014</v>
      </c>
      <c r="B52" s="1">
        <v>20.527100000000001</v>
      </c>
      <c r="C52" s="1">
        <v>4.9789000000000003</v>
      </c>
      <c r="D52" s="1">
        <v>35.427</v>
      </c>
      <c r="E52" s="89">
        <v>24.330169999999999</v>
      </c>
      <c r="F52">
        <v>-172.07258388955299</v>
      </c>
      <c r="G52">
        <v>151.168476671587</v>
      </c>
      <c r="I52">
        <v>0.20400400000474889</v>
      </c>
      <c r="J52">
        <v>473.9527951211</v>
      </c>
      <c r="K52">
        <v>-441.256844742113</v>
      </c>
      <c r="M52" t="s">
        <v>62</v>
      </c>
    </row>
    <row r="53" spans="1:13" x14ac:dyDescent="0.25">
      <c r="A53" s="1">
        <f>fullIRtable!A53-fullIRtable!$A$37</f>
        <v>53.499999999941807</v>
      </c>
      <c r="B53" s="1">
        <v>20.810300000000002</v>
      </c>
      <c r="C53" s="1">
        <v>5.0038</v>
      </c>
      <c r="D53" s="1">
        <v>30.0671</v>
      </c>
      <c r="E53" s="89">
        <v>24.840179999999997</v>
      </c>
      <c r="F53">
        <v>-175.330576027337</v>
      </c>
      <c r="G53">
        <v>153.92211943183699</v>
      </c>
      <c r="I53">
        <v>0.20890333333333425</v>
      </c>
      <c r="J53">
        <v>499.80540219343999</v>
      </c>
      <c r="K53">
        <v>-465.281090880514</v>
      </c>
      <c r="M53" t="s">
        <v>62</v>
      </c>
    </row>
    <row r="54" spans="1:13" x14ac:dyDescent="0.25">
      <c r="A54" s="1">
        <f>fullIRtable!A54-fullIRtable!$A$37</f>
        <v>56.499999999941807</v>
      </c>
      <c r="B54" s="1">
        <v>20.3855</v>
      </c>
      <c r="C54" s="1">
        <v>4.9976000000000003</v>
      </c>
      <c r="D54" s="1">
        <v>29.0076</v>
      </c>
      <c r="E54" s="89">
        <v>25.466889999999999</v>
      </c>
      <c r="F54">
        <v>-178.44256040693</v>
      </c>
      <c r="G54">
        <v>155.89424250552901</v>
      </c>
      <c r="I54">
        <v>0.21797000000000111</v>
      </c>
      <c r="J54">
        <v>469.24977457553399</v>
      </c>
      <c r="K54">
        <v>-436.78346776039803</v>
      </c>
      <c r="M54" t="s">
        <v>62</v>
      </c>
    </row>
    <row r="55" spans="1:13" x14ac:dyDescent="0.25">
      <c r="A55" s="1">
        <f>fullIRtable!A55-fullIRtable!$A$37</f>
        <v>59.499999999941807</v>
      </c>
      <c r="B55" s="1">
        <v>21.140699999999999</v>
      </c>
      <c r="C55" s="1">
        <v>4.9757999999999996</v>
      </c>
      <c r="D55" s="1">
        <v>29.724299999999999</v>
      </c>
      <c r="E55" s="89">
        <v>26.120800000000003</v>
      </c>
      <c r="F55">
        <v>-182.76765500625601</v>
      </c>
      <c r="G55">
        <v>159.06471222227901</v>
      </c>
      <c r="I55">
        <v>0.21877999999363332</v>
      </c>
      <c r="J55">
        <v>469.50970496855803</v>
      </c>
      <c r="K55">
        <v>-436.99140321337302</v>
      </c>
      <c r="M55" t="s">
        <v>62</v>
      </c>
    </row>
    <row r="56" spans="1:13" x14ac:dyDescent="0.25">
      <c r="A56" s="1">
        <f>fullIRtable!A56-fullIRtable!$A$37</f>
        <v>61.500000000000014</v>
      </c>
      <c r="B56" s="1">
        <v>20.715900000000001</v>
      </c>
      <c r="C56" s="1">
        <v>4.9976000000000003</v>
      </c>
      <c r="D56" s="1">
        <v>30.191700000000001</v>
      </c>
      <c r="E56" s="89">
        <v>26.558360000000004</v>
      </c>
      <c r="F56">
        <v>-185.95762008745001</v>
      </c>
      <c r="G56">
        <v>161.60752496787799</v>
      </c>
      <c r="I56">
        <v>0.21231714285714259</v>
      </c>
      <c r="J56">
        <v>472.03246219733097</v>
      </c>
      <c r="K56">
        <v>-439.53899289696398</v>
      </c>
      <c r="M56" t="s">
        <v>62</v>
      </c>
    </row>
    <row r="57" spans="1:13" x14ac:dyDescent="0.25">
      <c r="A57" s="1">
        <f>fullIRtable!A57-fullIRtable!$A$37</f>
        <v>72.000000000000014</v>
      </c>
      <c r="B57" s="1">
        <v>22.320699999999999</v>
      </c>
      <c r="C57" s="1">
        <v>4.9789000000000003</v>
      </c>
      <c r="D57" s="1">
        <v>32.061500000000002</v>
      </c>
      <c r="E57" s="89">
        <v>28.787690000000001</v>
      </c>
      <c r="F57">
        <v>-200.03900978700699</v>
      </c>
      <c r="G57">
        <v>172.08252495031701</v>
      </c>
      <c r="I57">
        <v>0.21072000000306396</v>
      </c>
      <c r="J57">
        <v>476.25338188012302</v>
      </c>
      <c r="K57">
        <v>-443.467162296548</v>
      </c>
      <c r="M57" t="s">
        <v>62</v>
      </c>
    </row>
    <row r="58" spans="1:13" x14ac:dyDescent="0.25">
      <c r="A58" s="1">
        <f>fullIRtable!A58-fullIRtable!$A$37</f>
        <v>73.333333333313945</v>
      </c>
      <c r="B58" s="1">
        <v>21.3767</v>
      </c>
      <c r="C58" s="1">
        <v>4.9851000000000001</v>
      </c>
      <c r="D58" s="1">
        <v>29.693100000000001</v>
      </c>
      <c r="E58" s="89">
        <v>29.068649999999998</v>
      </c>
      <c r="F58">
        <v>-204.35004377170301</v>
      </c>
      <c r="G58">
        <v>175.54440069114099</v>
      </c>
      <c r="I58">
        <v>0.25926000000377386</v>
      </c>
      <c r="J58">
        <v>464.11129604122101</v>
      </c>
      <c r="K58">
        <v>-430.81174096953703</v>
      </c>
      <c r="M58" t="s">
        <v>62</v>
      </c>
    </row>
    <row r="59" spans="1:13" x14ac:dyDescent="0.25">
      <c r="A59" s="1">
        <f>fullIRtable!A59-fullIRtable!$A$37</f>
        <v>75.999999999941807</v>
      </c>
      <c r="B59" s="1">
        <v>21.990300000000001</v>
      </c>
      <c r="C59" s="1">
        <v>6.9801000000000002</v>
      </c>
      <c r="D59" s="1">
        <v>26.171800000000001</v>
      </c>
      <c r="E59" s="89">
        <v>29.760010000000001</v>
      </c>
      <c r="F59">
        <v>-204.32915228675299</v>
      </c>
      <c r="G59">
        <v>175.56901114515199</v>
      </c>
      <c r="I59">
        <v>0.19880000000000089</v>
      </c>
      <c r="J59">
        <v>474.99973443586902</v>
      </c>
      <c r="K59">
        <v>-442.80822524107998</v>
      </c>
      <c r="M59" t="s">
        <v>62</v>
      </c>
    </row>
    <row r="60" spans="1:13" x14ac:dyDescent="0.25">
      <c r="A60" s="1">
        <f>fullIRtable!A60-fullIRtable!$A$37</f>
        <v>77.499999999941807</v>
      </c>
      <c r="B60" s="1">
        <v>22.037500000000001</v>
      </c>
      <c r="C60" s="1">
        <v>6.9832000000000001</v>
      </c>
      <c r="D60" s="1">
        <v>21.372699999999998</v>
      </c>
      <c r="E60" s="89">
        <v>30.058210000000003</v>
      </c>
      <c r="F60">
        <v>-211.315408980803</v>
      </c>
      <c r="G60">
        <v>181.469348876238</v>
      </c>
      <c r="I60">
        <v>0.19911499999420404</v>
      </c>
      <c r="J60">
        <v>476.28143381398201</v>
      </c>
      <c r="K60">
        <v>-443.96556055376601</v>
      </c>
      <c r="M60" t="s">
        <v>62</v>
      </c>
    </row>
    <row r="61" spans="1:13" x14ac:dyDescent="0.25">
      <c r="A61" s="1">
        <f>fullIRtable!A61-fullIRtable!$A$37</f>
        <v>79.500000000000014</v>
      </c>
      <c r="B61" s="1">
        <v>22.509499999999999</v>
      </c>
      <c r="C61" s="1">
        <v>6.9832000000000001</v>
      </c>
      <c r="D61" s="1">
        <v>16.012799999999999</v>
      </c>
      <c r="E61" s="89">
        <v>30.456440000000001</v>
      </c>
      <c r="F61">
        <v>-213.70383844723</v>
      </c>
      <c r="G61">
        <v>183.14390943054599</v>
      </c>
      <c r="I61">
        <v>1.3172000000043748E-2</v>
      </c>
      <c r="J61">
        <v>477.745684900409</v>
      </c>
      <c r="K61">
        <v>-445.39342967272802</v>
      </c>
      <c r="M61" t="s">
        <v>62</v>
      </c>
    </row>
    <row r="62" spans="1:13" x14ac:dyDescent="0.25">
      <c r="A62" s="1">
        <f>fullIRtable!A62-fullIRtable!$A$37</f>
        <v>96.999999999941807</v>
      </c>
      <c r="B62" s="1">
        <v>23.406300000000002</v>
      </c>
      <c r="C62" s="1">
        <v>6.9739000000000004</v>
      </c>
      <c r="D62" s="1">
        <v>15.9193</v>
      </c>
      <c r="E62" s="89">
        <v>30.68695</v>
      </c>
      <c r="F62">
        <v>-227.891847654694</v>
      </c>
      <c r="G62">
        <v>194.348256656709</v>
      </c>
      <c r="I62">
        <v>0</v>
      </c>
      <c r="J62">
        <v>0</v>
      </c>
      <c r="K62">
        <v>0</v>
      </c>
      <c r="M62" t="s">
        <v>62</v>
      </c>
    </row>
    <row r="63" spans="1:13" x14ac:dyDescent="0.25">
      <c r="A63" s="1">
        <f>fullIRtable!A63-fullIRtable!$A$37</f>
        <v>97.500000000000014</v>
      </c>
      <c r="B63" s="1">
        <v>23.453499999999998</v>
      </c>
      <c r="C63" s="1">
        <v>6.9739000000000004</v>
      </c>
      <c r="D63" s="1">
        <v>15.9193</v>
      </c>
      <c r="E63" s="89">
        <v>30.68695</v>
      </c>
      <c r="F63">
        <v>-231.917078239006</v>
      </c>
      <c r="G63">
        <v>197.55150422673</v>
      </c>
      <c r="I63">
        <v>0</v>
      </c>
      <c r="J63">
        <v>0</v>
      </c>
      <c r="K63">
        <v>0</v>
      </c>
      <c r="M63" t="s">
        <v>62</v>
      </c>
    </row>
    <row r="64" spans="1:13" x14ac:dyDescent="0.25">
      <c r="A64" s="91">
        <f>fullIRtable!A64-fullIRtable!$A$37</f>
        <v>97.999999999883599</v>
      </c>
      <c r="B64" s="91">
        <v>23.028700000000001</v>
      </c>
      <c r="C64" s="91">
        <v>6.9739000000000004</v>
      </c>
      <c r="D64" s="91">
        <v>15.9193</v>
      </c>
      <c r="E64" s="98">
        <v>30.68695</v>
      </c>
      <c r="F64">
        <v>-231.96093811798099</v>
      </c>
      <c r="G64">
        <v>197.40512031887599</v>
      </c>
      <c r="I64">
        <v>0</v>
      </c>
      <c r="J64">
        <v>0</v>
      </c>
      <c r="K64">
        <v>0</v>
      </c>
      <c r="M64" s="93" t="s">
        <v>62</v>
      </c>
    </row>
    <row r="65" spans="1:13" x14ac:dyDescent="0.25">
      <c r="A65" s="1">
        <f>fullIRtable!A65-fullIRtable!$A$65</f>
        <v>0</v>
      </c>
      <c r="B65" s="1">
        <v>29.930499999999999</v>
      </c>
      <c r="C65" s="1">
        <v>4.9713000000000003</v>
      </c>
      <c r="D65" s="1">
        <v>14.354900000000001</v>
      </c>
      <c r="E65" s="89">
        <v>18.532470000000004</v>
      </c>
      <c r="F65">
        <v>-97.956505138751197</v>
      </c>
      <c r="G65">
        <v>92.130821408275693</v>
      </c>
      <c r="I65">
        <v>0.11590914893559594</v>
      </c>
      <c r="J65">
        <v>472.34424748278701</v>
      </c>
      <c r="K65">
        <v>-439.99425963822802</v>
      </c>
      <c r="M65" t="s">
        <v>63</v>
      </c>
    </row>
    <row r="66" spans="1:13" x14ac:dyDescent="0.25">
      <c r="A66" s="1">
        <f>fullIRtable!A66-fullIRtable!$A$65</f>
        <v>15.666666666744277</v>
      </c>
      <c r="B66" s="1">
        <v>30.024999999999999</v>
      </c>
      <c r="C66" s="1">
        <v>4.9619</v>
      </c>
      <c r="D66" s="1">
        <v>41.9069</v>
      </c>
      <c r="E66" s="89">
        <v>20.348380000000002</v>
      </c>
      <c r="F66">
        <v>-138.48315157420399</v>
      </c>
      <c r="G66">
        <v>124.49686827129</v>
      </c>
      <c r="I66">
        <v>0.11485764705961034</v>
      </c>
      <c r="J66">
        <v>473.57570366679801</v>
      </c>
      <c r="K66">
        <v>-441.23928010909702</v>
      </c>
      <c r="M66" t="s">
        <v>63</v>
      </c>
    </row>
    <row r="67" spans="1:13" x14ac:dyDescent="0.25">
      <c r="A67" s="1">
        <f>fullIRtable!A67-fullIRtable!$A$65</f>
        <v>18.500000000058208</v>
      </c>
      <c r="B67" s="1">
        <v>30.024999999999999</v>
      </c>
      <c r="C67" s="1">
        <v>4.9713000000000003</v>
      </c>
      <c r="D67" s="1">
        <v>42.949599999999997</v>
      </c>
      <c r="E67" s="89">
        <v>20.673810000000003</v>
      </c>
      <c r="F67">
        <v>-142.98122726400501</v>
      </c>
      <c r="G67">
        <v>127.88434069183199</v>
      </c>
      <c r="I67">
        <v>0.11533384614971516</v>
      </c>
      <c r="J67">
        <v>473.69260399558198</v>
      </c>
      <c r="K67">
        <v>-441.36807658721398</v>
      </c>
      <c r="M67" t="s">
        <v>63</v>
      </c>
    </row>
    <row r="68" spans="1:13" x14ac:dyDescent="0.25">
      <c r="A68" s="1">
        <f>fullIRtable!A68-fullIRtable!$A$65</f>
        <v>20.666666666802485</v>
      </c>
      <c r="B68" s="1">
        <v>30.024999999999999</v>
      </c>
      <c r="C68" s="1">
        <v>4.9713000000000003</v>
      </c>
      <c r="D68" s="1">
        <v>39.189599999999999</v>
      </c>
      <c r="E68" s="89">
        <v>20.923700000000004</v>
      </c>
      <c r="F68">
        <v>-142.35289354953699</v>
      </c>
      <c r="G68">
        <v>127.040787552409</v>
      </c>
      <c r="I68">
        <v>0.10881272728078691</v>
      </c>
      <c r="J68">
        <v>476.05017429948998</v>
      </c>
      <c r="K68">
        <v>-443.96556154687897</v>
      </c>
      <c r="M68" t="s">
        <v>63</v>
      </c>
    </row>
    <row r="69" spans="1:13" x14ac:dyDescent="0.25">
      <c r="A69" s="1">
        <f>fullIRtable!A69-fullIRtable!$A$65</f>
        <v>22.5</v>
      </c>
      <c r="B69" s="1">
        <v>19.9054</v>
      </c>
      <c r="C69" s="1">
        <v>4.9744999999999999</v>
      </c>
      <c r="D69" s="1">
        <v>43.234000000000002</v>
      </c>
      <c r="E69" s="89">
        <v>21.123190000000001</v>
      </c>
      <c r="F69" t="s">
        <v>70</v>
      </c>
      <c r="G69" t="s">
        <v>70</v>
      </c>
      <c r="I69">
        <v>0.11934666666666753</v>
      </c>
      <c r="J69">
        <v>471.82324932860502</v>
      </c>
      <c r="K69">
        <v>-439.30848983824501</v>
      </c>
      <c r="M69" t="s">
        <v>63</v>
      </c>
    </row>
    <row r="70" spans="1:13" x14ac:dyDescent="0.25">
      <c r="A70" s="1">
        <f>fullIRtable!A70-fullIRtable!$A$65</f>
        <v>24</v>
      </c>
      <c r="B70" s="1">
        <v>20.0946</v>
      </c>
      <c r="C70" s="1">
        <v>4.9744999999999999</v>
      </c>
      <c r="D70" s="1">
        <v>42.601999999999997</v>
      </c>
      <c r="E70" s="89">
        <v>21.302210000000002</v>
      </c>
      <c r="F70">
        <v>-145.29295564161899</v>
      </c>
      <c r="G70">
        <v>129.001062910624</v>
      </c>
      <c r="I70">
        <v>0.11981999999912801</v>
      </c>
      <c r="J70">
        <v>471.76375157141598</v>
      </c>
      <c r="K70">
        <v>-439.24293738354697</v>
      </c>
      <c r="M70" t="s">
        <v>63</v>
      </c>
    </row>
    <row r="71" spans="1:13" x14ac:dyDescent="0.25">
      <c r="A71" s="1">
        <f>fullIRtable!A71-fullIRtable!$A$65</f>
        <v>40.000000000116415</v>
      </c>
      <c r="B71" s="1">
        <v>20</v>
      </c>
      <c r="C71" s="1">
        <v>4.9682000000000004</v>
      </c>
      <c r="D71" s="1">
        <v>48.731699999999996</v>
      </c>
      <c r="E71" s="89">
        <v>23.219329999999999</v>
      </c>
      <c r="F71">
        <v>-169.24161503245301</v>
      </c>
      <c r="G71">
        <v>148.51918268994399</v>
      </c>
      <c r="I71">
        <v>0.11975272727779773</v>
      </c>
      <c r="J71">
        <v>471.81869868555998</v>
      </c>
      <c r="K71">
        <v>-439.30347605659603</v>
      </c>
      <c r="M71" t="s">
        <v>63</v>
      </c>
    </row>
    <row r="72" spans="1:13" x14ac:dyDescent="0.25">
      <c r="A72" s="1">
        <f>fullIRtable!A72-fullIRtable!$A$65</f>
        <v>42.75</v>
      </c>
      <c r="B72" s="1">
        <v>20.0473</v>
      </c>
      <c r="C72" s="1">
        <v>4.9713000000000003</v>
      </c>
      <c r="D72" s="1">
        <v>50.185200000000002</v>
      </c>
      <c r="E72" s="89">
        <v>23.548650000000002</v>
      </c>
      <c r="F72">
        <v>-171.03532663435499</v>
      </c>
      <c r="G72">
        <v>149.790763962075</v>
      </c>
      <c r="I72">
        <v>0.11354181817941461</v>
      </c>
      <c r="J72">
        <v>471.74281895278801</v>
      </c>
      <c r="K72">
        <v>-439.21987457979498</v>
      </c>
      <c r="M72" t="s">
        <v>63</v>
      </c>
    </row>
    <row r="73" spans="1:13" x14ac:dyDescent="0.25">
      <c r="A73" s="1">
        <f>fullIRtable!A73-fullIRtable!$A$65</f>
        <v>45.500000000058208</v>
      </c>
      <c r="B73" s="1">
        <v>20.0946</v>
      </c>
      <c r="C73" s="1">
        <v>4.9649999999999999</v>
      </c>
      <c r="D73" s="1">
        <v>49.963999999999999</v>
      </c>
      <c r="E73" s="89">
        <v>23.860890000000001</v>
      </c>
      <c r="F73" t="s">
        <v>70</v>
      </c>
      <c r="G73" t="s">
        <v>70</v>
      </c>
      <c r="I73">
        <v>0.18949000000000046</v>
      </c>
      <c r="J73">
        <v>473.25028977822501</v>
      </c>
      <c r="K73">
        <v>-440.88075093984799</v>
      </c>
      <c r="M73" t="s">
        <v>63</v>
      </c>
    </row>
    <row r="74" spans="1:13" x14ac:dyDescent="0.25">
      <c r="A74" s="1">
        <f>fullIRtable!A74-fullIRtable!$A$65</f>
        <v>48.500000000058208</v>
      </c>
      <c r="B74" s="1">
        <v>19.8108</v>
      </c>
      <c r="C74" s="1">
        <v>4.9682000000000004</v>
      </c>
      <c r="D74" s="1">
        <v>48.352600000000002</v>
      </c>
      <c r="E74" s="89">
        <v>24.429360000000003</v>
      </c>
      <c r="F74">
        <v>-169.078505272412</v>
      </c>
      <c r="G74">
        <v>147.74908239833999</v>
      </c>
      <c r="I74">
        <v>0.21193999999999846</v>
      </c>
      <c r="J74">
        <v>472.11011924370001</v>
      </c>
      <c r="K74">
        <v>-439.62455262714701</v>
      </c>
      <c r="M74" t="s">
        <v>63</v>
      </c>
    </row>
    <row r="75" spans="1:13" x14ac:dyDescent="0.25">
      <c r="A75" s="1">
        <f>fullIRtable!A75-fullIRtable!$A$65</f>
        <v>50.000000000058208</v>
      </c>
      <c r="B75" s="1">
        <v>19.9527</v>
      </c>
      <c r="C75" s="1">
        <v>4.9713000000000003</v>
      </c>
      <c r="D75" s="1">
        <v>48.352600000000002</v>
      </c>
      <c r="E75" s="89">
        <v>24.74727</v>
      </c>
      <c r="F75">
        <v>-172.29841305998099</v>
      </c>
      <c r="G75">
        <v>150.32586033816199</v>
      </c>
      <c r="I75">
        <v>0.21206000000000338</v>
      </c>
      <c r="J75">
        <v>472.08538000372101</v>
      </c>
      <c r="K75">
        <v>-439.597295862267</v>
      </c>
      <c r="M75" t="s">
        <v>63</v>
      </c>
    </row>
    <row r="76" spans="1:13" x14ac:dyDescent="0.25">
      <c r="A76" s="1">
        <f>fullIRtable!A76-fullIRtable!$A$65</f>
        <v>51.500000000058208</v>
      </c>
      <c r="B76" s="1">
        <v>20</v>
      </c>
      <c r="C76" s="1">
        <v>4.9839000000000002</v>
      </c>
      <c r="D76" s="1">
        <v>46.709600000000002</v>
      </c>
      <c r="E76" s="89">
        <v>25.065360000000005</v>
      </c>
      <c r="F76">
        <v>-175.29330618741801</v>
      </c>
      <c r="G76">
        <v>151.920808558017</v>
      </c>
      <c r="I76">
        <v>0.21555692306920052</v>
      </c>
      <c r="J76">
        <v>471.34780244776698</v>
      </c>
      <c r="K76">
        <v>-438.78465980337</v>
      </c>
      <c r="M76" t="s">
        <v>63</v>
      </c>
    </row>
    <row r="77" spans="1:13" x14ac:dyDescent="0.25">
      <c r="A77" s="1">
        <f>fullIRtable!A77-fullIRtable!$A$65</f>
        <v>53.666666666802485</v>
      </c>
      <c r="B77" s="1">
        <v>20.1892</v>
      </c>
      <c r="C77" s="1">
        <v>4.9744999999999999</v>
      </c>
      <c r="D77" s="1">
        <v>48.921300000000002</v>
      </c>
      <c r="E77" s="89">
        <v>25.532400000000003</v>
      </c>
      <c r="F77">
        <v>-178.21835024678899</v>
      </c>
      <c r="G77">
        <v>154.69780668854301</v>
      </c>
      <c r="I77">
        <v>0.21474800000125016</v>
      </c>
      <c r="J77">
        <v>471.53847079243798</v>
      </c>
      <c r="K77">
        <v>-438.99473122215102</v>
      </c>
      <c r="M77" t="s">
        <v>63</v>
      </c>
    </row>
    <row r="78" spans="1:13" x14ac:dyDescent="0.25">
      <c r="A78" s="1">
        <f>fullIRtable!A78-fullIRtable!$A$65</f>
        <v>63.666666666744277</v>
      </c>
      <c r="B78" s="1">
        <v>20.851199999999999</v>
      </c>
      <c r="C78" s="1">
        <v>4.9682000000000004</v>
      </c>
      <c r="D78" s="1">
        <v>49.963999999999999</v>
      </c>
      <c r="E78" s="89">
        <v>27.679880000000004</v>
      </c>
      <c r="F78">
        <v>-193.606721132774</v>
      </c>
      <c r="G78">
        <v>166.54289443536899</v>
      </c>
      <c r="I78">
        <v>0.21158823529556625</v>
      </c>
      <c r="J78">
        <v>472.20519959499899</v>
      </c>
      <c r="K78">
        <v>-439.72930871678102</v>
      </c>
      <c r="M78" t="s">
        <v>63</v>
      </c>
    </row>
    <row r="79" spans="1:13" x14ac:dyDescent="0.25">
      <c r="A79" s="1">
        <f>fullIRtable!A79-fullIRtable!$A$65</f>
        <v>66.500000000058208</v>
      </c>
      <c r="B79" s="1">
        <v>20.756599999999999</v>
      </c>
      <c r="C79" s="1">
        <v>4.9682000000000004</v>
      </c>
      <c r="D79" s="1">
        <v>49.426900000000003</v>
      </c>
      <c r="E79" s="89">
        <v>28.279380000000003</v>
      </c>
      <c r="F79">
        <v>-189.09652652852901</v>
      </c>
      <c r="G79">
        <v>162.156773994498</v>
      </c>
      <c r="I79">
        <v>0.2104399999999996</v>
      </c>
      <c r="J79">
        <v>472.421738396438</v>
      </c>
      <c r="K79">
        <v>-439.96788322498099</v>
      </c>
      <c r="M79" t="s">
        <v>63</v>
      </c>
    </row>
    <row r="80" spans="1:13" x14ac:dyDescent="0.25">
      <c r="A80" s="1">
        <f>fullIRtable!A80-fullIRtable!$A$65</f>
        <v>69.500000000058208</v>
      </c>
      <c r="B80" s="1">
        <v>21.513200000000001</v>
      </c>
      <c r="C80" s="1">
        <v>4.9587000000000003</v>
      </c>
      <c r="D80" s="1">
        <v>41.780500000000004</v>
      </c>
      <c r="E80" s="89">
        <v>28.910700000000002</v>
      </c>
      <c r="F80" t="s">
        <v>70</v>
      </c>
      <c r="G80" t="s">
        <v>70</v>
      </c>
      <c r="I80">
        <v>0.20849368420924838</v>
      </c>
      <c r="J80">
        <v>472.62937139841301</v>
      </c>
      <c r="K80">
        <v>-440.19664568198698</v>
      </c>
      <c r="M80" t="s">
        <v>63</v>
      </c>
    </row>
    <row r="81" spans="1:13" x14ac:dyDescent="0.25">
      <c r="A81" s="1">
        <f>fullIRtable!A81-fullIRtable!$A$65</f>
        <v>72.666666666744277</v>
      </c>
      <c r="B81" s="1">
        <v>21.087599999999998</v>
      </c>
      <c r="C81" s="1">
        <v>4.9744999999999999</v>
      </c>
      <c r="D81" s="1">
        <v>51.638599999999997</v>
      </c>
      <c r="E81" s="89">
        <v>29.570930000000001</v>
      </c>
      <c r="F81" t="s">
        <v>70</v>
      </c>
      <c r="G81" t="s">
        <v>70</v>
      </c>
      <c r="I81">
        <v>0.24228000000166047</v>
      </c>
      <c r="J81">
        <v>466.59631192365799</v>
      </c>
      <c r="K81">
        <v>-433.54964083031399</v>
      </c>
      <c r="M81" t="s">
        <v>63</v>
      </c>
    </row>
    <row r="82" spans="1:13" x14ac:dyDescent="0.25">
      <c r="A82" s="1">
        <f>fullIRtable!A82-fullIRtable!$A$65</f>
        <v>75.500000000058208</v>
      </c>
      <c r="B82" s="1">
        <v>22.4117</v>
      </c>
      <c r="C82" s="1">
        <v>6.9726999999999997</v>
      </c>
      <c r="D82" s="1">
        <v>39.031599999999997</v>
      </c>
      <c r="E82" s="89">
        <v>30.257390000000004</v>
      </c>
      <c r="F82">
        <v>-208.43240495899499</v>
      </c>
      <c r="G82">
        <v>178.10480622890299</v>
      </c>
      <c r="I82">
        <v>0.19942999999419536</v>
      </c>
      <c r="J82">
        <v>474.85250072316501</v>
      </c>
      <c r="K82">
        <v>-442.646008485832</v>
      </c>
      <c r="M82" t="s">
        <v>63</v>
      </c>
    </row>
    <row r="83" spans="1:13" x14ac:dyDescent="0.25">
      <c r="A83" s="1">
        <f>fullIRtable!A83-fullIRtable!$A$65</f>
        <v>77.500000000116415</v>
      </c>
      <c r="B83" s="1">
        <v>22.1752</v>
      </c>
      <c r="C83" s="1">
        <v>6.9664000000000001</v>
      </c>
      <c r="D83" s="1">
        <v>31.7013</v>
      </c>
      <c r="E83" s="89">
        <v>30.656250000000004</v>
      </c>
      <c r="F83">
        <v>-211.34872305587299</v>
      </c>
      <c r="G83">
        <v>180.19975501469199</v>
      </c>
      <c r="I83">
        <v>0.19961428571428583</v>
      </c>
      <c r="J83">
        <v>474.80960796125498</v>
      </c>
      <c r="K83">
        <v>-442.59875081354301</v>
      </c>
      <c r="M83" t="s">
        <v>63</v>
      </c>
    </row>
    <row r="84" spans="1:13" x14ac:dyDescent="0.25">
      <c r="A84" s="1">
        <f>fullIRtable!A84-fullIRtable!$A$65</f>
        <v>88.000000000116401</v>
      </c>
      <c r="B84" s="1">
        <v>22.648099999999999</v>
      </c>
      <c r="C84" s="1">
        <v>6.9664000000000001</v>
      </c>
      <c r="D84" s="1">
        <v>17.767299999999999</v>
      </c>
      <c r="E84" s="89">
        <v>32.752200000000002</v>
      </c>
      <c r="F84">
        <v>-233.50284040137899</v>
      </c>
      <c r="G84">
        <v>198.92295316870101</v>
      </c>
      <c r="I84">
        <v>0.20164400000469376</v>
      </c>
      <c r="J84">
        <v>474.34237647304798</v>
      </c>
      <c r="K84">
        <v>-442.08397223260101</v>
      </c>
      <c r="M84" t="s">
        <v>63</v>
      </c>
    </row>
    <row r="85" spans="1:13" x14ac:dyDescent="0.25">
      <c r="A85" s="1">
        <f>fullIRtable!A85-fullIRtable!$A$65</f>
        <v>90.500000000058193</v>
      </c>
      <c r="B85" s="1">
        <v>22.648099999999999</v>
      </c>
      <c r="C85" s="1">
        <v>6.9664000000000001</v>
      </c>
      <c r="D85" s="1">
        <v>13.8177</v>
      </c>
      <c r="E85" s="89">
        <v>33.256309999999999</v>
      </c>
      <c r="F85">
        <v>-230.365205289535</v>
      </c>
      <c r="G85">
        <v>196.00563860600201</v>
      </c>
      <c r="I85">
        <v>0.20195000000000127</v>
      </c>
      <c r="J85">
        <v>474.27275128911401</v>
      </c>
      <c r="K85">
        <v>-442.00726174770199</v>
      </c>
      <c r="M85" t="s">
        <v>63</v>
      </c>
    </row>
    <row r="86" spans="1:13" x14ac:dyDescent="0.25">
      <c r="A86" s="1">
        <f>fullIRtable!A86-fullIRtable!$A$65</f>
        <v>93.500000000058193</v>
      </c>
      <c r="B86" s="1">
        <v>23.783000000000001</v>
      </c>
      <c r="C86" s="1">
        <v>6.9664000000000001</v>
      </c>
      <c r="D86" s="1">
        <v>6.6136999999999997</v>
      </c>
      <c r="E86" s="89">
        <v>33.862160000000003</v>
      </c>
      <c r="F86">
        <v>-227.56517607036201</v>
      </c>
      <c r="G86">
        <v>193.35300875375901</v>
      </c>
      <c r="I86">
        <v>0.20555000001195983</v>
      </c>
      <c r="J86">
        <v>473.46919737669498</v>
      </c>
      <c r="K86">
        <v>-441.121935327985</v>
      </c>
      <c r="M86" t="s">
        <v>63</v>
      </c>
    </row>
    <row r="87" spans="1:13" x14ac:dyDescent="0.25">
      <c r="A87" s="1">
        <f>fullIRtable!A87-fullIRtable!$A$65</f>
        <v>94.499999999999986</v>
      </c>
      <c r="B87" s="1">
        <v>24.066800000000001</v>
      </c>
      <c r="C87" s="1">
        <v>6.9633000000000003</v>
      </c>
      <c r="D87" s="1">
        <v>1.4951000000000001</v>
      </c>
      <c r="E87" s="89">
        <v>34.067709999999998</v>
      </c>
      <c r="F87">
        <v>-225.364808807657</v>
      </c>
      <c r="G87">
        <v>191.60344743773601</v>
      </c>
      <c r="I87">
        <v>0.20149999997654522</v>
      </c>
      <c r="J87">
        <v>474.37521449866301</v>
      </c>
      <c r="K87">
        <v>-442.12015195939603</v>
      </c>
      <c r="M87" t="s">
        <v>63</v>
      </c>
    </row>
    <row r="88" spans="1:13" x14ac:dyDescent="0.25">
      <c r="A88" s="91">
        <f>fullIRtable!A88-fullIRtable!$A$65</f>
        <v>95.500000000116401</v>
      </c>
      <c r="B88" s="91">
        <v>23.783000000000001</v>
      </c>
      <c r="C88" s="91">
        <v>6.9695999999999998</v>
      </c>
      <c r="D88" s="91">
        <v>0.73680000000000001</v>
      </c>
      <c r="E88" s="98">
        <v>34.269210000000001</v>
      </c>
      <c r="F88">
        <v>-226.044158301088</v>
      </c>
      <c r="G88">
        <v>192.103707943361</v>
      </c>
      <c r="I88">
        <v>0</v>
      </c>
      <c r="J88">
        <v>0</v>
      </c>
      <c r="K88">
        <v>0</v>
      </c>
      <c r="M88" s="93" t="s">
        <v>63</v>
      </c>
    </row>
    <row r="89" spans="1:13" x14ac:dyDescent="0.25">
      <c r="A89" s="1">
        <f>fullIRtable!A89-fullIRtable!$A$89</f>
        <v>0</v>
      </c>
      <c r="B89" s="1">
        <v>30.072299999999998</v>
      </c>
      <c r="C89" s="1">
        <v>4.9870999999999999</v>
      </c>
      <c r="D89" s="1">
        <v>43.865900000000003</v>
      </c>
      <c r="E89" s="89">
        <v>18.727899999999998</v>
      </c>
      <c r="F89">
        <v>-111.231757864576</v>
      </c>
      <c r="G89">
        <v>103.08529244059</v>
      </c>
      <c r="I89">
        <v>0.1158812121212124</v>
      </c>
      <c r="J89">
        <v>473.24848503143897</v>
      </c>
      <c r="K89">
        <v>-440.87876255982502</v>
      </c>
      <c r="M89" t="s">
        <v>64</v>
      </c>
    </row>
    <row r="90" spans="1:13" x14ac:dyDescent="0.25">
      <c r="A90" s="1">
        <f>fullIRtable!A90-fullIRtable!$A$89</f>
        <v>16.5</v>
      </c>
      <c r="B90" s="1">
        <v>30.072299999999998</v>
      </c>
      <c r="C90" s="1">
        <v>4.9587000000000003</v>
      </c>
      <c r="D90" s="1">
        <v>43.423499999999997</v>
      </c>
      <c r="E90" s="89">
        <v>20.639940000000003</v>
      </c>
      <c r="F90">
        <v>-138.79308106390499</v>
      </c>
      <c r="G90">
        <v>125.430993599045</v>
      </c>
      <c r="I90">
        <v>0.11460666666666579</v>
      </c>
      <c r="J90">
        <v>473.619513989263</v>
      </c>
      <c r="K90">
        <v>-441.287548726848</v>
      </c>
      <c r="M90" t="s">
        <v>64</v>
      </c>
    </row>
    <row r="91" spans="1:13" x14ac:dyDescent="0.25">
      <c r="A91" s="1">
        <f>fullIRtable!A91-fullIRtable!$A$89</f>
        <v>19.5</v>
      </c>
      <c r="B91" s="1">
        <v>30.072299999999998</v>
      </c>
      <c r="C91" s="1">
        <v>4.9808000000000003</v>
      </c>
      <c r="D91" s="1">
        <v>47.183500000000002</v>
      </c>
      <c r="E91" s="89">
        <v>20.98376</v>
      </c>
      <c r="F91">
        <v>-142.230008882172</v>
      </c>
      <c r="G91">
        <v>127.76749814769801</v>
      </c>
      <c r="I91">
        <v>0.11423333333333356</v>
      </c>
      <c r="J91">
        <v>474.00242999001102</v>
      </c>
      <c r="K91">
        <v>-441.70943159050199</v>
      </c>
      <c r="M91" t="s">
        <v>64</v>
      </c>
    </row>
    <row r="92" spans="1:13" x14ac:dyDescent="0.25">
      <c r="A92" s="1">
        <f>fullIRtable!A92-fullIRtable!$A$89</f>
        <v>22.5</v>
      </c>
      <c r="B92" s="1">
        <v>30.024999999999999</v>
      </c>
      <c r="C92" s="1">
        <v>4.9839000000000002</v>
      </c>
      <c r="D92" s="1">
        <v>43.9923</v>
      </c>
      <c r="E92" s="89">
        <v>21.326460000000001</v>
      </c>
      <c r="F92">
        <v>-143.39294442873501</v>
      </c>
      <c r="G92">
        <v>127.89624975859699</v>
      </c>
      <c r="I92">
        <v>0.10776666666666539</v>
      </c>
      <c r="J92">
        <v>476.49012229700003</v>
      </c>
      <c r="K92">
        <v>-444.45028025240401</v>
      </c>
      <c r="M92" t="s">
        <v>64</v>
      </c>
    </row>
    <row r="93" spans="1:13" x14ac:dyDescent="0.25">
      <c r="A93" s="1">
        <f>fullIRtable!A93-fullIRtable!$A$89</f>
        <v>24</v>
      </c>
      <c r="B93" s="1">
        <v>30.024999999999999</v>
      </c>
      <c r="C93" s="1">
        <v>5.2832999999999997</v>
      </c>
      <c r="D93" s="1">
        <v>45.066600000000001</v>
      </c>
      <c r="E93" s="89">
        <v>21.488109999999999</v>
      </c>
      <c r="F93" t="s">
        <v>70</v>
      </c>
      <c r="G93" t="s">
        <v>70</v>
      </c>
      <c r="I93">
        <v>0.11258121212121223</v>
      </c>
      <c r="J93">
        <v>474.56332507163302</v>
      </c>
      <c r="K93">
        <v>-442.32740530733599</v>
      </c>
      <c r="M93" t="s">
        <v>64</v>
      </c>
    </row>
    <row r="94" spans="1:13" x14ac:dyDescent="0.25">
      <c r="A94" s="1">
        <f>fullIRtable!A94-fullIRtable!$A$89</f>
        <v>40.5</v>
      </c>
      <c r="B94" s="1">
        <v>30.024999999999999</v>
      </c>
      <c r="C94" s="1">
        <v>4.9713000000000003</v>
      </c>
      <c r="D94" s="1">
        <v>48.447400000000002</v>
      </c>
      <c r="E94" s="89">
        <v>23.345700000000001</v>
      </c>
      <c r="F94">
        <v>-154.37475964056301</v>
      </c>
      <c r="G94">
        <v>136.269734779495</v>
      </c>
      <c r="I94">
        <v>0.11323894736772708</v>
      </c>
      <c r="J94">
        <v>474.22819216320102</v>
      </c>
      <c r="K94">
        <v>-441.95816812965103</v>
      </c>
      <c r="M94" t="s">
        <v>64</v>
      </c>
    </row>
    <row r="95" spans="1:13" x14ac:dyDescent="0.25">
      <c r="A95" s="1">
        <f>fullIRtable!A95-fullIRtable!$A$89</f>
        <v>43.666666666686069</v>
      </c>
      <c r="B95" s="1">
        <v>30.072299999999998</v>
      </c>
      <c r="C95" s="1">
        <v>4.9649999999999999</v>
      </c>
      <c r="D95" s="1">
        <v>49.174100000000003</v>
      </c>
      <c r="E95" s="89">
        <v>23.70429</v>
      </c>
      <c r="F95">
        <v>-157.23459476771399</v>
      </c>
      <c r="G95">
        <v>138.63851101904999</v>
      </c>
      <c r="I95">
        <v>0.1143423529419592</v>
      </c>
      <c r="J95">
        <v>473.90367686376101</v>
      </c>
      <c r="K95">
        <v>-441.60062897300003</v>
      </c>
      <c r="M95" t="s">
        <v>64</v>
      </c>
    </row>
    <row r="96" spans="1:13" x14ac:dyDescent="0.25">
      <c r="A96" s="1">
        <f>fullIRtable!A96-fullIRtable!$A$89</f>
        <v>46.5</v>
      </c>
      <c r="B96" s="1">
        <v>30.024999999999999</v>
      </c>
      <c r="C96" s="1">
        <v>4.9775999999999998</v>
      </c>
      <c r="D96" s="1">
        <v>50.122</v>
      </c>
      <c r="E96" s="89">
        <v>24.02826</v>
      </c>
      <c r="F96" t="s">
        <v>70</v>
      </c>
      <c r="G96" t="s">
        <v>70</v>
      </c>
      <c r="I96">
        <v>0.17683333333333451</v>
      </c>
      <c r="J96">
        <v>473.34750377460199</v>
      </c>
      <c r="K96">
        <v>-440.98785779858503</v>
      </c>
      <c r="M96" t="s">
        <v>64</v>
      </c>
    </row>
    <row r="97" spans="1:13" x14ac:dyDescent="0.25">
      <c r="A97" s="1">
        <f>fullIRtable!A97-fullIRtable!$A$89</f>
        <v>48</v>
      </c>
      <c r="B97" s="1">
        <v>30.024999999999999</v>
      </c>
      <c r="C97" s="1">
        <v>4.9713000000000003</v>
      </c>
      <c r="D97" s="1">
        <v>54.261099999999999</v>
      </c>
      <c r="E97" s="89">
        <v>24.293510000000001</v>
      </c>
      <c r="F97">
        <v>-159.052599478818</v>
      </c>
      <c r="G97">
        <v>139.451655977922</v>
      </c>
      <c r="I97">
        <v>0.20401999999999987</v>
      </c>
      <c r="J97">
        <v>473.80724285598501</v>
      </c>
      <c r="K97">
        <v>-441.49438151027198</v>
      </c>
      <c r="M97" t="s">
        <v>64</v>
      </c>
    </row>
    <row r="98" spans="1:13" x14ac:dyDescent="0.25">
      <c r="A98" s="1">
        <f>fullIRtable!A98-fullIRtable!$A$89</f>
        <v>49.5</v>
      </c>
      <c r="B98" s="1">
        <v>30.024999999999999</v>
      </c>
      <c r="C98" s="1">
        <v>4.9744999999999999</v>
      </c>
      <c r="D98" s="1">
        <v>51.575400000000002</v>
      </c>
      <c r="E98" s="89">
        <v>24.599540000000001</v>
      </c>
      <c r="F98">
        <v>-158.48503086418799</v>
      </c>
      <c r="G98">
        <v>138.624428765386</v>
      </c>
      <c r="I98">
        <v>0.20579000000000036</v>
      </c>
      <c r="J98">
        <v>473.416626471987</v>
      </c>
      <c r="K98">
        <v>-441.064014663742</v>
      </c>
      <c r="M98" t="s">
        <v>64</v>
      </c>
    </row>
    <row r="99" spans="1:13" x14ac:dyDescent="0.25">
      <c r="A99" s="1">
        <f>fullIRtable!A99-fullIRtable!$A$89</f>
        <v>52.5</v>
      </c>
      <c r="B99" s="1">
        <v>29.977699999999999</v>
      </c>
      <c r="C99" s="1">
        <v>4.9775999999999998</v>
      </c>
      <c r="D99" s="1">
        <v>65.477800000000002</v>
      </c>
      <c r="E99" s="89">
        <v>25.216910000000002</v>
      </c>
      <c r="F99">
        <v>-159.98991012362299</v>
      </c>
      <c r="G99">
        <v>139.64649542158199</v>
      </c>
      <c r="I99">
        <v>0.20422999999999991</v>
      </c>
      <c r="J99">
        <v>473.760544435665</v>
      </c>
      <c r="K99">
        <v>-441.44293091580499</v>
      </c>
      <c r="M99" t="s">
        <v>64</v>
      </c>
    </row>
    <row r="100" spans="1:13" x14ac:dyDescent="0.25">
      <c r="A100" s="1">
        <f>fullIRtable!A100-fullIRtable!$A$89</f>
        <v>64.5</v>
      </c>
      <c r="B100" s="1">
        <v>30.024999999999999</v>
      </c>
      <c r="C100" s="1">
        <v>4.9619</v>
      </c>
      <c r="D100" s="1">
        <v>46.772799999999997</v>
      </c>
      <c r="E100" s="89">
        <v>27.667670000000001</v>
      </c>
      <c r="F100">
        <v>-170.19837906610701</v>
      </c>
      <c r="G100">
        <v>147.30339660633001</v>
      </c>
      <c r="I100">
        <v>0.20298461538825111</v>
      </c>
      <c r="J100">
        <v>474.00836392053401</v>
      </c>
      <c r="K100">
        <v>-441.71596934972598</v>
      </c>
      <c r="M100" t="s">
        <v>64</v>
      </c>
    </row>
    <row r="101" spans="1:13" x14ac:dyDescent="0.25">
      <c r="A101" s="1">
        <f>fullIRtable!A101-fullIRtable!$A$89</f>
        <v>67.749999999941792</v>
      </c>
      <c r="B101" s="1">
        <v>30.024999999999999</v>
      </c>
      <c r="C101" s="1">
        <v>4.9744999999999999</v>
      </c>
      <c r="D101" s="1">
        <v>43.044400000000003</v>
      </c>
      <c r="E101" s="89">
        <v>28.327370000000002</v>
      </c>
      <c r="F101">
        <v>-173.31722134521601</v>
      </c>
      <c r="G101">
        <v>149.62585240639001</v>
      </c>
      <c r="I101">
        <v>0.20189818181390781</v>
      </c>
      <c r="J101">
        <v>474.39336268880197</v>
      </c>
      <c r="K101">
        <v>-442.14014699508903</v>
      </c>
      <c r="M101" t="s">
        <v>64</v>
      </c>
    </row>
    <row r="102" spans="1:13" x14ac:dyDescent="0.25">
      <c r="A102" s="91">
        <f>fullIRtable!A102-fullIRtable!$A$89</f>
        <v>70.5</v>
      </c>
      <c r="B102" s="91">
        <v>29.883199999999999</v>
      </c>
      <c r="C102" s="91">
        <v>4.9839000000000002</v>
      </c>
      <c r="D102" s="91">
        <v>90.091399999999993</v>
      </c>
      <c r="E102" s="98">
        <v>28.88259</v>
      </c>
      <c r="F102">
        <v>-170.295237358386</v>
      </c>
      <c r="G102">
        <v>146.51121715589201</v>
      </c>
      <c r="I102">
        <v>0</v>
      </c>
      <c r="J102">
        <v>0</v>
      </c>
      <c r="K102">
        <v>0</v>
      </c>
      <c r="M102" s="93" t="s">
        <v>64</v>
      </c>
    </row>
    <row r="103" spans="1:13" x14ac:dyDescent="0.25">
      <c r="A103" s="1">
        <f>fullIRtable!A103-fullIRtable!$A$103</f>
        <v>0</v>
      </c>
      <c r="B103" s="1">
        <v>23.735700000000001</v>
      </c>
      <c r="C103" s="1">
        <v>4.0194999999999999</v>
      </c>
      <c r="D103" s="1">
        <v>60.011699999999998</v>
      </c>
      <c r="E103" s="89">
        <v>17.117980000000003</v>
      </c>
      <c r="F103">
        <v>-63.3628877821928</v>
      </c>
      <c r="G103">
        <v>62.057009273101599</v>
      </c>
      <c r="I103">
        <v>8.4169999999999121E-2</v>
      </c>
      <c r="J103">
        <v>470.98902373698002</v>
      </c>
      <c r="K103">
        <v>-438.38937048433098</v>
      </c>
      <c r="M103" t="s">
        <v>65</v>
      </c>
    </row>
    <row r="104" spans="1:13" x14ac:dyDescent="0.25">
      <c r="A104" s="1">
        <f>fullIRtable!A104-fullIRtable!$A$103</f>
        <v>3</v>
      </c>
      <c r="B104" s="1">
        <v>23.735700000000001</v>
      </c>
      <c r="C104" s="1">
        <v>3.9973999999999998</v>
      </c>
      <c r="D104" s="1">
        <v>60.2012</v>
      </c>
      <c r="E104" s="89">
        <v>17.37049</v>
      </c>
      <c r="F104">
        <v>-68.892246540559498</v>
      </c>
      <c r="G104">
        <v>65.617892771504003</v>
      </c>
      <c r="I104">
        <v>8.1494999997628506E-2</v>
      </c>
      <c r="J104">
        <v>470.65708331066497</v>
      </c>
      <c r="K104">
        <v>-438.02365065250302</v>
      </c>
      <c r="M104" t="s">
        <v>65</v>
      </c>
    </row>
    <row r="105" spans="1:13" x14ac:dyDescent="0.25">
      <c r="A105" s="1">
        <f>fullIRtable!A105-fullIRtable!$A$103</f>
        <v>5.0000000000582077</v>
      </c>
      <c r="B105" s="1">
        <v>23.735700000000001</v>
      </c>
      <c r="C105" s="1">
        <v>4.0163000000000002</v>
      </c>
      <c r="D105" s="1">
        <v>59.7273</v>
      </c>
      <c r="E105" s="89">
        <v>17.533480000000001</v>
      </c>
      <c r="F105">
        <v>-70.934400184065595</v>
      </c>
      <c r="G105">
        <v>69.481090329857693</v>
      </c>
      <c r="I105">
        <v>7.5340425532661279E-2</v>
      </c>
      <c r="J105">
        <v>471.98794932581001</v>
      </c>
      <c r="K105">
        <v>-439.48995026930498</v>
      </c>
      <c r="M105" t="s">
        <v>65</v>
      </c>
    </row>
    <row r="106" spans="1:13" x14ac:dyDescent="0.25">
      <c r="A106" s="1">
        <f>fullIRtable!A106-fullIRtable!$A$103</f>
        <v>16.749999999941792</v>
      </c>
      <c r="B106" s="1">
        <v>23.641200000000001</v>
      </c>
      <c r="C106" s="1">
        <v>4.0037000000000003</v>
      </c>
      <c r="D106" s="1">
        <v>59.9801</v>
      </c>
      <c r="E106" s="89">
        <v>18.41873</v>
      </c>
      <c r="F106">
        <v>-98.340174262796296</v>
      </c>
      <c r="G106">
        <v>91.656247595681194</v>
      </c>
      <c r="I106">
        <v>7.4853333333334618E-2</v>
      </c>
      <c r="J106">
        <v>471.08838760564998</v>
      </c>
      <c r="K106">
        <v>-438.498845977033</v>
      </c>
      <c r="M106" t="s">
        <v>65</v>
      </c>
    </row>
    <row r="107" spans="1:13" x14ac:dyDescent="0.25">
      <c r="A107" s="1">
        <f>fullIRtable!A107-fullIRtable!$A$103</f>
        <v>18.249999999941792</v>
      </c>
      <c r="B107" s="1">
        <v>23.735700000000001</v>
      </c>
      <c r="C107" s="1">
        <v>4.0068000000000001</v>
      </c>
      <c r="D107" s="1">
        <v>59.916899999999998</v>
      </c>
      <c r="E107" s="89">
        <v>18.531010000000002</v>
      </c>
      <c r="F107">
        <v>-100.38735257425</v>
      </c>
      <c r="G107">
        <v>95.203249482830302</v>
      </c>
      <c r="I107">
        <v>0.13235999999719752</v>
      </c>
      <c r="J107">
        <v>472.55209539411999</v>
      </c>
      <c r="K107">
        <v>-440.111505833683</v>
      </c>
      <c r="M107" t="s">
        <v>65</v>
      </c>
    </row>
    <row r="108" spans="1:13" x14ac:dyDescent="0.25">
      <c r="A108" s="1">
        <f>fullIRtable!A108-fullIRtable!$A$103</f>
        <v>21</v>
      </c>
      <c r="B108" s="1">
        <v>23.688500000000001</v>
      </c>
      <c r="C108" s="1">
        <v>3.9689999999999999</v>
      </c>
      <c r="D108" s="1">
        <v>40.042700000000004</v>
      </c>
      <c r="E108" s="89">
        <v>18.895</v>
      </c>
      <c r="F108">
        <v>-97.032817936011597</v>
      </c>
      <c r="G108">
        <v>89.439443611139396</v>
      </c>
      <c r="I108">
        <v>0.14416333333333378</v>
      </c>
      <c r="J108">
        <v>470.96033934133197</v>
      </c>
      <c r="K108">
        <v>-438.35776704171002</v>
      </c>
      <c r="M108" t="s">
        <v>65</v>
      </c>
    </row>
    <row r="109" spans="1:13" x14ac:dyDescent="0.25">
      <c r="A109" s="1">
        <f>fullIRtable!A109-fullIRtable!$A$103</f>
        <v>24</v>
      </c>
      <c r="B109" s="1">
        <v>23.735700000000001</v>
      </c>
      <c r="C109" s="1">
        <v>3.9973999999999998</v>
      </c>
      <c r="D109" s="1">
        <v>40.042700000000004</v>
      </c>
      <c r="E109" s="89">
        <v>19.327490000000001</v>
      </c>
      <c r="F109">
        <v>-105.221226099107</v>
      </c>
      <c r="G109">
        <v>95.389319088115997</v>
      </c>
      <c r="I109">
        <v>0.14359333333333288</v>
      </c>
      <c r="J109">
        <v>471.12931569477098</v>
      </c>
      <c r="K109">
        <v>-438.54393908259402</v>
      </c>
      <c r="M109" t="s">
        <v>65</v>
      </c>
    </row>
    <row r="110" spans="1:13" x14ac:dyDescent="0.25">
      <c r="A110" s="1">
        <f>fullIRtable!A110-fullIRtable!$A$103</f>
        <v>27</v>
      </c>
      <c r="B110" s="1">
        <v>23.735700000000001</v>
      </c>
      <c r="C110" s="1">
        <v>3.9878999999999998</v>
      </c>
      <c r="D110" s="1">
        <v>40.1691</v>
      </c>
      <c r="E110" s="89">
        <v>19.75827</v>
      </c>
      <c r="F110">
        <v>-113.60495107936499</v>
      </c>
      <c r="G110">
        <v>103.106772379066</v>
      </c>
      <c r="I110">
        <v>0.14527499999577176</v>
      </c>
      <c r="J110">
        <v>471.23542409927802</v>
      </c>
      <c r="K110">
        <v>-438.66084542505598</v>
      </c>
      <c r="M110" t="s">
        <v>65</v>
      </c>
    </row>
    <row r="111" spans="1:13" x14ac:dyDescent="0.25">
      <c r="A111" s="1">
        <f>fullIRtable!A111-fullIRtable!$A$103</f>
        <v>29.000000000058208</v>
      </c>
      <c r="B111" s="1">
        <v>23.735700000000001</v>
      </c>
      <c r="C111" s="1">
        <v>4.0225999999999997</v>
      </c>
      <c r="D111" s="1">
        <v>39.79</v>
      </c>
      <c r="E111" s="89">
        <v>20.048819999999999</v>
      </c>
      <c r="F111">
        <v>-115.13111128578301</v>
      </c>
      <c r="G111">
        <v>103.989770712392</v>
      </c>
      <c r="I111">
        <v>0.19793951219737016</v>
      </c>
      <c r="J111">
        <v>471.53893346002002</v>
      </c>
      <c r="K111">
        <v>-438.99524097402798</v>
      </c>
      <c r="M111" t="s">
        <v>65</v>
      </c>
    </row>
    <row r="112" spans="1:13" x14ac:dyDescent="0.25">
      <c r="A112" s="1">
        <f>fullIRtable!A112-fullIRtable!$A$103</f>
        <v>39.249999999941792</v>
      </c>
      <c r="B112" s="1">
        <v>23.735700000000001</v>
      </c>
      <c r="C112" s="1">
        <v>3.9752999999999998</v>
      </c>
      <c r="D112" s="1">
        <v>44.845399999999998</v>
      </c>
      <c r="E112" s="89">
        <v>22.0777</v>
      </c>
      <c r="F112">
        <v>-151.81149119871699</v>
      </c>
      <c r="G112">
        <v>133.138528392789</v>
      </c>
      <c r="I112">
        <v>0.24742181817658185</v>
      </c>
      <c r="J112">
        <v>471.79101319204699</v>
      </c>
      <c r="K112">
        <v>-439.27297321542602</v>
      </c>
      <c r="M112" t="s">
        <v>65</v>
      </c>
    </row>
    <row r="113" spans="1:13" x14ac:dyDescent="0.25">
      <c r="A113" s="1">
        <f>fullIRtable!A113-fullIRtable!$A$103</f>
        <v>42</v>
      </c>
      <c r="B113" s="1">
        <v>23.830300000000001</v>
      </c>
      <c r="C113" s="1">
        <v>4.0194999999999999</v>
      </c>
      <c r="D113" s="1">
        <v>37.135899999999999</v>
      </c>
      <c r="E113" s="89">
        <v>22.758110000000002</v>
      </c>
      <c r="F113">
        <v>-165.748893331902</v>
      </c>
      <c r="G113">
        <v>144.211516583811</v>
      </c>
      <c r="I113">
        <v>0.39570999999999995</v>
      </c>
      <c r="J113">
        <v>475.22234338096001</v>
      </c>
      <c r="K113">
        <v>-443.05348763453799</v>
      </c>
      <c r="M113" t="s">
        <v>65</v>
      </c>
    </row>
    <row r="114" spans="1:13" x14ac:dyDescent="0.25">
      <c r="A114" s="1">
        <f>fullIRtable!A114-fullIRtable!$A$103</f>
        <v>45</v>
      </c>
      <c r="B114" s="1">
        <v>23.593900000000001</v>
      </c>
      <c r="C114" s="1">
        <v>4.0320999999999998</v>
      </c>
      <c r="D114" s="1">
        <v>3.3593000000000002</v>
      </c>
      <c r="E114" s="89">
        <v>23.945240000000002</v>
      </c>
      <c r="F114">
        <v>-159.15053964657301</v>
      </c>
      <c r="G114">
        <v>138.008893858736</v>
      </c>
      <c r="I114">
        <v>0.11613333333333269</v>
      </c>
      <c r="J114">
        <v>468.39978969585002</v>
      </c>
      <c r="K114">
        <v>-435.536646862032</v>
      </c>
      <c r="M114" t="s">
        <v>65</v>
      </c>
    </row>
    <row r="115" spans="1:13" x14ac:dyDescent="0.25">
      <c r="A115" s="1">
        <f>fullIRtable!A115-fullIRtable!$A$103</f>
        <v>48</v>
      </c>
      <c r="B115" s="1">
        <v>23.546600000000002</v>
      </c>
      <c r="C115" s="1">
        <v>3.9659</v>
      </c>
      <c r="D115" s="1">
        <v>3.1065</v>
      </c>
      <c r="E115" s="89">
        <v>24.29364</v>
      </c>
      <c r="F115">
        <v>-159.629547719784</v>
      </c>
      <c r="G115">
        <v>138.326736078409</v>
      </c>
      <c r="I115">
        <v>6.4276666666668092E-2</v>
      </c>
      <c r="J115">
        <v>470.17522714433801</v>
      </c>
      <c r="K115">
        <v>-437.49275908213002</v>
      </c>
      <c r="M115" t="s">
        <v>65</v>
      </c>
    </row>
    <row r="116" spans="1:13" x14ac:dyDescent="0.25">
      <c r="A116" s="1">
        <f>fullIRtable!A116-fullIRtable!$A$103</f>
        <v>51</v>
      </c>
      <c r="B116" s="1">
        <v>23.593900000000001</v>
      </c>
      <c r="C116" s="1">
        <v>4.0163000000000002</v>
      </c>
      <c r="D116" s="1">
        <v>27.024999999999999</v>
      </c>
      <c r="E116" s="89">
        <v>24.486470000000004</v>
      </c>
      <c r="F116">
        <v>-165.597502174038</v>
      </c>
      <c r="G116">
        <v>143.09031620282499</v>
      </c>
      <c r="I116">
        <v>0.30431999999114195</v>
      </c>
      <c r="J116">
        <v>472.27533241853502</v>
      </c>
      <c r="K116">
        <v>-439.80657848437102</v>
      </c>
      <c r="M116" t="s">
        <v>65</v>
      </c>
    </row>
    <row r="117" spans="1:13" x14ac:dyDescent="0.25">
      <c r="A117" s="1">
        <f>fullIRtable!A117-fullIRtable!$A$103</f>
        <v>53.000000000058208</v>
      </c>
      <c r="B117" s="1">
        <v>23.924900000000001</v>
      </c>
      <c r="C117" s="1">
        <v>4.0384000000000002</v>
      </c>
      <c r="D117" s="1">
        <v>7.7511999999999999</v>
      </c>
      <c r="E117" s="89">
        <v>25.095110000000002</v>
      </c>
      <c r="F117">
        <v>-171.88172117762099</v>
      </c>
      <c r="G117">
        <v>148.12283953843101</v>
      </c>
      <c r="I117">
        <v>0.30351609756442272</v>
      </c>
      <c r="J117">
        <v>471.79752193664001</v>
      </c>
      <c r="K117">
        <v>-439.28014430959399</v>
      </c>
      <c r="M117" t="s">
        <v>65</v>
      </c>
    </row>
    <row r="118" spans="1:13" x14ac:dyDescent="0.25">
      <c r="A118" s="1">
        <f>fullIRtable!A118-fullIRtable!$A$103</f>
        <v>63.249999999941792</v>
      </c>
      <c r="B118" s="1">
        <v>23.830300000000001</v>
      </c>
      <c r="C118" s="1">
        <v>3.9752999999999998</v>
      </c>
      <c r="D118" s="1">
        <v>10.531700000000001</v>
      </c>
      <c r="E118" s="89">
        <v>28.206150000000001</v>
      </c>
      <c r="F118">
        <v>-217.93034956447099</v>
      </c>
      <c r="G118">
        <v>185.54718079572001</v>
      </c>
      <c r="I118">
        <v>0.28802181817572153</v>
      </c>
      <c r="J118">
        <v>472.64143493202602</v>
      </c>
      <c r="K118">
        <v>-440.20993689001801</v>
      </c>
      <c r="M118" t="s">
        <v>65</v>
      </c>
    </row>
    <row r="119" spans="1:13" x14ac:dyDescent="0.25">
      <c r="A119" s="1">
        <f>fullIRtable!A119-fullIRtable!$A$103</f>
        <v>66</v>
      </c>
      <c r="B119" s="1">
        <v>23.688500000000001</v>
      </c>
      <c r="C119" s="1">
        <v>4.0132000000000003</v>
      </c>
      <c r="D119" s="1">
        <v>10.658099999999999</v>
      </c>
      <c r="E119" s="89">
        <v>28.99821</v>
      </c>
      <c r="F119">
        <v>-213.52367297547099</v>
      </c>
      <c r="G119">
        <v>181.196734790303</v>
      </c>
      <c r="I119">
        <v>0.23644999999999902</v>
      </c>
      <c r="J119">
        <v>473.20076614772302</v>
      </c>
      <c r="K119">
        <v>-440.82618757225799</v>
      </c>
      <c r="M119" t="s">
        <v>65</v>
      </c>
    </row>
    <row r="120" spans="1:13" x14ac:dyDescent="0.25">
      <c r="A120" s="1">
        <f>fullIRtable!A120-fullIRtable!$A$103</f>
        <v>69</v>
      </c>
      <c r="B120" s="1">
        <v>23.877600000000001</v>
      </c>
      <c r="C120" s="1">
        <v>4.0037000000000003</v>
      </c>
      <c r="D120" s="1">
        <v>39.947899999999997</v>
      </c>
      <c r="E120" s="89">
        <v>29.707559999999997</v>
      </c>
      <c r="F120">
        <v>-213.60668609690299</v>
      </c>
      <c r="G120">
        <v>180.92982136224899</v>
      </c>
      <c r="I120">
        <v>0.21826333333333517</v>
      </c>
      <c r="J120">
        <v>473.11994323156</v>
      </c>
      <c r="K120">
        <v>-440.73713984247399</v>
      </c>
      <c r="M120" t="s">
        <v>65</v>
      </c>
    </row>
    <row r="121" spans="1:13" x14ac:dyDescent="0.25">
      <c r="A121" s="1">
        <f>fullIRtable!A121-fullIRtable!$A$103</f>
        <v>72</v>
      </c>
      <c r="B121" s="1">
        <v>23.593900000000001</v>
      </c>
      <c r="C121" s="1">
        <v>4.0163000000000002</v>
      </c>
      <c r="D121" s="1">
        <v>39.663600000000002</v>
      </c>
      <c r="E121" s="89">
        <v>30.362350000000003</v>
      </c>
      <c r="F121">
        <v>-218.116163617365</v>
      </c>
      <c r="G121">
        <v>184.54771917417</v>
      </c>
      <c r="I121">
        <v>0.21395666666666577</v>
      </c>
      <c r="J121">
        <v>472.76501048038602</v>
      </c>
      <c r="K121">
        <v>-440.346087890447</v>
      </c>
      <c r="M121" t="s">
        <v>65</v>
      </c>
    </row>
    <row r="122" spans="1:13" x14ac:dyDescent="0.25">
      <c r="A122" s="1">
        <f>fullIRtable!A122-fullIRtable!$A$103</f>
        <v>75</v>
      </c>
      <c r="B122" s="1">
        <v>23.546600000000002</v>
      </c>
      <c r="C122" s="1">
        <v>3.9815999999999998</v>
      </c>
      <c r="D122" s="1">
        <v>40.1691</v>
      </c>
      <c r="E122" s="89">
        <v>31.00422</v>
      </c>
      <c r="F122">
        <v>-218.362183616576</v>
      </c>
      <c r="G122">
        <v>184.40754406776799</v>
      </c>
      <c r="I122">
        <v>0.20653999999398928</v>
      </c>
      <c r="J122">
        <v>472.375413923542</v>
      </c>
      <c r="K122">
        <v>-439.91684462087198</v>
      </c>
      <c r="M122" t="s">
        <v>65</v>
      </c>
    </row>
    <row r="123" spans="1:13" x14ac:dyDescent="0.25">
      <c r="A123" s="1">
        <f>fullIRtable!A123-fullIRtable!$A$103</f>
        <v>77.000000000058208</v>
      </c>
      <c r="B123" s="1">
        <v>23.735700000000001</v>
      </c>
      <c r="C123" s="1">
        <v>4.0603999999999996</v>
      </c>
      <c r="D123" s="1">
        <v>40.895800000000001</v>
      </c>
      <c r="E123" s="89">
        <v>31.417300000000001</v>
      </c>
      <c r="F123">
        <v>-227.19691920306801</v>
      </c>
      <c r="G123">
        <v>191.513826534933</v>
      </c>
      <c r="I123">
        <v>0.19881463414859976</v>
      </c>
      <c r="J123">
        <v>472.71304091622801</v>
      </c>
      <c r="K123">
        <v>-440.28882975323597</v>
      </c>
      <c r="M123" t="s">
        <v>65</v>
      </c>
    </row>
    <row r="124" spans="1:13" x14ac:dyDescent="0.25">
      <c r="A124" s="1">
        <f>fullIRtable!A124-fullIRtable!$A$103</f>
        <v>87.249999999941792</v>
      </c>
      <c r="B124" s="1">
        <v>23.735700000000001</v>
      </c>
      <c r="C124" s="1">
        <v>4.01</v>
      </c>
      <c r="D124" s="1">
        <v>40.105899999999998</v>
      </c>
      <c r="E124" s="89">
        <v>33.455150000000003</v>
      </c>
      <c r="F124">
        <v>-261.01429175327598</v>
      </c>
      <c r="G124">
        <v>219.59162944299899</v>
      </c>
      <c r="I124">
        <v>0.18567428570934294</v>
      </c>
      <c r="J124">
        <v>473.17410298514602</v>
      </c>
      <c r="K124">
        <v>-440.796811110909</v>
      </c>
      <c r="M124" t="s">
        <v>65</v>
      </c>
    </row>
    <row r="125" spans="1:13" x14ac:dyDescent="0.25">
      <c r="A125" s="1">
        <f>fullIRtable!A125-fullIRtable!$A$103</f>
        <v>90.166666666686069</v>
      </c>
      <c r="B125" s="1">
        <v>23.593900000000001</v>
      </c>
      <c r="C125" s="1">
        <v>4.0384000000000002</v>
      </c>
      <c r="D125" s="1">
        <v>41.211799999999997</v>
      </c>
      <c r="E125" s="89">
        <v>33.996699999999997</v>
      </c>
      <c r="F125">
        <v>-254.60780826664001</v>
      </c>
      <c r="G125">
        <v>214.013555533595</v>
      </c>
      <c r="I125">
        <v>0.17394967741674258</v>
      </c>
      <c r="J125">
        <v>473.57478633983197</v>
      </c>
      <c r="K125">
        <v>-441.23826943009402</v>
      </c>
      <c r="M125" t="s">
        <v>65</v>
      </c>
    </row>
    <row r="126" spans="1:13" x14ac:dyDescent="0.25">
      <c r="A126" s="1">
        <f>fullIRtable!A126-fullIRtable!$A$103</f>
        <v>92.750000000058208</v>
      </c>
      <c r="B126" s="1">
        <v>23.830300000000001</v>
      </c>
      <c r="C126" s="1">
        <v>4.01</v>
      </c>
      <c r="D126" s="1">
        <v>39.821599999999997</v>
      </c>
      <c r="E126" s="89">
        <v>34.446069999999999</v>
      </c>
      <c r="F126">
        <v>-238.744259699081</v>
      </c>
      <c r="G126">
        <v>200.429963087743</v>
      </c>
      <c r="I126">
        <v>0.1635840000152266</v>
      </c>
      <c r="J126">
        <v>476.26624780335402</v>
      </c>
      <c r="K126">
        <v>-444.20362346073398</v>
      </c>
      <c r="M126" t="s">
        <v>65</v>
      </c>
    </row>
    <row r="127" spans="1:13" x14ac:dyDescent="0.25">
      <c r="A127" s="1">
        <f>fullIRtable!A127-fullIRtable!$A$103</f>
        <v>93.999999999941792</v>
      </c>
      <c r="B127" s="1">
        <v>23.593900000000001</v>
      </c>
      <c r="C127" s="1">
        <v>4.0888</v>
      </c>
      <c r="D127" s="1">
        <v>39.947899999999997</v>
      </c>
      <c r="E127" s="89">
        <v>34.650549999999988</v>
      </c>
      <c r="F127">
        <v>-227.89821382207299</v>
      </c>
      <c r="G127">
        <v>192.43968606508699</v>
      </c>
      <c r="I127">
        <v>0.1774707692244164</v>
      </c>
      <c r="J127">
        <v>473.44213261890002</v>
      </c>
      <c r="K127">
        <v>-441.09211636421298</v>
      </c>
      <c r="M127" t="s">
        <v>65</v>
      </c>
    </row>
    <row r="128" spans="1:13" x14ac:dyDescent="0.25">
      <c r="A128" s="1">
        <f>fullIRtable!A128-fullIRtable!$A$103</f>
        <v>96.166666666686069</v>
      </c>
      <c r="B128" s="1">
        <v>23.783000000000001</v>
      </c>
      <c r="C128" s="1">
        <v>4.01</v>
      </c>
      <c r="D128" s="1">
        <v>39.6004</v>
      </c>
      <c r="E128" s="89">
        <v>35.035069999999997</v>
      </c>
      <c r="F128">
        <v>-227.33492945997801</v>
      </c>
      <c r="G128">
        <v>192.113030322687</v>
      </c>
      <c r="I128">
        <v>0.1773490909053396</v>
      </c>
      <c r="J128">
        <v>472.62479420837201</v>
      </c>
      <c r="K128">
        <v>-440.19160271222501</v>
      </c>
      <c r="M128" t="s">
        <v>65</v>
      </c>
    </row>
    <row r="129" spans="1:13" x14ac:dyDescent="0.25">
      <c r="A129" s="1">
        <f>fullIRtable!A129-fullIRtable!$A$103</f>
        <v>98.000000000058208</v>
      </c>
      <c r="B129" s="1">
        <v>23.783000000000001</v>
      </c>
      <c r="C129" s="1">
        <v>4.0004999999999997</v>
      </c>
      <c r="D129" s="1">
        <v>38.842100000000002</v>
      </c>
      <c r="E129" s="89">
        <v>35.360210000000002</v>
      </c>
      <c r="F129">
        <v>-232.108254076251</v>
      </c>
      <c r="G129">
        <v>195.41392509937401</v>
      </c>
      <c r="I129">
        <v>0.16656500000969388</v>
      </c>
      <c r="J129">
        <v>472.773183300021</v>
      </c>
      <c r="K129">
        <v>-440.355092414686</v>
      </c>
      <c r="M129" t="s">
        <v>65</v>
      </c>
    </row>
    <row r="130" spans="1:13" x14ac:dyDescent="0.25">
      <c r="A130" s="1">
        <f>fullIRtable!A130-fullIRtable!$A$103</f>
        <v>99.999999999941792</v>
      </c>
      <c r="B130" s="1">
        <v>23.735700000000001</v>
      </c>
      <c r="C130" s="1">
        <v>4.0037000000000003</v>
      </c>
      <c r="D130" s="1">
        <v>40.105899999999998</v>
      </c>
      <c r="E130" s="89">
        <v>35.693339999999999</v>
      </c>
      <c r="F130">
        <v>-236.45011111521799</v>
      </c>
      <c r="G130">
        <v>198.378409778704</v>
      </c>
      <c r="I130">
        <v>0.15012545454466042</v>
      </c>
      <c r="J130">
        <v>472.888348143575</v>
      </c>
      <c r="K130">
        <v>-440.48197685082101</v>
      </c>
      <c r="M130" t="s">
        <v>65</v>
      </c>
    </row>
    <row r="131" spans="1:13" x14ac:dyDescent="0.25">
      <c r="A131" s="1">
        <f>fullIRtable!A131-fullIRtable!$A$103</f>
        <v>111</v>
      </c>
      <c r="B131" s="1">
        <v>23.688500000000001</v>
      </c>
      <c r="C131" s="1">
        <v>4.0132000000000003</v>
      </c>
      <c r="D131" s="1">
        <v>39.3476</v>
      </c>
      <c r="E131" s="89">
        <v>37.344720000000002</v>
      </c>
      <c r="F131">
        <v>-247.46890458707199</v>
      </c>
      <c r="G131">
        <v>206.65304030024501</v>
      </c>
      <c r="I131">
        <v>0.12852000000747549</v>
      </c>
      <c r="J131">
        <v>473.52958554008399</v>
      </c>
      <c r="K131">
        <v>-441.18846883357901</v>
      </c>
      <c r="M131" t="s">
        <v>65</v>
      </c>
    </row>
    <row r="132" spans="1:13" x14ac:dyDescent="0.25">
      <c r="A132" s="1">
        <f>fullIRtable!A132-fullIRtable!$A$103</f>
        <v>111.99999999994179</v>
      </c>
      <c r="B132" s="1">
        <v>23.735700000000001</v>
      </c>
      <c r="C132" s="1">
        <v>4.01</v>
      </c>
      <c r="D132" s="1">
        <v>40.485100000000003</v>
      </c>
      <c r="E132" s="89">
        <v>37.473239999999997</v>
      </c>
      <c r="F132">
        <v>-244.464868829007</v>
      </c>
      <c r="G132">
        <v>204.33590455986001</v>
      </c>
      <c r="I132">
        <v>0.12504999998543681</v>
      </c>
      <c r="J132">
        <v>474.13779651900398</v>
      </c>
      <c r="K132">
        <v>-441.85857346896103</v>
      </c>
      <c r="M132" t="s">
        <v>65</v>
      </c>
    </row>
    <row r="133" spans="1:13" x14ac:dyDescent="0.25">
      <c r="A133" s="91">
        <f>fullIRtable!A133-fullIRtable!$A$103</f>
        <v>113.00000000005821</v>
      </c>
      <c r="B133" s="91">
        <v>23.783000000000001</v>
      </c>
      <c r="C133" s="91">
        <v>4.0068000000000001</v>
      </c>
      <c r="D133" s="91">
        <v>38.589300000000001</v>
      </c>
      <c r="E133" s="98">
        <v>37.598289999999992</v>
      </c>
      <c r="F133">
        <v>-247.61566262860401</v>
      </c>
      <c r="G133">
        <v>206.86511847899399</v>
      </c>
      <c r="I133">
        <v>0</v>
      </c>
      <c r="J133">
        <v>0</v>
      </c>
      <c r="K133">
        <v>0</v>
      </c>
      <c r="M133" s="93" t="s">
        <v>65</v>
      </c>
    </row>
    <row r="134" spans="1:13" x14ac:dyDescent="0.25">
      <c r="A134" s="1">
        <f>fullIRtable!A134-fullIRtable!$A$134</f>
        <v>0</v>
      </c>
      <c r="B134" s="1">
        <v>23.735700000000001</v>
      </c>
      <c r="C134" s="1">
        <v>4.0762</v>
      </c>
      <c r="D134" s="1">
        <v>50.28</v>
      </c>
      <c r="E134" s="89">
        <v>17.021830000000001</v>
      </c>
      <c r="F134">
        <v>-98.668854799150793</v>
      </c>
      <c r="G134">
        <v>96.074271536396395</v>
      </c>
      <c r="I134">
        <v>4.0233213333332664E-2</v>
      </c>
      <c r="J134">
        <v>489.66960195158902</v>
      </c>
      <c r="K134">
        <v>-455.60833080620301</v>
      </c>
      <c r="M134" t="s">
        <v>66</v>
      </c>
    </row>
    <row r="135" spans="1:13" x14ac:dyDescent="0.25">
      <c r="A135" s="1">
        <f>fullIRtable!A135-fullIRtable!$A$134</f>
        <v>1.5</v>
      </c>
      <c r="B135" s="1">
        <v>23.735700000000001</v>
      </c>
      <c r="C135" s="1">
        <v>4.0289000000000001</v>
      </c>
      <c r="D135" s="1">
        <v>50.438000000000002</v>
      </c>
      <c r="E135" s="89">
        <v>17.08217982</v>
      </c>
      <c r="F135">
        <v>-96.835274428869596</v>
      </c>
      <c r="G135">
        <v>94.096049819063694</v>
      </c>
      <c r="I135">
        <v>4.3133453333333925E-2</v>
      </c>
      <c r="J135">
        <v>470.73191712511402</v>
      </c>
      <c r="K135">
        <v>-438.106099788336</v>
      </c>
      <c r="M135" t="s">
        <v>66</v>
      </c>
    </row>
    <row r="136" spans="1:13" x14ac:dyDescent="0.25">
      <c r="A136" s="1">
        <f>fullIRtable!A136-fullIRtable!$A$134</f>
        <v>4.5</v>
      </c>
      <c r="B136" s="1">
        <v>23.783000000000001</v>
      </c>
      <c r="C136" s="1">
        <v>4.0415000000000001</v>
      </c>
      <c r="D136" s="1">
        <v>48.542200000000001</v>
      </c>
      <c r="E136" s="89">
        <v>17.211580180000002</v>
      </c>
      <c r="F136">
        <v>-89.297604303563503</v>
      </c>
      <c r="G136">
        <v>86.977908231116999</v>
      </c>
      <c r="I136">
        <v>4.5409879999999937E-2</v>
      </c>
      <c r="J136">
        <v>470.08797073215402</v>
      </c>
      <c r="K136">
        <v>-437.39662316511402</v>
      </c>
      <c r="M136" t="s">
        <v>66</v>
      </c>
    </row>
    <row r="137" spans="1:13" x14ac:dyDescent="0.25">
      <c r="A137" s="1">
        <f>fullIRtable!A137-fullIRtable!$A$134</f>
        <v>7.5</v>
      </c>
      <c r="B137" s="1">
        <v>23.735700000000001</v>
      </c>
      <c r="C137" s="1">
        <v>3.9815999999999998</v>
      </c>
      <c r="D137" s="1">
        <v>49.490099999999998</v>
      </c>
      <c r="E137" s="89">
        <v>17.347809820000002</v>
      </c>
      <c r="F137">
        <v>-92.029133757426493</v>
      </c>
      <c r="G137">
        <v>87.035627839767599</v>
      </c>
      <c r="I137">
        <v>4.3756606666665476E-2</v>
      </c>
      <c r="J137">
        <v>469.08588670037301</v>
      </c>
      <c r="K137">
        <v>-437.06552667307398</v>
      </c>
      <c r="M137" t="s">
        <v>66</v>
      </c>
    </row>
    <row r="138" spans="1:13" x14ac:dyDescent="0.25">
      <c r="A138" s="1">
        <f>fullIRtable!A138-fullIRtable!$A$134</f>
        <v>10.5</v>
      </c>
      <c r="B138" s="1">
        <v>23.735700000000001</v>
      </c>
      <c r="C138" s="1">
        <v>4.0068000000000001</v>
      </c>
      <c r="D138" s="1">
        <v>50.5959</v>
      </c>
      <c r="E138" s="89">
        <v>17.479079639999998</v>
      </c>
      <c r="F138">
        <v>-90.751722684094503</v>
      </c>
      <c r="G138">
        <v>88.100993211741994</v>
      </c>
      <c r="I138">
        <v>4.8085089998601262E-2</v>
      </c>
      <c r="J138">
        <v>470.70048995766001</v>
      </c>
      <c r="K138">
        <v>-438.071474480718</v>
      </c>
      <c r="M138" t="s">
        <v>66</v>
      </c>
    </row>
    <row r="139" spans="1:13" x14ac:dyDescent="0.25">
      <c r="A139" s="1">
        <f>fullIRtable!A139-fullIRtable!$A$134</f>
        <v>12.500000000058208</v>
      </c>
      <c r="B139" s="1">
        <v>23.641200000000001</v>
      </c>
      <c r="C139" s="1">
        <v>3.9878999999999998</v>
      </c>
      <c r="D139" s="1">
        <v>51.196300000000001</v>
      </c>
      <c r="E139" s="89">
        <v>17.57524982</v>
      </c>
      <c r="F139">
        <v>-94.491345088191295</v>
      </c>
      <c r="G139">
        <v>91.353285282820096</v>
      </c>
      <c r="I139">
        <v>5.1178146666666792E-2</v>
      </c>
      <c r="J139">
        <v>471.648216247525</v>
      </c>
      <c r="K139">
        <v>-439.11564476890999</v>
      </c>
      <c r="M139" t="s">
        <v>66</v>
      </c>
    </row>
    <row r="140" spans="1:13" x14ac:dyDescent="0.25">
      <c r="A140" s="1">
        <f>fullIRtable!A140-fullIRtable!$A$134</f>
        <v>23.000000000058208</v>
      </c>
      <c r="B140" s="1">
        <v>23.735700000000001</v>
      </c>
      <c r="C140" s="1">
        <v>3.9942000000000002</v>
      </c>
      <c r="D140" s="1">
        <v>48.731699999999996</v>
      </c>
      <c r="E140" s="89">
        <v>18.112620360000001</v>
      </c>
      <c r="F140">
        <v>-110.453657400254</v>
      </c>
      <c r="G140">
        <v>104.05942036747901</v>
      </c>
      <c r="I140">
        <v>5.5762162287568438E-2</v>
      </c>
      <c r="J140">
        <v>471.73891696750701</v>
      </c>
      <c r="K140">
        <v>-439.21557547608103</v>
      </c>
      <c r="M140" t="s">
        <v>66</v>
      </c>
    </row>
    <row r="141" spans="1:13" x14ac:dyDescent="0.25">
      <c r="A141" s="1">
        <f>fullIRtable!A141-fullIRtable!$A$134</f>
        <v>25.916666666627862</v>
      </c>
      <c r="B141" s="1">
        <v>23.735700000000001</v>
      </c>
      <c r="C141" s="1">
        <v>4.0037000000000003</v>
      </c>
      <c r="D141" s="1">
        <v>48.921300000000002</v>
      </c>
      <c r="E141" s="89">
        <v>18.275259999999999</v>
      </c>
      <c r="F141">
        <v>-117.022276868807</v>
      </c>
      <c r="G141">
        <v>109.416708638747</v>
      </c>
      <c r="I141">
        <v>5.7456634837846528E-2</v>
      </c>
      <c r="J141">
        <v>472.08901862270801</v>
      </c>
      <c r="K141">
        <v>-439.60130472693402</v>
      </c>
      <c r="M141" t="s">
        <v>66</v>
      </c>
    </row>
    <row r="142" spans="1:13" x14ac:dyDescent="0.25">
      <c r="A142" s="1">
        <f>fullIRtable!A142-fullIRtable!$A$134</f>
        <v>28.5</v>
      </c>
      <c r="B142" s="1">
        <v>23.735700000000001</v>
      </c>
      <c r="C142" s="1">
        <v>4.0037000000000003</v>
      </c>
      <c r="D142" s="1">
        <v>49.521700000000003</v>
      </c>
      <c r="E142" s="89">
        <v>18.423689639999999</v>
      </c>
      <c r="F142">
        <v>-111.02511654132699</v>
      </c>
      <c r="G142">
        <v>104.486774120433</v>
      </c>
      <c r="I142">
        <v>5.8083513333334245E-2</v>
      </c>
      <c r="J142">
        <v>476.10970607690899</v>
      </c>
      <c r="K142">
        <v>-443.44884778391702</v>
      </c>
      <c r="M142" t="s">
        <v>66</v>
      </c>
    </row>
    <row r="143" spans="1:13" x14ac:dyDescent="0.25">
      <c r="A143" s="1">
        <f>fullIRtable!A143-fullIRtable!$A$134</f>
        <v>31.5</v>
      </c>
      <c r="B143" s="1">
        <v>23.735700000000001</v>
      </c>
      <c r="C143" s="1">
        <v>3.9910999999999999</v>
      </c>
      <c r="D143" s="1">
        <v>49.869199999999999</v>
      </c>
      <c r="E143" s="89">
        <v>18.597940180000002</v>
      </c>
      <c r="F143">
        <v>-115.90827370940499</v>
      </c>
      <c r="G143">
        <v>107.618064120508</v>
      </c>
      <c r="I143">
        <v>6.1383153333332295E-2</v>
      </c>
      <c r="J143">
        <v>469.65118069671303</v>
      </c>
      <c r="K143">
        <v>-437.46638589635899</v>
      </c>
      <c r="M143" t="s">
        <v>66</v>
      </c>
    </row>
    <row r="144" spans="1:13" x14ac:dyDescent="0.25">
      <c r="A144" s="1">
        <f>fullIRtable!A144-fullIRtable!$A$134</f>
        <v>34.5</v>
      </c>
      <c r="B144" s="1">
        <v>23.783000000000001</v>
      </c>
      <c r="C144" s="1">
        <v>3.9878999999999998</v>
      </c>
      <c r="D144" s="1">
        <v>48.320999999999998</v>
      </c>
      <c r="E144" s="89">
        <v>18.782089639999999</v>
      </c>
      <c r="F144">
        <v>-120.49748146822699</v>
      </c>
      <c r="G144">
        <v>111.974602846248</v>
      </c>
      <c r="I144">
        <v>6.4579999998119891E-2</v>
      </c>
      <c r="J144">
        <v>471.74641506061602</v>
      </c>
      <c r="K144">
        <v>-439.22383663942799</v>
      </c>
      <c r="M144" t="s">
        <v>66</v>
      </c>
    </row>
    <row r="145" spans="1:13" x14ac:dyDescent="0.25">
      <c r="A145" s="1">
        <f>fullIRtable!A145-fullIRtable!$A$134</f>
        <v>36.500000000058208</v>
      </c>
      <c r="B145" s="1">
        <v>23.735700000000001</v>
      </c>
      <c r="C145" s="1">
        <v>3.9910999999999999</v>
      </c>
      <c r="D145" s="1">
        <v>47.878599999999999</v>
      </c>
      <c r="E145" s="89">
        <v>18.911249639999998</v>
      </c>
      <c r="F145">
        <v>-117.725179059723</v>
      </c>
      <c r="G145">
        <v>109.220587511212</v>
      </c>
      <c r="I145">
        <v>6.9186666666666952E-2</v>
      </c>
      <c r="J145">
        <v>473.11024167313502</v>
      </c>
      <c r="K145">
        <v>-440.58677820488202</v>
      </c>
      <c r="M145" t="s">
        <v>66</v>
      </c>
    </row>
    <row r="146" spans="1:13" x14ac:dyDescent="0.25">
      <c r="A146" s="1">
        <f>fullIRtable!A146-fullIRtable!$A$134</f>
        <v>47.000000000058208</v>
      </c>
      <c r="B146" s="1">
        <v>23.735700000000001</v>
      </c>
      <c r="C146" s="1">
        <v>3.9847999999999999</v>
      </c>
      <c r="D146" s="1">
        <v>45.287700000000001</v>
      </c>
      <c r="E146" s="89">
        <v>19.637709640000001</v>
      </c>
      <c r="F146">
        <v>-147.121671226171</v>
      </c>
      <c r="G146">
        <v>133.70638922035801</v>
      </c>
      <c r="I146">
        <v>7.590777000110431E-2</v>
      </c>
      <c r="J146">
        <v>472.17588359592401</v>
      </c>
      <c r="K146">
        <v>-439.69700936835699</v>
      </c>
      <c r="M146" t="s">
        <v>66</v>
      </c>
    </row>
    <row r="147" spans="1:13" x14ac:dyDescent="0.25">
      <c r="A147" s="1">
        <f>fullIRtable!A147-fullIRtable!$A$134</f>
        <v>49.666666666686069</v>
      </c>
      <c r="B147" s="1">
        <v>23.735700000000001</v>
      </c>
      <c r="C147" s="1">
        <v>4.0068000000000001</v>
      </c>
      <c r="D147" s="1">
        <v>45.003399999999999</v>
      </c>
      <c r="E147" s="89">
        <v>19.84013036</v>
      </c>
      <c r="F147">
        <v>-145.85562760746899</v>
      </c>
      <c r="G147">
        <v>132.41564863067001</v>
      </c>
      <c r="I147">
        <v>7.789405411818176E-2</v>
      </c>
      <c r="J147">
        <v>472.565310233106</v>
      </c>
      <c r="K147">
        <v>-440.12606547899099</v>
      </c>
      <c r="M147" t="s">
        <v>66</v>
      </c>
    </row>
    <row r="148" spans="1:13" x14ac:dyDescent="0.25">
      <c r="A148" s="1">
        <f>fullIRtable!A148-fullIRtable!$A$134</f>
        <v>52.5</v>
      </c>
      <c r="B148" s="1">
        <v>23.783000000000001</v>
      </c>
      <c r="C148" s="1">
        <v>4.0194999999999999</v>
      </c>
      <c r="D148" s="1">
        <v>43.297199999999997</v>
      </c>
      <c r="E148" s="89">
        <v>20.060830180000004</v>
      </c>
      <c r="F148">
        <v>-142.414562291556</v>
      </c>
      <c r="G148">
        <v>129.20381334403899</v>
      </c>
      <c r="I148">
        <v>8.1259999999999152E-2</v>
      </c>
      <c r="J148">
        <v>472.51446296893897</v>
      </c>
      <c r="K148">
        <v>-440.07004382198301</v>
      </c>
      <c r="M148" t="s">
        <v>66</v>
      </c>
    </row>
    <row r="149" spans="1:13" x14ac:dyDescent="0.25">
      <c r="A149" s="1">
        <f>fullIRtable!A149-fullIRtable!$A$134</f>
        <v>55.5</v>
      </c>
      <c r="B149" s="1">
        <v>23.783000000000001</v>
      </c>
      <c r="C149" s="1">
        <v>3.9973999999999998</v>
      </c>
      <c r="D149" s="1">
        <v>43.9923</v>
      </c>
      <c r="E149" s="89">
        <v>20.304610180000001</v>
      </c>
      <c r="F149">
        <v>-143.258303491449</v>
      </c>
      <c r="G149">
        <v>130.33830485951401</v>
      </c>
      <c r="I149">
        <v>8.6226666666666077E-2</v>
      </c>
      <c r="J149">
        <v>469.599432277689</v>
      </c>
      <c r="K149">
        <v>-437.25061738706501</v>
      </c>
      <c r="M149" t="s">
        <v>66</v>
      </c>
    </row>
    <row r="150" spans="1:13" x14ac:dyDescent="0.25">
      <c r="A150" s="1">
        <f>fullIRtable!A150-fullIRtable!$A$134</f>
        <v>58.5</v>
      </c>
      <c r="B150" s="1">
        <v>23.783000000000001</v>
      </c>
      <c r="C150" s="1">
        <v>3.9847999999999999</v>
      </c>
      <c r="D150" s="1">
        <v>44.497799999999998</v>
      </c>
      <c r="E150" s="89">
        <v>20.563290179999999</v>
      </c>
      <c r="F150">
        <v>-146.72727753654601</v>
      </c>
      <c r="G150">
        <v>132.24451551831501</v>
      </c>
      <c r="I150">
        <v>8.6473093333334347E-2</v>
      </c>
      <c r="J150">
        <v>472.80502355165203</v>
      </c>
      <c r="K150">
        <v>-440.39017285868402</v>
      </c>
      <c r="M150" t="s">
        <v>66</v>
      </c>
    </row>
    <row r="151" spans="1:13" x14ac:dyDescent="0.25">
      <c r="A151" s="1">
        <f>fullIRtable!A151-fullIRtable!$A$134</f>
        <v>60</v>
      </c>
      <c r="B151" s="1">
        <v>23.783000000000001</v>
      </c>
      <c r="C151" s="1">
        <v>4.0004999999999997</v>
      </c>
      <c r="D151" s="1">
        <v>44.719000000000001</v>
      </c>
      <c r="E151" s="89">
        <v>20.692999820000001</v>
      </c>
      <c r="F151">
        <v>-147.64632842090401</v>
      </c>
      <c r="G151">
        <v>133.22255184757501</v>
      </c>
      <c r="I151">
        <v>9.6651865185184982E-2</v>
      </c>
      <c r="J151">
        <v>472.32667883150702</v>
      </c>
      <c r="K151">
        <v>-439.86315005230898</v>
      </c>
      <c r="M151" t="s">
        <v>66</v>
      </c>
    </row>
    <row r="152" spans="1:13" x14ac:dyDescent="0.25">
      <c r="A152" s="1">
        <f>fullIRtable!A152-fullIRtable!$A$134</f>
        <v>73.5</v>
      </c>
      <c r="B152" s="1">
        <v>23.735700000000001</v>
      </c>
      <c r="C152" s="1">
        <v>3.9973999999999998</v>
      </c>
      <c r="D152" s="1">
        <v>45.319299999999998</v>
      </c>
      <c r="E152" s="89">
        <v>21.997799999999998</v>
      </c>
      <c r="F152">
        <v>-166.21452580227199</v>
      </c>
      <c r="G152">
        <v>147.43904270284099</v>
      </c>
      <c r="I152">
        <v>0.10485999999694857</v>
      </c>
      <c r="J152">
        <v>473.14917090039398</v>
      </c>
      <c r="K152">
        <v>-440.76934182354302</v>
      </c>
      <c r="M152" t="s">
        <v>66</v>
      </c>
    </row>
    <row r="153" spans="1:13" x14ac:dyDescent="0.25">
      <c r="A153" s="1">
        <f>fullIRtable!A153-fullIRtable!$A$134</f>
        <v>75.500000000058208</v>
      </c>
      <c r="B153" s="1">
        <v>23.735700000000001</v>
      </c>
      <c r="C153" s="1">
        <v>4.0068000000000001</v>
      </c>
      <c r="D153" s="1">
        <v>45.698500000000003</v>
      </c>
      <c r="E153" s="89">
        <v>22.207519999999999</v>
      </c>
      <c r="F153">
        <v>-164.46802916726801</v>
      </c>
      <c r="G153">
        <v>145.49697417228299</v>
      </c>
      <c r="I153">
        <v>0.11010018000641034</v>
      </c>
      <c r="J153">
        <v>474.75089366683602</v>
      </c>
      <c r="K153">
        <v>-442.07326879169898</v>
      </c>
      <c r="M153" t="s">
        <v>66</v>
      </c>
    </row>
    <row r="154" spans="1:13" x14ac:dyDescent="0.25">
      <c r="A154" s="1">
        <f>fullIRtable!A154-fullIRtable!$A$134</f>
        <v>77.499999999941792</v>
      </c>
      <c r="B154" s="1">
        <v>23.735700000000001</v>
      </c>
      <c r="C154" s="1">
        <v>4.01</v>
      </c>
      <c r="D154" s="1">
        <v>46.235599999999998</v>
      </c>
      <c r="E154" s="89">
        <v>22.427720360000002</v>
      </c>
      <c r="F154">
        <v>-166.89897471294401</v>
      </c>
      <c r="G154">
        <v>147.86718318011299</v>
      </c>
      <c r="I154">
        <v>0.10786972999686147</v>
      </c>
      <c r="J154">
        <v>474.51461353963401</v>
      </c>
      <c r="K154">
        <v>-442.27373670522098</v>
      </c>
      <c r="M154" t="s">
        <v>66</v>
      </c>
    </row>
    <row r="155" spans="1:13" x14ac:dyDescent="0.25">
      <c r="A155" s="1">
        <f>fullIRtable!A155-fullIRtable!$A$134</f>
        <v>79.5</v>
      </c>
      <c r="B155" s="1">
        <v>23.783000000000001</v>
      </c>
      <c r="C155" s="1">
        <v>4.0351999999999997</v>
      </c>
      <c r="D155" s="1">
        <v>42.286099999999998</v>
      </c>
      <c r="E155" s="89">
        <v>22.643459820000004</v>
      </c>
      <c r="F155">
        <v>-169.74350185217699</v>
      </c>
      <c r="G155">
        <v>149.66709042179801</v>
      </c>
      <c r="I155">
        <v>0.11749517999657925</v>
      </c>
      <c r="J155">
        <v>471.59332465404202</v>
      </c>
      <c r="K155">
        <v>-439.05516720449299</v>
      </c>
      <c r="M155" t="s">
        <v>66</v>
      </c>
    </row>
    <row r="156" spans="1:13" x14ac:dyDescent="0.25">
      <c r="A156" s="1">
        <f>fullIRtable!A156-fullIRtable!$A$134</f>
        <v>81.500000000058208</v>
      </c>
      <c r="B156" s="1">
        <v>23.783000000000001</v>
      </c>
      <c r="C156" s="1">
        <v>4.0163000000000002</v>
      </c>
      <c r="D156" s="1">
        <v>44.529400000000003</v>
      </c>
      <c r="E156" s="89">
        <v>22.878450180000002</v>
      </c>
      <c r="F156">
        <v>-171.38215070946799</v>
      </c>
      <c r="G156">
        <v>150.82928453361399</v>
      </c>
      <c r="I156">
        <v>0.13222226514329691</v>
      </c>
      <c r="J156">
        <v>472.35277107936298</v>
      </c>
      <c r="K156">
        <v>-439.89189759003</v>
      </c>
      <c r="M156" t="s">
        <v>66</v>
      </c>
    </row>
    <row r="157" spans="1:13" x14ac:dyDescent="0.25">
      <c r="A157" s="1">
        <f>fullIRtable!A157-fullIRtable!$A$134</f>
        <v>99</v>
      </c>
      <c r="B157" s="1">
        <v>23.783000000000001</v>
      </c>
      <c r="C157" s="1">
        <v>4.0004999999999997</v>
      </c>
      <c r="D157" s="1">
        <v>41.274999999999999</v>
      </c>
      <c r="E157" s="89">
        <v>25.192339820000001</v>
      </c>
      <c r="F157">
        <v>-194.74810628932499</v>
      </c>
      <c r="G157">
        <v>167.96631908867499</v>
      </c>
      <c r="I157">
        <v>0.14733000000857591</v>
      </c>
      <c r="J157">
        <v>472.68859927182899</v>
      </c>
      <c r="K157">
        <v>-440.261900791004</v>
      </c>
      <c r="M157" t="s">
        <v>66</v>
      </c>
    </row>
    <row r="158" spans="1:13" x14ac:dyDescent="0.25">
      <c r="A158" s="1">
        <f>fullIRtable!A158-fullIRtable!$A$134</f>
        <v>99.999999999941792</v>
      </c>
      <c r="B158" s="1">
        <v>23.783000000000001</v>
      </c>
      <c r="C158" s="1">
        <v>3.9847999999999999</v>
      </c>
      <c r="D158" s="1">
        <v>39.947899999999997</v>
      </c>
      <c r="E158" s="89">
        <v>25.339669820000001</v>
      </c>
      <c r="F158">
        <v>-191.006461123821</v>
      </c>
      <c r="G158">
        <v>164.70941642852301</v>
      </c>
      <c r="I158">
        <v>0.15168017998234526</v>
      </c>
      <c r="J158">
        <v>472.21495641016998</v>
      </c>
      <c r="K158">
        <v>-439.74005838040301</v>
      </c>
      <c r="M158" t="s">
        <v>66</v>
      </c>
    </row>
    <row r="159" spans="1:13" x14ac:dyDescent="0.25">
      <c r="A159" s="1">
        <f>fullIRtable!A159-fullIRtable!$A$134</f>
        <v>101.00000000005821</v>
      </c>
      <c r="B159" s="1">
        <v>23.830300000000001</v>
      </c>
      <c r="C159" s="1">
        <v>4.01</v>
      </c>
      <c r="D159" s="1">
        <v>39.6004</v>
      </c>
      <c r="E159" s="89">
        <v>25.491350000000004</v>
      </c>
      <c r="F159">
        <v>-191.38412898645299</v>
      </c>
      <c r="G159">
        <v>165.690191266602</v>
      </c>
      <c r="I159">
        <v>0.15019982000874377</v>
      </c>
      <c r="J159">
        <v>473.18329437197099</v>
      </c>
      <c r="K159">
        <v>-440.80693783358203</v>
      </c>
      <c r="M159" t="s">
        <v>66</v>
      </c>
    </row>
    <row r="160" spans="1:13" x14ac:dyDescent="0.25">
      <c r="A160" s="91">
        <f>fullIRtable!A160-fullIRtable!$A$134</f>
        <v>102</v>
      </c>
      <c r="B160" s="91">
        <v>23.735700000000001</v>
      </c>
      <c r="C160" s="91">
        <v>3.9910999999999999</v>
      </c>
      <c r="D160" s="91">
        <v>38.146900000000002</v>
      </c>
      <c r="E160" s="98">
        <v>25.641549820000005</v>
      </c>
      <c r="F160">
        <v>-192.054954773491</v>
      </c>
      <c r="G160">
        <v>165.38642780567301</v>
      </c>
      <c r="I160">
        <v>0</v>
      </c>
      <c r="J160">
        <v>0</v>
      </c>
      <c r="K160">
        <v>0</v>
      </c>
      <c r="M160" s="93" t="s">
        <v>66</v>
      </c>
    </row>
    <row r="161" spans="1:13" x14ac:dyDescent="0.25">
      <c r="A161" s="1">
        <f>fullIRtable!A161-fullIRtable!$A$161</f>
        <v>0</v>
      </c>
      <c r="B161" s="1">
        <v>26.194700000000001</v>
      </c>
      <c r="C161" s="1">
        <v>5.4031000000000002</v>
      </c>
      <c r="D161" s="1">
        <v>46.046100000000003</v>
      </c>
      <c r="E161" s="89">
        <v>16.73128036</v>
      </c>
      <c r="F161">
        <v>-94.469690981391594</v>
      </c>
      <c r="G161">
        <v>90.357107734933095</v>
      </c>
      <c r="I161">
        <v>2.2327856000518152E-2</v>
      </c>
      <c r="J161">
        <v>473.13769010262803</v>
      </c>
      <c r="K161">
        <v>-440.756692749249</v>
      </c>
      <c r="M161" t="s">
        <v>67</v>
      </c>
    </row>
    <row r="162" spans="1:13" x14ac:dyDescent="0.25">
      <c r="A162" s="1">
        <f>fullIRtable!A162-fullIRtable!$A$161</f>
        <v>2.4999999999417923</v>
      </c>
      <c r="B162" s="1">
        <v>26.147400000000001</v>
      </c>
      <c r="C162" s="1">
        <v>5.3967999999999998</v>
      </c>
      <c r="D162" s="1">
        <v>55.651400000000002</v>
      </c>
      <c r="E162" s="89">
        <v>16.787099999999995</v>
      </c>
      <c r="F162">
        <v>-92.391829514971704</v>
      </c>
      <c r="G162">
        <v>87.314499280396504</v>
      </c>
      <c r="I162">
        <v>2.5549940000002398E-2</v>
      </c>
      <c r="J162">
        <v>462.34484372907701</v>
      </c>
      <c r="K162">
        <v>-430.18929833020701</v>
      </c>
      <c r="M162" t="s">
        <v>67</v>
      </c>
    </row>
    <row r="163" spans="1:13" x14ac:dyDescent="0.25">
      <c r="A163" s="1">
        <f>fullIRtable!A163-fullIRtable!$A$161</f>
        <v>5.4999999999417923</v>
      </c>
      <c r="B163" s="1">
        <v>26.100100000000001</v>
      </c>
      <c r="C163" s="1">
        <v>5.3967999999999998</v>
      </c>
      <c r="D163" s="1">
        <v>46.140799999999999</v>
      </c>
      <c r="E163" s="89">
        <v>16.863749820000002</v>
      </c>
      <c r="F163">
        <v>-90.234224584089006</v>
      </c>
      <c r="G163">
        <v>85.339344033145196</v>
      </c>
      <c r="I163">
        <v>8.2533573333332555E-2</v>
      </c>
      <c r="J163">
        <v>442.97038449553202</v>
      </c>
      <c r="K163">
        <v>-407.92925558002202</v>
      </c>
      <c r="M163" t="s">
        <v>67</v>
      </c>
    </row>
    <row r="164" spans="1:13" x14ac:dyDescent="0.25">
      <c r="A164" s="1">
        <f>fullIRtable!A164-fullIRtable!$A$161</f>
        <v>8.4999999999417923</v>
      </c>
      <c r="B164" s="1">
        <v>29.930499999999999</v>
      </c>
      <c r="C164" s="1">
        <v>6.3864999999999998</v>
      </c>
      <c r="D164" s="1">
        <v>85.162400000000005</v>
      </c>
      <c r="E164" s="89">
        <v>17.11135054</v>
      </c>
      <c r="F164">
        <v>-91.000420324543796</v>
      </c>
      <c r="G164">
        <v>84.268329882419707</v>
      </c>
      <c r="I164">
        <v>9.2803333333334834E-2</v>
      </c>
      <c r="J164">
        <v>472.38011131366102</v>
      </c>
      <c r="K164">
        <v>-439.922020032359</v>
      </c>
      <c r="M164" t="s">
        <v>67</v>
      </c>
    </row>
    <row r="165" spans="1:13" x14ac:dyDescent="0.25">
      <c r="A165" s="1">
        <f>fullIRtable!A165-fullIRtable!$A$161</f>
        <v>11.499999999941792</v>
      </c>
      <c r="B165" s="1">
        <v>30.024999999999999</v>
      </c>
      <c r="C165" s="1">
        <v>6.3517999999999999</v>
      </c>
      <c r="D165" s="1">
        <v>50.343200000000003</v>
      </c>
      <c r="E165" s="89">
        <v>17.389760540000005</v>
      </c>
      <c r="F165">
        <v>-93.750019500465697</v>
      </c>
      <c r="G165">
        <v>86.180449122474002</v>
      </c>
      <c r="I165">
        <v>0.11318158559947268</v>
      </c>
      <c r="J165">
        <v>472.385575399895</v>
      </c>
      <c r="K165">
        <v>-439.92804016407803</v>
      </c>
      <c r="M165" t="s">
        <v>67</v>
      </c>
    </row>
    <row r="166" spans="1:13" x14ac:dyDescent="0.25">
      <c r="A166" s="1">
        <f>fullIRtable!A166-fullIRtable!$A$161</f>
        <v>24</v>
      </c>
      <c r="B166" s="1">
        <v>30.024999999999999</v>
      </c>
      <c r="C166" s="1">
        <v>6.3487</v>
      </c>
      <c r="D166" s="1">
        <v>37.925800000000002</v>
      </c>
      <c r="E166" s="89">
        <v>18.804530360000001</v>
      </c>
      <c r="F166">
        <v>-120.008441658884</v>
      </c>
      <c r="G166">
        <v>107.53896210472401</v>
      </c>
      <c r="I166">
        <v>0.12072350545965593</v>
      </c>
      <c r="J166">
        <v>473.28966404011197</v>
      </c>
      <c r="K166">
        <v>-440.924132046919</v>
      </c>
      <c r="M166" t="s">
        <v>67</v>
      </c>
    </row>
    <row r="167" spans="1:13" x14ac:dyDescent="0.25">
      <c r="A167" s="1">
        <f>fullIRtable!A167-fullIRtable!$A$161</f>
        <v>26.749999999883585</v>
      </c>
      <c r="B167" s="1">
        <v>30.024999999999999</v>
      </c>
      <c r="C167" s="1">
        <v>6.3517999999999999</v>
      </c>
      <c r="D167" s="1">
        <v>20.421399999999998</v>
      </c>
      <c r="E167" s="89">
        <v>19.136520000000001</v>
      </c>
      <c r="F167">
        <v>-131.542522607477</v>
      </c>
      <c r="G167">
        <v>117.30620457313201</v>
      </c>
      <c r="I167">
        <v>0.12186188363378575</v>
      </c>
      <c r="J167">
        <v>472.99046226425702</v>
      </c>
      <c r="K167">
        <v>-440.59448245235399</v>
      </c>
      <c r="M167" t="s">
        <v>67</v>
      </c>
    </row>
    <row r="168" spans="1:13" x14ac:dyDescent="0.25">
      <c r="A168" s="1">
        <f>fullIRtable!A168-fullIRtable!$A$161</f>
        <v>29.499999999941792</v>
      </c>
      <c r="B168" s="1">
        <v>30.024999999999999</v>
      </c>
      <c r="C168" s="1">
        <v>6.3487</v>
      </c>
      <c r="D168" s="1">
        <v>17.7041</v>
      </c>
      <c r="E168" s="89">
        <v>19.471640180000005</v>
      </c>
      <c r="F168">
        <v>-126.407860038564</v>
      </c>
      <c r="G168">
        <v>112.356614269844</v>
      </c>
      <c r="I168">
        <v>0.13234327333333221</v>
      </c>
      <c r="J168">
        <v>472.93587022599598</v>
      </c>
      <c r="K168">
        <v>-440.534334958361</v>
      </c>
      <c r="M168" t="s">
        <v>67</v>
      </c>
    </row>
    <row r="169" spans="1:13" x14ac:dyDescent="0.25">
      <c r="A169" s="1">
        <f>fullIRtable!A169-fullIRtable!$A$161</f>
        <v>32.499999999941792</v>
      </c>
      <c r="B169" s="1">
        <v>30.024999999999999</v>
      </c>
      <c r="C169" s="1">
        <v>6.3391999999999999</v>
      </c>
      <c r="D169" s="1">
        <v>18.778400000000001</v>
      </c>
      <c r="E169" s="89">
        <v>19.868670000000002</v>
      </c>
      <c r="F169">
        <v>-131.793265422047</v>
      </c>
      <c r="G169">
        <v>117.110934476644</v>
      </c>
      <c r="I169">
        <v>0.14376000000000033</v>
      </c>
      <c r="J169">
        <v>472.94794071676603</v>
      </c>
      <c r="K169">
        <v>-440.54763374295197</v>
      </c>
      <c r="M169" t="s">
        <v>67</v>
      </c>
    </row>
    <row r="170" spans="1:13" x14ac:dyDescent="0.25">
      <c r="A170" s="1">
        <f>fullIRtable!A170-fullIRtable!$A$161</f>
        <v>35.499999999941792</v>
      </c>
      <c r="B170" s="1">
        <v>30.024999999999999</v>
      </c>
      <c r="C170" s="1">
        <v>6.3517999999999999</v>
      </c>
      <c r="D170" s="1">
        <v>19.852599999999999</v>
      </c>
      <c r="E170" s="89">
        <v>20.299950000000003</v>
      </c>
      <c r="F170">
        <v>-138.25719014599201</v>
      </c>
      <c r="G170">
        <v>121.823786940112</v>
      </c>
      <c r="I170">
        <v>0.1977071052619466</v>
      </c>
      <c r="J170">
        <v>472.80686477035101</v>
      </c>
      <c r="K170">
        <v>-440.392201442263</v>
      </c>
      <c r="M170" t="s">
        <v>67</v>
      </c>
    </row>
    <row r="171" spans="1:13" x14ac:dyDescent="0.25">
      <c r="A171" s="1">
        <f>fullIRtable!A171-fullIRtable!$A$161</f>
        <v>48.166666666686069</v>
      </c>
      <c r="B171" s="1">
        <v>30.024999999999999</v>
      </c>
      <c r="C171" s="1">
        <v>6.3487</v>
      </c>
      <c r="D171" s="1">
        <v>15.808299999999999</v>
      </c>
      <c r="E171" s="89">
        <v>22.804240000000004</v>
      </c>
      <c r="F171">
        <v>-180.222718205506</v>
      </c>
      <c r="G171">
        <v>156.31202272134001</v>
      </c>
      <c r="I171">
        <v>0.26059600000606559</v>
      </c>
      <c r="J171">
        <v>472.97549032654899</v>
      </c>
      <c r="K171">
        <v>-440.57798694083402</v>
      </c>
      <c r="M171" t="s">
        <v>67</v>
      </c>
    </row>
    <row r="172" spans="1:13" x14ac:dyDescent="0.25">
      <c r="A172" s="1">
        <f>fullIRtable!A172-fullIRtable!$A$161</f>
        <v>50.666666666627876</v>
      </c>
      <c r="B172" s="1">
        <v>30.072299999999998</v>
      </c>
      <c r="C172" s="1">
        <v>6.3423999999999996</v>
      </c>
      <c r="D172" s="1">
        <v>14.5128</v>
      </c>
      <c r="E172" s="89">
        <v>23.455730000000003</v>
      </c>
      <c r="F172">
        <v>-181.531044366906</v>
      </c>
      <c r="G172">
        <v>157.09174117626699</v>
      </c>
      <c r="I172">
        <v>0.25270241647231823</v>
      </c>
      <c r="J172">
        <v>472.087584899045</v>
      </c>
      <c r="K172">
        <v>-439.74144037465697</v>
      </c>
      <c r="M172" t="s">
        <v>67</v>
      </c>
    </row>
    <row r="173" spans="1:13" x14ac:dyDescent="0.25">
      <c r="A173" s="1">
        <f>fullIRtable!A173-fullIRtable!$A$161</f>
        <v>53.499999999941807</v>
      </c>
      <c r="B173" s="1">
        <v>30.024999999999999</v>
      </c>
      <c r="C173" s="1">
        <v>6.3423999999999996</v>
      </c>
      <c r="D173" s="1">
        <v>21.685199999999998</v>
      </c>
      <c r="E173" s="89">
        <v>24.171720180000001</v>
      </c>
      <c r="F173">
        <v>-178.16590188254401</v>
      </c>
      <c r="G173">
        <v>153.919939419374</v>
      </c>
      <c r="I173">
        <v>0.22594991000000184</v>
      </c>
      <c r="J173">
        <v>474.47473395474498</v>
      </c>
      <c r="K173">
        <v>-442.08010974348599</v>
      </c>
      <c r="M173" t="s">
        <v>67</v>
      </c>
    </row>
    <row r="174" spans="1:13" x14ac:dyDescent="0.25">
      <c r="A174" s="1">
        <f>fullIRtable!A174-fullIRtable!$A$161</f>
        <v>56.499999999941807</v>
      </c>
      <c r="B174" s="1">
        <v>30.072299999999998</v>
      </c>
      <c r="C174" s="1">
        <v>6.3487</v>
      </c>
      <c r="D174" s="1">
        <v>19.252300000000002</v>
      </c>
      <c r="E174" s="89">
        <v>24.849569910000007</v>
      </c>
      <c r="F174">
        <v>-181.45758103238799</v>
      </c>
      <c r="G174">
        <v>156.33139598816001</v>
      </c>
      <c r="I174">
        <v>0.18608333333333249</v>
      </c>
      <c r="J174">
        <v>474.57666334208602</v>
      </c>
      <c r="K174">
        <v>-442.34210095298403</v>
      </c>
      <c r="M174" t="s">
        <v>67</v>
      </c>
    </row>
    <row r="175" spans="1:13" x14ac:dyDescent="0.25">
      <c r="A175" s="1">
        <f>fullIRtable!A175-fullIRtable!$A$161</f>
        <v>59.499999999941807</v>
      </c>
      <c r="B175" s="1">
        <v>30.072299999999998</v>
      </c>
      <c r="C175" s="1">
        <v>6.3455000000000004</v>
      </c>
      <c r="D175" s="1">
        <v>19.5367</v>
      </c>
      <c r="E175" s="89">
        <v>25.407819910000004</v>
      </c>
      <c r="F175">
        <v>-187.90580527922299</v>
      </c>
      <c r="G175">
        <v>161.488349120029</v>
      </c>
      <c r="I175">
        <v>7.8338678666666564E-2</v>
      </c>
      <c r="J175">
        <v>476.30598450056902</v>
      </c>
      <c r="K175">
        <v>-444.33375272656298</v>
      </c>
      <c r="M175" t="s">
        <v>67</v>
      </c>
    </row>
    <row r="176" spans="1:13" x14ac:dyDescent="0.25">
      <c r="A176" s="1">
        <f>fullIRtable!A176-fullIRtable!$A$161</f>
        <v>74.499999999941807</v>
      </c>
      <c r="B176" s="1">
        <v>30.024999999999999</v>
      </c>
      <c r="C176" s="1">
        <v>6.4715999999999996</v>
      </c>
      <c r="D176" s="1">
        <v>51.733400000000003</v>
      </c>
      <c r="E176" s="89">
        <v>26.582900090000003</v>
      </c>
      <c r="F176">
        <v>-196.06711029823799</v>
      </c>
      <c r="G176">
        <v>167.893516235352</v>
      </c>
      <c r="I176">
        <v>3.9589864998847729E-2</v>
      </c>
      <c r="J176">
        <v>479.27028751262401</v>
      </c>
      <c r="K176">
        <v>-447.51336484693297</v>
      </c>
      <c r="M176" t="s">
        <v>67</v>
      </c>
    </row>
    <row r="177" spans="1:13" x14ac:dyDescent="0.25">
      <c r="A177" s="1">
        <f>fullIRtable!A177-fullIRtable!$A$161</f>
        <v>76.500000000000014</v>
      </c>
      <c r="B177" s="1">
        <v>30.024999999999999</v>
      </c>
      <c r="C177" s="1">
        <v>6.4999000000000002</v>
      </c>
      <c r="D177" s="1">
        <v>51.923000000000002</v>
      </c>
      <c r="E177" s="89">
        <v>26.662079820000002</v>
      </c>
      <c r="F177">
        <v>-195.79033949548301</v>
      </c>
      <c r="G177">
        <v>167.33091178857501</v>
      </c>
      <c r="I177">
        <v>3.8960090002267557E-2</v>
      </c>
      <c r="J177">
        <v>487.01998297983698</v>
      </c>
      <c r="K177">
        <v>-454.74950846699198</v>
      </c>
      <c r="M177" t="s">
        <v>67</v>
      </c>
    </row>
    <row r="178" spans="1:13" x14ac:dyDescent="0.25">
      <c r="A178" s="1">
        <f>fullIRtable!A178-fullIRtable!$A$161</f>
        <v>78.499999999883599</v>
      </c>
      <c r="B178" s="1">
        <v>30.024999999999999</v>
      </c>
      <c r="C178" s="1">
        <v>6.5125999999999999</v>
      </c>
      <c r="D178" s="1">
        <v>51.196300000000001</v>
      </c>
      <c r="E178" s="89">
        <v>26.740000000000002</v>
      </c>
      <c r="F178">
        <v>-196.13385635505099</v>
      </c>
      <c r="G178">
        <v>167.81779308932801</v>
      </c>
      <c r="I178">
        <v>4.003996999999989E-2</v>
      </c>
      <c r="J178">
        <v>474.20471879856899</v>
      </c>
      <c r="K178">
        <v>-442.77701810785999</v>
      </c>
      <c r="M178" t="s">
        <v>67</v>
      </c>
    </row>
    <row r="179" spans="1:13" x14ac:dyDescent="0.25">
      <c r="A179" s="1">
        <f>fullIRtable!A179-fullIRtable!$A$161</f>
        <v>81.499999999883599</v>
      </c>
      <c r="B179" s="1">
        <v>30.024999999999999</v>
      </c>
      <c r="C179" s="1">
        <v>6.5189000000000004</v>
      </c>
      <c r="D179" s="1">
        <v>51.733400000000003</v>
      </c>
      <c r="E179" s="89">
        <v>26.860119910000002</v>
      </c>
      <c r="F179">
        <v>-198.03303133046899</v>
      </c>
      <c r="G179">
        <v>168.48914972631101</v>
      </c>
      <c r="I179">
        <v>3.4580588235175853E-2</v>
      </c>
      <c r="J179">
        <v>479.30796954503398</v>
      </c>
      <c r="K179">
        <v>-447.55488151861999</v>
      </c>
      <c r="M179" t="s">
        <v>67</v>
      </c>
    </row>
    <row r="180" spans="1:13" x14ac:dyDescent="0.25">
      <c r="A180" s="1">
        <f>fullIRtable!A180-fullIRtable!$A$161</f>
        <v>98.499999999941807</v>
      </c>
      <c r="B180" s="1">
        <v>29.977699999999999</v>
      </c>
      <c r="C180" s="1">
        <v>6.5315000000000003</v>
      </c>
      <c r="D180" s="1">
        <v>51.575400000000002</v>
      </c>
      <c r="E180" s="89">
        <v>27.447989910000004</v>
      </c>
      <c r="F180">
        <v>-198.33532683271599</v>
      </c>
      <c r="G180">
        <v>167.976033010431</v>
      </c>
      <c r="I180">
        <v>2.7768928888889377E-2</v>
      </c>
      <c r="J180">
        <v>488.61273901194801</v>
      </c>
      <c r="K180">
        <v>-456.18255200780999</v>
      </c>
      <c r="M180" t="s">
        <v>67</v>
      </c>
    </row>
    <row r="181" spans="1:13" x14ac:dyDescent="0.25">
      <c r="A181" s="1">
        <f>fullIRtable!A181-fullIRtable!$A$161</f>
        <v>100.74999999994181</v>
      </c>
      <c r="B181" s="1">
        <v>30.024999999999999</v>
      </c>
      <c r="C181" s="1">
        <v>6.5125999999999999</v>
      </c>
      <c r="D181" s="1">
        <v>49.174100000000003</v>
      </c>
      <c r="E181" s="89">
        <v>27.510470000000005</v>
      </c>
      <c r="F181" t="s">
        <v>70</v>
      </c>
      <c r="G181" t="s">
        <v>70</v>
      </c>
      <c r="I181">
        <v>3.3108468572530622E-2</v>
      </c>
      <c r="J181">
        <v>479.14856484871001</v>
      </c>
      <c r="K181">
        <v>-447.37925524073199</v>
      </c>
      <c r="M181" t="s">
        <v>67</v>
      </c>
    </row>
    <row r="182" spans="1:13" x14ac:dyDescent="0.25">
      <c r="A182" s="1">
        <f>fullIRtable!A182-fullIRtable!$A$161</f>
        <v>102.4999999998836</v>
      </c>
      <c r="B182" s="1">
        <v>30.024999999999999</v>
      </c>
      <c r="C182" s="1">
        <v>6.5094000000000003</v>
      </c>
      <c r="D182" s="1">
        <v>51.417400000000001</v>
      </c>
      <c r="E182" s="89">
        <v>27.568409820000007</v>
      </c>
      <c r="F182">
        <v>-197.826232386903</v>
      </c>
      <c r="G182">
        <v>167.30825123627201</v>
      </c>
      <c r="I182">
        <v>8.4301349997522139E-3</v>
      </c>
      <c r="J182">
        <v>478.56860525355302</v>
      </c>
      <c r="K182">
        <v>-446.74027695343301</v>
      </c>
      <c r="M182" t="s">
        <v>67</v>
      </c>
    </row>
    <row r="183" spans="1:13" x14ac:dyDescent="0.25">
      <c r="A183" s="1">
        <f>fullIRtable!A183-fullIRtable!$A$161</f>
        <v>104.49999999994181</v>
      </c>
      <c r="B183" s="1">
        <v>30.024999999999999</v>
      </c>
      <c r="C183" s="1">
        <v>6.5063000000000004</v>
      </c>
      <c r="D183" s="1">
        <v>52.744500000000002</v>
      </c>
      <c r="E183" s="89">
        <v>27.585270090000002</v>
      </c>
      <c r="F183">
        <v>-198.25882878499399</v>
      </c>
      <c r="G183">
        <v>167.52987280172201</v>
      </c>
      <c r="I183">
        <v>0</v>
      </c>
      <c r="J183">
        <v>0</v>
      </c>
      <c r="K183">
        <v>0</v>
      </c>
      <c r="M183" t="s">
        <v>67</v>
      </c>
    </row>
    <row r="184" spans="1:13" x14ac:dyDescent="0.25">
      <c r="A184" s="91">
        <f>fullIRtable!A184-fullIRtable!$A$161</f>
        <v>105.4999999998836</v>
      </c>
      <c r="B184" s="91">
        <v>30.024999999999999</v>
      </c>
      <c r="C184" s="91">
        <v>6.5063000000000004</v>
      </c>
      <c r="D184" s="91">
        <v>52.744500000000002</v>
      </c>
      <c r="E184" s="98">
        <v>27.585270090000002</v>
      </c>
      <c r="F184">
        <v>-197.335928061338</v>
      </c>
      <c r="G184">
        <v>166.847232311352</v>
      </c>
      <c r="I184">
        <v>0</v>
      </c>
      <c r="J184">
        <v>0</v>
      </c>
      <c r="K184">
        <v>0</v>
      </c>
      <c r="M184" s="93" t="s">
        <v>67</v>
      </c>
    </row>
    <row r="185" spans="1:13" x14ac:dyDescent="0.25">
      <c r="A185" s="1">
        <f>fullIRtable!A185-fullIRtable!$A$185</f>
        <v>0</v>
      </c>
      <c r="B185" s="1">
        <v>30.024999999999999</v>
      </c>
      <c r="C185" s="1">
        <v>6.9507000000000003</v>
      </c>
      <c r="D185" s="1">
        <v>51.164700000000003</v>
      </c>
      <c r="E185" s="89">
        <v>16.998349999999999</v>
      </c>
      <c r="F185">
        <v>-89.635238245390894</v>
      </c>
      <c r="G185">
        <v>83.889507789687798</v>
      </c>
      <c r="I185">
        <v>3.1154999999093314E-2</v>
      </c>
      <c r="J185">
        <v>510.544977283359</v>
      </c>
      <c r="K185">
        <v>-476.73647596433898</v>
      </c>
      <c r="M185" t="s">
        <v>68</v>
      </c>
    </row>
    <row r="186" spans="1:13" x14ac:dyDescent="0.25">
      <c r="A186" s="1">
        <f>fullIRtable!A186-fullIRtable!$A$185</f>
        <v>2.0000000000582077</v>
      </c>
      <c r="B186" s="1">
        <v>30.024999999999999</v>
      </c>
      <c r="C186" s="1">
        <v>6.9097</v>
      </c>
      <c r="D186" s="1">
        <v>51.543799999999997</v>
      </c>
      <c r="E186" s="89">
        <v>17.060659999999999</v>
      </c>
      <c r="F186">
        <v>-86.819666421227197</v>
      </c>
      <c r="G186">
        <v>81.696742288229103</v>
      </c>
      <c r="I186">
        <v>3.3289999999999743E-2</v>
      </c>
      <c r="J186">
        <v>478.007408459347</v>
      </c>
      <c r="K186">
        <v>-446.1219708086</v>
      </c>
      <c r="M186" t="s">
        <v>68</v>
      </c>
    </row>
    <row r="187" spans="1:13" x14ac:dyDescent="0.25">
      <c r="A187" s="1">
        <f>fullIRtable!A187-fullIRtable!$A$185</f>
        <v>5.0000000000582077</v>
      </c>
      <c r="B187" s="1">
        <v>29.977699999999999</v>
      </c>
      <c r="C187" s="1">
        <v>6.8813000000000004</v>
      </c>
      <c r="D187" s="1">
        <v>49.363700000000001</v>
      </c>
      <c r="E187" s="89">
        <v>17.160529999999998</v>
      </c>
      <c r="F187">
        <v>-79.602696329620002</v>
      </c>
      <c r="G187">
        <v>75.338277332871399</v>
      </c>
      <c r="I187">
        <v>3.7503153333333948E-2</v>
      </c>
      <c r="J187">
        <v>474.93998094150601</v>
      </c>
      <c r="K187">
        <v>-442.74239104841001</v>
      </c>
      <c r="M187" t="s">
        <v>68</v>
      </c>
    </row>
    <row r="188" spans="1:13" x14ac:dyDescent="0.25">
      <c r="A188" s="1">
        <f>fullIRtable!A188-fullIRtable!$A$185</f>
        <v>8.0000000000582077</v>
      </c>
      <c r="B188" s="1">
        <v>29.977699999999999</v>
      </c>
      <c r="C188" s="1">
        <v>6.8655999999999997</v>
      </c>
      <c r="D188" s="1">
        <v>49.679600000000001</v>
      </c>
      <c r="E188" s="89">
        <v>17.27303946</v>
      </c>
      <c r="F188">
        <v>-80.071779266855103</v>
      </c>
      <c r="G188">
        <v>75.722824535808797</v>
      </c>
      <c r="I188">
        <v>4.0156846666666489E-2</v>
      </c>
      <c r="J188">
        <v>474.20473877525001</v>
      </c>
      <c r="K188">
        <v>-441.93232799635302</v>
      </c>
      <c r="M188" t="s">
        <v>68</v>
      </c>
    </row>
    <row r="189" spans="1:13" x14ac:dyDescent="0.25">
      <c r="A189" s="1">
        <f>fullIRtable!A189-fullIRtable!$A$185</f>
        <v>11.000000000058208</v>
      </c>
      <c r="B189" s="1">
        <v>29.977699999999999</v>
      </c>
      <c r="C189" s="1">
        <v>6.8655999999999997</v>
      </c>
      <c r="D189" s="1">
        <v>49.837600000000002</v>
      </c>
      <c r="E189" s="89">
        <v>17.393509999999999</v>
      </c>
      <c r="F189">
        <v>-81.429454836043206</v>
      </c>
      <c r="G189">
        <v>76.773476070254802</v>
      </c>
      <c r="I189">
        <v>4.5813599999786556E-2</v>
      </c>
      <c r="J189">
        <v>473.97649215042799</v>
      </c>
      <c r="K189">
        <v>-441.68085419029097</v>
      </c>
      <c r="M189" t="s">
        <v>68</v>
      </c>
    </row>
    <row r="190" spans="1:13" x14ac:dyDescent="0.25">
      <c r="A190" s="1">
        <f>fullIRtable!A190-fullIRtable!$A$185</f>
        <v>23.500000000116415</v>
      </c>
      <c r="B190" s="1">
        <v>29.977699999999999</v>
      </c>
      <c r="C190" s="1">
        <v>6.8624000000000001</v>
      </c>
      <c r="D190" s="1">
        <v>48.542200000000001</v>
      </c>
      <c r="E190" s="89">
        <v>17.966179999999998</v>
      </c>
      <c r="F190">
        <v>-92.144196142459904</v>
      </c>
      <c r="G190">
        <v>85.206137787787995</v>
      </c>
      <c r="I190">
        <v>5.0668171765052894E-2</v>
      </c>
      <c r="J190">
        <v>474.97438492522599</v>
      </c>
      <c r="K190">
        <v>-442.78029607752097</v>
      </c>
      <c r="M190" t="s">
        <v>68</v>
      </c>
    </row>
    <row r="191" spans="1:13" x14ac:dyDescent="0.25">
      <c r="A191" s="1">
        <f>fullIRtable!A191-fullIRtable!$A$185</f>
        <v>26.333333333430346</v>
      </c>
      <c r="B191" s="1">
        <v>29.977699999999999</v>
      </c>
      <c r="C191" s="1">
        <v>6.8624000000000001</v>
      </c>
      <c r="D191" s="1">
        <v>49.837600000000002</v>
      </c>
      <c r="E191" s="89">
        <v>18.109739819999998</v>
      </c>
      <c r="F191">
        <v>-92.182916935602606</v>
      </c>
      <c r="G191">
        <v>85.193301291828703</v>
      </c>
      <c r="I191">
        <v>5.4146115000787927E-2</v>
      </c>
      <c r="J191">
        <v>474.42766833021898</v>
      </c>
      <c r="K191">
        <v>-442.17794367536402</v>
      </c>
      <c r="M191" t="s">
        <v>68</v>
      </c>
    </row>
    <row r="192" spans="1:13" x14ac:dyDescent="0.25">
      <c r="A192" s="1">
        <f>fullIRtable!A192-fullIRtable!$A$185</f>
        <v>29.000000000058208</v>
      </c>
      <c r="B192" s="1">
        <v>29.977699999999999</v>
      </c>
      <c r="C192" s="1">
        <v>6.8655999999999997</v>
      </c>
      <c r="D192" s="1">
        <v>49.679600000000001</v>
      </c>
      <c r="E192" s="89">
        <v>18.254129459999998</v>
      </c>
      <c r="F192">
        <v>-90.104230602639404</v>
      </c>
      <c r="G192">
        <v>83.658622395735094</v>
      </c>
      <c r="I192">
        <v>5.7070060000000922E-2</v>
      </c>
      <c r="J192">
        <v>473.56908389513802</v>
      </c>
      <c r="K192">
        <v>-441.23198666680702</v>
      </c>
      <c r="M192" t="s">
        <v>68</v>
      </c>
    </row>
    <row r="193" spans="1:13" x14ac:dyDescent="0.25">
      <c r="A193" s="1">
        <f>fullIRtable!A193-fullIRtable!$A$185</f>
        <v>32.000000000058208</v>
      </c>
      <c r="B193" s="1">
        <v>30.024999999999999</v>
      </c>
      <c r="C193" s="1">
        <v>6.8655999999999997</v>
      </c>
      <c r="D193" s="1">
        <v>44.845399999999998</v>
      </c>
      <c r="E193" s="89">
        <v>18.425339640000001</v>
      </c>
      <c r="F193">
        <v>-92.5794140398705</v>
      </c>
      <c r="G193">
        <v>85.635672071572102</v>
      </c>
      <c r="I193">
        <v>5.9943333333333015E-2</v>
      </c>
      <c r="J193">
        <v>473.64379130047098</v>
      </c>
      <c r="K193">
        <v>-441.31429653612901</v>
      </c>
      <c r="M193" t="s">
        <v>68</v>
      </c>
    </row>
    <row r="194" spans="1:13" x14ac:dyDescent="0.25">
      <c r="A194" s="1">
        <f>fullIRtable!A194-fullIRtable!$A$185</f>
        <v>35.000000000058208</v>
      </c>
      <c r="B194" s="1">
        <v>29.977699999999999</v>
      </c>
      <c r="C194" s="1">
        <v>6.8624000000000001</v>
      </c>
      <c r="D194" s="1">
        <v>47.625900000000001</v>
      </c>
      <c r="E194" s="89">
        <v>18.60516964</v>
      </c>
      <c r="F194">
        <v>-95.183322713097098</v>
      </c>
      <c r="G194">
        <v>87.401613657091303</v>
      </c>
      <c r="I194">
        <v>6.7352814399686309E-2</v>
      </c>
      <c r="J194">
        <v>474.777607940439</v>
      </c>
      <c r="K194">
        <v>-442.44297473190699</v>
      </c>
      <c r="M194" t="s">
        <v>68</v>
      </c>
    </row>
    <row r="195" spans="1:13" x14ac:dyDescent="0.25">
      <c r="A195" s="1">
        <f>fullIRtable!A195-fullIRtable!$A$185</f>
        <v>47.500000000116415</v>
      </c>
      <c r="B195" s="1">
        <v>29.977699999999999</v>
      </c>
      <c r="C195" s="1">
        <v>6.8593000000000002</v>
      </c>
      <c r="D195" s="1">
        <v>39.158000000000001</v>
      </c>
      <c r="E195" s="89">
        <v>19.447079819999999</v>
      </c>
      <c r="F195">
        <v>-111.53500375346501</v>
      </c>
      <c r="G195">
        <v>101.090076053565</v>
      </c>
      <c r="I195">
        <v>7.3700000001716864E-2</v>
      </c>
      <c r="J195">
        <v>475.40061948505002</v>
      </c>
      <c r="K195">
        <v>-443.24990575220198</v>
      </c>
      <c r="M195" t="s">
        <v>68</v>
      </c>
    </row>
    <row r="196" spans="1:13" x14ac:dyDescent="0.25">
      <c r="A196" s="1">
        <f>fullIRtable!A196-fullIRtable!$A$185</f>
        <v>50.000000000058208</v>
      </c>
      <c r="B196" s="1">
        <v>30.024999999999999</v>
      </c>
      <c r="C196" s="1">
        <v>6.8624000000000001</v>
      </c>
      <c r="D196" s="1">
        <v>37.0411</v>
      </c>
      <c r="E196" s="89">
        <v>19.631329820000001</v>
      </c>
      <c r="F196">
        <v>-115.222865863753</v>
      </c>
      <c r="G196">
        <v>103.943825592678</v>
      </c>
      <c r="I196">
        <v>8.2109939999999895E-2</v>
      </c>
      <c r="J196">
        <v>470.35710173836901</v>
      </c>
      <c r="K196">
        <v>-438.10505603054003</v>
      </c>
      <c r="M196" t="s">
        <v>68</v>
      </c>
    </row>
    <row r="197" spans="1:13" x14ac:dyDescent="0.25">
      <c r="A197" s="1">
        <f>fullIRtable!A197-fullIRtable!$A$185</f>
        <v>53.000000000058208</v>
      </c>
      <c r="B197" s="1">
        <v>29.977699999999999</v>
      </c>
      <c r="C197" s="1">
        <v>6.8655999999999997</v>
      </c>
      <c r="D197" s="1">
        <v>35.935200000000002</v>
      </c>
      <c r="E197" s="89">
        <v>19.877659640000001</v>
      </c>
      <c r="F197">
        <v>-107.589304377852</v>
      </c>
      <c r="G197">
        <v>97.083434844817205</v>
      </c>
      <c r="I197">
        <v>8.3749999999999616E-2</v>
      </c>
      <c r="J197">
        <v>474.08875211604197</v>
      </c>
      <c r="K197">
        <v>-441.80453816605001</v>
      </c>
      <c r="M197" t="s">
        <v>68</v>
      </c>
    </row>
    <row r="198" spans="1:13" x14ac:dyDescent="0.25">
      <c r="A198" s="1">
        <f>fullIRtable!A198-fullIRtable!$A$185</f>
        <v>56.000000000058208</v>
      </c>
      <c r="B198" s="1">
        <v>29.977699999999999</v>
      </c>
      <c r="C198" s="1">
        <v>6.8624000000000001</v>
      </c>
      <c r="D198" s="1">
        <v>34.228999999999999</v>
      </c>
      <c r="E198" s="89">
        <v>20.12890964</v>
      </c>
      <c r="F198">
        <v>-110.568238072494</v>
      </c>
      <c r="G198">
        <v>99.160974955696105</v>
      </c>
      <c r="I198">
        <v>8.604017999999887E-2</v>
      </c>
      <c r="J198">
        <v>474.74527497581499</v>
      </c>
      <c r="K198">
        <v>-442.52787108651802</v>
      </c>
      <c r="M198" t="s">
        <v>68</v>
      </c>
    </row>
    <row r="199" spans="1:13" x14ac:dyDescent="0.25">
      <c r="A199" s="1">
        <f>fullIRtable!A199-fullIRtable!$A$185</f>
        <v>59.000000000058208</v>
      </c>
      <c r="B199" s="1">
        <v>29.977699999999999</v>
      </c>
      <c r="C199" s="1">
        <v>6.8624000000000001</v>
      </c>
      <c r="D199" s="1">
        <v>34.039400000000001</v>
      </c>
      <c r="E199" s="89">
        <v>20.387030179999996</v>
      </c>
      <c r="F199">
        <v>-115.01350642465501</v>
      </c>
      <c r="G199">
        <v>103.197528720983</v>
      </c>
      <c r="I199">
        <v>0.10001912916666693</v>
      </c>
      <c r="J199">
        <v>474.01975609317901</v>
      </c>
      <c r="K199">
        <v>-441.64398142186502</v>
      </c>
      <c r="M199" t="s">
        <v>68</v>
      </c>
    </row>
    <row r="200" spans="1:13" x14ac:dyDescent="0.25">
      <c r="A200" s="1">
        <f>fullIRtable!A200-fullIRtable!$A$185</f>
        <v>71.000000000058208</v>
      </c>
      <c r="B200" s="1">
        <v>29.977699999999999</v>
      </c>
      <c r="C200" s="1">
        <v>6.8655999999999997</v>
      </c>
      <c r="D200" s="1">
        <v>34.860900000000001</v>
      </c>
      <c r="E200" s="89">
        <v>21.58725973</v>
      </c>
      <c r="F200">
        <v>-129.30956550006499</v>
      </c>
      <c r="G200">
        <v>115.195364102992</v>
      </c>
      <c r="I200">
        <v>0.1135300000000008</v>
      </c>
      <c r="J200">
        <v>473.45702695353202</v>
      </c>
      <c r="K200">
        <v>-441.10852639321098</v>
      </c>
      <c r="M200" t="s">
        <v>68</v>
      </c>
    </row>
    <row r="201" spans="1:13" x14ac:dyDescent="0.25">
      <c r="A201" s="1">
        <f>fullIRtable!A201-fullIRtable!$A$185</f>
        <v>74.000000000058208</v>
      </c>
      <c r="B201" s="1">
        <v>29.977699999999999</v>
      </c>
      <c r="C201" s="1">
        <v>6.8624000000000001</v>
      </c>
      <c r="D201" s="1">
        <v>35.935200000000002</v>
      </c>
      <c r="E201" s="89">
        <v>21.927849730000002</v>
      </c>
      <c r="F201">
        <v>-131.369617079352</v>
      </c>
      <c r="G201">
        <v>116.536026766291</v>
      </c>
      <c r="I201">
        <v>0.11868996999999955</v>
      </c>
      <c r="J201">
        <v>473.53435077568002</v>
      </c>
      <c r="K201">
        <v>-441.193718978633</v>
      </c>
      <c r="M201" t="s">
        <v>68</v>
      </c>
    </row>
    <row r="202" spans="1:13" x14ac:dyDescent="0.25">
      <c r="A202" s="1">
        <f>fullIRtable!A202-fullIRtable!$A$185</f>
        <v>77.000000000058208</v>
      </c>
      <c r="B202" s="1">
        <v>29.977699999999999</v>
      </c>
      <c r="C202" s="1">
        <v>6.8593000000000002</v>
      </c>
      <c r="D202" s="1">
        <v>35.5244</v>
      </c>
      <c r="E202" s="89">
        <v>22.283919640000001</v>
      </c>
      <c r="F202">
        <v>-134.45341994302601</v>
      </c>
      <c r="G202">
        <v>118.921924074372</v>
      </c>
      <c r="I202">
        <v>0.12398002999999964</v>
      </c>
      <c r="J202">
        <v>473.882723583163</v>
      </c>
      <c r="K202">
        <v>-441.577543441687</v>
      </c>
      <c r="M202" t="s">
        <v>68</v>
      </c>
    </row>
    <row r="203" spans="1:13" x14ac:dyDescent="0.25">
      <c r="A203" s="1">
        <f>fullIRtable!A203-fullIRtable!$A$185</f>
        <v>80.000000000058208</v>
      </c>
      <c r="B203" s="1">
        <v>29.977699999999999</v>
      </c>
      <c r="C203" s="1">
        <v>6.8686999999999996</v>
      </c>
      <c r="D203" s="1">
        <v>35.713999999999999</v>
      </c>
      <c r="E203" s="89">
        <v>22.65585973</v>
      </c>
      <c r="F203">
        <v>-133.78913213873599</v>
      </c>
      <c r="G203">
        <v>118.505320293553</v>
      </c>
      <c r="I203">
        <v>0.13009327333333451</v>
      </c>
      <c r="J203">
        <v>473.706268533676</v>
      </c>
      <c r="K203">
        <v>-441.38313167285298</v>
      </c>
      <c r="M203" t="s">
        <v>68</v>
      </c>
    </row>
    <row r="204" spans="1:13" x14ac:dyDescent="0.25">
      <c r="A204" s="1">
        <f>fullIRtable!A204-fullIRtable!$A$185</f>
        <v>83.000000000058208</v>
      </c>
      <c r="B204" s="1">
        <v>29.977699999999999</v>
      </c>
      <c r="C204" s="1">
        <v>6.8686999999999996</v>
      </c>
      <c r="D204" s="1">
        <v>35.903599999999997</v>
      </c>
      <c r="E204" s="89">
        <v>23.046139550000003</v>
      </c>
      <c r="F204">
        <v>-139.91930316516499</v>
      </c>
      <c r="G204">
        <v>123.24304532510099</v>
      </c>
      <c r="I204">
        <v>0.14660002249999979</v>
      </c>
      <c r="J204">
        <v>473.66486042786801</v>
      </c>
      <c r="K204">
        <v>-441.33750975878502</v>
      </c>
      <c r="M204" t="s">
        <v>68</v>
      </c>
    </row>
    <row r="205" spans="1:13" x14ac:dyDescent="0.25">
      <c r="A205" s="1">
        <f>fullIRtable!A205-fullIRtable!$A$185</f>
        <v>95.000000000058208</v>
      </c>
      <c r="B205" s="1">
        <v>29.977699999999999</v>
      </c>
      <c r="C205" s="1">
        <v>6.8719000000000001</v>
      </c>
      <c r="D205" s="1">
        <v>40.611499999999999</v>
      </c>
      <c r="E205" s="89">
        <v>24.80533982</v>
      </c>
      <c r="F205">
        <v>-157.92942143638601</v>
      </c>
      <c r="G205">
        <v>137.239558457589</v>
      </c>
      <c r="I205">
        <v>0.16069981999532262</v>
      </c>
      <c r="J205">
        <v>474.016965002414</v>
      </c>
      <c r="K205">
        <v>-441.72544571204799</v>
      </c>
      <c r="M205" t="s">
        <v>68</v>
      </c>
    </row>
    <row r="206" spans="1:13" x14ac:dyDescent="0.25">
      <c r="A206" s="1">
        <f>fullIRtable!A206-fullIRtable!$A$185</f>
        <v>97.000000000116415</v>
      </c>
      <c r="B206" s="1">
        <v>29.977699999999999</v>
      </c>
      <c r="C206" s="1">
        <v>6.8593000000000002</v>
      </c>
      <c r="D206" s="1">
        <v>39.3476</v>
      </c>
      <c r="E206" s="89">
        <v>25.12673946</v>
      </c>
      <c r="F206">
        <v>-158.637513353336</v>
      </c>
      <c r="G206">
        <v>138.24450116612201</v>
      </c>
      <c r="I206">
        <v>0.16486509000959568</v>
      </c>
      <c r="J206">
        <v>474.20820486633102</v>
      </c>
      <c r="K206">
        <v>-441.93614683404701</v>
      </c>
      <c r="M206" t="s">
        <v>68</v>
      </c>
    </row>
    <row r="207" spans="1:13" x14ac:dyDescent="0.25">
      <c r="A207" s="1">
        <f>fullIRtable!A207-fullIRtable!$A$185</f>
        <v>99</v>
      </c>
      <c r="B207" s="1">
        <v>29.977699999999999</v>
      </c>
      <c r="C207" s="1">
        <v>6.8655999999999997</v>
      </c>
      <c r="D207" s="1">
        <v>35.366500000000002</v>
      </c>
      <c r="E207" s="89">
        <v>25.456469639999998</v>
      </c>
      <c r="F207">
        <v>-159.74323791795601</v>
      </c>
      <c r="G207">
        <v>139.04858335780801</v>
      </c>
      <c r="I207">
        <v>0.17396004499493828</v>
      </c>
      <c r="J207">
        <v>471.766674506779</v>
      </c>
      <c r="K207">
        <v>-439.53779577948302</v>
      </c>
      <c r="M207" t="s">
        <v>68</v>
      </c>
    </row>
    <row r="208" spans="1:13" x14ac:dyDescent="0.25">
      <c r="A208" s="1">
        <f>fullIRtable!A208-fullIRtable!$A$185</f>
        <v>101.00000000005821</v>
      </c>
      <c r="B208" s="1">
        <v>29.977699999999999</v>
      </c>
      <c r="C208" s="1">
        <v>6.9097</v>
      </c>
      <c r="D208" s="1">
        <v>36.946300000000001</v>
      </c>
      <c r="E208" s="89">
        <v>25.80438973</v>
      </c>
      <c r="F208">
        <v>-162.56998128548</v>
      </c>
      <c r="G208">
        <v>141.412657545992</v>
      </c>
      <c r="I208">
        <v>0.17853986499480498</v>
      </c>
      <c r="J208">
        <v>473.79013642855102</v>
      </c>
      <c r="K208">
        <v>-441.19137716913298</v>
      </c>
      <c r="M208" t="s">
        <v>68</v>
      </c>
    </row>
    <row r="209" spans="1:13" x14ac:dyDescent="0.25">
      <c r="A209" s="1">
        <f>fullIRtable!A209-fullIRtable!$A$185</f>
        <v>103.00000000011642</v>
      </c>
      <c r="B209" s="1">
        <v>30.024999999999999</v>
      </c>
      <c r="C209" s="1">
        <v>6.9034000000000004</v>
      </c>
      <c r="D209" s="1">
        <v>16.8826</v>
      </c>
      <c r="E209" s="89">
        <v>26.161469460000003</v>
      </c>
      <c r="F209">
        <v>-165.93239610798901</v>
      </c>
      <c r="G209">
        <v>144.30334735955799</v>
      </c>
      <c r="I209">
        <v>0</v>
      </c>
      <c r="J209">
        <v>0</v>
      </c>
      <c r="K209">
        <v>0</v>
      </c>
      <c r="M209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2F55-709E-4595-8A05-A690A448EE42}">
  <dimension ref="G2:P12"/>
  <sheetViews>
    <sheetView workbookViewId="0">
      <selection activeCell="O3" sqref="O3"/>
    </sheetView>
  </sheetViews>
  <sheetFormatPr defaultRowHeight="15" x14ac:dyDescent="0.25"/>
  <sheetData>
    <row r="2" spans="7:16" x14ac:dyDescent="0.25">
      <c r="N2" t="s">
        <v>116</v>
      </c>
      <c r="O2">
        <v>10</v>
      </c>
    </row>
    <row r="6" spans="7:16" ht="15.75" thickBot="1" x14ac:dyDescent="0.3"/>
    <row r="7" spans="7:16" ht="24" thickBot="1" x14ac:dyDescent="0.3">
      <c r="G7">
        <v>5</v>
      </c>
      <c r="H7" s="100">
        <v>0.64</v>
      </c>
      <c r="I7" s="100">
        <v>1.33</v>
      </c>
      <c r="P7">
        <f>9*O2+(O2+1)*O2+(O2+1)*O2+(O2+1)*6</f>
        <v>376</v>
      </c>
    </row>
    <row r="8" spans="7:16" ht="24.75" thickTop="1" thickBot="1" x14ac:dyDescent="0.3">
      <c r="G8">
        <v>6</v>
      </c>
      <c r="H8" s="101">
        <v>0.62</v>
      </c>
      <c r="I8" s="101">
        <v>1.28</v>
      </c>
    </row>
    <row r="9" spans="7:16" ht="24" thickBot="1" x14ac:dyDescent="0.3">
      <c r="G9">
        <v>7</v>
      </c>
      <c r="H9" s="102">
        <v>0.69</v>
      </c>
      <c r="I9" s="102">
        <v>1.35</v>
      </c>
    </row>
    <row r="10" spans="7:16" ht="24" thickBot="1" x14ac:dyDescent="0.3">
      <c r="G10">
        <v>8</v>
      </c>
      <c r="H10" s="103">
        <v>0.56999999999999995</v>
      </c>
      <c r="I10" s="103">
        <v>1.1399999999999999</v>
      </c>
    </row>
    <row r="11" spans="7:16" ht="24" thickBot="1" x14ac:dyDescent="0.3">
      <c r="G11">
        <v>9</v>
      </c>
      <c r="H11" s="102">
        <v>0.63</v>
      </c>
      <c r="I11" s="102">
        <v>1.22</v>
      </c>
    </row>
    <row r="12" spans="7:16" ht="24" thickBot="1" x14ac:dyDescent="0.3">
      <c r="G12">
        <v>10</v>
      </c>
      <c r="H12" s="103">
        <v>0.59</v>
      </c>
      <c r="I12" s="10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readme</vt:lpstr>
      <vt:lpstr>F037</vt:lpstr>
      <vt:lpstr>F037IR</vt:lpstr>
      <vt:lpstr>F044</vt:lpstr>
      <vt:lpstr>F044IR</vt:lpstr>
      <vt:lpstr>F048</vt:lpstr>
      <vt:lpstr>F048IR</vt:lpstr>
      <vt:lpstr>F061</vt:lpstr>
      <vt:lpstr>F061IR</vt:lpstr>
      <vt:lpstr>F066</vt:lpstr>
      <vt:lpstr>F066IR</vt:lpstr>
      <vt:lpstr>F007</vt:lpstr>
      <vt:lpstr>F007IR</vt:lpstr>
      <vt:lpstr>F009</vt:lpstr>
      <vt:lpstr>F009IR</vt:lpstr>
      <vt:lpstr>F018</vt:lpstr>
      <vt:lpstr>F018IR</vt:lpstr>
      <vt:lpstr>F072</vt:lpstr>
      <vt:lpstr>F072IR</vt:lpstr>
      <vt:lpstr>fullIRtable</vt:lpstr>
      <vt:lpstr>NormIRtable</vt:lpstr>
      <vt:lpstr>PCA results</vt:lpstr>
      <vt:lpstr>FullCtable</vt:lpstr>
      <vt:lpstr>Z9full</vt:lpstr>
      <vt:lpstr>Z9table</vt:lpstr>
      <vt:lpstr>Z1table</vt:lpstr>
      <vt:lpstr>Z2table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2023-05-29T10:10:24Z</dcterms:modified>
</cp:coreProperties>
</file>