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370" yWindow="1320" windowWidth="6915" windowHeight="6540" activeTab="6"/>
  </bookViews>
  <sheets>
    <sheet name="Controleur CA" sheetId="1" r:id="rId1"/>
    <sheet name="CD21" sheetId="2" r:id="rId2"/>
    <sheet name="CD39" sheetId="3" r:id="rId3"/>
    <sheet name="CD58" sheetId="4" r:id="rId4"/>
    <sheet name="CD70" sheetId="5" r:id="rId5"/>
    <sheet name="CD71" sheetId="6" r:id="rId6"/>
    <sheet name="Synthèse" sheetId="7" r:id="rId7"/>
  </sheets>
  <definedNames>
    <definedName name="_xlnm._FilterDatabase" localSheetId="0" hidden="1">'Controleur CA'!$A$1:$I$24</definedName>
  </definedNames>
  <calcPr calcId="145621"/>
</workbook>
</file>

<file path=xl/calcChain.xml><?xml version="1.0" encoding="utf-8"?>
<calcChain xmlns="http://schemas.openxmlformats.org/spreadsheetml/2006/main">
  <c r="G21" i="7" l="1"/>
  <c r="E10" i="7" l="1"/>
  <c r="B26" i="3" l="1"/>
  <c r="C26" i="3"/>
  <c r="C58" i="6" l="1"/>
  <c r="B58" i="6"/>
  <c r="C58" i="5"/>
  <c r="B58" i="5"/>
  <c r="C58" i="4"/>
  <c r="B58" i="4"/>
  <c r="C58" i="3"/>
  <c r="B58" i="3"/>
  <c r="C58" i="2"/>
  <c r="B58" i="2"/>
  <c r="C45" i="3" l="1"/>
  <c r="B45" i="3"/>
  <c r="C57" i="6" l="1"/>
  <c r="B57" i="6"/>
  <c r="C57" i="5"/>
  <c r="B57" i="5"/>
  <c r="C57" i="4"/>
  <c r="B57" i="4"/>
  <c r="C57" i="3"/>
  <c r="B57" i="3"/>
  <c r="C57" i="2"/>
  <c r="B57" i="2"/>
  <c r="C56" i="6" l="1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4" i="3"/>
  <c r="B44" i="3"/>
  <c r="C43" i="3"/>
  <c r="B43" i="3"/>
  <c r="C42" i="3"/>
  <c r="B42" i="3"/>
  <c r="C41" i="3"/>
  <c r="B41" i="3"/>
  <c r="C40" i="3"/>
  <c r="B40" i="3"/>
  <c r="C39" i="3"/>
  <c r="B39" i="3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D11" i="7" l="1"/>
  <c r="F11" i="7" s="1"/>
  <c r="D12" i="7"/>
  <c r="F12" i="7" s="1"/>
  <c r="E11" i="7"/>
  <c r="G11" i="7" s="1"/>
  <c r="E12" i="7"/>
  <c r="G12" i="7" s="1"/>
  <c r="D10" i="7"/>
  <c r="D14" i="7" l="1"/>
  <c r="G10" i="7"/>
  <c r="G14" i="7" s="1"/>
  <c r="E14" i="7"/>
  <c r="E17" i="7" s="1"/>
  <c r="F10" i="7"/>
  <c r="F15" i="7" s="1"/>
  <c r="C38" i="6"/>
  <c r="B38" i="6"/>
  <c r="C38" i="5"/>
  <c r="B38" i="5"/>
  <c r="C38" i="4"/>
  <c r="B38" i="4"/>
  <c r="C38" i="3"/>
  <c r="B38" i="3"/>
  <c r="C38" i="2"/>
  <c r="B38" i="2"/>
  <c r="G15" i="7" l="1"/>
  <c r="F17" i="7"/>
  <c r="D17" i="7"/>
  <c r="D15" i="7"/>
  <c r="G17" i="7"/>
  <c r="C2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B28" i="6"/>
  <c r="C2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B28" i="5"/>
  <c r="C2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B28" i="4"/>
  <c r="C2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B28" i="3"/>
  <c r="C28" i="2"/>
  <c r="C29" i="2"/>
  <c r="C30" i="2"/>
  <c r="C31" i="2"/>
  <c r="C32" i="2"/>
  <c r="C33" i="2"/>
  <c r="C34" i="2"/>
  <c r="C35" i="2"/>
  <c r="C36" i="2"/>
  <c r="C37" i="2"/>
  <c r="B28" i="2"/>
  <c r="B29" i="2"/>
  <c r="B30" i="2"/>
  <c r="B31" i="2"/>
  <c r="B32" i="2"/>
  <c r="B33" i="2"/>
  <c r="B34" i="2"/>
  <c r="B35" i="2"/>
  <c r="B36" i="2"/>
  <c r="B37" i="2"/>
  <c r="C27" i="2" l="1"/>
  <c r="B27" i="2"/>
  <c r="C27" i="3"/>
  <c r="B27" i="3"/>
  <c r="C27" i="4"/>
  <c r="B27" i="4"/>
  <c r="C27" i="5"/>
  <c r="B27" i="5"/>
  <c r="C27" i="6"/>
  <c r="B27" i="6"/>
  <c r="C26" i="6" l="1"/>
  <c r="B26" i="6"/>
  <c r="C26" i="5"/>
  <c r="B26" i="5"/>
  <c r="C26" i="4"/>
  <c r="B26" i="4"/>
  <c r="B26" i="2"/>
  <c r="C26" i="2"/>
  <c r="C25" i="6" l="1"/>
  <c r="B25" i="6"/>
  <c r="C25" i="5"/>
  <c r="B25" i="5"/>
  <c r="C25" i="4"/>
  <c r="B25" i="4"/>
  <c r="B25" i="3"/>
  <c r="C25" i="3"/>
  <c r="C25" i="2"/>
  <c r="B25" i="2"/>
  <c r="C24" i="6" l="1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<sst xmlns="http://schemas.openxmlformats.org/spreadsheetml/2006/main" count="1907" uniqueCount="237">
  <si>
    <t>Famille</t>
  </si>
  <si>
    <t>Source A</t>
  </si>
  <si>
    <t>Source B</t>
  </si>
  <si>
    <t>Contrôle à faire</t>
  </si>
  <si>
    <t>sous-famille</t>
  </si>
  <si>
    <t>Erreur générée</t>
  </si>
  <si>
    <t>Criticité généré</t>
  </si>
  <si>
    <t>commande d'accès</t>
  </si>
  <si>
    <t>complétude</t>
  </si>
  <si>
    <t>Bloquant</t>
  </si>
  <si>
    <t>Parcourir la table cable_infra. Pour chaque objet de la table de type infra_orange, vérifier qu'il existe une correspondance dans la C3A</t>
  </si>
  <si>
    <t>Dossier poteaux</t>
  </si>
  <si>
    <t>cohérence</t>
  </si>
  <si>
    <t>Parcourir la C3A. Pour chaque ligne, vérifier qu'il existe une correspondance dans la table_infra</t>
  </si>
  <si>
    <t>Vérifier qu'il existe une fiche poteaux pour chaque poteaux de la C3A</t>
  </si>
  <si>
    <t>Regle GCBLO</t>
  </si>
  <si>
    <t>vérifier que le couple (id, type) colonne C-D et E-F est cohérent avec la table point_technique</t>
  </si>
  <si>
    <t>Si la colonne I est vide, la colonne J doit être laissée vide.</t>
  </si>
  <si>
    <t>Vérifier que la colonne C et la colonne F commence par un nombre sur 5 caracteres suivant un "/" sans espace.</t>
  </si>
  <si>
    <t>Vérifier que la colonne G est supérieure ou égal à 1</t>
  </si>
  <si>
    <t>Vérifier que les valeurs sont contenues dans la liste déroulante dans les colonnes où il y en a une</t>
  </si>
  <si>
    <t>Vérifier si le fichier C7 existant dans le cas où la colonne M ou N contient l'une des valeurs suivantes "oui remplacement appui" ou "oui renforcement appui avec commande d'appui"</t>
  </si>
  <si>
    <t>Vérifier que l'appui est présent dans la C7 si la colonne M ou N contient l'une des valeurs suivantes "oui remplacement appui" ou "oui renforcement appui avec commande d'appui"</t>
  </si>
  <si>
    <t>Combinaison interdite</t>
  </si>
  <si>
    <t>Vérifier que le couple (colonne C, colonne E) ne forme pas une combinaison dans la liste suivante : [CT – CT], [C – CT], [CT – C], [CT– P], [CT – A], [A – CT], [P-CT]</t>
  </si>
  <si>
    <t>Dans le cas d'une liaison [C - C], la colonne H doit prendre les valeurs contenues dans cette liste : ["28","32","45","60","80","100","150","Sous-tubage existant","caniveau","galerie"]</t>
  </si>
  <si>
    <t>Dans le cas d'une liaison [C - IMB], la colonne F doit être vide</t>
  </si>
  <si>
    <t>Dans le cas d'une liaison [C - IMB], la colonne H doit contenir la valeur "adduction"</t>
  </si>
  <si>
    <t>Dans le cas d'une liaison [C - F], la colonne F doit être vide</t>
  </si>
  <si>
    <t>Dans le cas d'une liaison [C - F], la colonne H doit contenir la valeur "transition"</t>
  </si>
  <si>
    <t>Dans le cas d'une liaison [C - IMB], la colonne G doit contenir la valeur "7"</t>
  </si>
  <si>
    <t>Dans le cas d'une liaison [C -F], la colonne G doit contenir la valeur "7"</t>
  </si>
  <si>
    <t>Dans le cas d'une liaison [C -P] ou [C-PT], la colonne H doit contenir la valeur "transition"</t>
  </si>
  <si>
    <t>Dans le cas d'une liaison [C-PT], la colonne F doit être vide</t>
  </si>
  <si>
    <t>Dans le cas d'une liaison [CT-P], les colonne B et D doivent être vide</t>
  </si>
  <si>
    <t>Dans le cas d'une liaison [CT-P], la colonne H doit contenir la valeur "transition"</t>
  </si>
  <si>
    <t>Majeure</t>
  </si>
  <si>
    <t>Mineure</t>
  </si>
  <si>
    <t>version</t>
  </si>
  <si>
    <t>Vérifier que la colonne C6 contient "C3A BLO5"</t>
  </si>
  <si>
    <t>Mauvaise version de la C3A</t>
  </si>
  <si>
    <t>Numéro de Contrôle</t>
  </si>
  <si>
    <t>Tronçon présent dans la C3A mais absent de QGIS</t>
  </si>
  <si>
    <t xml:space="preserve">[Colonne D - Colonne F] </t>
  </si>
  <si>
    <t>champ concerné</t>
  </si>
  <si>
    <t>[vide]</t>
  </si>
  <si>
    <t>[Fichier C3A]</t>
  </si>
  <si>
    <t>[Fichier C7]</t>
  </si>
  <si>
    <t>[PT A - PT B]</t>
  </si>
  <si>
    <t>Liaison manquant dans la C3A</t>
  </si>
  <si>
    <t>x</t>
  </si>
  <si>
    <t>Format de nommage incorrect</t>
  </si>
  <si>
    <t>Information de sous tubage incomplète pour le tronçon. La colonne I doit être renseigné</t>
  </si>
  <si>
    <t xml:space="preserve"> [Colonne D - Colonne F]</t>
  </si>
  <si>
    <t>[Colonne D - Colonne F]</t>
  </si>
  <si>
    <t>Information de diamètre de l'alvéole mal renseigné</t>
  </si>
  <si>
    <t>Longueur de tronçon / portée incorrect</t>
  </si>
  <si>
    <t>[Vide]</t>
  </si>
  <si>
    <t>Les valeurs ne respectent pas les listes déroulantes</t>
  </si>
  <si>
    <t>Fichier C7 manquant</t>
  </si>
  <si>
    <t>Appui manquant dans la C7</t>
  </si>
  <si>
    <t xml:space="preserve"> [Colonne D ou Colonne F]</t>
  </si>
  <si>
    <t>La colonne F doit être vide</t>
  </si>
  <si>
    <t>La colonne G doit contenir la valeur "7"</t>
  </si>
  <si>
    <t>La colonne H doit contenir la valeur "transition"</t>
  </si>
  <si>
    <t>La colonne H doit contenir la valeur "adduction"</t>
  </si>
  <si>
    <t>Les colonne B et D doivent être vide</t>
  </si>
  <si>
    <t xml:space="preserve"> [Colonne C - Colonne E]</t>
  </si>
  <si>
    <t>Dossier C7</t>
  </si>
  <si>
    <t>[Colonne D ou Colonne F]</t>
  </si>
  <si>
    <t>Incohérence du type de point technique entre la C3A et QGIS</t>
  </si>
  <si>
    <t>NRO AVP</t>
  </si>
  <si>
    <t>Numéro de contrôle</t>
  </si>
  <si>
    <t>NRO PRO</t>
  </si>
  <si>
    <t>NRO EXE</t>
  </si>
  <si>
    <t>Transport EXE</t>
  </si>
  <si>
    <t>Transport PRO</t>
  </si>
  <si>
    <t>SRO PRO</t>
  </si>
  <si>
    <t>SRO EXE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</si>
  <si>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</si>
  <si>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</si>
  <si>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</si>
  <si>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</si>
  <si>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</si>
  <si>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</si>
  <si>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</si>
  <si>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</si>
  <si>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</si>
  <si>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</si>
  <si>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[Fiche poteau]</t>
  </si>
  <si>
    <t>Fiche poteaux manquante</t>
  </si>
  <si>
    <t>Avertissement</t>
  </si>
  <si>
    <t>Vérifier que le nom des fiches poteau sont au format insee_nom</t>
  </si>
  <si>
    <t>Nom de fiche poteau incorrect</t>
  </si>
  <si>
    <t>Structuration des couches</t>
  </si>
  <si>
    <t>Vérifier que la liste des champs de la couche prises correspond aux spécifications QGIS</t>
  </si>
  <si>
    <t>La structuration des champs de la couche prises est incorrecte</t>
  </si>
  <si>
    <t>Distribution RBAL</t>
  </si>
  <si>
    <t>Distribution PRO</t>
  </si>
  <si>
    <t>Distribution EXE</t>
  </si>
  <si>
    <t>Vérifier que la liste des champs de la couche point technique correspond aux spécifications QGIS</t>
  </si>
  <si>
    <t>La structuration des champs de la couche point technique est incorrecte</t>
  </si>
  <si>
    <t>La structuration des champs de la couche SRO est incorrecte</t>
  </si>
  <si>
    <t>La structuration des champs de la couche boitiers est incorrecte</t>
  </si>
  <si>
    <t>La structuration des champs de la couche infrastructure est incorrecte</t>
  </si>
  <si>
    <t>La structuration des champs de la couche racco_client est incorrecte</t>
  </si>
  <si>
    <t>La structuration des champs de la couche cable est incorrecte</t>
  </si>
  <si>
    <t>La structuration des champs de la couche ZPBO est incorrecte</t>
  </si>
  <si>
    <t>La structuration des champs de la couche ZSRO est incorrecte</t>
  </si>
  <si>
    <t>La structuration des champs de la couche ZPEC est incorrecte</t>
  </si>
  <si>
    <t>La structuration des champs de la couche ZNRO est incorrecte</t>
  </si>
  <si>
    <t>La structuration des champs de la couche NRO est incorrecte</t>
  </si>
  <si>
    <t>Vérifier que la liste des champs de la couche NRO correspond aux spécifications QGIS</t>
  </si>
  <si>
    <t>Vérifier que la liste des champs de la couche ZNRO correspond aux spécifications QGIS</t>
  </si>
  <si>
    <t>Vérifier que la liste des champs de la couche ZPEC correspond aux spécifications QGIS</t>
  </si>
  <si>
    <t>Vérifier que la liste des champs de la couche ZSRO correspond aux spécifications QGIS</t>
  </si>
  <si>
    <t>Vérifier que la liste des champs de la couche ZPBO correspond aux spécifications QGIS</t>
  </si>
  <si>
    <t>Vérifier que la liste des champs de la couche cable correspond aux spécifications QGIS</t>
  </si>
  <si>
    <t>Vérifier que la liste des champs de la couche racco_client correspond aux spécifications QGIS</t>
  </si>
  <si>
    <t>Vérifier que la liste des champs de la couche infrastructure correspond aux spécifications QGIS</t>
  </si>
  <si>
    <t>Vérifier que la liste des champs de la couche boitiers correspond aux spécifications QGIS</t>
  </si>
  <si>
    <t>Vérifier que la liste des champs de la couche SRO correspond aux spécifications QGIS</t>
  </si>
  <si>
    <t>[table cable_infra]</t>
  </si>
  <si>
    <t>[Couche point technique]</t>
  </si>
  <si>
    <t>[Couche prises]</t>
  </si>
  <si>
    <t>[Couche SRO]</t>
  </si>
  <si>
    <t>[Couche boitiers]</t>
  </si>
  <si>
    <t>[Couche infrastructure]</t>
  </si>
  <si>
    <t>[Couche racco_client]</t>
  </si>
  <si>
    <t>[Couche cable]</t>
  </si>
  <si>
    <t>[Couche ZPBO]</t>
  </si>
  <si>
    <t>[Couche ZSRO]</t>
  </si>
  <si>
    <t>[Couche ZPEC]</t>
  </si>
  <si>
    <t>[Couche ZNRO]</t>
  </si>
  <si>
    <t>[Couche NRO]</t>
  </si>
  <si>
    <t>Vérifier que le numéro d'appui dans la C7 est sous la forme insee_identifiant</t>
  </si>
  <si>
    <t>[Colonne A]</t>
  </si>
  <si>
    <t>Le format du numéro d'appui dans la C7 est incorrect</t>
  </si>
  <si>
    <t>Réalisé?</t>
  </si>
  <si>
    <t>Complétude</t>
  </si>
  <si>
    <t>QGIS</t>
  </si>
  <si>
    <t>[QGIS]</t>
  </si>
  <si>
    <t>Vérifier que toutes les couches sont présentes selon les spec_QGIS</t>
  </si>
  <si>
    <t>La couche est manquante</t>
  </si>
  <si>
    <t>L'attribut est manquant</t>
  </si>
  <si>
    <t>Vérifier que tous les attributs de chaque couches sont présents selon les spec_QGIS</t>
  </si>
  <si>
    <t>DT</t>
  </si>
  <si>
    <t>Vérifier qu'il existe un répertoire au nom de la commune dans 01 - Administratif/1.1 - DT/ lorsque du GC est à faire sur la commune et qu'il est pas vide</t>
  </si>
  <si>
    <t>L49</t>
  </si>
  <si>
    <t>Vérifier que s'il y a plus de 1000 m de GC le dossier L49 contient au moins un fichier dont le nom contient dossier et au moins un fichier dont le nom contient recepisse</t>
  </si>
  <si>
    <t>Vérifier s'il exite un fichier nommé [Commune]_aérien s'il y a des poteaux dans la commune à changer ou renforcer</t>
  </si>
  <si>
    <t>Vérifier s'il exite un fichier nommé [Commune]_conduite s'il y a du GC sur la commune</t>
  </si>
  <si>
    <t>Vérifier que le dossier Conventions contient un fichier contenant "recap_convention"</t>
  </si>
  <si>
    <t>PMV conduite</t>
  </si>
  <si>
    <t>PMV aérien</t>
  </si>
  <si>
    <t>Financier</t>
  </si>
  <si>
    <t>Convention</t>
  </si>
  <si>
    <t>Verifier que le dossier contient un seul fichier qui contient le nom BPU</t>
  </si>
  <si>
    <t>Projet QGIS</t>
  </si>
  <si>
    <t>Vérifier que le répertoire PROJET_QGIS contient un répertoire nommé LAYERS et un fichier avec l'extention .qgs</t>
  </si>
  <si>
    <t>Plan de tirage</t>
  </si>
  <si>
    <t>Vérifier que le répertoire PROJET_QGIS contient un fichier contenant le nom Plan_tirage au format pdf</t>
  </si>
  <si>
    <t>Synoptique cable</t>
  </si>
  <si>
    <t>Synoptique fibre à fibre</t>
  </si>
  <si>
    <t>Verifier que le dossier 06 - Dossier Optique contient un fichier contenant "synoptique_cable" au format excel</t>
  </si>
  <si>
    <t>Verifier que le dossier 06 - Dossier Optique contient un fichier contenant "synoptique_fibre" au format excel</t>
  </si>
  <si>
    <t>Verifier qu'il existe un fichier pour chaque point de QGIS. Le fichier doit être nommé par le bp_etiquet</t>
  </si>
  <si>
    <t>Plan de boite</t>
  </si>
  <si>
    <t>Etude Comac</t>
  </si>
  <si>
    <t>Vérifier que le répertoire n'est pas vide s'il y a des point technique dont Enedis est le propriétaire</t>
  </si>
  <si>
    <t>Etude CAPFT</t>
  </si>
  <si>
    <t>Vérifier qu'il existe un fichier par point technique de type Orange Appui</t>
  </si>
  <si>
    <t>FOA</t>
  </si>
  <si>
    <t>Vérifier qu'il exite un fichier par point technique de type chambre existante</t>
  </si>
  <si>
    <t>Annexe D15</t>
  </si>
  <si>
    <t>Vérifier qu'il existe un fichier par point technique problématique et un fichier par tronçon problématique</t>
  </si>
  <si>
    <t>Synthèse étude</t>
  </si>
  <si>
    <t>Vérifier qu'il existe un fichier contenant le nom sythese_etude à la racine du zip</t>
  </si>
  <si>
    <t>fait</t>
  </si>
  <si>
    <t>%</t>
  </si>
  <si>
    <t>Nb réalisé</t>
  </si>
  <si>
    <t>Nb contrôles</t>
  </si>
  <si>
    <t>Le fichier de plan de tirage est introuvable dans le répertoire PROJET_QGIS</t>
  </si>
  <si>
    <t>[PROJET_QGIS]</t>
  </si>
  <si>
    <t>Le répertoire LAYERS ou le fichier .qgs est introuvable dans le répertoire PROJET_QGIS</t>
  </si>
  <si>
    <t>Le fichier appui est manquant pour ce point technique</t>
  </si>
  <si>
    <t>[nom appui]</t>
  </si>
  <si>
    <t>[Dossier appuis]</t>
  </si>
  <si>
    <t>[Dossier chambres]</t>
  </si>
  <si>
    <t>[nom chambre]</t>
  </si>
  <si>
    <t>Le fichier chambre est manquant pour ce point technique</t>
  </si>
  <si>
    <t>[Dossier Comac]</t>
  </si>
  <si>
    <t>Il existe des points techniques Enedis mais le dossier Enedic est vide</t>
  </si>
  <si>
    <t>Vérifier que le dossier poteaux ne contient que des fichiers dont le format est correct</t>
  </si>
  <si>
    <t>Total</t>
  </si>
  <si>
    <t>[Dossier racine]</t>
  </si>
  <si>
    <t>Le fichier de synthèse d'étude est introuvable</t>
  </si>
  <si>
    <t>[Dossier Optique]</t>
  </si>
  <si>
    <t>Le fichier synoptique cable est introuvable</t>
  </si>
  <si>
    <t>Le fichier synoptique fibre est introuvable</t>
  </si>
  <si>
    <t>Note</t>
  </si>
  <si>
    <t>[Dossier Financier]</t>
  </si>
  <si>
    <t>Le fichier BPU est introuvable</t>
  </si>
  <si>
    <t>Le récapitulatif de convention est introuvable dans le dossier de conventions</t>
  </si>
  <si>
    <t>[Dossier Conventions]</t>
  </si>
  <si>
    <t>[Dossier Plan de boîte]</t>
  </si>
  <si>
    <t>Le boitier est introuvable dans le dossier Plan de boîte</t>
  </si>
  <si>
    <t>[nom boitier]</t>
  </si>
  <si>
    <t>[Couche Boitier]</t>
  </si>
  <si>
    <t>[Couche Point technique]</t>
  </si>
  <si>
    <t>[Dossier poteaux]</t>
  </si>
  <si>
    <t>Le fichier PMV conduite est manquant pour la commune</t>
  </si>
  <si>
    <t>[Nom commune]</t>
  </si>
  <si>
    <t>[Couche Infrastructure / Couche Commune]</t>
  </si>
  <si>
    <t>[Dossier PMV]</t>
  </si>
  <si>
    <t>Vérifier qu'il existe une fiche chambre pour chaque chambre de la C3A</t>
  </si>
  <si>
    <t>Fiche chambre manquante</t>
  </si>
  <si>
    <t>DT manquants pour la commune</t>
  </si>
  <si>
    <t>[Couche Infrastructure]</t>
  </si>
  <si>
    <t>[Dossier L49]</t>
  </si>
  <si>
    <t>Des fichiers sont manquants dans le dossier L49</t>
  </si>
  <si>
    <t>Le fichier PMV aérien est manquant pour la commune</t>
  </si>
  <si>
    <t>L'annexe est manquante pour cette élement</t>
  </si>
  <si>
    <t>[Tronçon / Point technique]</t>
  </si>
  <si>
    <t>[Dossier annexes D15]</t>
  </si>
  <si>
    <t xml:space="preserve">[Couche Point technique / Couche Infrastructure] </t>
  </si>
  <si>
    <t>Format de nommage du numéro de point technique incorrect</t>
  </si>
  <si>
    <t>Refonte</t>
  </si>
  <si>
    <t>Refonte de contrôles</t>
  </si>
  <si>
    <t>Nb refonte</t>
  </si>
  <si>
    <t>[Couche]</t>
  </si>
  <si>
    <t>Vérifier que la colonne C et la colonne F contiennent un nom de point technique  respectant les normes Orange (numerique ou FT / AE)</t>
  </si>
  <si>
    <t xml:space="preserve">Nb maintenances evolutives / correctives </t>
  </si>
  <si>
    <t>Nb</t>
  </si>
  <si>
    <t>Controles</t>
  </si>
  <si>
    <t>Général</t>
  </si>
  <si>
    <t>J'ai restructuré ce planning enfin de donner + de visibilité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</si>
</sst>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1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/>
    <xf numFmtId="0" fontId="1" fillId="2" borderId="8" xfId="0" applyFont="1" applyFill="1" applyBorder="1" applyAlignment="1">
      <alignment horizontal="center"/>
    </xf>
    <xf numFmtId="0" fontId="0" fillId="4" borderId="0" xfId="0" applyFill="1"/>
    <xf numFmtId="1" fontId="0" fillId="0" borderId="3" xfId="0" applyNumberFormat="1" applyBorder="1" applyAlignment="1">
      <alignment horizontal="center"/>
    </xf>
    <xf numFmtId="0" fontId="0" fillId="3" borderId="0" xfId="0" applyFill="1"/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1" fontId="0" fillId="0" borderId="6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1" fillId="2" borderId="8" xfId="0" applyFont="1" applyFill="1" applyBorder="1" applyAlignment="1">
      <alignment horizontal="center" wrapText="1"/>
    </xf>
    <xf numFmtId="0" fontId="1" fillId="2" borderId="19" xfId="0" applyFont="1" applyFill="1" applyBorder="1" applyAlignment="1">
      <alignment horizontal="center" wrapText="1"/>
    </xf>
    <xf numFmtId="0" fontId="1" fillId="2" borderId="20" xfId="0" applyFont="1" applyFill="1" applyBorder="1" applyAlignment="1">
      <alignment horizontal="center" wrapText="1"/>
    </xf>
    <xf numFmtId="1" fontId="0" fillId="0" borderId="21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0" fontId="1" fillId="2" borderId="24" xfId="0" applyFont="1" applyFill="1" applyBorder="1" applyAlignment="1">
      <alignment horizontal="center" wrapText="1"/>
    </xf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3" fillId="3" borderId="25" xfId="0" applyFont="1" applyFill="1" applyBorder="1"/>
    <xf numFmtId="0" fontId="3" fillId="3" borderId="27" xfId="0" applyFont="1" applyFill="1" applyBorder="1"/>
    <xf numFmtId="0" fontId="1" fillId="3" borderId="12" xfId="0" applyFont="1" applyFill="1" applyBorder="1"/>
    <xf numFmtId="0" fontId="0" fillId="6" borderId="12" xfId="0" applyFill="1" applyBorder="1" applyAlignment="1">
      <alignment horizontal="center" vertical="center"/>
    </xf>
    <xf numFmtId="1" fontId="0" fillId="0" borderId="29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/>
    </xf>
    <xf numFmtId="10" fontId="0" fillId="0" borderId="18" xfId="1" applyNumberFormat="1" applyFont="1" applyBorder="1" applyAlignment="1">
      <alignment horizontal="center"/>
    </xf>
    <xf numFmtId="10" fontId="0" fillId="0" borderId="16" xfId="1" applyNumberFormat="1" applyFont="1" applyBorder="1" applyAlignment="1">
      <alignment horizontal="center"/>
    </xf>
    <xf numFmtId="10" fontId="1" fillId="5" borderId="12" xfId="1" applyNumberFormat="1" applyFont="1" applyFill="1" applyBorder="1" applyAlignment="1">
      <alignment horizontal="center"/>
    </xf>
    <xf numFmtId="0" fontId="0" fillId="0" borderId="32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1" fillId="2" borderId="3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4" fillId="7" borderId="12" xfId="1" applyFont="1" applyFill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/>
    </xf>
    <xf numFmtId="1" fontId="0" fillId="0" borderId="34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CC66"/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E40" zoomScale="85" zoomScaleNormal="85" workbookViewId="0">
      <selection activeCell="K60" sqref="K60"/>
    </sheetView>
  </sheetViews>
  <sheetFormatPr baseColWidth="10" defaultRowHeight="15" x14ac:dyDescent="0.25"/>
  <cols>
    <col min="1" max="1" width="21.85546875" style="24" customWidth="1"/>
    <col min="2" max="2" width="36.7109375" style="24" customWidth="1"/>
    <col min="3" max="3" width="25.7109375" style="24" customWidth="1"/>
    <col min="4" max="4" width="25.42578125" style="27" customWidth="1"/>
    <col min="5" max="5" width="22.42578125" style="24" bestFit="1" customWidth="1"/>
    <col min="6" max="6" width="37.28515625" style="32" customWidth="1"/>
    <col min="7" max="7" width="33.28515625" style="27" customWidth="1"/>
    <col min="8" max="8" width="49.7109375" style="32" customWidth="1"/>
    <col min="9" max="9" width="20.140625" style="24" customWidth="1"/>
    <col min="10" max="11" width="17.85546875" style="24" customWidth="1"/>
    <col min="12" max="12" width="35.140625" customWidth="1"/>
    <col min="13" max="13" width="23" customWidth="1"/>
    <col min="14" max="14" width="35.140625" customWidth="1"/>
  </cols>
  <sheetData>
    <row r="1" spans="1:11" x14ac:dyDescent="0.25">
      <c r="A1" s="22" t="s">
        <v>41</v>
      </c>
      <c r="B1" s="22" t="s">
        <v>0</v>
      </c>
      <c r="C1" s="22" t="s">
        <v>4</v>
      </c>
      <c r="D1" s="22" t="s">
        <v>1</v>
      </c>
      <c r="E1" s="22" t="s">
        <v>2</v>
      </c>
      <c r="F1" s="22" t="s">
        <v>3</v>
      </c>
      <c r="G1" s="22" t="s">
        <v>44</v>
      </c>
      <c r="H1" s="22" t="s">
        <v>5</v>
      </c>
      <c r="I1" s="28" t="s">
        <v>6</v>
      </c>
      <c r="J1" s="29" t="s">
        <v>138</v>
      </c>
      <c r="K1" s="29" t="s">
        <v>227</v>
      </c>
    </row>
    <row r="2" spans="1:11" s="16" customFormat="1" ht="30" x14ac:dyDescent="0.25">
      <c r="A2" s="25">
        <v>1</v>
      </c>
      <c r="B2" s="23" t="s">
        <v>7</v>
      </c>
      <c r="C2" s="23" t="s">
        <v>38</v>
      </c>
      <c r="D2" s="26" t="s">
        <v>46</v>
      </c>
      <c r="E2" s="23" t="s">
        <v>57</v>
      </c>
      <c r="F2" s="30" t="s">
        <v>39</v>
      </c>
      <c r="G2" s="26" t="s">
        <v>45</v>
      </c>
      <c r="H2" s="30" t="s">
        <v>40</v>
      </c>
      <c r="I2" s="23" t="s">
        <v>9</v>
      </c>
      <c r="J2" s="23" t="s">
        <v>178</v>
      </c>
      <c r="K2" s="23"/>
    </row>
    <row r="3" spans="1:11" s="16" customFormat="1" ht="60" x14ac:dyDescent="0.25">
      <c r="A3" s="25">
        <v>2</v>
      </c>
      <c r="B3" s="23" t="s">
        <v>7</v>
      </c>
      <c r="C3" s="23" t="s">
        <v>8</v>
      </c>
      <c r="D3" s="26" t="s">
        <v>122</v>
      </c>
      <c r="E3" s="23" t="s">
        <v>46</v>
      </c>
      <c r="F3" s="30" t="s">
        <v>10</v>
      </c>
      <c r="G3" s="26" t="s">
        <v>48</v>
      </c>
      <c r="H3" s="30" t="s">
        <v>49</v>
      </c>
      <c r="I3" s="23" t="s">
        <v>9</v>
      </c>
      <c r="J3" s="23" t="s">
        <v>178</v>
      </c>
      <c r="K3" s="23"/>
    </row>
    <row r="4" spans="1:11" s="16" customFormat="1" ht="45" x14ac:dyDescent="0.25">
      <c r="A4" s="25">
        <v>3</v>
      </c>
      <c r="B4" s="23" t="s">
        <v>7</v>
      </c>
      <c r="C4" s="23" t="s">
        <v>8</v>
      </c>
      <c r="D4" s="26" t="s">
        <v>46</v>
      </c>
      <c r="E4" s="23" t="s">
        <v>122</v>
      </c>
      <c r="F4" s="30" t="s">
        <v>13</v>
      </c>
      <c r="G4" s="26" t="s">
        <v>43</v>
      </c>
      <c r="H4" s="30" t="s">
        <v>42</v>
      </c>
      <c r="I4" s="23" t="s">
        <v>36</v>
      </c>
      <c r="J4" s="23" t="s">
        <v>178</v>
      </c>
      <c r="K4" s="23"/>
    </row>
    <row r="5" spans="1:11" s="16" customFormat="1" ht="30" x14ac:dyDescent="0.25">
      <c r="A5" s="25">
        <v>4</v>
      </c>
      <c r="B5" s="23" t="s">
        <v>7</v>
      </c>
      <c r="C5" s="23" t="s">
        <v>8</v>
      </c>
      <c r="D5" s="26" t="s">
        <v>46</v>
      </c>
      <c r="E5" s="23" t="s">
        <v>11</v>
      </c>
      <c r="F5" s="30" t="s">
        <v>14</v>
      </c>
      <c r="G5" s="26" t="s">
        <v>61</v>
      </c>
      <c r="H5" s="30" t="s">
        <v>90</v>
      </c>
      <c r="I5" s="23" t="s">
        <v>9</v>
      </c>
      <c r="J5" s="23" t="s">
        <v>178</v>
      </c>
      <c r="K5" s="23"/>
    </row>
    <row r="6" spans="1:11" s="16" customFormat="1" ht="45" x14ac:dyDescent="0.25">
      <c r="A6" s="25">
        <v>5</v>
      </c>
      <c r="B6" s="23" t="s">
        <v>7</v>
      </c>
      <c r="C6" s="23" t="s">
        <v>12</v>
      </c>
      <c r="D6" s="26" t="s">
        <v>123</v>
      </c>
      <c r="E6" s="23" t="s">
        <v>46</v>
      </c>
      <c r="F6" s="30" t="s">
        <v>16</v>
      </c>
      <c r="G6" s="26" t="s">
        <v>69</v>
      </c>
      <c r="H6" s="30" t="s">
        <v>70</v>
      </c>
      <c r="I6" s="23" t="s">
        <v>36</v>
      </c>
      <c r="J6" s="23" t="s">
        <v>178</v>
      </c>
      <c r="K6" s="23"/>
    </row>
    <row r="7" spans="1:11" s="16" customFormat="1" ht="30" x14ac:dyDescent="0.25">
      <c r="A7" s="25">
        <v>6</v>
      </c>
      <c r="B7" s="23" t="s">
        <v>7</v>
      </c>
      <c r="C7" s="23" t="s">
        <v>15</v>
      </c>
      <c r="D7" s="26" t="s">
        <v>46</v>
      </c>
      <c r="E7" s="23" t="s">
        <v>57</v>
      </c>
      <c r="F7" s="30" t="s">
        <v>17</v>
      </c>
      <c r="G7" s="26" t="s">
        <v>53</v>
      </c>
      <c r="H7" s="30" t="s">
        <v>52</v>
      </c>
      <c r="I7" s="23" t="s">
        <v>37</v>
      </c>
      <c r="J7" s="23" t="s">
        <v>178</v>
      </c>
      <c r="K7" s="23"/>
    </row>
    <row r="8" spans="1:11" s="16" customFormat="1" ht="45" x14ac:dyDescent="0.25">
      <c r="A8" s="25">
        <v>7</v>
      </c>
      <c r="B8" s="23" t="s">
        <v>7</v>
      </c>
      <c r="C8" s="23" t="s">
        <v>15</v>
      </c>
      <c r="D8" s="26" t="s">
        <v>46</v>
      </c>
      <c r="E8" s="23" t="s">
        <v>57</v>
      </c>
      <c r="F8" s="30" t="s">
        <v>18</v>
      </c>
      <c r="G8" s="26" t="s">
        <v>53</v>
      </c>
      <c r="H8" s="30" t="s">
        <v>51</v>
      </c>
      <c r="I8" s="23" t="s">
        <v>36</v>
      </c>
      <c r="J8" s="23" t="s">
        <v>178</v>
      </c>
      <c r="K8" s="23"/>
    </row>
    <row r="9" spans="1:11" s="16" customFormat="1" ht="30" x14ac:dyDescent="0.25">
      <c r="A9" s="25">
        <v>8</v>
      </c>
      <c r="B9" s="23" t="s">
        <v>7</v>
      </c>
      <c r="C9" s="23" t="s">
        <v>15</v>
      </c>
      <c r="D9" s="26" t="s">
        <v>46</v>
      </c>
      <c r="E9" s="23" t="s">
        <v>57</v>
      </c>
      <c r="F9" s="30" t="s">
        <v>19</v>
      </c>
      <c r="G9" s="26" t="s">
        <v>53</v>
      </c>
      <c r="H9" s="30" t="s">
        <v>56</v>
      </c>
      <c r="I9" s="23" t="s">
        <v>36</v>
      </c>
      <c r="J9" s="23" t="s">
        <v>178</v>
      </c>
      <c r="K9" s="23"/>
    </row>
    <row r="10" spans="1:11" s="16" customFormat="1" ht="45" x14ac:dyDescent="0.25">
      <c r="A10" s="25">
        <v>9</v>
      </c>
      <c r="B10" s="23" t="s">
        <v>7</v>
      </c>
      <c r="C10" s="23" t="s">
        <v>15</v>
      </c>
      <c r="D10" s="26" t="s">
        <v>46</v>
      </c>
      <c r="E10" s="23" t="s">
        <v>57</v>
      </c>
      <c r="F10" s="30" t="s">
        <v>20</v>
      </c>
      <c r="G10" s="26" t="s">
        <v>53</v>
      </c>
      <c r="H10" s="30" t="s">
        <v>58</v>
      </c>
      <c r="I10" s="23" t="s">
        <v>37</v>
      </c>
      <c r="J10" s="23" t="s">
        <v>178</v>
      </c>
      <c r="K10" s="23"/>
    </row>
    <row r="11" spans="1:11" s="16" customFormat="1" ht="90" x14ac:dyDescent="0.25">
      <c r="A11" s="25">
        <v>10</v>
      </c>
      <c r="B11" s="23" t="s">
        <v>7</v>
      </c>
      <c r="C11" s="23" t="s">
        <v>15</v>
      </c>
      <c r="D11" s="26" t="s">
        <v>46</v>
      </c>
      <c r="E11" s="23" t="s">
        <v>68</v>
      </c>
      <c r="F11" s="30" t="s">
        <v>21</v>
      </c>
      <c r="G11" s="26" t="s">
        <v>61</v>
      </c>
      <c r="H11" s="30" t="s">
        <v>59</v>
      </c>
      <c r="I11" s="23" t="s">
        <v>36</v>
      </c>
      <c r="J11" s="23" t="s">
        <v>178</v>
      </c>
      <c r="K11" s="23"/>
    </row>
    <row r="12" spans="1:11" s="16" customFormat="1" ht="90" x14ac:dyDescent="0.25">
      <c r="A12" s="25">
        <v>11</v>
      </c>
      <c r="B12" s="23" t="s">
        <v>7</v>
      </c>
      <c r="C12" s="23" t="s">
        <v>15</v>
      </c>
      <c r="D12" s="26" t="s">
        <v>46</v>
      </c>
      <c r="E12" s="23" t="s">
        <v>47</v>
      </c>
      <c r="F12" s="30" t="s">
        <v>22</v>
      </c>
      <c r="G12" s="26" t="s">
        <v>61</v>
      </c>
      <c r="H12" s="30" t="s">
        <v>60</v>
      </c>
      <c r="I12" s="23" t="s">
        <v>36</v>
      </c>
      <c r="J12" s="23" t="s">
        <v>178</v>
      </c>
      <c r="K12" s="23"/>
    </row>
    <row r="13" spans="1:11" s="16" customFormat="1" ht="75" x14ac:dyDescent="0.25">
      <c r="A13" s="25">
        <v>12</v>
      </c>
      <c r="B13" s="23" t="s">
        <v>7</v>
      </c>
      <c r="C13" s="23" t="s">
        <v>15</v>
      </c>
      <c r="D13" s="26" t="s">
        <v>46</v>
      </c>
      <c r="E13" s="23" t="s">
        <v>57</v>
      </c>
      <c r="F13" s="30" t="s">
        <v>24</v>
      </c>
      <c r="G13" s="26" t="s">
        <v>67</v>
      </c>
      <c r="H13" s="30" t="s">
        <v>23</v>
      </c>
      <c r="I13" s="23" t="s">
        <v>36</v>
      </c>
      <c r="J13" s="23" t="s">
        <v>178</v>
      </c>
      <c r="K13" s="23"/>
    </row>
    <row r="14" spans="1:11" s="16" customFormat="1" ht="90" x14ac:dyDescent="0.25">
      <c r="A14" s="25">
        <v>13</v>
      </c>
      <c r="B14" s="23" t="s">
        <v>7</v>
      </c>
      <c r="C14" s="23" t="s">
        <v>15</v>
      </c>
      <c r="D14" s="26" t="s">
        <v>46</v>
      </c>
      <c r="E14" s="23" t="s">
        <v>57</v>
      </c>
      <c r="F14" s="30" t="s">
        <v>25</v>
      </c>
      <c r="G14" s="26" t="s">
        <v>54</v>
      </c>
      <c r="H14" s="30" t="s">
        <v>55</v>
      </c>
      <c r="I14" s="23" t="s">
        <v>37</v>
      </c>
      <c r="J14" s="23" t="s">
        <v>178</v>
      </c>
      <c r="K14" s="23"/>
    </row>
    <row r="15" spans="1:11" s="16" customFormat="1" ht="45" x14ac:dyDescent="0.25">
      <c r="A15" s="25">
        <v>15</v>
      </c>
      <c r="B15" s="23" t="s">
        <v>7</v>
      </c>
      <c r="C15" s="23" t="s">
        <v>15</v>
      </c>
      <c r="D15" s="26" t="s">
        <v>46</v>
      </c>
      <c r="E15" s="23" t="s">
        <v>57</v>
      </c>
      <c r="F15" s="30" t="s">
        <v>27</v>
      </c>
      <c r="G15" s="26" t="s">
        <v>53</v>
      </c>
      <c r="H15" s="30" t="s">
        <v>65</v>
      </c>
      <c r="I15" s="23" t="s">
        <v>37</v>
      </c>
      <c r="J15" s="23" t="s">
        <v>178</v>
      </c>
      <c r="K15" s="23"/>
    </row>
    <row r="16" spans="1:11" s="16" customFormat="1" ht="30" x14ac:dyDescent="0.25">
      <c r="A16" s="25">
        <v>16</v>
      </c>
      <c r="B16" s="23" t="s">
        <v>7</v>
      </c>
      <c r="C16" s="23" t="s">
        <v>15</v>
      </c>
      <c r="D16" s="26" t="s">
        <v>46</v>
      </c>
      <c r="E16" s="23" t="s">
        <v>57</v>
      </c>
      <c r="F16" s="30" t="s">
        <v>26</v>
      </c>
      <c r="G16" s="26" t="s">
        <v>53</v>
      </c>
      <c r="H16" s="30" t="s">
        <v>62</v>
      </c>
      <c r="I16" s="23" t="s">
        <v>37</v>
      </c>
      <c r="J16" s="23" t="s">
        <v>178</v>
      </c>
      <c r="K16" s="23"/>
    </row>
    <row r="17" spans="1:18" s="16" customFormat="1" ht="30" x14ac:dyDescent="0.25">
      <c r="A17" s="25">
        <v>17</v>
      </c>
      <c r="B17" s="23" t="s">
        <v>7</v>
      </c>
      <c r="C17" s="23" t="s">
        <v>15</v>
      </c>
      <c r="D17" s="26" t="s">
        <v>46</v>
      </c>
      <c r="E17" s="23" t="s">
        <v>57</v>
      </c>
      <c r="F17" s="30" t="s">
        <v>30</v>
      </c>
      <c r="G17" s="26" t="s">
        <v>53</v>
      </c>
      <c r="H17" s="30" t="s">
        <v>63</v>
      </c>
      <c r="I17" s="23" t="s">
        <v>37</v>
      </c>
      <c r="J17" s="23" t="s">
        <v>178</v>
      </c>
      <c r="K17" s="23"/>
    </row>
    <row r="18" spans="1:18" s="16" customFormat="1" ht="30" x14ac:dyDescent="0.25">
      <c r="A18" s="25">
        <v>18</v>
      </c>
      <c r="B18" s="23" t="s">
        <v>7</v>
      </c>
      <c r="C18" s="23" t="s">
        <v>15</v>
      </c>
      <c r="D18" s="26" t="s">
        <v>46</v>
      </c>
      <c r="E18" s="23" t="s">
        <v>57</v>
      </c>
      <c r="F18" s="30" t="s">
        <v>28</v>
      </c>
      <c r="G18" s="26" t="s">
        <v>53</v>
      </c>
      <c r="H18" s="30" t="s">
        <v>62</v>
      </c>
      <c r="I18" s="23" t="s">
        <v>37</v>
      </c>
      <c r="J18" s="23" t="s">
        <v>178</v>
      </c>
      <c r="K18" s="23"/>
    </row>
    <row r="19" spans="1:18" s="16" customFormat="1" ht="45" x14ac:dyDescent="0.25">
      <c r="A19" s="25">
        <v>19</v>
      </c>
      <c r="B19" s="23" t="s">
        <v>7</v>
      </c>
      <c r="C19" s="23" t="s">
        <v>15</v>
      </c>
      <c r="D19" s="26" t="s">
        <v>46</v>
      </c>
      <c r="E19" s="23" t="s">
        <v>57</v>
      </c>
      <c r="F19" s="30" t="s">
        <v>29</v>
      </c>
      <c r="G19" s="26" t="s">
        <v>53</v>
      </c>
      <c r="H19" s="31" t="s">
        <v>64</v>
      </c>
      <c r="I19" s="23" t="s">
        <v>37</v>
      </c>
      <c r="J19" s="23" t="s">
        <v>178</v>
      </c>
      <c r="K19" s="23"/>
    </row>
    <row r="20" spans="1:18" s="16" customFormat="1" ht="30" x14ac:dyDescent="0.25">
      <c r="A20" s="25">
        <v>20</v>
      </c>
      <c r="B20" s="23" t="s">
        <v>7</v>
      </c>
      <c r="C20" s="23" t="s">
        <v>15</v>
      </c>
      <c r="D20" s="26" t="s">
        <v>46</v>
      </c>
      <c r="E20" s="23" t="s">
        <v>57</v>
      </c>
      <c r="F20" s="30" t="s">
        <v>31</v>
      </c>
      <c r="G20" s="26" t="s">
        <v>53</v>
      </c>
      <c r="H20" s="30" t="s">
        <v>63</v>
      </c>
      <c r="I20" s="23" t="s">
        <v>37</v>
      </c>
      <c r="J20" s="23" t="s">
        <v>178</v>
      </c>
      <c r="K20" s="23"/>
    </row>
    <row r="21" spans="1:18" s="16" customFormat="1" ht="45" x14ac:dyDescent="0.25">
      <c r="A21" s="25">
        <v>21</v>
      </c>
      <c r="B21" s="23" t="s">
        <v>7</v>
      </c>
      <c r="C21" s="23" t="s">
        <v>15</v>
      </c>
      <c r="D21" s="26" t="s">
        <v>46</v>
      </c>
      <c r="E21" s="23" t="s">
        <v>57</v>
      </c>
      <c r="F21" s="30" t="s">
        <v>32</v>
      </c>
      <c r="G21" s="26" t="s">
        <v>53</v>
      </c>
      <c r="H21" s="30" t="s">
        <v>64</v>
      </c>
      <c r="I21" s="23" t="s">
        <v>37</v>
      </c>
      <c r="J21" s="23" t="s">
        <v>178</v>
      </c>
      <c r="K21" s="23"/>
    </row>
    <row r="22" spans="1:18" s="16" customFormat="1" ht="30" x14ac:dyDescent="0.25">
      <c r="A22" s="25">
        <v>22</v>
      </c>
      <c r="B22" s="23" t="s">
        <v>7</v>
      </c>
      <c r="C22" s="23" t="s">
        <v>15</v>
      </c>
      <c r="D22" s="26" t="s">
        <v>46</v>
      </c>
      <c r="E22" s="23" t="s">
        <v>57</v>
      </c>
      <c r="F22" s="30" t="s">
        <v>33</v>
      </c>
      <c r="G22" s="26" t="s">
        <v>53</v>
      </c>
      <c r="H22" s="30" t="s">
        <v>62</v>
      </c>
      <c r="I22" s="23" t="s">
        <v>37</v>
      </c>
      <c r="J22" s="23" t="s">
        <v>178</v>
      </c>
      <c r="K22" s="23"/>
    </row>
    <row r="23" spans="1:18" s="16" customFormat="1" ht="30" x14ac:dyDescent="0.25">
      <c r="A23" s="25">
        <v>23</v>
      </c>
      <c r="B23" s="23" t="s">
        <v>7</v>
      </c>
      <c r="C23" s="23" t="s">
        <v>15</v>
      </c>
      <c r="D23" s="26" t="s">
        <v>46</v>
      </c>
      <c r="E23" s="23" t="s">
        <v>57</v>
      </c>
      <c r="F23" s="30" t="s">
        <v>34</v>
      </c>
      <c r="G23" s="26" t="s">
        <v>53</v>
      </c>
      <c r="H23" s="30" t="s">
        <v>66</v>
      </c>
      <c r="I23" s="23" t="s">
        <v>37</v>
      </c>
      <c r="J23" s="23" t="s">
        <v>178</v>
      </c>
      <c r="K23" s="23"/>
    </row>
    <row r="24" spans="1:18" s="16" customFormat="1" ht="45" x14ac:dyDescent="0.25">
      <c r="A24" s="25">
        <v>24</v>
      </c>
      <c r="B24" s="23" t="s">
        <v>7</v>
      </c>
      <c r="C24" s="23" t="s">
        <v>15</v>
      </c>
      <c r="D24" s="26" t="s">
        <v>46</v>
      </c>
      <c r="E24" s="23" t="s">
        <v>57</v>
      </c>
      <c r="F24" s="30" t="s">
        <v>35</v>
      </c>
      <c r="G24" s="26" t="s">
        <v>53</v>
      </c>
      <c r="H24" s="30" t="s">
        <v>64</v>
      </c>
      <c r="I24" s="23" t="s">
        <v>37</v>
      </c>
      <c r="J24" s="23" t="s">
        <v>178</v>
      </c>
      <c r="K24" s="23"/>
    </row>
    <row r="25" spans="1:18" s="16" customFormat="1" ht="30" x14ac:dyDescent="0.25">
      <c r="A25" s="25">
        <v>25</v>
      </c>
      <c r="B25" s="23" t="s">
        <v>7</v>
      </c>
      <c r="C25" s="23" t="s">
        <v>15</v>
      </c>
      <c r="D25" s="26" t="s">
        <v>11</v>
      </c>
      <c r="E25" s="23" t="s">
        <v>57</v>
      </c>
      <c r="F25" s="30" t="s">
        <v>92</v>
      </c>
      <c r="G25" s="26" t="s">
        <v>89</v>
      </c>
      <c r="H25" s="30" t="s">
        <v>93</v>
      </c>
      <c r="I25" s="23" t="s">
        <v>91</v>
      </c>
      <c r="J25" s="23" t="s">
        <v>178</v>
      </c>
      <c r="K25" s="23"/>
    </row>
    <row r="26" spans="1:18" s="16" customFormat="1" ht="45" x14ac:dyDescent="0.25">
      <c r="A26" s="25">
        <v>26</v>
      </c>
      <c r="B26" s="23" t="s">
        <v>94</v>
      </c>
      <c r="C26" s="23" t="s">
        <v>94</v>
      </c>
      <c r="D26" s="26" t="s">
        <v>123</v>
      </c>
      <c r="E26" s="23" t="s">
        <v>45</v>
      </c>
      <c r="F26" s="30" t="s">
        <v>100</v>
      </c>
      <c r="G26" s="26" t="s">
        <v>45</v>
      </c>
      <c r="H26" s="30" t="s">
        <v>101</v>
      </c>
      <c r="I26" s="23" t="s">
        <v>36</v>
      </c>
      <c r="J26" s="23" t="s">
        <v>178</v>
      </c>
      <c r="K26" s="23"/>
    </row>
    <row r="27" spans="1:18" s="16" customFormat="1" ht="45" x14ac:dyDescent="0.25">
      <c r="A27" s="25">
        <v>27</v>
      </c>
      <c r="B27" s="23" t="s">
        <v>94</v>
      </c>
      <c r="C27" s="23" t="s">
        <v>94</v>
      </c>
      <c r="D27" s="26" t="s">
        <v>124</v>
      </c>
      <c r="E27" s="23" t="s">
        <v>45</v>
      </c>
      <c r="F27" s="30" t="s">
        <v>95</v>
      </c>
      <c r="G27" s="26" t="s">
        <v>45</v>
      </c>
      <c r="H27" s="30" t="s">
        <v>96</v>
      </c>
      <c r="I27" s="23" t="s">
        <v>36</v>
      </c>
      <c r="J27" s="23" t="s">
        <v>178</v>
      </c>
      <c r="K27" s="23"/>
    </row>
    <row r="28" spans="1:18" ht="45" x14ac:dyDescent="0.25">
      <c r="A28" s="25">
        <v>28</v>
      </c>
      <c r="B28" s="23" t="s">
        <v>94</v>
      </c>
      <c r="C28" s="23" t="s">
        <v>94</v>
      </c>
      <c r="D28" s="26" t="s">
        <v>125</v>
      </c>
      <c r="E28" s="23" t="s">
        <v>45</v>
      </c>
      <c r="F28" s="30" t="s">
        <v>121</v>
      </c>
      <c r="G28" s="26" t="s">
        <v>45</v>
      </c>
      <c r="H28" s="30" t="s">
        <v>102</v>
      </c>
      <c r="I28" s="23" t="s">
        <v>36</v>
      </c>
      <c r="J28" s="23" t="s">
        <v>178</v>
      </c>
      <c r="K28" s="23"/>
      <c r="L28" s="16"/>
      <c r="M28" s="16"/>
      <c r="N28" s="16"/>
      <c r="O28" s="16"/>
      <c r="P28" s="16"/>
      <c r="Q28" s="16"/>
      <c r="R28" s="16"/>
    </row>
    <row r="29" spans="1:18" ht="45" x14ac:dyDescent="0.25">
      <c r="A29" s="25">
        <v>29</v>
      </c>
      <c r="B29" s="23" t="s">
        <v>94</v>
      </c>
      <c r="C29" s="23" t="s">
        <v>94</v>
      </c>
      <c r="D29" s="26" t="s">
        <v>126</v>
      </c>
      <c r="E29" s="23" t="s">
        <v>45</v>
      </c>
      <c r="F29" s="30" t="s">
        <v>120</v>
      </c>
      <c r="G29" s="26" t="s">
        <v>45</v>
      </c>
      <c r="H29" s="30" t="s">
        <v>103</v>
      </c>
      <c r="I29" s="23" t="s">
        <v>36</v>
      </c>
      <c r="J29" s="23" t="s">
        <v>178</v>
      </c>
      <c r="K29" s="23"/>
      <c r="L29" s="16"/>
      <c r="M29" s="16"/>
      <c r="N29" s="16"/>
      <c r="O29" s="16"/>
      <c r="P29" s="16"/>
      <c r="Q29" s="16"/>
      <c r="R29" s="16"/>
    </row>
    <row r="30" spans="1:18" ht="45" x14ac:dyDescent="0.25">
      <c r="A30" s="25">
        <v>30</v>
      </c>
      <c r="B30" s="23" t="s">
        <v>94</v>
      </c>
      <c r="C30" s="23" t="s">
        <v>94</v>
      </c>
      <c r="D30" s="26" t="s">
        <v>127</v>
      </c>
      <c r="E30" s="23" t="s">
        <v>45</v>
      </c>
      <c r="F30" s="30" t="s">
        <v>119</v>
      </c>
      <c r="G30" s="26" t="s">
        <v>45</v>
      </c>
      <c r="H30" s="30" t="s">
        <v>104</v>
      </c>
      <c r="I30" s="23" t="s">
        <v>36</v>
      </c>
      <c r="J30" s="23" t="s">
        <v>178</v>
      </c>
      <c r="K30" s="23"/>
      <c r="L30" s="16"/>
      <c r="M30" s="16"/>
      <c r="N30" s="16"/>
      <c r="O30" s="16"/>
      <c r="P30" s="16"/>
      <c r="Q30" s="16"/>
      <c r="R30" s="16"/>
    </row>
    <row r="31" spans="1:18" ht="45" x14ac:dyDescent="0.25">
      <c r="A31" s="25">
        <v>31</v>
      </c>
      <c r="B31" s="23" t="s">
        <v>94</v>
      </c>
      <c r="C31" s="23" t="s">
        <v>94</v>
      </c>
      <c r="D31" s="26" t="s">
        <v>128</v>
      </c>
      <c r="E31" s="23" t="s">
        <v>45</v>
      </c>
      <c r="F31" s="30" t="s">
        <v>118</v>
      </c>
      <c r="G31" s="26" t="s">
        <v>45</v>
      </c>
      <c r="H31" s="30" t="s">
        <v>105</v>
      </c>
      <c r="I31" s="23" t="s">
        <v>36</v>
      </c>
      <c r="J31" s="23" t="s">
        <v>178</v>
      </c>
      <c r="K31" s="23"/>
      <c r="L31" s="16"/>
      <c r="M31" s="16"/>
      <c r="N31" s="16"/>
      <c r="O31" s="16"/>
      <c r="P31" s="16"/>
      <c r="Q31" s="16"/>
      <c r="R31" s="16"/>
    </row>
    <row r="32" spans="1:18" ht="45" x14ac:dyDescent="0.25">
      <c r="A32" s="25">
        <v>32</v>
      </c>
      <c r="B32" s="23" t="s">
        <v>94</v>
      </c>
      <c r="C32" s="23" t="s">
        <v>94</v>
      </c>
      <c r="D32" s="26" t="s">
        <v>129</v>
      </c>
      <c r="E32" s="23" t="s">
        <v>45</v>
      </c>
      <c r="F32" s="30" t="s">
        <v>117</v>
      </c>
      <c r="G32" s="26" t="s">
        <v>45</v>
      </c>
      <c r="H32" s="30" t="s">
        <v>106</v>
      </c>
      <c r="I32" s="23" t="s">
        <v>36</v>
      </c>
      <c r="J32" s="23" t="s">
        <v>178</v>
      </c>
      <c r="K32" s="23"/>
      <c r="L32" s="16"/>
      <c r="M32" s="16"/>
      <c r="N32" s="16"/>
      <c r="O32" s="16"/>
      <c r="P32" s="16"/>
      <c r="Q32" s="16"/>
      <c r="R32" s="16"/>
    </row>
    <row r="33" spans="1:18" s="18" customFormat="1" ht="45" x14ac:dyDescent="0.25">
      <c r="A33" s="25">
        <v>33</v>
      </c>
      <c r="B33" s="23" t="s">
        <v>94</v>
      </c>
      <c r="C33" s="23" t="s">
        <v>94</v>
      </c>
      <c r="D33" s="26" t="s">
        <v>130</v>
      </c>
      <c r="E33" s="23" t="s">
        <v>45</v>
      </c>
      <c r="F33" s="30" t="s">
        <v>116</v>
      </c>
      <c r="G33" s="26" t="s">
        <v>45</v>
      </c>
      <c r="H33" s="30" t="s">
        <v>107</v>
      </c>
      <c r="I33" s="23" t="s">
        <v>36</v>
      </c>
      <c r="J33" s="23" t="s">
        <v>178</v>
      </c>
      <c r="K33" s="23"/>
      <c r="L33" s="16"/>
      <c r="M33" s="16"/>
      <c r="N33" s="16"/>
      <c r="O33" s="16"/>
      <c r="P33" s="16"/>
      <c r="Q33" s="16"/>
      <c r="R33" s="16"/>
    </row>
    <row r="34" spans="1:18" s="18" customFormat="1" ht="45" x14ac:dyDescent="0.25">
      <c r="A34" s="25">
        <v>34</v>
      </c>
      <c r="B34" s="23" t="s">
        <v>94</v>
      </c>
      <c r="C34" s="23" t="s">
        <v>94</v>
      </c>
      <c r="D34" s="26" t="s">
        <v>131</v>
      </c>
      <c r="E34" s="23" t="s">
        <v>45</v>
      </c>
      <c r="F34" s="30" t="s">
        <v>115</v>
      </c>
      <c r="G34" s="26" t="s">
        <v>45</v>
      </c>
      <c r="H34" s="30" t="s">
        <v>108</v>
      </c>
      <c r="I34" s="23" t="s">
        <v>36</v>
      </c>
      <c r="J34" s="23" t="s">
        <v>178</v>
      </c>
      <c r="K34" s="23"/>
      <c r="L34" s="16"/>
      <c r="M34" s="16"/>
      <c r="N34" s="16"/>
      <c r="O34" s="16"/>
      <c r="P34" s="16"/>
      <c r="Q34" s="16"/>
      <c r="R34" s="16"/>
    </row>
    <row r="35" spans="1:18" s="18" customFormat="1" ht="45" x14ac:dyDescent="0.25">
      <c r="A35" s="25">
        <v>35</v>
      </c>
      <c r="B35" s="23" t="s">
        <v>94</v>
      </c>
      <c r="C35" s="23" t="s">
        <v>94</v>
      </c>
      <c r="D35" s="26" t="s">
        <v>132</v>
      </c>
      <c r="E35" s="23" t="s">
        <v>45</v>
      </c>
      <c r="F35" s="30" t="s">
        <v>114</v>
      </c>
      <c r="G35" s="26" t="s">
        <v>45</v>
      </c>
      <c r="H35" s="30" t="s">
        <v>109</v>
      </c>
      <c r="I35" s="23" t="s">
        <v>36</v>
      </c>
      <c r="J35" s="23" t="s">
        <v>178</v>
      </c>
      <c r="K35" s="23"/>
      <c r="L35" s="16"/>
      <c r="M35" s="16"/>
      <c r="N35" s="16"/>
      <c r="O35" s="16"/>
      <c r="P35" s="16"/>
      <c r="Q35" s="16"/>
      <c r="R35" s="16"/>
    </row>
    <row r="36" spans="1:18" s="18" customFormat="1" ht="45" x14ac:dyDescent="0.25">
      <c r="A36" s="25">
        <v>36</v>
      </c>
      <c r="B36" s="23" t="s">
        <v>94</v>
      </c>
      <c r="C36" s="23" t="s">
        <v>94</v>
      </c>
      <c r="D36" s="26" t="s">
        <v>133</v>
      </c>
      <c r="E36" s="23" t="s">
        <v>45</v>
      </c>
      <c r="F36" s="30" t="s">
        <v>113</v>
      </c>
      <c r="G36" s="26" t="s">
        <v>45</v>
      </c>
      <c r="H36" s="30" t="s">
        <v>110</v>
      </c>
      <c r="I36" s="23" t="s">
        <v>36</v>
      </c>
      <c r="J36" s="23" t="s">
        <v>178</v>
      </c>
      <c r="K36" s="23"/>
      <c r="L36" s="16"/>
      <c r="M36" s="16"/>
      <c r="N36" s="16"/>
      <c r="O36" s="16"/>
      <c r="P36" s="16"/>
      <c r="Q36" s="16"/>
      <c r="R36" s="16"/>
    </row>
    <row r="37" spans="1:18" s="18" customFormat="1" ht="45" x14ac:dyDescent="0.25">
      <c r="A37" s="25">
        <v>37</v>
      </c>
      <c r="B37" s="23" t="s">
        <v>94</v>
      </c>
      <c r="C37" s="23" t="s">
        <v>94</v>
      </c>
      <c r="D37" s="26" t="s">
        <v>134</v>
      </c>
      <c r="E37" s="23" t="s">
        <v>45</v>
      </c>
      <c r="F37" s="30" t="s">
        <v>112</v>
      </c>
      <c r="G37" s="26" t="s">
        <v>45</v>
      </c>
      <c r="H37" s="30" t="s">
        <v>111</v>
      </c>
      <c r="I37" s="23" t="s">
        <v>36</v>
      </c>
      <c r="J37" s="23" t="s">
        <v>178</v>
      </c>
      <c r="K37" s="23"/>
      <c r="L37" s="16"/>
      <c r="M37" s="16"/>
      <c r="N37" s="16"/>
      <c r="O37" s="16"/>
      <c r="P37" s="16"/>
      <c r="Q37" s="16"/>
      <c r="R37" s="16"/>
    </row>
    <row r="38" spans="1:18" s="18" customFormat="1" ht="30" x14ac:dyDescent="0.25">
      <c r="A38" s="25">
        <v>38</v>
      </c>
      <c r="B38" s="23" t="s">
        <v>7</v>
      </c>
      <c r="C38" s="23" t="s">
        <v>15</v>
      </c>
      <c r="D38" s="26" t="s">
        <v>47</v>
      </c>
      <c r="E38" s="26" t="s">
        <v>45</v>
      </c>
      <c r="F38" s="30" t="s">
        <v>135</v>
      </c>
      <c r="G38" s="26" t="s">
        <v>136</v>
      </c>
      <c r="H38" s="31" t="s">
        <v>137</v>
      </c>
      <c r="I38" s="23" t="s">
        <v>91</v>
      </c>
      <c r="J38" s="23" t="s">
        <v>178</v>
      </c>
      <c r="K38" s="23"/>
      <c r="L38" s="16"/>
      <c r="M38" s="16"/>
      <c r="N38" s="16"/>
      <c r="O38" s="16"/>
      <c r="P38" s="16"/>
      <c r="Q38" s="16"/>
      <c r="R38" s="16"/>
    </row>
    <row r="39" spans="1:18" ht="50.25" customHeight="1" x14ac:dyDescent="0.25">
      <c r="A39" s="23">
        <v>39</v>
      </c>
      <c r="B39" s="23" t="s">
        <v>139</v>
      </c>
      <c r="C39" s="23" t="s">
        <v>140</v>
      </c>
      <c r="D39" s="26" t="s">
        <v>141</v>
      </c>
      <c r="E39" s="26" t="s">
        <v>45</v>
      </c>
      <c r="F39" s="30" t="s">
        <v>142</v>
      </c>
      <c r="G39" s="26" t="s">
        <v>230</v>
      </c>
      <c r="H39" s="30" t="s">
        <v>143</v>
      </c>
      <c r="I39" s="23" t="s">
        <v>36</v>
      </c>
      <c r="J39" s="23" t="s">
        <v>178</v>
      </c>
      <c r="K39" s="23"/>
      <c r="L39" s="16"/>
      <c r="M39" s="16"/>
      <c r="N39" s="16"/>
      <c r="O39" s="16"/>
      <c r="P39" s="16"/>
      <c r="Q39" s="16"/>
      <c r="R39" s="16"/>
    </row>
    <row r="40" spans="1:18" ht="45" x14ac:dyDescent="0.25">
      <c r="A40" s="23">
        <v>40</v>
      </c>
      <c r="B40" s="23" t="s">
        <v>139</v>
      </c>
      <c r="C40" s="23" t="s">
        <v>140</v>
      </c>
      <c r="D40" s="26" t="s">
        <v>141</v>
      </c>
      <c r="E40" s="26" t="s">
        <v>45</v>
      </c>
      <c r="F40" s="30" t="s">
        <v>145</v>
      </c>
      <c r="G40" s="30" t="s">
        <v>144</v>
      </c>
      <c r="H40" s="30" t="s">
        <v>144</v>
      </c>
      <c r="I40" s="23" t="s">
        <v>36</v>
      </c>
      <c r="J40" s="23" t="s">
        <v>178</v>
      </c>
      <c r="K40" s="23"/>
      <c r="L40" s="16"/>
      <c r="M40" s="16"/>
      <c r="N40" s="16"/>
      <c r="O40" s="16"/>
      <c r="P40" s="16"/>
      <c r="Q40" s="16"/>
      <c r="R40" s="16"/>
    </row>
    <row r="41" spans="1:18" ht="75" x14ac:dyDescent="0.25">
      <c r="A41" s="23">
        <v>41</v>
      </c>
      <c r="B41" s="23" t="s">
        <v>139</v>
      </c>
      <c r="C41" s="23" t="s">
        <v>146</v>
      </c>
      <c r="D41" s="26" t="s">
        <v>141</v>
      </c>
      <c r="E41" s="23" t="s">
        <v>146</v>
      </c>
      <c r="F41" s="30" t="s">
        <v>147</v>
      </c>
      <c r="G41" s="26" t="s">
        <v>212</v>
      </c>
      <c r="H41" s="30" t="s">
        <v>217</v>
      </c>
      <c r="I41" s="23" t="s">
        <v>36</v>
      </c>
      <c r="J41" s="23" t="s">
        <v>178</v>
      </c>
      <c r="K41" s="23"/>
      <c r="L41" s="16"/>
      <c r="M41" s="16"/>
      <c r="N41" s="16"/>
      <c r="O41" s="16"/>
      <c r="P41" s="16"/>
      <c r="Q41" s="16"/>
      <c r="R41" s="16"/>
    </row>
    <row r="42" spans="1:18" ht="75" x14ac:dyDescent="0.25">
      <c r="A42" s="23">
        <v>42</v>
      </c>
      <c r="B42" s="23" t="s">
        <v>139</v>
      </c>
      <c r="C42" s="23" t="s">
        <v>148</v>
      </c>
      <c r="D42" s="26" t="s">
        <v>218</v>
      </c>
      <c r="E42" s="23" t="s">
        <v>219</v>
      </c>
      <c r="F42" s="30" t="s">
        <v>149</v>
      </c>
      <c r="G42" s="26" t="s">
        <v>48</v>
      </c>
      <c r="H42" s="30" t="s">
        <v>220</v>
      </c>
      <c r="I42" s="23" t="s">
        <v>36</v>
      </c>
      <c r="J42" s="23" t="s">
        <v>178</v>
      </c>
      <c r="K42" s="23"/>
      <c r="L42" s="16"/>
      <c r="M42" s="16"/>
      <c r="N42" s="16"/>
      <c r="O42" s="16"/>
      <c r="P42" s="16"/>
      <c r="Q42" s="16"/>
      <c r="R42" s="16"/>
    </row>
    <row r="43" spans="1:18" ht="60" x14ac:dyDescent="0.25">
      <c r="A43" s="23">
        <v>43</v>
      </c>
      <c r="B43" s="23" t="s">
        <v>139</v>
      </c>
      <c r="C43" s="23" t="s">
        <v>154</v>
      </c>
      <c r="D43" s="26" t="s">
        <v>123</v>
      </c>
      <c r="E43" s="23" t="s">
        <v>214</v>
      </c>
      <c r="F43" s="30" t="s">
        <v>150</v>
      </c>
      <c r="G43" s="26" t="s">
        <v>212</v>
      </c>
      <c r="H43" s="30" t="s">
        <v>221</v>
      </c>
      <c r="I43" s="23" t="s">
        <v>36</v>
      </c>
      <c r="J43" s="23" t="s">
        <v>178</v>
      </c>
      <c r="K43" s="23"/>
      <c r="L43" s="16"/>
      <c r="M43" s="16"/>
      <c r="N43" s="16"/>
      <c r="O43" s="16"/>
      <c r="P43" s="16"/>
      <c r="Q43" s="16"/>
      <c r="R43" s="16"/>
    </row>
    <row r="44" spans="1:18" ht="45" x14ac:dyDescent="0.25">
      <c r="A44" s="23">
        <v>44</v>
      </c>
      <c r="B44" s="23" t="s">
        <v>139</v>
      </c>
      <c r="C44" s="23" t="s">
        <v>153</v>
      </c>
      <c r="D44" s="26" t="s">
        <v>213</v>
      </c>
      <c r="E44" s="23" t="s">
        <v>214</v>
      </c>
      <c r="F44" s="30" t="s">
        <v>151</v>
      </c>
      <c r="G44" s="26" t="s">
        <v>212</v>
      </c>
      <c r="H44" s="30" t="s">
        <v>211</v>
      </c>
      <c r="I44" s="23" t="s">
        <v>36</v>
      </c>
      <c r="J44" s="23" t="s">
        <v>178</v>
      </c>
      <c r="K44" s="23"/>
      <c r="L44" s="16"/>
      <c r="M44" s="16"/>
      <c r="N44" s="16"/>
      <c r="O44" s="16"/>
      <c r="P44" s="16"/>
      <c r="Q44" s="16"/>
      <c r="R44" s="16"/>
    </row>
    <row r="45" spans="1:18" ht="57" customHeight="1" x14ac:dyDescent="0.25">
      <c r="A45" s="23">
        <v>45</v>
      </c>
      <c r="B45" s="23" t="s">
        <v>139</v>
      </c>
      <c r="C45" s="23" t="s">
        <v>156</v>
      </c>
      <c r="D45" s="26" t="s">
        <v>204</v>
      </c>
      <c r="E45" s="23" t="s">
        <v>45</v>
      </c>
      <c r="F45" s="30" t="s">
        <v>152</v>
      </c>
      <c r="G45" s="26" t="s">
        <v>45</v>
      </c>
      <c r="H45" s="30" t="s">
        <v>203</v>
      </c>
      <c r="I45" s="23" t="s">
        <v>36</v>
      </c>
      <c r="J45" s="23" t="s">
        <v>178</v>
      </c>
      <c r="K45" s="23"/>
      <c r="L45" s="16"/>
      <c r="M45" s="16"/>
      <c r="N45" s="16"/>
      <c r="O45" s="16"/>
      <c r="P45" s="16"/>
      <c r="Q45" s="16"/>
      <c r="R45" s="16"/>
    </row>
    <row r="46" spans="1:18" ht="53.25" customHeight="1" x14ac:dyDescent="0.25">
      <c r="A46" s="23">
        <v>46</v>
      </c>
      <c r="B46" s="23" t="s">
        <v>139</v>
      </c>
      <c r="C46" s="23" t="s">
        <v>155</v>
      </c>
      <c r="D46" s="26" t="s">
        <v>201</v>
      </c>
      <c r="E46" s="23" t="s">
        <v>45</v>
      </c>
      <c r="F46" s="30" t="s">
        <v>157</v>
      </c>
      <c r="G46" s="26" t="s">
        <v>45</v>
      </c>
      <c r="H46" s="30" t="s">
        <v>202</v>
      </c>
      <c r="I46" s="23" t="s">
        <v>36</v>
      </c>
      <c r="J46" s="23" t="s">
        <v>178</v>
      </c>
      <c r="K46" s="23"/>
      <c r="L46" s="16"/>
      <c r="M46" s="16"/>
      <c r="N46" s="16"/>
      <c r="O46" s="16"/>
      <c r="P46" s="16"/>
      <c r="Q46" s="16"/>
      <c r="R46" s="16"/>
    </row>
    <row r="47" spans="1:18" ht="45" x14ac:dyDescent="0.25">
      <c r="A47" s="23">
        <v>47</v>
      </c>
      <c r="B47" s="23" t="s">
        <v>139</v>
      </c>
      <c r="C47" s="23" t="s">
        <v>158</v>
      </c>
      <c r="D47" s="26" t="s">
        <v>183</v>
      </c>
      <c r="E47" s="23" t="s">
        <v>45</v>
      </c>
      <c r="F47" s="30" t="s">
        <v>159</v>
      </c>
      <c r="G47" s="26" t="s">
        <v>45</v>
      </c>
      <c r="H47" s="30" t="s">
        <v>184</v>
      </c>
      <c r="I47" s="23" t="s">
        <v>36</v>
      </c>
      <c r="J47" s="23" t="s">
        <v>178</v>
      </c>
      <c r="K47" s="23"/>
      <c r="L47" s="16"/>
      <c r="M47" s="16"/>
      <c r="N47" s="16"/>
      <c r="O47" s="16"/>
      <c r="P47" s="16"/>
      <c r="Q47" s="16"/>
      <c r="R47" s="16"/>
    </row>
    <row r="48" spans="1:18" ht="45" x14ac:dyDescent="0.25">
      <c r="A48" s="23">
        <v>48</v>
      </c>
      <c r="B48" s="23" t="s">
        <v>139</v>
      </c>
      <c r="C48" s="23" t="s">
        <v>160</v>
      </c>
      <c r="D48" s="26" t="s">
        <v>183</v>
      </c>
      <c r="E48" s="23" t="s">
        <v>45</v>
      </c>
      <c r="F48" s="30" t="s">
        <v>161</v>
      </c>
      <c r="G48" s="26" t="s">
        <v>45</v>
      </c>
      <c r="H48" s="30" t="s">
        <v>182</v>
      </c>
      <c r="I48" s="23" t="s">
        <v>36</v>
      </c>
      <c r="J48" s="23" t="s">
        <v>178</v>
      </c>
      <c r="K48" s="23"/>
      <c r="L48" s="16"/>
      <c r="M48" s="16"/>
      <c r="N48" s="16"/>
      <c r="O48" s="16"/>
      <c r="P48" s="16"/>
      <c r="Q48" s="16"/>
      <c r="R48" s="16"/>
    </row>
    <row r="49" spans="1:18" ht="45" x14ac:dyDescent="0.25">
      <c r="A49" s="23">
        <v>49</v>
      </c>
      <c r="B49" s="23" t="s">
        <v>139</v>
      </c>
      <c r="C49" s="23" t="s">
        <v>162</v>
      </c>
      <c r="D49" s="26" t="s">
        <v>197</v>
      </c>
      <c r="E49" s="23" t="s">
        <v>45</v>
      </c>
      <c r="F49" s="30" t="s">
        <v>164</v>
      </c>
      <c r="G49" s="23" t="s">
        <v>45</v>
      </c>
      <c r="H49" s="30" t="s">
        <v>198</v>
      </c>
      <c r="I49" s="23" t="s">
        <v>36</v>
      </c>
      <c r="J49" s="23" t="s">
        <v>178</v>
      </c>
      <c r="K49" s="23"/>
      <c r="L49" s="16"/>
      <c r="M49" s="16"/>
      <c r="N49" s="16"/>
      <c r="O49" s="16"/>
      <c r="P49" s="16"/>
      <c r="Q49" s="16"/>
      <c r="R49" s="16"/>
    </row>
    <row r="50" spans="1:18" ht="45" x14ac:dyDescent="0.25">
      <c r="A50" s="23">
        <v>50</v>
      </c>
      <c r="B50" s="23" t="s">
        <v>139</v>
      </c>
      <c r="C50" s="23" t="s">
        <v>163</v>
      </c>
      <c r="D50" s="26" t="s">
        <v>197</v>
      </c>
      <c r="E50" s="23" t="s">
        <v>45</v>
      </c>
      <c r="F50" s="30" t="s">
        <v>165</v>
      </c>
      <c r="G50" s="23" t="s">
        <v>45</v>
      </c>
      <c r="H50" s="30" t="s">
        <v>199</v>
      </c>
      <c r="I50" s="23" t="s">
        <v>36</v>
      </c>
      <c r="J50" s="23" t="s">
        <v>178</v>
      </c>
      <c r="K50" s="23"/>
      <c r="L50" s="16"/>
      <c r="M50" s="16"/>
      <c r="N50" s="16"/>
      <c r="O50" s="16"/>
      <c r="P50" s="16"/>
      <c r="Q50" s="16"/>
      <c r="R50" s="16"/>
    </row>
    <row r="51" spans="1:18" ht="45" x14ac:dyDescent="0.25">
      <c r="A51" s="23">
        <v>51</v>
      </c>
      <c r="B51" s="23" t="s">
        <v>139</v>
      </c>
      <c r="C51" s="23" t="s">
        <v>167</v>
      </c>
      <c r="D51" s="26" t="s">
        <v>208</v>
      </c>
      <c r="E51" s="23" t="s">
        <v>205</v>
      </c>
      <c r="F51" s="30" t="s">
        <v>166</v>
      </c>
      <c r="G51" s="26" t="s">
        <v>207</v>
      </c>
      <c r="H51" s="30" t="s">
        <v>206</v>
      </c>
      <c r="I51" s="23" t="s">
        <v>36</v>
      </c>
      <c r="J51" s="23" t="s">
        <v>178</v>
      </c>
      <c r="K51" s="23"/>
      <c r="L51" s="16"/>
      <c r="M51" s="16"/>
      <c r="N51" s="16"/>
      <c r="O51" s="16"/>
      <c r="P51" s="16"/>
      <c r="Q51" s="16"/>
      <c r="R51" s="16"/>
    </row>
    <row r="52" spans="1:18" ht="45" x14ac:dyDescent="0.25">
      <c r="A52" s="23">
        <v>52</v>
      </c>
      <c r="B52" s="23" t="s">
        <v>139</v>
      </c>
      <c r="C52" s="23" t="s">
        <v>168</v>
      </c>
      <c r="D52" s="26" t="s">
        <v>209</v>
      </c>
      <c r="E52" s="23" t="s">
        <v>191</v>
      </c>
      <c r="F52" s="30" t="s">
        <v>169</v>
      </c>
      <c r="G52" s="23" t="s">
        <v>45</v>
      </c>
      <c r="H52" s="30" t="s">
        <v>192</v>
      </c>
      <c r="I52" s="23" t="s">
        <v>36</v>
      </c>
      <c r="J52" s="23" t="s">
        <v>178</v>
      </c>
      <c r="K52" s="23"/>
      <c r="L52" s="16"/>
      <c r="M52" s="16"/>
      <c r="N52" s="16"/>
      <c r="O52" s="16"/>
      <c r="P52" s="16"/>
      <c r="Q52" s="16"/>
      <c r="R52" s="16"/>
    </row>
    <row r="53" spans="1:18" ht="30" x14ac:dyDescent="0.25">
      <c r="A53" s="23">
        <v>53</v>
      </c>
      <c r="B53" s="23" t="s">
        <v>139</v>
      </c>
      <c r="C53" s="23" t="s">
        <v>170</v>
      </c>
      <c r="D53" s="26" t="s">
        <v>209</v>
      </c>
      <c r="E53" s="23" t="s">
        <v>187</v>
      </c>
      <c r="F53" s="30" t="s">
        <v>171</v>
      </c>
      <c r="G53" s="26" t="s">
        <v>186</v>
      </c>
      <c r="H53" s="30" t="s">
        <v>185</v>
      </c>
      <c r="I53" s="23" t="s">
        <v>36</v>
      </c>
      <c r="J53" s="23" t="s">
        <v>178</v>
      </c>
      <c r="K53" s="23"/>
      <c r="L53" s="16"/>
      <c r="M53" s="16"/>
      <c r="N53" s="16"/>
      <c r="O53" s="16"/>
      <c r="P53" s="16"/>
      <c r="Q53" s="16"/>
      <c r="R53" s="16"/>
    </row>
    <row r="54" spans="1:18" ht="30" x14ac:dyDescent="0.25">
      <c r="A54" s="23">
        <v>54</v>
      </c>
      <c r="B54" s="23" t="s">
        <v>139</v>
      </c>
      <c r="C54" s="23" t="s">
        <v>172</v>
      </c>
      <c r="D54" s="26" t="s">
        <v>209</v>
      </c>
      <c r="E54" s="23" t="s">
        <v>188</v>
      </c>
      <c r="F54" s="30" t="s">
        <v>173</v>
      </c>
      <c r="G54" s="26" t="s">
        <v>189</v>
      </c>
      <c r="H54" s="30" t="s">
        <v>190</v>
      </c>
      <c r="I54" s="23" t="s">
        <v>36</v>
      </c>
      <c r="J54" s="23" t="s">
        <v>178</v>
      </c>
      <c r="K54" s="23"/>
      <c r="L54" s="16"/>
      <c r="M54" s="16"/>
      <c r="N54" s="16"/>
      <c r="O54" s="16"/>
      <c r="P54" s="16"/>
      <c r="Q54" s="16"/>
      <c r="R54" s="16"/>
    </row>
    <row r="55" spans="1:18" ht="45" x14ac:dyDescent="0.25">
      <c r="A55" s="23">
        <v>55</v>
      </c>
      <c r="B55" s="23" t="s">
        <v>139</v>
      </c>
      <c r="C55" s="23" t="s">
        <v>174</v>
      </c>
      <c r="D55" s="26" t="s">
        <v>225</v>
      </c>
      <c r="E55" s="23" t="s">
        <v>224</v>
      </c>
      <c r="F55" s="30" t="s">
        <v>175</v>
      </c>
      <c r="G55" s="26" t="s">
        <v>223</v>
      </c>
      <c r="H55" s="30" t="s">
        <v>222</v>
      </c>
      <c r="I55" s="23" t="s">
        <v>36</v>
      </c>
      <c r="J55" s="23" t="s">
        <v>178</v>
      </c>
      <c r="K55" s="23"/>
      <c r="L55" s="16"/>
      <c r="M55" s="16"/>
      <c r="N55" s="16"/>
      <c r="O55" s="16"/>
      <c r="P55" s="16"/>
      <c r="Q55" s="16"/>
      <c r="R55" s="16"/>
    </row>
    <row r="56" spans="1:18" ht="30" x14ac:dyDescent="0.25">
      <c r="A56" s="23">
        <v>56</v>
      </c>
      <c r="B56" s="23" t="s">
        <v>139</v>
      </c>
      <c r="C56" s="23" t="s">
        <v>176</v>
      </c>
      <c r="D56" s="26" t="s">
        <v>195</v>
      </c>
      <c r="E56" s="23" t="s">
        <v>45</v>
      </c>
      <c r="F56" s="30" t="s">
        <v>177</v>
      </c>
      <c r="G56" s="23" t="s">
        <v>45</v>
      </c>
      <c r="H56" s="30" t="s">
        <v>196</v>
      </c>
      <c r="I56" s="23" t="s">
        <v>37</v>
      </c>
      <c r="J56" s="23" t="s">
        <v>178</v>
      </c>
      <c r="K56" s="23"/>
      <c r="L56" s="16"/>
      <c r="M56" s="16"/>
      <c r="N56" s="16"/>
      <c r="O56" s="16"/>
      <c r="P56" s="16"/>
      <c r="Q56" s="16"/>
      <c r="R56" s="16"/>
    </row>
    <row r="57" spans="1:18" s="16" customFormat="1" ht="45" x14ac:dyDescent="0.25">
      <c r="A57" s="25">
        <v>57</v>
      </c>
      <c r="B57" s="23" t="s">
        <v>7</v>
      </c>
      <c r="C57" s="23" t="s">
        <v>15</v>
      </c>
      <c r="D57" s="26" t="s">
        <v>210</v>
      </c>
      <c r="E57" s="23" t="s">
        <v>45</v>
      </c>
      <c r="F57" s="30" t="s">
        <v>193</v>
      </c>
      <c r="G57" s="26" t="s">
        <v>89</v>
      </c>
      <c r="H57" s="30" t="s">
        <v>93</v>
      </c>
      <c r="I57" s="23" t="s">
        <v>37</v>
      </c>
      <c r="J57" s="23" t="s">
        <v>178</v>
      </c>
      <c r="K57" s="23"/>
    </row>
    <row r="58" spans="1:18" s="16" customFormat="1" ht="30" x14ac:dyDescent="0.25">
      <c r="A58" s="25">
        <v>58</v>
      </c>
      <c r="B58" s="23" t="s">
        <v>7</v>
      </c>
      <c r="C58" s="23" t="s">
        <v>8</v>
      </c>
      <c r="D58" s="26" t="s">
        <v>46</v>
      </c>
      <c r="E58" s="23" t="s">
        <v>188</v>
      </c>
      <c r="F58" s="30" t="s">
        <v>215</v>
      </c>
      <c r="G58" s="26" t="s">
        <v>61</v>
      </c>
      <c r="H58" s="30" t="s">
        <v>216</v>
      </c>
      <c r="I58" s="23" t="s">
        <v>9</v>
      </c>
      <c r="J58" s="23" t="s">
        <v>178</v>
      </c>
      <c r="K58" s="23"/>
    </row>
    <row r="59" spans="1:18" s="16" customFormat="1" ht="60" x14ac:dyDescent="0.25">
      <c r="A59" s="25">
        <v>59</v>
      </c>
      <c r="B59" s="23" t="s">
        <v>7</v>
      </c>
      <c r="C59" s="23" t="s">
        <v>15</v>
      </c>
      <c r="D59" s="26" t="s">
        <v>46</v>
      </c>
      <c r="E59" s="23" t="s">
        <v>57</v>
      </c>
      <c r="F59" s="30" t="s">
        <v>231</v>
      </c>
      <c r="G59" s="26" t="s">
        <v>53</v>
      </c>
      <c r="H59" s="30" t="s">
        <v>226</v>
      </c>
      <c r="I59" s="23" t="s">
        <v>36</v>
      </c>
      <c r="J59" s="23"/>
      <c r="K59" s="23" t="s">
        <v>50</v>
      </c>
    </row>
  </sheetData>
  <autoFilter ref="A1:I2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Normal="100" workbookViewId="0">
      <selection activeCell="M3" sqref="M3"/>
    </sheetView>
  </sheetViews>
  <sheetFormatPr baseColWidth="10" defaultRowHeight="15" x14ac:dyDescent="0.25"/>
  <cols>
    <col min="1" max="1" width="19" style="19" bestFit="1" customWidth="1"/>
    <col min="2" max="2" width="17.7109375" bestFit="1" customWidth="1"/>
    <col min="3" max="3" width="77.140625" style="1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72</v>
      </c>
      <c r="B1" s="15" t="s">
        <v>0</v>
      </c>
      <c r="C1" s="9" t="s">
        <v>3</v>
      </c>
      <c r="D1" s="10" t="s">
        <v>71</v>
      </c>
      <c r="E1" s="8" t="s">
        <v>73</v>
      </c>
      <c r="F1" s="8" t="s">
        <v>74</v>
      </c>
      <c r="G1" s="8" t="s">
        <v>76</v>
      </c>
      <c r="H1" s="8" t="s">
        <v>75</v>
      </c>
      <c r="I1" s="8" t="s">
        <v>77</v>
      </c>
      <c r="J1" s="8" t="s">
        <v>78</v>
      </c>
      <c r="K1" s="8" t="s">
        <v>97</v>
      </c>
      <c r="L1" s="8" t="s">
        <v>98</v>
      </c>
      <c r="M1" s="11" t="s">
        <v>99</v>
      </c>
    </row>
    <row r="2" spans="1:13" x14ac:dyDescent="0.25">
      <c r="A2" s="5">
        <v>1</v>
      </c>
      <c r="B2" s="14" t="str">
        <f>'Controleur CA'!B2</f>
        <v>commande d'accès</v>
      </c>
      <c r="C2" s="6" t="str">
        <f>'Controleur CA'!F2</f>
        <v>Vérifier que la colonne C6 contient "C3A BLO5"</v>
      </c>
      <c r="D2" s="2" t="s">
        <v>50</v>
      </c>
      <c r="E2" s="2" t="s">
        <v>50</v>
      </c>
      <c r="F2" s="2" t="s">
        <v>50</v>
      </c>
      <c r="G2" s="2" t="s">
        <v>50</v>
      </c>
      <c r="H2" s="2" t="s">
        <v>50</v>
      </c>
      <c r="I2" s="2" t="s">
        <v>50</v>
      </c>
      <c r="J2" s="2" t="s">
        <v>50</v>
      </c>
      <c r="K2" s="2" t="s">
        <v>50</v>
      </c>
      <c r="L2" s="2" t="s">
        <v>50</v>
      </c>
      <c r="M2" s="2" t="s">
        <v>50</v>
      </c>
    </row>
    <row r="3" spans="1:13" ht="30" x14ac:dyDescent="0.25">
      <c r="A3" s="3">
        <v>2</v>
      </c>
      <c r="B3" s="14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s="1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14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50</v>
      </c>
      <c r="E5" s="2" t="s">
        <v>50</v>
      </c>
      <c r="F5" s="2" t="s">
        <v>50</v>
      </c>
      <c r="G5" s="2" t="s">
        <v>50</v>
      </c>
      <c r="H5" s="2" t="s">
        <v>50</v>
      </c>
      <c r="I5" s="2" t="s">
        <v>50</v>
      </c>
      <c r="J5" s="2" t="s">
        <v>50</v>
      </c>
      <c r="K5" s="2" t="s">
        <v>50</v>
      </c>
      <c r="L5" s="2" t="s">
        <v>50</v>
      </c>
      <c r="M5" s="2" t="s">
        <v>50</v>
      </c>
    </row>
    <row r="6" spans="1:13" ht="30" x14ac:dyDescent="0.25">
      <c r="A6" s="3">
        <v>5</v>
      </c>
      <c r="B6" s="14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 t="s">
        <v>50</v>
      </c>
    </row>
    <row r="7" spans="1:13" x14ac:dyDescent="0.25">
      <c r="A7" s="3">
        <v>6</v>
      </c>
      <c r="B7" s="14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50</v>
      </c>
      <c r="E7" s="2" t="s">
        <v>50</v>
      </c>
      <c r="F7" s="2" t="s">
        <v>50</v>
      </c>
      <c r="G7" s="2" t="s">
        <v>50</v>
      </c>
      <c r="H7" s="2" t="s">
        <v>50</v>
      </c>
      <c r="I7" s="2" t="s">
        <v>50</v>
      </c>
      <c r="J7" s="2" t="s">
        <v>50</v>
      </c>
      <c r="K7" s="2" t="s">
        <v>50</v>
      </c>
      <c r="L7" s="2" t="s">
        <v>50</v>
      </c>
      <c r="M7" s="2" t="s">
        <v>50</v>
      </c>
    </row>
    <row r="8" spans="1:13" ht="30" x14ac:dyDescent="0.25">
      <c r="A8" s="3">
        <v>7</v>
      </c>
      <c r="B8" s="14" t="str">
        <f>'Controleur CA'!B8</f>
        <v>commande d'accès</v>
      </c>
      <c r="C8" s="4" t="str">
        <f>'Controleur CA'!F8</f>
        <v>Vérifier que la colonne C et la colonne F commence par un nombre sur 5 caracteres suivant un "/" sans espace.</v>
      </c>
      <c r="D8" s="2" t="s">
        <v>50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</row>
    <row r="9" spans="1:13" x14ac:dyDescent="0.25">
      <c r="A9" s="3">
        <v>8</v>
      </c>
      <c r="B9" s="14" t="str">
        <f>'Controleur CA'!B9</f>
        <v>commande d'accès</v>
      </c>
      <c r="C9" s="4" t="str">
        <f>'Controleur CA'!F9</f>
        <v>Vérifier que la colonne G est supérieure ou égal à 1</v>
      </c>
      <c r="D9" s="2" t="s">
        <v>50</v>
      </c>
      <c r="E9" s="2" t="s">
        <v>50</v>
      </c>
      <c r="F9" s="2" t="s">
        <v>50</v>
      </c>
      <c r="G9" s="2" t="s">
        <v>50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50</v>
      </c>
      <c r="M9" s="2" t="s">
        <v>50</v>
      </c>
    </row>
    <row r="10" spans="1:13" ht="30" x14ac:dyDescent="0.25">
      <c r="A10" s="3">
        <v>9</v>
      </c>
      <c r="B10" s="14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50</v>
      </c>
      <c r="E10" s="2" t="s">
        <v>50</v>
      </c>
      <c r="F10" s="2" t="s">
        <v>50</v>
      </c>
      <c r="G10" s="2" t="s">
        <v>50</v>
      </c>
      <c r="H10" s="2" t="s">
        <v>50</v>
      </c>
      <c r="I10" s="2" t="s">
        <v>50</v>
      </c>
      <c r="J10" s="2" t="s">
        <v>50</v>
      </c>
      <c r="K10" s="2" t="s">
        <v>50</v>
      </c>
      <c r="L10" s="2" t="s">
        <v>50</v>
      </c>
      <c r="M10" s="2" t="s">
        <v>50</v>
      </c>
    </row>
    <row r="11" spans="1:13" ht="45" x14ac:dyDescent="0.25">
      <c r="A11" s="3">
        <v>10</v>
      </c>
      <c r="B11" s="14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50</v>
      </c>
      <c r="E11" s="2" t="s">
        <v>50</v>
      </c>
      <c r="F11" s="2" t="s">
        <v>50</v>
      </c>
      <c r="G11" s="2" t="s">
        <v>50</v>
      </c>
      <c r="H11" s="2" t="s">
        <v>50</v>
      </c>
      <c r="I11" s="2" t="s">
        <v>50</v>
      </c>
      <c r="J11" s="2" t="s">
        <v>50</v>
      </c>
      <c r="K11" s="2" t="s">
        <v>50</v>
      </c>
      <c r="L11" s="2" t="s">
        <v>50</v>
      </c>
      <c r="M11" s="2" t="s">
        <v>50</v>
      </c>
    </row>
    <row r="12" spans="1:13" ht="45" x14ac:dyDescent="0.25">
      <c r="A12" s="3">
        <v>11</v>
      </c>
      <c r="B12" s="14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50</v>
      </c>
      <c r="E12" s="2" t="s">
        <v>50</v>
      </c>
      <c r="F12" s="2" t="s">
        <v>50</v>
      </c>
      <c r="G12" s="2" t="s">
        <v>50</v>
      </c>
      <c r="H12" s="2" t="s">
        <v>50</v>
      </c>
      <c r="I12" s="2" t="s">
        <v>50</v>
      </c>
      <c r="J12" s="2" t="s">
        <v>50</v>
      </c>
      <c r="K12" s="2" t="s">
        <v>50</v>
      </c>
      <c r="L12" s="2" t="s">
        <v>50</v>
      </c>
      <c r="M12" s="2" t="s">
        <v>50</v>
      </c>
    </row>
    <row r="13" spans="1:13" ht="30" x14ac:dyDescent="0.25">
      <c r="A13" s="3">
        <v>12</v>
      </c>
      <c r="B13" s="14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50</v>
      </c>
      <c r="E13" s="2" t="s">
        <v>50</v>
      </c>
      <c r="F13" s="2" t="s">
        <v>50</v>
      </c>
      <c r="G13" s="2" t="s">
        <v>50</v>
      </c>
      <c r="H13" s="2" t="s">
        <v>50</v>
      </c>
      <c r="I13" s="2" t="s">
        <v>50</v>
      </c>
      <c r="J13" s="2" t="s">
        <v>50</v>
      </c>
      <c r="K13" s="2" t="s">
        <v>50</v>
      </c>
      <c r="L13" s="2" t="s">
        <v>50</v>
      </c>
      <c r="M13" s="2" t="s">
        <v>50</v>
      </c>
    </row>
    <row r="14" spans="1:13" ht="45" x14ac:dyDescent="0.25">
      <c r="A14" s="3">
        <v>13</v>
      </c>
      <c r="B14" s="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50</v>
      </c>
      <c r="E14" s="2" t="s">
        <v>50</v>
      </c>
      <c r="F14" s="2" t="s">
        <v>50</v>
      </c>
      <c r="G14" s="2" t="s">
        <v>50</v>
      </c>
      <c r="H14" s="2" t="s">
        <v>50</v>
      </c>
      <c r="I14" s="2" t="s">
        <v>50</v>
      </c>
      <c r="J14" s="2" t="s">
        <v>50</v>
      </c>
      <c r="K14" s="2" t="s">
        <v>50</v>
      </c>
      <c r="L14" s="2" t="s">
        <v>50</v>
      </c>
      <c r="M14" s="2" t="s">
        <v>50</v>
      </c>
    </row>
    <row r="15" spans="1:13" x14ac:dyDescent="0.25">
      <c r="A15" s="3" t="s">
        <v>79</v>
      </c>
      <c r="B15" s="14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50</v>
      </c>
      <c r="E15" s="2" t="s">
        <v>50</v>
      </c>
      <c r="F15" s="2" t="s">
        <v>50</v>
      </c>
      <c r="G15" s="2" t="s">
        <v>50</v>
      </c>
      <c r="H15" s="2" t="s">
        <v>50</v>
      </c>
      <c r="I15" s="2" t="s">
        <v>50</v>
      </c>
      <c r="J15" s="2" t="s">
        <v>50</v>
      </c>
      <c r="K15" s="2" t="s">
        <v>50</v>
      </c>
      <c r="L15" s="2" t="s">
        <v>50</v>
      </c>
      <c r="M15" s="2" t="s">
        <v>50</v>
      </c>
    </row>
    <row r="16" spans="1:13" x14ac:dyDescent="0.25">
      <c r="A16" s="3" t="s">
        <v>80</v>
      </c>
      <c r="B16" s="14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50</v>
      </c>
      <c r="E16" s="2" t="s">
        <v>50</v>
      </c>
      <c r="F16" s="2" t="s">
        <v>50</v>
      </c>
      <c r="G16" s="2" t="s">
        <v>50</v>
      </c>
      <c r="H16" s="2" t="s">
        <v>50</v>
      </c>
      <c r="I16" s="2" t="s">
        <v>50</v>
      </c>
      <c r="J16" s="2" t="s">
        <v>50</v>
      </c>
      <c r="K16" s="2" t="s">
        <v>50</v>
      </c>
      <c r="L16" s="2" t="s">
        <v>50</v>
      </c>
      <c r="M16" s="2" t="s">
        <v>50</v>
      </c>
    </row>
    <row r="17" spans="1:13" x14ac:dyDescent="0.25">
      <c r="A17" s="3" t="s">
        <v>81</v>
      </c>
      <c r="B17" s="14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50</v>
      </c>
      <c r="E17" s="2" t="s">
        <v>50</v>
      </c>
      <c r="F17" s="2" t="s">
        <v>50</v>
      </c>
      <c r="G17" s="2" t="s">
        <v>50</v>
      </c>
      <c r="H17" s="2" t="s">
        <v>50</v>
      </c>
      <c r="I17" s="2" t="s">
        <v>50</v>
      </c>
      <c r="J17" s="2" t="s">
        <v>50</v>
      </c>
      <c r="K17" s="2" t="s">
        <v>50</v>
      </c>
      <c r="L17" s="2" t="s">
        <v>50</v>
      </c>
      <c r="M17" s="2" t="s">
        <v>50</v>
      </c>
    </row>
    <row r="18" spans="1:13" x14ac:dyDescent="0.25">
      <c r="A18" s="3" t="s">
        <v>82</v>
      </c>
      <c r="B18" s="14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 t="s">
        <v>50</v>
      </c>
      <c r="J18" s="2" t="s">
        <v>50</v>
      </c>
      <c r="K18" s="2" t="s">
        <v>50</v>
      </c>
      <c r="L18" s="2" t="s">
        <v>50</v>
      </c>
      <c r="M18" s="2" t="s">
        <v>50</v>
      </c>
    </row>
    <row r="19" spans="1:13" x14ac:dyDescent="0.25">
      <c r="A19" s="3" t="s">
        <v>83</v>
      </c>
      <c r="B19" s="14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50</v>
      </c>
      <c r="E19" s="2" t="s">
        <v>50</v>
      </c>
      <c r="F19" s="2" t="s">
        <v>50</v>
      </c>
      <c r="G19" s="2" t="s">
        <v>50</v>
      </c>
      <c r="H19" s="2" t="s">
        <v>50</v>
      </c>
      <c r="I19" s="2" t="s">
        <v>50</v>
      </c>
      <c r="J19" s="2" t="s">
        <v>50</v>
      </c>
      <c r="K19" s="2" t="s">
        <v>50</v>
      </c>
      <c r="L19" s="2" t="s">
        <v>50</v>
      </c>
      <c r="M19" s="2" t="s">
        <v>50</v>
      </c>
    </row>
    <row r="20" spans="1:13" x14ac:dyDescent="0.25">
      <c r="A20" s="3" t="s">
        <v>84</v>
      </c>
      <c r="B20" s="14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50</v>
      </c>
      <c r="E20" s="2" t="s">
        <v>50</v>
      </c>
      <c r="F20" s="2" t="s">
        <v>50</v>
      </c>
      <c r="G20" s="2" t="s">
        <v>50</v>
      </c>
      <c r="H20" s="2" t="s">
        <v>50</v>
      </c>
      <c r="I20" s="2" t="s">
        <v>50</v>
      </c>
      <c r="J20" s="2" t="s">
        <v>50</v>
      </c>
      <c r="K20" s="2" t="s">
        <v>50</v>
      </c>
      <c r="L20" s="2" t="s">
        <v>50</v>
      </c>
      <c r="M20" s="2" t="s">
        <v>50</v>
      </c>
    </row>
    <row r="21" spans="1:13" ht="30" x14ac:dyDescent="0.25">
      <c r="A21" s="3" t="s">
        <v>85</v>
      </c>
      <c r="B21" s="14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50</v>
      </c>
      <c r="E21" s="2" t="s">
        <v>50</v>
      </c>
      <c r="F21" s="2" t="s">
        <v>50</v>
      </c>
      <c r="G21" s="2" t="s">
        <v>50</v>
      </c>
      <c r="H21" s="2" t="s">
        <v>50</v>
      </c>
      <c r="I21" s="2" t="s">
        <v>50</v>
      </c>
      <c r="J21" s="2" t="s">
        <v>50</v>
      </c>
      <c r="K21" s="2" t="s">
        <v>50</v>
      </c>
      <c r="L21" s="2" t="s">
        <v>50</v>
      </c>
      <c r="M21" s="2" t="s">
        <v>50</v>
      </c>
    </row>
    <row r="22" spans="1:13" x14ac:dyDescent="0.25">
      <c r="A22" s="3" t="s">
        <v>86</v>
      </c>
      <c r="B22" s="14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50</v>
      </c>
      <c r="E22" s="2" t="s">
        <v>50</v>
      </c>
      <c r="F22" s="2" t="s">
        <v>50</v>
      </c>
      <c r="G22" s="2" t="s">
        <v>50</v>
      </c>
      <c r="H22" s="2" t="s">
        <v>50</v>
      </c>
      <c r="I22" s="2" t="s">
        <v>50</v>
      </c>
      <c r="J22" s="2" t="s">
        <v>50</v>
      </c>
      <c r="K22" s="2" t="s">
        <v>50</v>
      </c>
      <c r="L22" s="2" t="s">
        <v>50</v>
      </c>
      <c r="M22" s="2" t="s">
        <v>50</v>
      </c>
    </row>
    <row r="23" spans="1:13" x14ac:dyDescent="0.25">
      <c r="A23" s="3" t="s">
        <v>87</v>
      </c>
      <c r="B23" s="14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50</v>
      </c>
      <c r="E23" s="2" t="s">
        <v>50</v>
      </c>
      <c r="F23" s="2" t="s">
        <v>50</v>
      </c>
      <c r="G23" s="2" t="s">
        <v>50</v>
      </c>
      <c r="H23" s="2" t="s">
        <v>50</v>
      </c>
      <c r="I23" s="2" t="s">
        <v>50</v>
      </c>
      <c r="J23" s="2" t="s">
        <v>50</v>
      </c>
      <c r="K23" s="2" t="s">
        <v>50</v>
      </c>
      <c r="L23" s="2" t="s">
        <v>50</v>
      </c>
      <c r="M23" s="2" t="s">
        <v>50</v>
      </c>
    </row>
    <row r="24" spans="1:13" x14ac:dyDescent="0.25">
      <c r="A24" s="12" t="s">
        <v>88</v>
      </c>
      <c r="B24" s="14" t="str">
        <f>'Controleur CA'!B24</f>
        <v>commande d'accès</v>
      </c>
      <c r="C24" s="13" t="str">
        <f>'Controleur CA'!F24</f>
        <v>Dans le cas d'une liaison [CT-P], la colonne H doit contenir la valeur "transition"</v>
      </c>
      <c r="D24" s="2" t="s">
        <v>50</v>
      </c>
      <c r="E24" s="2" t="s">
        <v>50</v>
      </c>
      <c r="F24" s="2" t="s">
        <v>50</v>
      </c>
      <c r="G24" s="2" t="s">
        <v>50</v>
      </c>
      <c r="H24" s="2" t="s">
        <v>50</v>
      </c>
      <c r="I24" s="2" t="s">
        <v>50</v>
      </c>
      <c r="J24" s="2" t="s">
        <v>50</v>
      </c>
      <c r="K24" s="2" t="s">
        <v>50</v>
      </c>
      <c r="L24" s="2" t="s">
        <v>50</v>
      </c>
      <c r="M24" s="2" t="s">
        <v>50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50</v>
      </c>
      <c r="E25" s="2" t="s">
        <v>50</v>
      </c>
      <c r="F25" s="2" t="s">
        <v>50</v>
      </c>
      <c r="G25" s="2" t="s">
        <v>50</v>
      </c>
      <c r="H25" s="2" t="s">
        <v>50</v>
      </c>
      <c r="I25" s="2" t="s">
        <v>50</v>
      </c>
      <c r="J25" s="2" t="s">
        <v>50</v>
      </c>
      <c r="K25" s="2" t="s">
        <v>50</v>
      </c>
      <c r="L25" s="2" t="s">
        <v>50</v>
      </c>
      <c r="M25" s="2" t="s">
        <v>50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 t="s">
        <v>50</v>
      </c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 t="s">
        <v>50</v>
      </c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 t="s">
        <v>50</v>
      </c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 t="s">
        <v>50</v>
      </c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 t="s">
        <v>50</v>
      </c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 t="s">
        <v>50</v>
      </c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 t="s">
        <v>50</v>
      </c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 t="s">
        <v>50</v>
      </c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 t="s">
        <v>50</v>
      </c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 t="s">
        <v>50</v>
      </c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 t="s">
        <v>50</v>
      </c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 t="s">
        <v>50</v>
      </c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50</v>
      </c>
      <c r="E38" s="2" t="s">
        <v>50</v>
      </c>
      <c r="F38" s="2" t="s">
        <v>50</v>
      </c>
      <c r="G38" s="2" t="s">
        <v>50</v>
      </c>
      <c r="H38" s="2" t="s">
        <v>50</v>
      </c>
      <c r="I38" s="2" t="s">
        <v>50</v>
      </c>
      <c r="J38" s="2" t="s">
        <v>50</v>
      </c>
      <c r="K38" s="2" t="s">
        <v>50</v>
      </c>
      <c r="L38" s="2" t="s">
        <v>50</v>
      </c>
      <c r="M38" s="2" t="s">
        <v>50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 t="s">
        <v>50</v>
      </c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 t="s">
        <v>50</v>
      </c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 t="s">
        <v>50</v>
      </c>
    </row>
    <row r="42" spans="1:13" ht="31.5" customHeight="1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 t="s">
        <v>50</v>
      </c>
    </row>
    <row r="43" spans="1:13" ht="33" customHeight="1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 t="s">
        <v>50</v>
      </c>
    </row>
    <row r="44" spans="1:13" ht="15.75" customHeight="1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 t="s">
        <v>50</v>
      </c>
    </row>
    <row r="45" spans="1:13" ht="19.5" customHeight="1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 t="s">
        <v>50</v>
      </c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 t="s">
        <v>50</v>
      </c>
    </row>
    <row r="47" spans="1:13" ht="32.25" customHeight="1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 t="s">
        <v>50</v>
      </c>
    </row>
    <row r="48" spans="1:13" ht="31.5" customHeight="1" x14ac:dyDescent="0.25">
      <c r="A48" s="17">
        <v>48</v>
      </c>
      <c r="B48" s="14" t="str">
        <f>'Controleur CA'!B48</f>
        <v>Complétude</v>
      </c>
      <c r="C48" s="20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 t="s">
        <v>50</v>
      </c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 t="s">
        <v>50</v>
      </c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 t="s">
        <v>50</v>
      </c>
    </row>
    <row r="51" spans="1:13" ht="29.25" customHeight="1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 t="s">
        <v>50</v>
      </c>
    </row>
    <row r="52" spans="1:13" ht="30" customHeight="1" x14ac:dyDescent="0.25">
      <c r="A52" s="17">
        <v>52</v>
      </c>
      <c r="B52" s="14" t="str">
        <f>'Controleur CA'!B52</f>
        <v>Complétude</v>
      </c>
      <c r="C52" s="21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 t="s">
        <v>50</v>
      </c>
    </row>
    <row r="53" spans="1:13" ht="15.75" customHeight="1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 t="s">
        <v>50</v>
      </c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 t="s">
        <v>50</v>
      </c>
    </row>
    <row r="55" spans="1:13" ht="33.75" customHeight="1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 t="s">
        <v>50</v>
      </c>
      <c r="E55" s="2" t="s">
        <v>50</v>
      </c>
      <c r="F55" s="2" t="s">
        <v>50</v>
      </c>
      <c r="G55" s="2" t="s">
        <v>50</v>
      </c>
      <c r="H55" s="2" t="s">
        <v>50</v>
      </c>
      <c r="I55" s="2" t="s">
        <v>50</v>
      </c>
      <c r="J55" s="2" t="s">
        <v>50</v>
      </c>
      <c r="K55" s="2" t="s">
        <v>50</v>
      </c>
      <c r="L55" s="2" t="s">
        <v>50</v>
      </c>
      <c r="M55" s="2" t="s">
        <v>50</v>
      </c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 t="s">
        <v>50</v>
      </c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50</v>
      </c>
      <c r="E57" s="2" t="s">
        <v>50</v>
      </c>
      <c r="F57" s="2" t="s">
        <v>50</v>
      </c>
      <c r="G57" s="2" t="s">
        <v>50</v>
      </c>
      <c r="H57" s="2" t="s">
        <v>50</v>
      </c>
      <c r="I57" s="2" t="s">
        <v>50</v>
      </c>
      <c r="J57" s="2" t="s">
        <v>50</v>
      </c>
      <c r="K57" s="2" t="s">
        <v>50</v>
      </c>
      <c r="L57" s="2" t="s">
        <v>50</v>
      </c>
      <c r="M57" s="2" t="s">
        <v>50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50</v>
      </c>
      <c r="E58" s="2" t="s">
        <v>50</v>
      </c>
      <c r="F58" s="2" t="s">
        <v>50</v>
      </c>
      <c r="G58" s="2" t="s">
        <v>50</v>
      </c>
      <c r="H58" s="2" t="s">
        <v>50</v>
      </c>
      <c r="I58" s="2" t="s">
        <v>50</v>
      </c>
      <c r="J58" s="2" t="s">
        <v>50</v>
      </c>
      <c r="K58" s="2" t="s">
        <v>50</v>
      </c>
      <c r="L58" s="2" t="s">
        <v>50</v>
      </c>
      <c r="M58" s="2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D2" sqref="D2:M5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72</v>
      </c>
      <c r="B1" s="15" t="s">
        <v>0</v>
      </c>
      <c r="C1" s="9" t="s">
        <v>3</v>
      </c>
      <c r="D1" s="10" t="s">
        <v>71</v>
      </c>
      <c r="E1" s="8" t="s">
        <v>73</v>
      </c>
      <c r="F1" s="8" t="s">
        <v>74</v>
      </c>
      <c r="G1" s="8" t="s">
        <v>76</v>
      </c>
      <c r="H1" s="8" t="s">
        <v>75</v>
      </c>
      <c r="I1" s="8" t="s">
        <v>77</v>
      </c>
      <c r="J1" s="8" t="s">
        <v>78</v>
      </c>
      <c r="K1" s="8" t="s">
        <v>97</v>
      </c>
      <c r="L1" s="8" t="s">
        <v>98</v>
      </c>
      <c r="M1" s="11" t="s">
        <v>99</v>
      </c>
    </row>
    <row r="2" spans="1:13" x14ac:dyDescent="0.25">
      <c r="A2" s="5">
        <v>1</v>
      </c>
      <c r="B2" s="14" t="str">
        <f>'Controleur CA'!B2</f>
        <v>commande d'accès</v>
      </c>
      <c r="C2" s="6" t="str">
        <f>'Controleur CA'!F2</f>
        <v>Vérifier que la colonne C6 contient "C3A BLO5"</v>
      </c>
      <c r="D2" s="2" t="s">
        <v>50</v>
      </c>
      <c r="E2" s="2" t="s">
        <v>50</v>
      </c>
      <c r="F2" s="2" t="s">
        <v>50</v>
      </c>
      <c r="G2" s="2" t="s">
        <v>50</v>
      </c>
      <c r="H2" s="2" t="s">
        <v>50</v>
      </c>
      <c r="I2" s="2" t="s">
        <v>50</v>
      </c>
      <c r="J2" s="2" t="s">
        <v>50</v>
      </c>
      <c r="K2" s="2" t="s">
        <v>50</v>
      </c>
      <c r="L2" s="2" t="s">
        <v>50</v>
      </c>
      <c r="M2" s="2" t="s">
        <v>50</v>
      </c>
    </row>
    <row r="3" spans="1:13" ht="30" x14ac:dyDescent="0.25">
      <c r="A3" s="3">
        <v>2</v>
      </c>
      <c r="B3" s="14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s="1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14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50</v>
      </c>
      <c r="E5" s="2" t="s">
        <v>50</v>
      </c>
      <c r="F5" s="2" t="s">
        <v>50</v>
      </c>
      <c r="G5" s="2" t="s">
        <v>50</v>
      </c>
      <c r="H5" s="2" t="s">
        <v>50</v>
      </c>
      <c r="I5" s="2" t="s">
        <v>50</v>
      </c>
      <c r="J5" s="2" t="s">
        <v>50</v>
      </c>
      <c r="K5" s="2" t="s">
        <v>50</v>
      </c>
      <c r="L5" s="2" t="s">
        <v>50</v>
      </c>
      <c r="M5" s="2" t="s">
        <v>50</v>
      </c>
    </row>
    <row r="6" spans="1:13" ht="30" x14ac:dyDescent="0.25">
      <c r="A6" s="3">
        <v>5</v>
      </c>
      <c r="B6" s="14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3">
        <v>6</v>
      </c>
      <c r="B7" s="14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50</v>
      </c>
      <c r="E7" s="2" t="s">
        <v>50</v>
      </c>
      <c r="F7" s="2" t="s">
        <v>50</v>
      </c>
      <c r="G7" s="2" t="s">
        <v>50</v>
      </c>
      <c r="H7" s="2" t="s">
        <v>50</v>
      </c>
      <c r="I7" s="2" t="s">
        <v>50</v>
      </c>
      <c r="J7" s="2" t="s">
        <v>50</v>
      </c>
      <c r="K7" s="2" t="s">
        <v>50</v>
      </c>
      <c r="L7" s="2" t="s">
        <v>50</v>
      </c>
      <c r="M7" s="2" t="s">
        <v>50</v>
      </c>
    </row>
    <row r="8" spans="1:13" ht="30" x14ac:dyDescent="0.25">
      <c r="A8" s="3">
        <v>7</v>
      </c>
      <c r="B8" s="14" t="str">
        <f>'Controleur CA'!B8</f>
        <v>commande d'accès</v>
      </c>
      <c r="C8" s="4" t="str">
        <f>'Controleur CA'!F8</f>
        <v>Vérifier que la colonne C et la colonne F commence par un nombre sur 5 caracteres suivant un "/" sans espace.</v>
      </c>
      <c r="D8" s="2" t="s">
        <v>50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</row>
    <row r="9" spans="1:13" x14ac:dyDescent="0.25">
      <c r="A9" s="3">
        <v>8</v>
      </c>
      <c r="B9" s="14" t="str">
        <f>'Controleur CA'!B9</f>
        <v>commande d'accès</v>
      </c>
      <c r="C9" s="4" t="str">
        <f>'Controleur CA'!F9</f>
        <v>Vérifier que la colonne G est supérieure ou égal à 1</v>
      </c>
      <c r="D9" s="2" t="s">
        <v>50</v>
      </c>
      <c r="E9" s="2" t="s">
        <v>50</v>
      </c>
      <c r="F9" s="2" t="s">
        <v>50</v>
      </c>
      <c r="G9" s="2" t="s">
        <v>50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50</v>
      </c>
      <c r="M9" s="2" t="s">
        <v>50</v>
      </c>
    </row>
    <row r="10" spans="1:13" ht="30" x14ac:dyDescent="0.25">
      <c r="A10" s="3">
        <v>9</v>
      </c>
      <c r="B10" s="14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50</v>
      </c>
      <c r="E10" s="2" t="s">
        <v>50</v>
      </c>
      <c r="F10" s="2" t="s">
        <v>50</v>
      </c>
      <c r="G10" s="2" t="s">
        <v>50</v>
      </c>
      <c r="H10" s="2" t="s">
        <v>50</v>
      </c>
      <c r="I10" s="2" t="s">
        <v>50</v>
      </c>
      <c r="J10" s="2" t="s">
        <v>50</v>
      </c>
      <c r="K10" s="2" t="s">
        <v>50</v>
      </c>
      <c r="L10" s="2" t="s">
        <v>50</v>
      </c>
      <c r="M10" s="2" t="s">
        <v>50</v>
      </c>
    </row>
    <row r="11" spans="1:13" ht="45" x14ac:dyDescent="0.25">
      <c r="A11" s="3">
        <v>10</v>
      </c>
      <c r="B11" s="14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50</v>
      </c>
      <c r="E11" s="2" t="s">
        <v>50</v>
      </c>
      <c r="F11" s="2" t="s">
        <v>50</v>
      </c>
      <c r="G11" s="2" t="s">
        <v>50</v>
      </c>
      <c r="H11" s="2" t="s">
        <v>50</v>
      </c>
      <c r="I11" s="2" t="s">
        <v>50</v>
      </c>
      <c r="J11" s="2" t="s">
        <v>50</v>
      </c>
      <c r="K11" s="2" t="s">
        <v>50</v>
      </c>
      <c r="L11" s="2" t="s">
        <v>50</v>
      </c>
      <c r="M11" s="2" t="s">
        <v>50</v>
      </c>
    </row>
    <row r="12" spans="1:13" ht="45" x14ac:dyDescent="0.25">
      <c r="A12" s="3">
        <v>11</v>
      </c>
      <c r="B12" s="14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50</v>
      </c>
      <c r="E12" s="2" t="s">
        <v>50</v>
      </c>
      <c r="F12" s="2" t="s">
        <v>50</v>
      </c>
      <c r="G12" s="2" t="s">
        <v>50</v>
      </c>
      <c r="H12" s="2" t="s">
        <v>50</v>
      </c>
      <c r="I12" s="2" t="s">
        <v>50</v>
      </c>
      <c r="J12" s="2" t="s">
        <v>50</v>
      </c>
      <c r="K12" s="2" t="s">
        <v>50</v>
      </c>
      <c r="L12" s="2" t="s">
        <v>50</v>
      </c>
      <c r="M12" s="2" t="s">
        <v>50</v>
      </c>
    </row>
    <row r="13" spans="1:13" ht="30" x14ac:dyDescent="0.25">
      <c r="A13" s="3">
        <v>12</v>
      </c>
      <c r="B13" s="14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50</v>
      </c>
      <c r="E13" s="2" t="s">
        <v>50</v>
      </c>
      <c r="F13" s="2" t="s">
        <v>50</v>
      </c>
      <c r="G13" s="2" t="s">
        <v>50</v>
      </c>
      <c r="H13" s="2" t="s">
        <v>50</v>
      </c>
      <c r="I13" s="2" t="s">
        <v>50</v>
      </c>
      <c r="J13" s="2" t="s">
        <v>50</v>
      </c>
      <c r="K13" s="2" t="s">
        <v>50</v>
      </c>
      <c r="L13" s="2" t="s">
        <v>50</v>
      </c>
      <c r="M13" s="2" t="s">
        <v>50</v>
      </c>
    </row>
    <row r="14" spans="1:13" ht="45" x14ac:dyDescent="0.25">
      <c r="A14" s="3">
        <v>13</v>
      </c>
      <c r="B14" s="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50</v>
      </c>
      <c r="E14" s="2" t="s">
        <v>50</v>
      </c>
      <c r="F14" s="2" t="s">
        <v>50</v>
      </c>
      <c r="G14" s="2" t="s">
        <v>50</v>
      </c>
      <c r="H14" s="2" t="s">
        <v>50</v>
      </c>
      <c r="I14" s="2" t="s">
        <v>50</v>
      </c>
      <c r="J14" s="2" t="s">
        <v>50</v>
      </c>
      <c r="K14" s="2" t="s">
        <v>50</v>
      </c>
      <c r="L14" s="2" t="s">
        <v>50</v>
      </c>
      <c r="M14" s="2" t="s">
        <v>50</v>
      </c>
    </row>
    <row r="15" spans="1:13" x14ac:dyDescent="0.25">
      <c r="A15" s="3" t="s">
        <v>79</v>
      </c>
      <c r="B15" s="14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50</v>
      </c>
      <c r="E15" s="2" t="s">
        <v>50</v>
      </c>
      <c r="F15" s="2" t="s">
        <v>50</v>
      </c>
      <c r="G15" s="2" t="s">
        <v>50</v>
      </c>
      <c r="H15" s="2" t="s">
        <v>50</v>
      </c>
      <c r="I15" s="2" t="s">
        <v>50</v>
      </c>
      <c r="J15" s="2" t="s">
        <v>50</v>
      </c>
      <c r="K15" s="2" t="s">
        <v>50</v>
      </c>
      <c r="L15" s="2" t="s">
        <v>50</v>
      </c>
      <c r="M15" s="2" t="s">
        <v>50</v>
      </c>
    </row>
    <row r="16" spans="1:13" x14ac:dyDescent="0.25">
      <c r="A16" s="3" t="s">
        <v>80</v>
      </c>
      <c r="B16" s="14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50</v>
      </c>
      <c r="E16" s="2" t="s">
        <v>50</v>
      </c>
      <c r="F16" s="2" t="s">
        <v>50</v>
      </c>
      <c r="G16" s="2" t="s">
        <v>50</v>
      </c>
      <c r="H16" s="2" t="s">
        <v>50</v>
      </c>
      <c r="I16" s="2" t="s">
        <v>50</v>
      </c>
      <c r="J16" s="2" t="s">
        <v>50</v>
      </c>
      <c r="K16" s="2" t="s">
        <v>50</v>
      </c>
      <c r="L16" s="2" t="s">
        <v>50</v>
      </c>
      <c r="M16" s="2" t="s">
        <v>50</v>
      </c>
    </row>
    <row r="17" spans="1:13" x14ac:dyDescent="0.25">
      <c r="A17" s="3" t="s">
        <v>81</v>
      </c>
      <c r="B17" s="14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50</v>
      </c>
      <c r="E17" s="2" t="s">
        <v>50</v>
      </c>
      <c r="F17" s="2" t="s">
        <v>50</v>
      </c>
      <c r="G17" s="2" t="s">
        <v>50</v>
      </c>
      <c r="H17" s="2" t="s">
        <v>50</v>
      </c>
      <c r="I17" s="2" t="s">
        <v>50</v>
      </c>
      <c r="J17" s="2" t="s">
        <v>50</v>
      </c>
      <c r="K17" s="2" t="s">
        <v>50</v>
      </c>
      <c r="L17" s="2" t="s">
        <v>50</v>
      </c>
      <c r="M17" s="2" t="s">
        <v>50</v>
      </c>
    </row>
    <row r="18" spans="1:13" x14ac:dyDescent="0.25">
      <c r="A18" s="3" t="s">
        <v>82</v>
      </c>
      <c r="B18" s="14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 t="s">
        <v>50</v>
      </c>
      <c r="J18" s="2" t="s">
        <v>50</v>
      </c>
      <c r="K18" s="2" t="s">
        <v>50</v>
      </c>
      <c r="L18" s="2" t="s">
        <v>50</v>
      </c>
      <c r="M18" s="2" t="s">
        <v>50</v>
      </c>
    </row>
    <row r="19" spans="1:13" x14ac:dyDescent="0.25">
      <c r="A19" s="3" t="s">
        <v>83</v>
      </c>
      <c r="B19" s="14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50</v>
      </c>
      <c r="E19" s="2" t="s">
        <v>50</v>
      </c>
      <c r="F19" s="2" t="s">
        <v>50</v>
      </c>
      <c r="G19" s="2" t="s">
        <v>50</v>
      </c>
      <c r="H19" s="2" t="s">
        <v>50</v>
      </c>
      <c r="I19" s="2" t="s">
        <v>50</v>
      </c>
      <c r="J19" s="2" t="s">
        <v>50</v>
      </c>
      <c r="K19" s="2" t="s">
        <v>50</v>
      </c>
      <c r="L19" s="2" t="s">
        <v>50</v>
      </c>
      <c r="M19" s="2" t="s">
        <v>50</v>
      </c>
    </row>
    <row r="20" spans="1:13" x14ac:dyDescent="0.25">
      <c r="A20" s="3" t="s">
        <v>84</v>
      </c>
      <c r="B20" s="14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50</v>
      </c>
      <c r="E20" s="2" t="s">
        <v>50</v>
      </c>
      <c r="F20" s="2" t="s">
        <v>50</v>
      </c>
      <c r="G20" s="2" t="s">
        <v>50</v>
      </c>
      <c r="H20" s="2" t="s">
        <v>50</v>
      </c>
      <c r="I20" s="2" t="s">
        <v>50</v>
      </c>
      <c r="J20" s="2" t="s">
        <v>50</v>
      </c>
      <c r="K20" s="2" t="s">
        <v>50</v>
      </c>
      <c r="L20" s="2" t="s">
        <v>50</v>
      </c>
      <c r="M20" s="2" t="s">
        <v>50</v>
      </c>
    </row>
    <row r="21" spans="1:13" ht="30" x14ac:dyDescent="0.25">
      <c r="A21" s="3" t="s">
        <v>85</v>
      </c>
      <c r="B21" s="14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50</v>
      </c>
      <c r="E21" s="2" t="s">
        <v>50</v>
      </c>
      <c r="F21" s="2" t="s">
        <v>50</v>
      </c>
      <c r="G21" s="2" t="s">
        <v>50</v>
      </c>
      <c r="H21" s="2" t="s">
        <v>50</v>
      </c>
      <c r="I21" s="2" t="s">
        <v>50</v>
      </c>
      <c r="J21" s="2" t="s">
        <v>50</v>
      </c>
      <c r="K21" s="2" t="s">
        <v>50</v>
      </c>
      <c r="L21" s="2" t="s">
        <v>50</v>
      </c>
      <c r="M21" s="2" t="s">
        <v>50</v>
      </c>
    </row>
    <row r="22" spans="1:13" x14ac:dyDescent="0.25">
      <c r="A22" s="3" t="s">
        <v>86</v>
      </c>
      <c r="B22" s="14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50</v>
      </c>
      <c r="E22" s="2" t="s">
        <v>50</v>
      </c>
      <c r="F22" s="2" t="s">
        <v>50</v>
      </c>
      <c r="G22" s="2" t="s">
        <v>50</v>
      </c>
      <c r="H22" s="2" t="s">
        <v>50</v>
      </c>
      <c r="I22" s="2" t="s">
        <v>50</v>
      </c>
      <c r="J22" s="2" t="s">
        <v>50</v>
      </c>
      <c r="K22" s="2" t="s">
        <v>50</v>
      </c>
      <c r="L22" s="2" t="s">
        <v>50</v>
      </c>
      <c r="M22" s="2" t="s">
        <v>50</v>
      </c>
    </row>
    <row r="23" spans="1:13" x14ac:dyDescent="0.25">
      <c r="A23" s="3" t="s">
        <v>87</v>
      </c>
      <c r="B23" s="14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50</v>
      </c>
      <c r="E23" s="2" t="s">
        <v>50</v>
      </c>
      <c r="F23" s="2" t="s">
        <v>50</v>
      </c>
      <c r="G23" s="2" t="s">
        <v>50</v>
      </c>
      <c r="H23" s="2" t="s">
        <v>50</v>
      </c>
      <c r="I23" s="2" t="s">
        <v>50</v>
      </c>
      <c r="J23" s="2" t="s">
        <v>50</v>
      </c>
      <c r="K23" s="2" t="s">
        <v>50</v>
      </c>
      <c r="L23" s="2" t="s">
        <v>50</v>
      </c>
      <c r="M23" s="2" t="s">
        <v>50</v>
      </c>
    </row>
    <row r="24" spans="1:13" x14ac:dyDescent="0.25">
      <c r="A24" s="3" t="s">
        <v>88</v>
      </c>
      <c r="B24" s="14" t="str">
        <f>'Controleur CA'!B24</f>
        <v>commande d'accès</v>
      </c>
      <c r="C24" s="4" t="str">
        <f>'Controleur CA'!F24</f>
        <v>Dans le cas d'une liaison [CT-P], la colonne H doit contenir la valeur "transition"</v>
      </c>
      <c r="D24" s="2" t="s">
        <v>50</v>
      </c>
      <c r="E24" s="2" t="s">
        <v>50</v>
      </c>
      <c r="F24" s="2" t="s">
        <v>50</v>
      </c>
      <c r="G24" s="2" t="s">
        <v>50</v>
      </c>
      <c r="H24" s="2" t="s">
        <v>50</v>
      </c>
      <c r="I24" s="2" t="s">
        <v>50</v>
      </c>
      <c r="J24" s="2" t="s">
        <v>50</v>
      </c>
      <c r="K24" s="2" t="s">
        <v>50</v>
      </c>
      <c r="L24" s="2" t="s">
        <v>50</v>
      </c>
      <c r="M24" s="2" t="s">
        <v>50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50</v>
      </c>
      <c r="E25" s="2" t="s">
        <v>50</v>
      </c>
      <c r="F25" s="2" t="s">
        <v>50</v>
      </c>
      <c r="G25" s="2" t="s">
        <v>50</v>
      </c>
      <c r="H25" s="2" t="s">
        <v>50</v>
      </c>
      <c r="I25" s="2" t="s">
        <v>50</v>
      </c>
      <c r="J25" s="2" t="s">
        <v>50</v>
      </c>
      <c r="K25" s="2" t="s">
        <v>50</v>
      </c>
      <c r="L25" s="2" t="s">
        <v>50</v>
      </c>
      <c r="M25" s="2" t="s">
        <v>50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50</v>
      </c>
      <c r="E38" s="2" t="s">
        <v>50</v>
      </c>
      <c r="F38" s="2" t="s">
        <v>50</v>
      </c>
      <c r="G38" s="2" t="s">
        <v>50</v>
      </c>
      <c r="H38" s="2" t="s">
        <v>50</v>
      </c>
      <c r="I38" s="2" t="s">
        <v>50</v>
      </c>
      <c r="J38" s="2" t="s">
        <v>50</v>
      </c>
      <c r="K38" s="2" t="s">
        <v>50</v>
      </c>
      <c r="L38" s="2" t="s">
        <v>50</v>
      </c>
      <c r="M38" s="2" t="s">
        <v>50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30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30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30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30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30" x14ac:dyDescent="0.25">
      <c r="A48" s="17">
        <v>48</v>
      </c>
      <c r="B48" s="14" t="str">
        <f>'Controleur CA'!B48</f>
        <v>Complétude</v>
      </c>
      <c r="C48" s="20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30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30" x14ac:dyDescent="0.25">
      <c r="A52" s="17">
        <v>52</v>
      </c>
      <c r="B52" s="14" t="str">
        <f>'Controleur CA'!B52</f>
        <v>Complétude</v>
      </c>
      <c r="C52" s="21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30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50</v>
      </c>
      <c r="E57" s="2" t="s">
        <v>50</v>
      </c>
      <c r="F57" s="2" t="s">
        <v>50</v>
      </c>
      <c r="G57" s="2" t="s">
        <v>50</v>
      </c>
      <c r="H57" s="2" t="s">
        <v>50</v>
      </c>
      <c r="I57" s="2" t="s">
        <v>50</v>
      </c>
      <c r="J57" s="2" t="s">
        <v>50</v>
      </c>
      <c r="K57" s="2" t="s">
        <v>50</v>
      </c>
      <c r="L57" s="2" t="s">
        <v>50</v>
      </c>
      <c r="M57" s="2" t="s">
        <v>50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50</v>
      </c>
      <c r="E58" s="2" t="s">
        <v>50</v>
      </c>
      <c r="F58" s="2" t="s">
        <v>50</v>
      </c>
      <c r="G58" s="2" t="s">
        <v>50</v>
      </c>
      <c r="H58" s="2" t="s">
        <v>50</v>
      </c>
      <c r="I58" s="2" t="s">
        <v>50</v>
      </c>
      <c r="J58" s="2" t="s">
        <v>50</v>
      </c>
      <c r="K58" s="2" t="s">
        <v>50</v>
      </c>
      <c r="L58" s="2" t="s">
        <v>50</v>
      </c>
      <c r="M58" s="2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B1" workbookViewId="0">
      <selection activeCell="D2" sqref="D2:M5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72</v>
      </c>
      <c r="B1" s="15" t="s">
        <v>0</v>
      </c>
      <c r="C1" s="9" t="s">
        <v>3</v>
      </c>
      <c r="D1" s="10" t="s">
        <v>71</v>
      </c>
      <c r="E1" s="8" t="s">
        <v>73</v>
      </c>
      <c r="F1" s="8" t="s">
        <v>74</v>
      </c>
      <c r="G1" s="8" t="s">
        <v>76</v>
      </c>
      <c r="H1" s="8" t="s">
        <v>75</v>
      </c>
      <c r="I1" s="8" t="s">
        <v>77</v>
      </c>
      <c r="J1" s="8" t="s">
        <v>78</v>
      </c>
      <c r="K1" s="8" t="s">
        <v>97</v>
      </c>
      <c r="L1" s="8" t="s">
        <v>98</v>
      </c>
      <c r="M1" s="11" t="s">
        <v>99</v>
      </c>
    </row>
    <row r="2" spans="1:13" x14ac:dyDescent="0.25">
      <c r="A2" s="5">
        <v>1</v>
      </c>
      <c r="B2" s="14" t="str">
        <f>'Controleur CA'!B2</f>
        <v>commande d'accès</v>
      </c>
      <c r="C2" s="6" t="str">
        <f>'Controleur CA'!F2</f>
        <v>Vérifier que la colonne C6 contient "C3A BLO5"</v>
      </c>
      <c r="D2" s="2" t="s">
        <v>50</v>
      </c>
      <c r="E2" s="2" t="s">
        <v>50</v>
      </c>
      <c r="F2" s="2" t="s">
        <v>50</v>
      </c>
      <c r="G2" s="2" t="s">
        <v>50</v>
      </c>
      <c r="H2" s="2" t="s">
        <v>50</v>
      </c>
      <c r="I2" s="2" t="s">
        <v>50</v>
      </c>
      <c r="J2" s="2" t="s">
        <v>50</v>
      </c>
      <c r="K2" s="2" t="s">
        <v>50</v>
      </c>
      <c r="L2" s="2" t="s">
        <v>50</v>
      </c>
      <c r="M2" s="2" t="s">
        <v>50</v>
      </c>
    </row>
    <row r="3" spans="1:13" ht="30" x14ac:dyDescent="0.25">
      <c r="A3" s="3">
        <v>2</v>
      </c>
      <c r="B3" s="14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s="1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s="14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50</v>
      </c>
      <c r="E5" s="2" t="s">
        <v>50</v>
      </c>
      <c r="F5" s="2" t="s">
        <v>50</v>
      </c>
      <c r="G5" s="2" t="s">
        <v>50</v>
      </c>
      <c r="H5" s="2" t="s">
        <v>50</v>
      </c>
      <c r="I5" s="2" t="s">
        <v>50</v>
      </c>
      <c r="J5" s="2" t="s">
        <v>50</v>
      </c>
      <c r="K5" s="2" t="s">
        <v>50</v>
      </c>
      <c r="L5" s="2" t="s">
        <v>50</v>
      </c>
      <c r="M5" s="2" t="s">
        <v>50</v>
      </c>
    </row>
    <row r="6" spans="1:13" ht="30" x14ac:dyDescent="0.25">
      <c r="A6" s="3">
        <v>5</v>
      </c>
      <c r="B6" s="14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3">
        <v>6</v>
      </c>
      <c r="B7" s="14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50</v>
      </c>
      <c r="E7" s="2" t="s">
        <v>50</v>
      </c>
      <c r="F7" s="2" t="s">
        <v>50</v>
      </c>
      <c r="G7" s="2" t="s">
        <v>50</v>
      </c>
      <c r="H7" s="2" t="s">
        <v>50</v>
      </c>
      <c r="I7" s="2" t="s">
        <v>50</v>
      </c>
      <c r="J7" s="2" t="s">
        <v>50</v>
      </c>
      <c r="K7" s="2" t="s">
        <v>50</v>
      </c>
      <c r="L7" s="2" t="s">
        <v>50</v>
      </c>
      <c r="M7" s="2" t="s">
        <v>50</v>
      </c>
    </row>
    <row r="8" spans="1:13" ht="30" x14ac:dyDescent="0.25">
      <c r="A8" s="3">
        <v>7</v>
      </c>
      <c r="B8" s="14" t="str">
        <f>'Controleur CA'!B8</f>
        <v>commande d'accès</v>
      </c>
      <c r="C8" s="4" t="str">
        <f>'Controleur CA'!F8</f>
        <v>Vérifier que la colonne C et la colonne F commence par un nombre sur 5 caracteres suivant un "/" sans espace.</v>
      </c>
      <c r="D8" s="2" t="s">
        <v>50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</row>
    <row r="9" spans="1:13" x14ac:dyDescent="0.25">
      <c r="A9" s="3">
        <v>8</v>
      </c>
      <c r="B9" s="14" t="str">
        <f>'Controleur CA'!B9</f>
        <v>commande d'accès</v>
      </c>
      <c r="C9" s="4" t="str">
        <f>'Controleur CA'!F9</f>
        <v>Vérifier que la colonne G est supérieure ou égal à 1</v>
      </c>
      <c r="D9" s="2" t="s">
        <v>50</v>
      </c>
      <c r="E9" s="2" t="s">
        <v>50</v>
      </c>
      <c r="F9" s="2" t="s">
        <v>50</v>
      </c>
      <c r="G9" s="2" t="s">
        <v>50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50</v>
      </c>
      <c r="M9" s="2" t="s">
        <v>50</v>
      </c>
    </row>
    <row r="10" spans="1:13" ht="30" x14ac:dyDescent="0.25">
      <c r="A10" s="3">
        <v>9</v>
      </c>
      <c r="B10" s="14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50</v>
      </c>
      <c r="E10" s="2" t="s">
        <v>50</v>
      </c>
      <c r="F10" s="2" t="s">
        <v>50</v>
      </c>
      <c r="G10" s="2" t="s">
        <v>50</v>
      </c>
      <c r="H10" s="2" t="s">
        <v>50</v>
      </c>
      <c r="I10" s="2" t="s">
        <v>50</v>
      </c>
      <c r="J10" s="2" t="s">
        <v>50</v>
      </c>
      <c r="K10" s="2" t="s">
        <v>50</v>
      </c>
      <c r="L10" s="2" t="s">
        <v>50</v>
      </c>
      <c r="M10" s="2" t="s">
        <v>50</v>
      </c>
    </row>
    <row r="11" spans="1:13" ht="45" x14ac:dyDescent="0.25">
      <c r="A11" s="3">
        <v>10</v>
      </c>
      <c r="B11" s="14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50</v>
      </c>
      <c r="E11" s="2" t="s">
        <v>50</v>
      </c>
      <c r="F11" s="2" t="s">
        <v>50</v>
      </c>
      <c r="G11" s="2" t="s">
        <v>50</v>
      </c>
      <c r="H11" s="2" t="s">
        <v>50</v>
      </c>
      <c r="I11" s="2" t="s">
        <v>50</v>
      </c>
      <c r="J11" s="2" t="s">
        <v>50</v>
      </c>
      <c r="K11" s="2" t="s">
        <v>50</v>
      </c>
      <c r="L11" s="2" t="s">
        <v>50</v>
      </c>
      <c r="M11" s="2" t="s">
        <v>50</v>
      </c>
    </row>
    <row r="12" spans="1:13" ht="45" x14ac:dyDescent="0.25">
      <c r="A12" s="3">
        <v>11</v>
      </c>
      <c r="B12" s="14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50</v>
      </c>
      <c r="E12" s="2" t="s">
        <v>50</v>
      </c>
      <c r="F12" s="2" t="s">
        <v>50</v>
      </c>
      <c r="G12" s="2" t="s">
        <v>50</v>
      </c>
      <c r="H12" s="2" t="s">
        <v>50</v>
      </c>
      <c r="I12" s="2" t="s">
        <v>50</v>
      </c>
      <c r="J12" s="2" t="s">
        <v>50</v>
      </c>
      <c r="K12" s="2" t="s">
        <v>50</v>
      </c>
      <c r="L12" s="2" t="s">
        <v>50</v>
      </c>
      <c r="M12" s="2" t="s">
        <v>50</v>
      </c>
    </row>
    <row r="13" spans="1:13" ht="30" x14ac:dyDescent="0.25">
      <c r="A13" s="3">
        <v>12</v>
      </c>
      <c r="B13" s="14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50</v>
      </c>
      <c r="E13" s="2" t="s">
        <v>50</v>
      </c>
      <c r="F13" s="2" t="s">
        <v>50</v>
      </c>
      <c r="G13" s="2" t="s">
        <v>50</v>
      </c>
      <c r="H13" s="2" t="s">
        <v>50</v>
      </c>
      <c r="I13" s="2" t="s">
        <v>50</v>
      </c>
      <c r="J13" s="2" t="s">
        <v>50</v>
      </c>
      <c r="K13" s="2" t="s">
        <v>50</v>
      </c>
      <c r="L13" s="2" t="s">
        <v>50</v>
      </c>
      <c r="M13" s="2" t="s">
        <v>50</v>
      </c>
    </row>
    <row r="14" spans="1:13" ht="45" x14ac:dyDescent="0.25">
      <c r="A14" s="3">
        <v>13</v>
      </c>
      <c r="B14" s="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50</v>
      </c>
      <c r="E14" s="2" t="s">
        <v>50</v>
      </c>
      <c r="F14" s="2" t="s">
        <v>50</v>
      </c>
      <c r="G14" s="2" t="s">
        <v>50</v>
      </c>
      <c r="H14" s="2" t="s">
        <v>50</v>
      </c>
      <c r="I14" s="2" t="s">
        <v>50</v>
      </c>
      <c r="J14" s="2" t="s">
        <v>50</v>
      </c>
      <c r="K14" s="2" t="s">
        <v>50</v>
      </c>
      <c r="L14" s="2" t="s">
        <v>50</v>
      </c>
      <c r="M14" s="2" t="s">
        <v>50</v>
      </c>
    </row>
    <row r="15" spans="1:13" x14ac:dyDescent="0.25">
      <c r="A15" s="3" t="s">
        <v>79</v>
      </c>
      <c r="B15" s="14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50</v>
      </c>
      <c r="E15" s="2" t="s">
        <v>50</v>
      </c>
      <c r="F15" s="2" t="s">
        <v>50</v>
      </c>
      <c r="G15" s="2" t="s">
        <v>50</v>
      </c>
      <c r="H15" s="2" t="s">
        <v>50</v>
      </c>
      <c r="I15" s="2" t="s">
        <v>50</v>
      </c>
      <c r="J15" s="2" t="s">
        <v>50</v>
      </c>
      <c r="K15" s="2" t="s">
        <v>50</v>
      </c>
      <c r="L15" s="2" t="s">
        <v>50</v>
      </c>
      <c r="M15" s="2" t="s">
        <v>50</v>
      </c>
    </row>
    <row r="16" spans="1:13" x14ac:dyDescent="0.25">
      <c r="A16" s="3" t="s">
        <v>80</v>
      </c>
      <c r="B16" s="14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50</v>
      </c>
      <c r="E16" s="2" t="s">
        <v>50</v>
      </c>
      <c r="F16" s="2" t="s">
        <v>50</v>
      </c>
      <c r="G16" s="2" t="s">
        <v>50</v>
      </c>
      <c r="H16" s="2" t="s">
        <v>50</v>
      </c>
      <c r="I16" s="2" t="s">
        <v>50</v>
      </c>
      <c r="J16" s="2" t="s">
        <v>50</v>
      </c>
      <c r="K16" s="2" t="s">
        <v>50</v>
      </c>
      <c r="L16" s="2" t="s">
        <v>50</v>
      </c>
      <c r="M16" s="2" t="s">
        <v>50</v>
      </c>
    </row>
    <row r="17" spans="1:13" x14ac:dyDescent="0.25">
      <c r="A17" s="3" t="s">
        <v>81</v>
      </c>
      <c r="B17" s="14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50</v>
      </c>
      <c r="E17" s="2" t="s">
        <v>50</v>
      </c>
      <c r="F17" s="2" t="s">
        <v>50</v>
      </c>
      <c r="G17" s="2" t="s">
        <v>50</v>
      </c>
      <c r="H17" s="2" t="s">
        <v>50</v>
      </c>
      <c r="I17" s="2" t="s">
        <v>50</v>
      </c>
      <c r="J17" s="2" t="s">
        <v>50</v>
      </c>
      <c r="K17" s="2" t="s">
        <v>50</v>
      </c>
      <c r="L17" s="2" t="s">
        <v>50</v>
      </c>
      <c r="M17" s="2" t="s">
        <v>50</v>
      </c>
    </row>
    <row r="18" spans="1:13" x14ac:dyDescent="0.25">
      <c r="A18" s="3" t="s">
        <v>82</v>
      </c>
      <c r="B18" s="14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 t="s">
        <v>50</v>
      </c>
      <c r="J18" s="2" t="s">
        <v>50</v>
      </c>
      <c r="K18" s="2" t="s">
        <v>50</v>
      </c>
      <c r="L18" s="2" t="s">
        <v>50</v>
      </c>
      <c r="M18" s="2" t="s">
        <v>50</v>
      </c>
    </row>
    <row r="19" spans="1:13" x14ac:dyDescent="0.25">
      <c r="A19" s="3" t="s">
        <v>83</v>
      </c>
      <c r="B19" s="14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50</v>
      </c>
      <c r="E19" s="2" t="s">
        <v>50</v>
      </c>
      <c r="F19" s="2" t="s">
        <v>50</v>
      </c>
      <c r="G19" s="2" t="s">
        <v>50</v>
      </c>
      <c r="H19" s="2" t="s">
        <v>50</v>
      </c>
      <c r="I19" s="2" t="s">
        <v>50</v>
      </c>
      <c r="J19" s="2" t="s">
        <v>50</v>
      </c>
      <c r="K19" s="2" t="s">
        <v>50</v>
      </c>
      <c r="L19" s="2" t="s">
        <v>50</v>
      </c>
      <c r="M19" s="2" t="s">
        <v>50</v>
      </c>
    </row>
    <row r="20" spans="1:13" x14ac:dyDescent="0.25">
      <c r="A20" s="3" t="s">
        <v>84</v>
      </c>
      <c r="B20" s="14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50</v>
      </c>
      <c r="E20" s="2" t="s">
        <v>50</v>
      </c>
      <c r="F20" s="2" t="s">
        <v>50</v>
      </c>
      <c r="G20" s="2" t="s">
        <v>50</v>
      </c>
      <c r="H20" s="2" t="s">
        <v>50</v>
      </c>
      <c r="I20" s="2" t="s">
        <v>50</v>
      </c>
      <c r="J20" s="2" t="s">
        <v>50</v>
      </c>
      <c r="K20" s="2" t="s">
        <v>50</v>
      </c>
      <c r="L20" s="2" t="s">
        <v>50</v>
      </c>
      <c r="M20" s="2" t="s">
        <v>50</v>
      </c>
    </row>
    <row r="21" spans="1:13" ht="30" x14ac:dyDescent="0.25">
      <c r="A21" s="3" t="s">
        <v>85</v>
      </c>
      <c r="B21" s="14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50</v>
      </c>
      <c r="E21" s="2" t="s">
        <v>50</v>
      </c>
      <c r="F21" s="2" t="s">
        <v>50</v>
      </c>
      <c r="G21" s="2" t="s">
        <v>50</v>
      </c>
      <c r="H21" s="2" t="s">
        <v>50</v>
      </c>
      <c r="I21" s="2" t="s">
        <v>50</v>
      </c>
      <c r="J21" s="2" t="s">
        <v>50</v>
      </c>
      <c r="K21" s="2" t="s">
        <v>50</v>
      </c>
      <c r="L21" s="2" t="s">
        <v>50</v>
      </c>
      <c r="M21" s="2" t="s">
        <v>50</v>
      </c>
    </row>
    <row r="22" spans="1:13" x14ac:dyDescent="0.25">
      <c r="A22" s="3" t="s">
        <v>86</v>
      </c>
      <c r="B22" s="14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50</v>
      </c>
      <c r="E22" s="2" t="s">
        <v>50</v>
      </c>
      <c r="F22" s="2" t="s">
        <v>50</v>
      </c>
      <c r="G22" s="2" t="s">
        <v>50</v>
      </c>
      <c r="H22" s="2" t="s">
        <v>50</v>
      </c>
      <c r="I22" s="2" t="s">
        <v>50</v>
      </c>
      <c r="J22" s="2" t="s">
        <v>50</v>
      </c>
      <c r="K22" s="2" t="s">
        <v>50</v>
      </c>
      <c r="L22" s="2" t="s">
        <v>50</v>
      </c>
      <c r="M22" s="2" t="s">
        <v>50</v>
      </c>
    </row>
    <row r="23" spans="1:13" x14ac:dyDescent="0.25">
      <c r="A23" s="3" t="s">
        <v>87</v>
      </c>
      <c r="B23" s="14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50</v>
      </c>
      <c r="E23" s="2" t="s">
        <v>50</v>
      </c>
      <c r="F23" s="2" t="s">
        <v>50</v>
      </c>
      <c r="G23" s="2" t="s">
        <v>50</v>
      </c>
      <c r="H23" s="2" t="s">
        <v>50</v>
      </c>
      <c r="I23" s="2" t="s">
        <v>50</v>
      </c>
      <c r="J23" s="2" t="s">
        <v>50</v>
      </c>
      <c r="K23" s="2" t="s">
        <v>50</v>
      </c>
      <c r="L23" s="2" t="s">
        <v>50</v>
      </c>
      <c r="M23" s="2" t="s">
        <v>50</v>
      </c>
    </row>
    <row r="24" spans="1:13" x14ac:dyDescent="0.25">
      <c r="A24" s="3" t="s">
        <v>88</v>
      </c>
      <c r="B24" s="14" t="str">
        <f>'Controleur CA'!B24</f>
        <v>commande d'accès</v>
      </c>
      <c r="C24" s="4" t="str">
        <f>'Controleur CA'!F24</f>
        <v>Dans le cas d'une liaison [CT-P], la colonne H doit contenir la valeur "transition"</v>
      </c>
      <c r="D24" s="2" t="s">
        <v>50</v>
      </c>
      <c r="E24" s="2" t="s">
        <v>50</v>
      </c>
      <c r="F24" s="2" t="s">
        <v>50</v>
      </c>
      <c r="G24" s="2" t="s">
        <v>50</v>
      </c>
      <c r="H24" s="2" t="s">
        <v>50</v>
      </c>
      <c r="I24" s="2" t="s">
        <v>50</v>
      </c>
      <c r="J24" s="2" t="s">
        <v>50</v>
      </c>
      <c r="K24" s="2" t="s">
        <v>50</v>
      </c>
      <c r="L24" s="2" t="s">
        <v>50</v>
      </c>
      <c r="M24" s="2" t="s">
        <v>50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50</v>
      </c>
      <c r="E25" s="2" t="s">
        <v>50</v>
      </c>
      <c r="F25" s="2" t="s">
        <v>50</v>
      </c>
      <c r="G25" s="2" t="s">
        <v>50</v>
      </c>
      <c r="H25" s="2" t="s">
        <v>50</v>
      </c>
      <c r="I25" s="2" t="s">
        <v>50</v>
      </c>
      <c r="J25" s="2" t="s">
        <v>50</v>
      </c>
      <c r="K25" s="2" t="s">
        <v>50</v>
      </c>
      <c r="L25" s="2" t="s">
        <v>50</v>
      </c>
      <c r="M25" s="2" t="s">
        <v>50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50</v>
      </c>
      <c r="E38" s="2" t="s">
        <v>50</v>
      </c>
      <c r="F38" s="2" t="s">
        <v>50</v>
      </c>
      <c r="G38" s="2" t="s">
        <v>50</v>
      </c>
      <c r="H38" s="2" t="s">
        <v>50</v>
      </c>
      <c r="I38" s="2" t="s">
        <v>50</v>
      </c>
      <c r="J38" s="2" t="s">
        <v>50</v>
      </c>
      <c r="K38" s="2" t="s">
        <v>50</v>
      </c>
      <c r="L38" s="2" t="s">
        <v>50</v>
      </c>
      <c r="M38" s="2" t="s">
        <v>50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30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30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30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30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30" x14ac:dyDescent="0.25">
      <c r="A48" s="17">
        <v>48</v>
      </c>
      <c r="B48" s="14" t="str">
        <f>'Controleur CA'!B48</f>
        <v>Complétude</v>
      </c>
      <c r="C48" s="20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30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30" x14ac:dyDescent="0.25">
      <c r="A52" s="17">
        <v>52</v>
      </c>
      <c r="B52" s="14" t="str">
        <f>'Controleur CA'!B52</f>
        <v>Complétude</v>
      </c>
      <c r="C52" s="21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30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50</v>
      </c>
      <c r="E57" s="2" t="s">
        <v>50</v>
      </c>
      <c r="F57" s="2" t="s">
        <v>50</v>
      </c>
      <c r="G57" s="2" t="s">
        <v>50</v>
      </c>
      <c r="H57" s="2" t="s">
        <v>50</v>
      </c>
      <c r="I57" s="2" t="s">
        <v>50</v>
      </c>
      <c r="J57" s="2" t="s">
        <v>50</v>
      </c>
      <c r="K57" s="2" t="s">
        <v>50</v>
      </c>
      <c r="L57" s="2" t="s">
        <v>50</v>
      </c>
      <c r="M57" s="2" t="s">
        <v>50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50</v>
      </c>
      <c r="E58" s="2" t="s">
        <v>50</v>
      </c>
      <c r="F58" s="2" t="s">
        <v>50</v>
      </c>
      <c r="G58" s="2" t="s">
        <v>50</v>
      </c>
      <c r="H58" s="2" t="s">
        <v>50</v>
      </c>
      <c r="I58" s="2" t="s">
        <v>50</v>
      </c>
      <c r="J58" s="2" t="s">
        <v>50</v>
      </c>
      <c r="K58" s="2" t="s">
        <v>50</v>
      </c>
      <c r="L58" s="2" t="s">
        <v>50</v>
      </c>
      <c r="M58" s="2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D2" sqref="D2:M5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72</v>
      </c>
      <c r="B1" s="8" t="s">
        <v>0</v>
      </c>
      <c r="C1" s="9" t="s">
        <v>3</v>
      </c>
      <c r="D1" s="10" t="s">
        <v>71</v>
      </c>
      <c r="E1" s="8" t="s">
        <v>73</v>
      </c>
      <c r="F1" s="8" t="s">
        <v>74</v>
      </c>
      <c r="G1" s="8" t="s">
        <v>76</v>
      </c>
      <c r="H1" s="8" t="s">
        <v>75</v>
      </c>
      <c r="I1" s="8" t="s">
        <v>77</v>
      </c>
      <c r="J1" s="8" t="s">
        <v>78</v>
      </c>
      <c r="K1" s="8" t="s">
        <v>97</v>
      </c>
      <c r="L1" s="8" t="s">
        <v>98</v>
      </c>
      <c r="M1" s="11" t="s">
        <v>99</v>
      </c>
    </row>
    <row r="2" spans="1:13" x14ac:dyDescent="0.25">
      <c r="A2" s="5">
        <v>1</v>
      </c>
      <c r="B2" t="str">
        <f>'Controleur CA'!B2</f>
        <v>commande d'accès</v>
      </c>
      <c r="C2" s="6" t="str">
        <f>'Controleur CA'!F2</f>
        <v>Vérifier que la colonne C6 contient "C3A BLO5"</v>
      </c>
      <c r="D2" s="2" t="s">
        <v>50</v>
      </c>
      <c r="E2" s="2" t="s">
        <v>50</v>
      </c>
      <c r="F2" s="2" t="s">
        <v>50</v>
      </c>
      <c r="G2" s="2" t="s">
        <v>50</v>
      </c>
      <c r="H2" s="2" t="s">
        <v>50</v>
      </c>
      <c r="I2" s="2" t="s">
        <v>50</v>
      </c>
      <c r="J2" s="2" t="s">
        <v>50</v>
      </c>
      <c r="K2" s="2" t="s">
        <v>50</v>
      </c>
      <c r="L2" s="2" t="s">
        <v>50</v>
      </c>
      <c r="M2" s="2" t="s">
        <v>50</v>
      </c>
    </row>
    <row r="3" spans="1:13" ht="30" x14ac:dyDescent="0.25">
      <c r="A3" s="3">
        <v>2</v>
      </c>
      <c r="B3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50</v>
      </c>
      <c r="E5" s="2" t="s">
        <v>50</v>
      </c>
      <c r="F5" s="2" t="s">
        <v>50</v>
      </c>
      <c r="G5" s="2" t="s">
        <v>50</v>
      </c>
      <c r="H5" s="2" t="s">
        <v>50</v>
      </c>
      <c r="I5" s="2" t="s">
        <v>50</v>
      </c>
      <c r="J5" s="2" t="s">
        <v>50</v>
      </c>
      <c r="K5" s="2" t="s">
        <v>50</v>
      </c>
      <c r="L5" s="2" t="s">
        <v>50</v>
      </c>
      <c r="M5" s="2" t="s">
        <v>50</v>
      </c>
    </row>
    <row r="6" spans="1:13" ht="30" x14ac:dyDescent="0.25">
      <c r="A6" s="3">
        <v>5</v>
      </c>
      <c r="B6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3">
        <v>6</v>
      </c>
      <c r="B7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50</v>
      </c>
      <c r="E7" s="2" t="s">
        <v>50</v>
      </c>
      <c r="F7" s="2" t="s">
        <v>50</v>
      </c>
      <c r="G7" s="2" t="s">
        <v>50</v>
      </c>
      <c r="H7" s="2" t="s">
        <v>50</v>
      </c>
      <c r="I7" s="2" t="s">
        <v>50</v>
      </c>
      <c r="J7" s="2" t="s">
        <v>50</v>
      </c>
      <c r="K7" s="2" t="s">
        <v>50</v>
      </c>
      <c r="L7" s="2" t="s">
        <v>50</v>
      </c>
      <c r="M7" s="2" t="s">
        <v>50</v>
      </c>
    </row>
    <row r="8" spans="1:13" ht="30" x14ac:dyDescent="0.25">
      <c r="A8" s="3">
        <v>7</v>
      </c>
      <c r="B8" t="str">
        <f>'Controleur CA'!B8</f>
        <v>commande d'accès</v>
      </c>
      <c r="C8" s="4" t="str">
        <f>'Controleur CA'!F8</f>
        <v>Vérifier que la colonne C et la colonne F commence par un nombre sur 5 caracteres suivant un "/" sans espace.</v>
      </c>
      <c r="D8" s="2" t="s">
        <v>50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</row>
    <row r="9" spans="1:13" x14ac:dyDescent="0.25">
      <c r="A9" s="3">
        <v>8</v>
      </c>
      <c r="B9" t="str">
        <f>'Controleur CA'!B9</f>
        <v>commande d'accès</v>
      </c>
      <c r="C9" s="4" t="str">
        <f>'Controleur CA'!F9</f>
        <v>Vérifier que la colonne G est supérieure ou égal à 1</v>
      </c>
      <c r="D9" s="2" t="s">
        <v>50</v>
      </c>
      <c r="E9" s="2" t="s">
        <v>50</v>
      </c>
      <c r="F9" s="2" t="s">
        <v>50</v>
      </c>
      <c r="G9" s="2" t="s">
        <v>50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50</v>
      </c>
      <c r="M9" s="2" t="s">
        <v>50</v>
      </c>
    </row>
    <row r="10" spans="1:13" ht="30" x14ac:dyDescent="0.25">
      <c r="A10" s="3">
        <v>9</v>
      </c>
      <c r="B10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50</v>
      </c>
      <c r="E10" s="2" t="s">
        <v>50</v>
      </c>
      <c r="F10" s="2" t="s">
        <v>50</v>
      </c>
      <c r="G10" s="2" t="s">
        <v>50</v>
      </c>
      <c r="H10" s="2" t="s">
        <v>50</v>
      </c>
      <c r="I10" s="2" t="s">
        <v>50</v>
      </c>
      <c r="J10" s="2" t="s">
        <v>50</v>
      </c>
      <c r="K10" s="2" t="s">
        <v>50</v>
      </c>
      <c r="L10" s="2" t="s">
        <v>50</v>
      </c>
      <c r="M10" s="2" t="s">
        <v>50</v>
      </c>
    </row>
    <row r="11" spans="1:13" ht="45" x14ac:dyDescent="0.25">
      <c r="A11" s="3">
        <v>10</v>
      </c>
      <c r="B11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50</v>
      </c>
      <c r="E11" s="2" t="s">
        <v>50</v>
      </c>
      <c r="F11" s="2" t="s">
        <v>50</v>
      </c>
      <c r="G11" s="2" t="s">
        <v>50</v>
      </c>
      <c r="H11" s="2" t="s">
        <v>50</v>
      </c>
      <c r="I11" s="2" t="s">
        <v>50</v>
      </c>
      <c r="J11" s="2" t="s">
        <v>50</v>
      </c>
      <c r="K11" s="2" t="s">
        <v>50</v>
      </c>
      <c r="L11" s="2" t="s">
        <v>50</v>
      </c>
      <c r="M11" s="2" t="s">
        <v>50</v>
      </c>
    </row>
    <row r="12" spans="1:13" ht="45" x14ac:dyDescent="0.25">
      <c r="A12" s="3">
        <v>11</v>
      </c>
      <c r="B12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50</v>
      </c>
      <c r="E12" s="2" t="s">
        <v>50</v>
      </c>
      <c r="F12" s="2" t="s">
        <v>50</v>
      </c>
      <c r="G12" s="2" t="s">
        <v>50</v>
      </c>
      <c r="H12" s="2" t="s">
        <v>50</v>
      </c>
      <c r="I12" s="2" t="s">
        <v>50</v>
      </c>
      <c r="J12" s="2" t="s">
        <v>50</v>
      </c>
      <c r="K12" s="2" t="s">
        <v>50</v>
      </c>
      <c r="L12" s="2" t="s">
        <v>50</v>
      </c>
      <c r="M12" s="2" t="s">
        <v>50</v>
      </c>
    </row>
    <row r="13" spans="1:13" ht="30" x14ac:dyDescent="0.25">
      <c r="A13" s="3">
        <v>12</v>
      </c>
      <c r="B13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50</v>
      </c>
      <c r="E13" s="2" t="s">
        <v>50</v>
      </c>
      <c r="F13" s="2" t="s">
        <v>50</v>
      </c>
      <c r="G13" s="2" t="s">
        <v>50</v>
      </c>
      <c r="H13" s="2" t="s">
        <v>50</v>
      </c>
      <c r="I13" s="2" t="s">
        <v>50</v>
      </c>
      <c r="J13" s="2" t="s">
        <v>50</v>
      </c>
      <c r="K13" s="2" t="s">
        <v>50</v>
      </c>
      <c r="L13" s="2" t="s">
        <v>50</v>
      </c>
      <c r="M13" s="2" t="s">
        <v>50</v>
      </c>
    </row>
    <row r="14" spans="1:13" ht="45" x14ac:dyDescent="0.25">
      <c r="A14" s="3">
        <v>13</v>
      </c>
      <c r="B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50</v>
      </c>
      <c r="E14" s="2" t="s">
        <v>50</v>
      </c>
      <c r="F14" s="2" t="s">
        <v>50</v>
      </c>
      <c r="G14" s="2" t="s">
        <v>50</v>
      </c>
      <c r="H14" s="2" t="s">
        <v>50</v>
      </c>
      <c r="I14" s="2" t="s">
        <v>50</v>
      </c>
      <c r="J14" s="2" t="s">
        <v>50</v>
      </c>
      <c r="K14" s="2" t="s">
        <v>50</v>
      </c>
      <c r="L14" s="2" t="s">
        <v>50</v>
      </c>
      <c r="M14" s="2" t="s">
        <v>50</v>
      </c>
    </row>
    <row r="15" spans="1:13" x14ac:dyDescent="0.25">
      <c r="A15" s="3" t="s">
        <v>79</v>
      </c>
      <c r="B15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50</v>
      </c>
      <c r="E15" s="2" t="s">
        <v>50</v>
      </c>
      <c r="F15" s="2" t="s">
        <v>50</v>
      </c>
      <c r="G15" s="2" t="s">
        <v>50</v>
      </c>
      <c r="H15" s="2" t="s">
        <v>50</v>
      </c>
      <c r="I15" s="2" t="s">
        <v>50</v>
      </c>
      <c r="J15" s="2" t="s">
        <v>50</v>
      </c>
      <c r="K15" s="2" t="s">
        <v>50</v>
      </c>
      <c r="L15" s="2" t="s">
        <v>50</v>
      </c>
      <c r="M15" s="2" t="s">
        <v>50</v>
      </c>
    </row>
    <row r="16" spans="1:13" x14ac:dyDescent="0.25">
      <c r="A16" s="3" t="s">
        <v>80</v>
      </c>
      <c r="B16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50</v>
      </c>
      <c r="E16" s="2" t="s">
        <v>50</v>
      </c>
      <c r="F16" s="2" t="s">
        <v>50</v>
      </c>
      <c r="G16" s="2" t="s">
        <v>50</v>
      </c>
      <c r="H16" s="2" t="s">
        <v>50</v>
      </c>
      <c r="I16" s="2" t="s">
        <v>50</v>
      </c>
      <c r="J16" s="2" t="s">
        <v>50</v>
      </c>
      <c r="K16" s="2" t="s">
        <v>50</v>
      </c>
      <c r="L16" s="2" t="s">
        <v>50</v>
      </c>
      <c r="M16" s="2" t="s">
        <v>50</v>
      </c>
    </row>
    <row r="17" spans="1:13" x14ac:dyDescent="0.25">
      <c r="A17" s="3" t="s">
        <v>81</v>
      </c>
      <c r="B17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50</v>
      </c>
      <c r="E17" s="2" t="s">
        <v>50</v>
      </c>
      <c r="F17" s="2" t="s">
        <v>50</v>
      </c>
      <c r="G17" s="2" t="s">
        <v>50</v>
      </c>
      <c r="H17" s="2" t="s">
        <v>50</v>
      </c>
      <c r="I17" s="2" t="s">
        <v>50</v>
      </c>
      <c r="J17" s="2" t="s">
        <v>50</v>
      </c>
      <c r="K17" s="2" t="s">
        <v>50</v>
      </c>
      <c r="L17" s="2" t="s">
        <v>50</v>
      </c>
      <c r="M17" s="2" t="s">
        <v>50</v>
      </c>
    </row>
    <row r="18" spans="1:13" x14ac:dyDescent="0.25">
      <c r="A18" s="3" t="s">
        <v>82</v>
      </c>
      <c r="B18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 t="s">
        <v>50</v>
      </c>
      <c r="J18" s="2" t="s">
        <v>50</v>
      </c>
      <c r="K18" s="2" t="s">
        <v>50</v>
      </c>
      <c r="L18" s="2" t="s">
        <v>50</v>
      </c>
      <c r="M18" s="2" t="s">
        <v>50</v>
      </c>
    </row>
    <row r="19" spans="1:13" x14ac:dyDescent="0.25">
      <c r="A19" s="3" t="s">
        <v>83</v>
      </c>
      <c r="B19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50</v>
      </c>
      <c r="E19" s="2" t="s">
        <v>50</v>
      </c>
      <c r="F19" s="2" t="s">
        <v>50</v>
      </c>
      <c r="G19" s="2" t="s">
        <v>50</v>
      </c>
      <c r="H19" s="2" t="s">
        <v>50</v>
      </c>
      <c r="I19" s="2" t="s">
        <v>50</v>
      </c>
      <c r="J19" s="2" t="s">
        <v>50</v>
      </c>
      <c r="K19" s="2" t="s">
        <v>50</v>
      </c>
      <c r="L19" s="2" t="s">
        <v>50</v>
      </c>
      <c r="M19" s="2" t="s">
        <v>50</v>
      </c>
    </row>
    <row r="20" spans="1:13" x14ac:dyDescent="0.25">
      <c r="A20" s="3" t="s">
        <v>84</v>
      </c>
      <c r="B20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50</v>
      </c>
      <c r="E20" s="2" t="s">
        <v>50</v>
      </c>
      <c r="F20" s="2" t="s">
        <v>50</v>
      </c>
      <c r="G20" s="2" t="s">
        <v>50</v>
      </c>
      <c r="H20" s="2" t="s">
        <v>50</v>
      </c>
      <c r="I20" s="2" t="s">
        <v>50</v>
      </c>
      <c r="J20" s="2" t="s">
        <v>50</v>
      </c>
      <c r="K20" s="2" t="s">
        <v>50</v>
      </c>
      <c r="L20" s="2" t="s">
        <v>50</v>
      </c>
      <c r="M20" s="2" t="s">
        <v>50</v>
      </c>
    </row>
    <row r="21" spans="1:13" ht="30" x14ac:dyDescent="0.25">
      <c r="A21" s="3" t="s">
        <v>85</v>
      </c>
      <c r="B21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50</v>
      </c>
      <c r="E21" s="2" t="s">
        <v>50</v>
      </c>
      <c r="F21" s="2" t="s">
        <v>50</v>
      </c>
      <c r="G21" s="2" t="s">
        <v>50</v>
      </c>
      <c r="H21" s="2" t="s">
        <v>50</v>
      </c>
      <c r="I21" s="2" t="s">
        <v>50</v>
      </c>
      <c r="J21" s="2" t="s">
        <v>50</v>
      </c>
      <c r="K21" s="2" t="s">
        <v>50</v>
      </c>
      <c r="L21" s="2" t="s">
        <v>50</v>
      </c>
      <c r="M21" s="2" t="s">
        <v>50</v>
      </c>
    </row>
    <row r="22" spans="1:13" x14ac:dyDescent="0.25">
      <c r="A22" s="3" t="s">
        <v>86</v>
      </c>
      <c r="B22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50</v>
      </c>
      <c r="E22" s="2" t="s">
        <v>50</v>
      </c>
      <c r="F22" s="2" t="s">
        <v>50</v>
      </c>
      <c r="G22" s="2" t="s">
        <v>50</v>
      </c>
      <c r="H22" s="2" t="s">
        <v>50</v>
      </c>
      <c r="I22" s="2" t="s">
        <v>50</v>
      </c>
      <c r="J22" s="2" t="s">
        <v>50</v>
      </c>
      <c r="K22" s="2" t="s">
        <v>50</v>
      </c>
      <c r="L22" s="2" t="s">
        <v>50</v>
      </c>
      <c r="M22" s="2" t="s">
        <v>50</v>
      </c>
    </row>
    <row r="23" spans="1:13" x14ac:dyDescent="0.25">
      <c r="A23" s="3" t="s">
        <v>87</v>
      </c>
      <c r="B23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50</v>
      </c>
      <c r="E23" s="2" t="s">
        <v>50</v>
      </c>
      <c r="F23" s="2" t="s">
        <v>50</v>
      </c>
      <c r="G23" s="2" t="s">
        <v>50</v>
      </c>
      <c r="H23" s="2" t="s">
        <v>50</v>
      </c>
      <c r="I23" s="2" t="s">
        <v>50</v>
      </c>
      <c r="J23" s="2" t="s">
        <v>50</v>
      </c>
      <c r="K23" s="2" t="s">
        <v>50</v>
      </c>
      <c r="L23" s="2" t="s">
        <v>50</v>
      </c>
      <c r="M23" s="2" t="s">
        <v>50</v>
      </c>
    </row>
    <row r="24" spans="1:13" x14ac:dyDescent="0.25">
      <c r="A24" s="3" t="s">
        <v>88</v>
      </c>
      <c r="B24" t="str">
        <f>'Controleur CA'!B24</f>
        <v>commande d'accès</v>
      </c>
      <c r="C24" s="4" t="str">
        <f>'Controleur CA'!F24</f>
        <v>Dans le cas d'une liaison [CT-P], la colonne H doit contenir la valeur "transition"</v>
      </c>
      <c r="D24" s="2" t="s">
        <v>50</v>
      </c>
      <c r="E24" s="2" t="s">
        <v>50</v>
      </c>
      <c r="F24" s="2" t="s">
        <v>50</v>
      </c>
      <c r="G24" s="2" t="s">
        <v>50</v>
      </c>
      <c r="H24" s="2" t="s">
        <v>50</v>
      </c>
      <c r="I24" s="2" t="s">
        <v>50</v>
      </c>
      <c r="J24" s="2" t="s">
        <v>50</v>
      </c>
      <c r="K24" s="2" t="s">
        <v>50</v>
      </c>
      <c r="L24" s="2" t="s">
        <v>50</v>
      </c>
      <c r="M24" s="2" t="s">
        <v>50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50</v>
      </c>
      <c r="E25" s="2" t="s">
        <v>50</v>
      </c>
      <c r="F25" s="2" t="s">
        <v>50</v>
      </c>
      <c r="G25" s="2" t="s">
        <v>50</v>
      </c>
      <c r="H25" s="2" t="s">
        <v>50</v>
      </c>
      <c r="I25" s="2" t="s">
        <v>50</v>
      </c>
      <c r="J25" s="2" t="s">
        <v>50</v>
      </c>
      <c r="K25" s="2" t="s">
        <v>50</v>
      </c>
      <c r="L25" s="2" t="s">
        <v>50</v>
      </c>
      <c r="M25" s="2" t="s">
        <v>50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50</v>
      </c>
      <c r="E38" s="2" t="s">
        <v>50</v>
      </c>
      <c r="F38" s="2" t="s">
        <v>50</v>
      </c>
      <c r="G38" s="2" t="s">
        <v>50</v>
      </c>
      <c r="H38" s="2" t="s">
        <v>50</v>
      </c>
      <c r="I38" s="2" t="s">
        <v>50</v>
      </c>
      <c r="J38" s="2" t="s">
        <v>50</v>
      </c>
      <c r="K38" s="2" t="s">
        <v>50</v>
      </c>
      <c r="L38" s="2" t="s">
        <v>50</v>
      </c>
      <c r="M38" s="2" t="s">
        <v>50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30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30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30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30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30" x14ac:dyDescent="0.25">
      <c r="A48" s="17">
        <v>48</v>
      </c>
      <c r="B48" s="14" t="str">
        <f>'Controleur CA'!B48</f>
        <v>Complétude</v>
      </c>
      <c r="C48" s="20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30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30" x14ac:dyDescent="0.25">
      <c r="A52" s="17">
        <v>52</v>
      </c>
      <c r="B52" s="14" t="str">
        <f>'Controleur CA'!B52</f>
        <v>Complétude</v>
      </c>
      <c r="C52" s="21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30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50</v>
      </c>
      <c r="E57" s="2" t="s">
        <v>50</v>
      </c>
      <c r="F57" s="2" t="s">
        <v>50</v>
      </c>
      <c r="G57" s="2" t="s">
        <v>50</v>
      </c>
      <c r="H57" s="2" t="s">
        <v>50</v>
      </c>
      <c r="I57" s="2" t="s">
        <v>50</v>
      </c>
      <c r="J57" s="2" t="s">
        <v>50</v>
      </c>
      <c r="K57" s="2" t="s">
        <v>50</v>
      </c>
      <c r="L57" s="2" t="s">
        <v>50</v>
      </c>
      <c r="M57" s="2" t="s">
        <v>50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50</v>
      </c>
      <c r="E58" s="2" t="s">
        <v>50</v>
      </c>
      <c r="F58" s="2" t="s">
        <v>50</v>
      </c>
      <c r="G58" s="2" t="s">
        <v>50</v>
      </c>
      <c r="H58" s="2" t="s">
        <v>50</v>
      </c>
      <c r="I58" s="2" t="s">
        <v>50</v>
      </c>
      <c r="J58" s="2" t="s">
        <v>50</v>
      </c>
      <c r="K58" s="2" t="s">
        <v>50</v>
      </c>
      <c r="L58" s="2" t="s">
        <v>50</v>
      </c>
      <c r="M58" s="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13" workbookViewId="0">
      <selection activeCell="D28" sqref="D2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7" t="s">
        <v>72</v>
      </c>
      <c r="B1" s="8" t="s">
        <v>0</v>
      </c>
      <c r="C1" s="9" t="s">
        <v>3</v>
      </c>
      <c r="D1" s="10" t="s">
        <v>71</v>
      </c>
      <c r="E1" s="8" t="s">
        <v>73</v>
      </c>
      <c r="F1" s="8" t="s">
        <v>74</v>
      </c>
      <c r="G1" s="8" t="s">
        <v>76</v>
      </c>
      <c r="H1" s="8" t="s">
        <v>75</v>
      </c>
      <c r="I1" s="8" t="s">
        <v>77</v>
      </c>
      <c r="J1" s="8" t="s">
        <v>78</v>
      </c>
      <c r="K1" s="8" t="s">
        <v>97</v>
      </c>
      <c r="L1" s="8" t="s">
        <v>98</v>
      </c>
      <c r="M1" s="11" t="s">
        <v>99</v>
      </c>
    </row>
    <row r="2" spans="1:13" x14ac:dyDescent="0.25">
      <c r="A2" s="5">
        <v>1</v>
      </c>
      <c r="B2" t="str">
        <f>'Controleur CA'!B2</f>
        <v>commande d'accès</v>
      </c>
      <c r="C2" s="6" t="str">
        <f>'Controleur CA'!F2</f>
        <v>Vérifier que la colonne C6 contient "C3A BLO5"</v>
      </c>
      <c r="D2" s="2" t="s">
        <v>50</v>
      </c>
      <c r="E2" s="2" t="s">
        <v>50</v>
      </c>
      <c r="F2" s="2" t="s">
        <v>50</v>
      </c>
      <c r="G2" s="2" t="s">
        <v>50</v>
      </c>
      <c r="H2" s="2" t="s">
        <v>50</v>
      </c>
      <c r="I2" s="2" t="s">
        <v>50</v>
      </c>
      <c r="J2" s="2" t="s">
        <v>50</v>
      </c>
      <c r="K2" s="2" t="s">
        <v>50</v>
      </c>
      <c r="L2" s="2" t="s">
        <v>50</v>
      </c>
      <c r="M2" s="2" t="s">
        <v>50</v>
      </c>
    </row>
    <row r="3" spans="1:13" ht="30" x14ac:dyDescent="0.25">
      <c r="A3" s="3">
        <v>2</v>
      </c>
      <c r="B3" t="str">
        <f>'Controleur CA'!B3</f>
        <v>commande d'accès</v>
      </c>
      <c r="C3" s="4" t="str">
        <f>'Controleur CA'!F3</f>
        <v>Parcourir la table cable_infra. Pour chaque objet de la table de type infra_orange, vérifier qu'il existe une correspondance dans la C3A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0" x14ac:dyDescent="0.25">
      <c r="A4" s="3">
        <v>3</v>
      </c>
      <c r="B4" t="str">
        <f>'Controleur CA'!B4</f>
        <v>commande d'accès</v>
      </c>
      <c r="C4" s="4" t="str">
        <f>'Controleur CA'!F4</f>
        <v>Parcourir la C3A. Pour chaque ligne, vérifier qu'il existe une correspondance dans la table_infra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3">
        <v>4</v>
      </c>
      <c r="B5" t="str">
        <f>'Controleur CA'!B5</f>
        <v>commande d'accès</v>
      </c>
      <c r="C5" s="4" t="str">
        <f>'Controleur CA'!F5</f>
        <v>Vérifier qu'il existe une fiche poteaux pour chaque poteaux de la C3A</v>
      </c>
      <c r="D5" s="2" t="s">
        <v>50</v>
      </c>
      <c r="E5" s="2" t="s">
        <v>50</v>
      </c>
      <c r="F5" s="2" t="s">
        <v>50</v>
      </c>
      <c r="G5" s="2" t="s">
        <v>50</v>
      </c>
      <c r="H5" s="2" t="s">
        <v>50</v>
      </c>
      <c r="I5" s="2" t="s">
        <v>50</v>
      </c>
      <c r="J5" s="2" t="s">
        <v>50</v>
      </c>
      <c r="K5" s="2" t="s">
        <v>50</v>
      </c>
      <c r="L5" s="2" t="s">
        <v>50</v>
      </c>
      <c r="M5" s="2" t="s">
        <v>50</v>
      </c>
    </row>
    <row r="6" spans="1:13" ht="30" x14ac:dyDescent="0.25">
      <c r="A6" s="3">
        <v>5</v>
      </c>
      <c r="B6" t="str">
        <f>'Controleur CA'!B6</f>
        <v>commande d'accès</v>
      </c>
      <c r="C6" s="4" t="str">
        <f>'Controleur CA'!F6</f>
        <v>vérifier que le couple (id, type) colonne C-D et E-F est cohérent avec la table point_technique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3">
        <v>6</v>
      </c>
      <c r="B7" t="str">
        <f>'Controleur CA'!B7</f>
        <v>commande d'accès</v>
      </c>
      <c r="C7" s="4" t="str">
        <f>'Controleur CA'!F7</f>
        <v>Si la colonne I est vide, la colonne J doit être laissée vide.</v>
      </c>
      <c r="D7" s="2" t="s">
        <v>50</v>
      </c>
      <c r="E7" s="2" t="s">
        <v>50</v>
      </c>
      <c r="F7" s="2" t="s">
        <v>50</v>
      </c>
      <c r="G7" s="2" t="s">
        <v>50</v>
      </c>
      <c r="H7" s="2" t="s">
        <v>50</v>
      </c>
      <c r="I7" s="2" t="s">
        <v>50</v>
      </c>
      <c r="J7" s="2" t="s">
        <v>50</v>
      </c>
      <c r="K7" s="2" t="s">
        <v>50</v>
      </c>
      <c r="L7" s="2" t="s">
        <v>50</v>
      </c>
      <c r="M7" s="2" t="s">
        <v>50</v>
      </c>
    </row>
    <row r="8" spans="1:13" ht="30" x14ac:dyDescent="0.25">
      <c r="A8" s="3">
        <v>7</v>
      </c>
      <c r="B8" t="str">
        <f>'Controleur CA'!B8</f>
        <v>commande d'accès</v>
      </c>
      <c r="C8" s="4" t="str">
        <f>'Controleur CA'!F8</f>
        <v>Vérifier que la colonne C et la colonne F commence par un nombre sur 5 caracteres suivant un "/" sans espace.</v>
      </c>
      <c r="D8" s="2" t="s">
        <v>50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</row>
    <row r="9" spans="1:13" x14ac:dyDescent="0.25">
      <c r="A9" s="3">
        <v>8</v>
      </c>
      <c r="B9" t="str">
        <f>'Controleur CA'!B9</f>
        <v>commande d'accès</v>
      </c>
      <c r="C9" s="4" t="str">
        <f>'Controleur CA'!F9</f>
        <v>Vérifier que la colonne G est supérieure ou égal à 1</v>
      </c>
      <c r="D9" s="2" t="s">
        <v>50</v>
      </c>
      <c r="E9" s="2" t="s">
        <v>50</v>
      </c>
      <c r="F9" s="2" t="s">
        <v>50</v>
      </c>
      <c r="G9" s="2" t="s">
        <v>50</v>
      </c>
      <c r="H9" s="2" t="s">
        <v>50</v>
      </c>
      <c r="I9" s="2" t="s">
        <v>50</v>
      </c>
      <c r="J9" s="2" t="s">
        <v>50</v>
      </c>
      <c r="K9" s="2" t="s">
        <v>50</v>
      </c>
      <c r="L9" s="2" t="s">
        <v>50</v>
      </c>
      <c r="M9" s="2" t="s">
        <v>50</v>
      </c>
    </row>
    <row r="10" spans="1:13" ht="30" x14ac:dyDescent="0.25">
      <c r="A10" s="3">
        <v>9</v>
      </c>
      <c r="B10" t="str">
        <f>'Controleur CA'!B10</f>
        <v>commande d'accès</v>
      </c>
      <c r="C10" s="4" t="str">
        <f>'Controleur CA'!F10</f>
        <v>Vérifier que les valeurs sont contenues dans la liste déroulante dans les colonnes où il y en a une</v>
      </c>
      <c r="D10" s="2" t="s">
        <v>50</v>
      </c>
      <c r="E10" s="2" t="s">
        <v>50</v>
      </c>
      <c r="F10" s="2" t="s">
        <v>50</v>
      </c>
      <c r="G10" s="2" t="s">
        <v>50</v>
      </c>
      <c r="H10" s="2" t="s">
        <v>50</v>
      </c>
      <c r="I10" s="2" t="s">
        <v>50</v>
      </c>
      <c r="J10" s="2" t="s">
        <v>50</v>
      </c>
      <c r="K10" s="2" t="s">
        <v>50</v>
      </c>
      <c r="L10" s="2" t="s">
        <v>50</v>
      </c>
      <c r="M10" s="2" t="s">
        <v>50</v>
      </c>
    </row>
    <row r="11" spans="1:13" ht="45" x14ac:dyDescent="0.25">
      <c r="A11" s="3">
        <v>10</v>
      </c>
      <c r="B11" t="str">
        <f>'Controleur CA'!B11</f>
        <v>commande d'accès</v>
      </c>
      <c r="C11" s="4" t="str">
        <f>'Controleur CA'!F11</f>
        <v>Vérifier si le fichier C7 existant dans le cas où la colonne M ou N contient l'une des valeurs suivantes "oui remplacement appui" ou "oui renforcement appui avec commande d'appui"</v>
      </c>
      <c r="D11" s="2" t="s">
        <v>50</v>
      </c>
      <c r="E11" s="2" t="s">
        <v>50</v>
      </c>
      <c r="F11" s="2" t="s">
        <v>50</v>
      </c>
      <c r="G11" s="2" t="s">
        <v>50</v>
      </c>
      <c r="H11" s="2" t="s">
        <v>50</v>
      </c>
      <c r="I11" s="2" t="s">
        <v>50</v>
      </c>
      <c r="J11" s="2" t="s">
        <v>50</v>
      </c>
      <c r="K11" s="2" t="s">
        <v>50</v>
      </c>
      <c r="L11" s="2" t="s">
        <v>50</v>
      </c>
      <c r="M11" s="2" t="s">
        <v>50</v>
      </c>
    </row>
    <row r="12" spans="1:13" ht="45" x14ac:dyDescent="0.25">
      <c r="A12" s="3">
        <v>11</v>
      </c>
      <c r="B12" t="str">
        <f>'Controleur CA'!B12</f>
        <v>commande d'accès</v>
      </c>
      <c r="C12" s="4" t="str">
        <f>'Controleur CA'!F12</f>
        <v>Vérifier que l'appui est présent dans la C7 si la colonne M ou N contient l'une des valeurs suivantes "oui remplacement appui" ou "oui renforcement appui avec commande d'appui"</v>
      </c>
      <c r="D12" s="2" t="s">
        <v>50</v>
      </c>
      <c r="E12" s="2" t="s">
        <v>50</v>
      </c>
      <c r="F12" s="2" t="s">
        <v>50</v>
      </c>
      <c r="G12" s="2" t="s">
        <v>50</v>
      </c>
      <c r="H12" s="2" t="s">
        <v>50</v>
      </c>
      <c r="I12" s="2" t="s">
        <v>50</v>
      </c>
      <c r="J12" s="2" t="s">
        <v>50</v>
      </c>
      <c r="K12" s="2" t="s">
        <v>50</v>
      </c>
      <c r="L12" s="2" t="s">
        <v>50</v>
      </c>
      <c r="M12" s="2" t="s">
        <v>50</v>
      </c>
    </row>
    <row r="13" spans="1:13" ht="30" x14ac:dyDescent="0.25">
      <c r="A13" s="3">
        <v>12</v>
      </c>
      <c r="B13" t="str">
        <f>'Controleur CA'!B13</f>
        <v>commande d'accès</v>
      </c>
      <c r="C13" s="4" t="str">
        <f>'Controleur CA'!F13</f>
        <v>Vérifier que le couple (colonne C, colonne E) ne forme pas une combinaison dans la liste suivante : [CT – CT], [C – CT], [CT – C], [CT– P], [CT – A], [A – CT], [P-CT]</v>
      </c>
      <c r="D13" s="2" t="s">
        <v>50</v>
      </c>
      <c r="E13" s="2" t="s">
        <v>50</v>
      </c>
      <c r="F13" s="2" t="s">
        <v>50</v>
      </c>
      <c r="G13" s="2" t="s">
        <v>50</v>
      </c>
      <c r="H13" s="2" t="s">
        <v>50</v>
      </c>
      <c r="I13" s="2" t="s">
        <v>50</v>
      </c>
      <c r="J13" s="2" t="s">
        <v>50</v>
      </c>
      <c r="K13" s="2" t="s">
        <v>50</v>
      </c>
      <c r="L13" s="2" t="s">
        <v>50</v>
      </c>
      <c r="M13" s="2" t="s">
        <v>50</v>
      </c>
    </row>
    <row r="14" spans="1:13" ht="45" x14ac:dyDescent="0.25">
      <c r="A14" s="3">
        <v>13</v>
      </c>
      <c r="B14" t="str">
        <f>'Controleur CA'!B14</f>
        <v>commande d'accès</v>
      </c>
      <c r="C14" s="4" t="str">
        <f>'Controleur CA'!F14</f>
        <v>Dans le cas d'une liaison [C - C], la colonne H doit prendre les valeurs contenues dans cette liste : ["28","32","45","60","80","100","150","Sous-tubage existant","caniveau","galerie"]</v>
      </c>
      <c r="D14" s="2" t="s">
        <v>50</v>
      </c>
      <c r="E14" s="2" t="s">
        <v>50</v>
      </c>
      <c r="F14" s="2" t="s">
        <v>50</v>
      </c>
      <c r="G14" s="2" t="s">
        <v>50</v>
      </c>
      <c r="H14" s="2" t="s">
        <v>50</v>
      </c>
      <c r="I14" s="2" t="s">
        <v>50</v>
      </c>
      <c r="J14" s="2" t="s">
        <v>50</v>
      </c>
      <c r="K14" s="2" t="s">
        <v>50</v>
      </c>
      <c r="L14" s="2" t="s">
        <v>50</v>
      </c>
      <c r="M14" s="2" t="s">
        <v>50</v>
      </c>
    </row>
    <row r="15" spans="1:13" x14ac:dyDescent="0.25">
      <c r="A15" s="3" t="s">
        <v>79</v>
      </c>
      <c r="B15" t="str">
        <f>'Controleur CA'!B15</f>
        <v>commande d'accès</v>
      </c>
      <c r="C15" s="4" t="str">
        <f>'Controleur CA'!F15</f>
        <v>Dans le cas d'une liaison [C - IMB], la colonne H doit contenir la valeur "adduction"</v>
      </c>
      <c r="D15" s="2" t="s">
        <v>50</v>
      </c>
      <c r="E15" s="2" t="s">
        <v>50</v>
      </c>
      <c r="F15" s="2" t="s">
        <v>50</v>
      </c>
      <c r="G15" s="2" t="s">
        <v>50</v>
      </c>
      <c r="H15" s="2" t="s">
        <v>50</v>
      </c>
      <c r="I15" s="2" t="s">
        <v>50</v>
      </c>
      <c r="J15" s="2" t="s">
        <v>50</v>
      </c>
      <c r="K15" s="2" t="s">
        <v>50</v>
      </c>
      <c r="L15" s="2" t="s">
        <v>50</v>
      </c>
      <c r="M15" s="2" t="s">
        <v>50</v>
      </c>
    </row>
    <row r="16" spans="1:13" x14ac:dyDescent="0.25">
      <c r="A16" s="3" t="s">
        <v>80</v>
      </c>
      <c r="B16" t="str">
        <f>'Controleur CA'!B16</f>
        <v>commande d'accès</v>
      </c>
      <c r="C16" s="4" t="str">
        <f>'Controleur CA'!F16</f>
        <v>Dans le cas d'une liaison [C - IMB], la colonne F doit être vide</v>
      </c>
      <c r="D16" s="2" t="s">
        <v>50</v>
      </c>
      <c r="E16" s="2" t="s">
        <v>50</v>
      </c>
      <c r="F16" s="2" t="s">
        <v>50</v>
      </c>
      <c r="G16" s="2" t="s">
        <v>50</v>
      </c>
      <c r="H16" s="2" t="s">
        <v>50</v>
      </c>
      <c r="I16" s="2" t="s">
        <v>50</v>
      </c>
      <c r="J16" s="2" t="s">
        <v>50</v>
      </c>
      <c r="K16" s="2" t="s">
        <v>50</v>
      </c>
      <c r="L16" s="2" t="s">
        <v>50</v>
      </c>
      <c r="M16" s="2" t="s">
        <v>50</v>
      </c>
    </row>
    <row r="17" spans="1:13" x14ac:dyDescent="0.25">
      <c r="A17" s="3" t="s">
        <v>81</v>
      </c>
      <c r="B17" t="str">
        <f>'Controleur CA'!B17</f>
        <v>commande d'accès</v>
      </c>
      <c r="C17" s="4" t="str">
        <f>'Controleur CA'!F17</f>
        <v>Dans le cas d'une liaison [C - IMB], la colonne G doit contenir la valeur "7"</v>
      </c>
      <c r="D17" s="2" t="s">
        <v>50</v>
      </c>
      <c r="E17" s="2" t="s">
        <v>50</v>
      </c>
      <c r="F17" s="2" t="s">
        <v>50</v>
      </c>
      <c r="G17" s="2" t="s">
        <v>50</v>
      </c>
      <c r="H17" s="2" t="s">
        <v>50</v>
      </c>
      <c r="I17" s="2" t="s">
        <v>50</v>
      </c>
      <c r="J17" s="2" t="s">
        <v>50</v>
      </c>
      <c r="K17" s="2" t="s">
        <v>50</v>
      </c>
      <c r="L17" s="2" t="s">
        <v>50</v>
      </c>
      <c r="M17" s="2" t="s">
        <v>50</v>
      </c>
    </row>
    <row r="18" spans="1:13" x14ac:dyDescent="0.25">
      <c r="A18" s="3" t="s">
        <v>82</v>
      </c>
      <c r="B18" t="str">
        <f>'Controleur CA'!B18</f>
        <v>commande d'accès</v>
      </c>
      <c r="C18" s="4" t="str">
        <f>'Controleur CA'!F18</f>
        <v>Dans le cas d'une liaison [C - F], la colonne F doit être vide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 t="s">
        <v>50</v>
      </c>
      <c r="J18" s="2" t="s">
        <v>50</v>
      </c>
      <c r="K18" s="2" t="s">
        <v>50</v>
      </c>
      <c r="L18" s="2" t="s">
        <v>50</v>
      </c>
      <c r="M18" s="2" t="s">
        <v>50</v>
      </c>
    </row>
    <row r="19" spans="1:13" x14ac:dyDescent="0.25">
      <c r="A19" s="3" t="s">
        <v>83</v>
      </c>
      <c r="B19" t="str">
        <f>'Controleur CA'!B19</f>
        <v>commande d'accès</v>
      </c>
      <c r="C19" s="4" t="str">
        <f>'Controleur CA'!F19</f>
        <v>Dans le cas d'une liaison [C - F], la colonne H doit contenir la valeur "transition"</v>
      </c>
      <c r="D19" s="2" t="s">
        <v>50</v>
      </c>
      <c r="E19" s="2" t="s">
        <v>50</v>
      </c>
      <c r="F19" s="2" t="s">
        <v>50</v>
      </c>
      <c r="G19" s="2" t="s">
        <v>50</v>
      </c>
      <c r="H19" s="2" t="s">
        <v>50</v>
      </c>
      <c r="I19" s="2" t="s">
        <v>50</v>
      </c>
      <c r="J19" s="2" t="s">
        <v>50</v>
      </c>
      <c r="K19" s="2" t="s">
        <v>50</v>
      </c>
      <c r="L19" s="2" t="s">
        <v>50</v>
      </c>
      <c r="M19" s="2" t="s">
        <v>50</v>
      </c>
    </row>
    <row r="20" spans="1:13" x14ac:dyDescent="0.25">
      <c r="A20" s="3" t="s">
        <v>84</v>
      </c>
      <c r="B20" t="str">
        <f>'Controleur CA'!B20</f>
        <v>commande d'accès</v>
      </c>
      <c r="C20" s="4" t="str">
        <f>'Controleur CA'!F20</f>
        <v>Dans le cas d'une liaison [C -F], la colonne G doit contenir la valeur "7"</v>
      </c>
      <c r="D20" s="2" t="s">
        <v>50</v>
      </c>
      <c r="E20" s="2" t="s">
        <v>50</v>
      </c>
      <c r="F20" s="2" t="s">
        <v>50</v>
      </c>
      <c r="G20" s="2" t="s">
        <v>50</v>
      </c>
      <c r="H20" s="2" t="s">
        <v>50</v>
      </c>
      <c r="I20" s="2" t="s">
        <v>50</v>
      </c>
      <c r="J20" s="2" t="s">
        <v>50</v>
      </c>
      <c r="K20" s="2" t="s">
        <v>50</v>
      </c>
      <c r="L20" s="2" t="s">
        <v>50</v>
      </c>
      <c r="M20" s="2" t="s">
        <v>50</v>
      </c>
    </row>
    <row r="21" spans="1:13" ht="30" x14ac:dyDescent="0.25">
      <c r="A21" s="3" t="s">
        <v>85</v>
      </c>
      <c r="B21" t="str">
        <f>'Controleur CA'!B21</f>
        <v>commande d'accès</v>
      </c>
      <c r="C21" s="4" t="str">
        <f>'Controleur CA'!F21</f>
        <v>Dans le cas d'une liaison [C -P] ou [C-PT], la colonne H doit contenir la valeur "transition"</v>
      </c>
      <c r="D21" s="2" t="s">
        <v>50</v>
      </c>
      <c r="E21" s="2" t="s">
        <v>50</v>
      </c>
      <c r="F21" s="2" t="s">
        <v>50</v>
      </c>
      <c r="G21" s="2" t="s">
        <v>50</v>
      </c>
      <c r="H21" s="2" t="s">
        <v>50</v>
      </c>
      <c r="I21" s="2" t="s">
        <v>50</v>
      </c>
      <c r="J21" s="2" t="s">
        <v>50</v>
      </c>
      <c r="K21" s="2" t="s">
        <v>50</v>
      </c>
      <c r="L21" s="2" t="s">
        <v>50</v>
      </c>
      <c r="M21" s="2" t="s">
        <v>50</v>
      </c>
    </row>
    <row r="22" spans="1:13" x14ac:dyDescent="0.25">
      <c r="A22" s="3" t="s">
        <v>86</v>
      </c>
      <c r="B22" t="str">
        <f>'Controleur CA'!B22</f>
        <v>commande d'accès</v>
      </c>
      <c r="C22" s="4" t="str">
        <f>'Controleur CA'!F22</f>
        <v>Dans le cas d'une liaison [C-PT], la colonne F doit être vide</v>
      </c>
      <c r="D22" s="2" t="s">
        <v>50</v>
      </c>
      <c r="E22" s="2" t="s">
        <v>50</v>
      </c>
      <c r="F22" s="2" t="s">
        <v>50</v>
      </c>
      <c r="G22" s="2" t="s">
        <v>50</v>
      </c>
      <c r="H22" s="2" t="s">
        <v>50</v>
      </c>
      <c r="I22" s="2" t="s">
        <v>50</v>
      </c>
      <c r="J22" s="2" t="s">
        <v>50</v>
      </c>
      <c r="K22" s="2" t="s">
        <v>50</v>
      </c>
      <c r="L22" s="2" t="s">
        <v>50</v>
      </c>
      <c r="M22" s="2" t="s">
        <v>50</v>
      </c>
    </row>
    <row r="23" spans="1:13" x14ac:dyDescent="0.25">
      <c r="A23" s="3" t="s">
        <v>87</v>
      </c>
      <c r="B23" t="str">
        <f>'Controleur CA'!B23</f>
        <v>commande d'accès</v>
      </c>
      <c r="C23" s="4" t="str">
        <f>'Controleur CA'!F23</f>
        <v>Dans le cas d'une liaison [CT-P], les colonne B et D doivent être vide</v>
      </c>
      <c r="D23" s="2" t="s">
        <v>50</v>
      </c>
      <c r="E23" s="2" t="s">
        <v>50</v>
      </c>
      <c r="F23" s="2" t="s">
        <v>50</v>
      </c>
      <c r="G23" s="2" t="s">
        <v>50</v>
      </c>
      <c r="H23" s="2" t="s">
        <v>50</v>
      </c>
      <c r="I23" s="2" t="s">
        <v>50</v>
      </c>
      <c r="J23" s="2" t="s">
        <v>50</v>
      </c>
      <c r="K23" s="2" t="s">
        <v>50</v>
      </c>
      <c r="L23" s="2" t="s">
        <v>50</v>
      </c>
      <c r="M23" s="2" t="s">
        <v>50</v>
      </c>
    </row>
    <row r="24" spans="1:13" x14ac:dyDescent="0.25">
      <c r="A24" s="3" t="s">
        <v>88</v>
      </c>
      <c r="B24" t="str">
        <f>'Controleur CA'!B24</f>
        <v>commande d'accès</v>
      </c>
      <c r="C24" s="4" t="str">
        <f>'Controleur CA'!F24</f>
        <v>Dans le cas d'une liaison [CT-P], la colonne H doit contenir la valeur "transition"</v>
      </c>
      <c r="D24" s="2" t="s">
        <v>50</v>
      </c>
      <c r="E24" s="2" t="s">
        <v>50</v>
      </c>
      <c r="F24" s="2" t="s">
        <v>50</v>
      </c>
      <c r="G24" s="2" t="s">
        <v>50</v>
      </c>
      <c r="H24" s="2" t="s">
        <v>50</v>
      </c>
      <c r="I24" s="2" t="s">
        <v>50</v>
      </c>
      <c r="J24" s="2" t="s">
        <v>50</v>
      </c>
      <c r="K24" s="2" t="s">
        <v>50</v>
      </c>
      <c r="L24" s="2" t="s">
        <v>50</v>
      </c>
      <c r="M24" s="2" t="s">
        <v>50</v>
      </c>
    </row>
    <row r="25" spans="1:13" x14ac:dyDescent="0.25">
      <c r="A25" s="2">
        <v>25</v>
      </c>
      <c r="B25" s="14" t="str">
        <f>'Controleur CA'!B25</f>
        <v>commande d'accès</v>
      </c>
      <c r="C25" s="4" t="str">
        <f>'Controleur CA'!F25</f>
        <v>Vérifier que le nom des fiches poteau sont au format insee_nom</v>
      </c>
      <c r="D25" s="2" t="s">
        <v>50</v>
      </c>
      <c r="E25" s="2" t="s">
        <v>50</v>
      </c>
      <c r="F25" s="2" t="s">
        <v>50</v>
      </c>
      <c r="G25" s="2" t="s">
        <v>50</v>
      </c>
      <c r="H25" s="2" t="s">
        <v>50</v>
      </c>
      <c r="I25" s="2" t="s">
        <v>50</v>
      </c>
      <c r="J25" s="2" t="s">
        <v>50</v>
      </c>
      <c r="K25" s="2" t="s">
        <v>50</v>
      </c>
      <c r="L25" s="2" t="s">
        <v>50</v>
      </c>
      <c r="M25" s="2" t="s">
        <v>50</v>
      </c>
    </row>
    <row r="26" spans="1:13" ht="30" x14ac:dyDescent="0.25">
      <c r="A26" s="2">
        <v>26</v>
      </c>
      <c r="B26" s="14" t="str">
        <f>'Controleur CA'!B26</f>
        <v>Structuration des couches</v>
      </c>
      <c r="C26" s="4" t="str">
        <f>'Controleur CA'!F26</f>
        <v>Vérifier que la liste des champs de la couche point technique correspond aux spécifications QGIS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30" x14ac:dyDescent="0.25">
      <c r="A27" s="2">
        <v>27</v>
      </c>
      <c r="B27" s="14" t="str">
        <f>'Controleur CA'!B27</f>
        <v>Structuration des couches</v>
      </c>
      <c r="C27" s="4" t="str">
        <f>'Controleur CA'!F27</f>
        <v>Vérifier que la liste des champs de la couche prises correspond aux spécifications QGIS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17">
        <v>28</v>
      </c>
      <c r="B28" s="14" t="str">
        <f>'Controleur CA'!B28</f>
        <v>Structuration des couches</v>
      </c>
      <c r="C28" s="4" t="str">
        <f>'Controleur CA'!F28</f>
        <v>Vérifier que la liste des champs de la couche SRO correspond aux spécifications QGIS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30" x14ac:dyDescent="0.25">
      <c r="A29" s="17">
        <v>29</v>
      </c>
      <c r="B29" s="14" t="str">
        <f>'Controleur CA'!B29</f>
        <v>Structuration des couches</v>
      </c>
      <c r="C29" s="4" t="str">
        <f>'Controleur CA'!F29</f>
        <v>Vérifier que la liste des champs de la couche boitiers correspond aux spécifications QGIS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30" x14ac:dyDescent="0.25">
      <c r="A30" s="17">
        <v>30</v>
      </c>
      <c r="B30" s="14" t="str">
        <f>'Controleur CA'!B30</f>
        <v>Structuration des couches</v>
      </c>
      <c r="C30" s="4" t="str">
        <f>'Controleur CA'!F30</f>
        <v>Vérifier que la liste des champs de la couche infrastructure correspond aux spécifications QGIS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30" x14ac:dyDescent="0.25">
      <c r="A31" s="17">
        <v>31</v>
      </c>
      <c r="B31" s="14" t="str">
        <f>'Controleur CA'!B31</f>
        <v>Structuration des couches</v>
      </c>
      <c r="C31" s="4" t="str">
        <f>'Controleur CA'!F31</f>
        <v>Vérifier que la liste des champs de la couche racco_client correspond aux spécifications QGIS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30" x14ac:dyDescent="0.25">
      <c r="A32" s="17">
        <v>32</v>
      </c>
      <c r="B32" s="14" t="str">
        <f>'Controleur CA'!B32</f>
        <v>Structuration des couches</v>
      </c>
      <c r="C32" s="4" t="str">
        <f>'Controleur CA'!F32</f>
        <v>Vérifier que la liste des champs de la couche cable correspond aux spécifications QGIS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30" x14ac:dyDescent="0.25">
      <c r="A33" s="17">
        <v>33</v>
      </c>
      <c r="B33" s="14" t="str">
        <f>'Controleur CA'!B33</f>
        <v>Structuration des couches</v>
      </c>
      <c r="C33" s="4" t="str">
        <f>'Controleur CA'!F33</f>
        <v>Vérifier que la liste des champs de la couche ZPBO correspond aux spécifications QGIS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30" x14ac:dyDescent="0.25">
      <c r="A34" s="17">
        <v>34</v>
      </c>
      <c r="B34" s="14" t="str">
        <f>'Controleur CA'!B34</f>
        <v>Structuration des couches</v>
      </c>
      <c r="C34" s="4" t="str">
        <f>'Controleur CA'!F34</f>
        <v>Vérifier que la liste des champs de la couche ZSRO correspond aux spécifications QGIS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30" x14ac:dyDescent="0.25">
      <c r="A35" s="17">
        <v>35</v>
      </c>
      <c r="B35" s="14" t="str">
        <f>'Controleur CA'!B35</f>
        <v>Structuration des couches</v>
      </c>
      <c r="C35" s="4" t="str">
        <f>'Controleur CA'!F35</f>
        <v>Vérifier que la liste des champs de la couche ZPEC correspond aux spécifications QGIS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30" x14ac:dyDescent="0.25">
      <c r="A36" s="17">
        <v>36</v>
      </c>
      <c r="B36" s="14" t="str">
        <f>'Controleur CA'!B36</f>
        <v>Structuration des couches</v>
      </c>
      <c r="C36" s="4" t="str">
        <f>'Controleur CA'!F36</f>
        <v>Vérifier que la liste des champs de la couche ZNRO correspond aux spécifications QGIS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30" x14ac:dyDescent="0.25">
      <c r="A37" s="17">
        <v>37</v>
      </c>
      <c r="B37" s="14" t="str">
        <f>'Controleur CA'!B37</f>
        <v>Structuration des couches</v>
      </c>
      <c r="C37" s="4" t="str">
        <f>'Controleur CA'!F37</f>
        <v>Vérifier que la liste des champs de la couche NRO correspond aux spécifications QGIS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17">
        <v>38</v>
      </c>
      <c r="B38" s="14" t="str">
        <f>'Controleur CA'!B38</f>
        <v>commande d'accès</v>
      </c>
      <c r="C38" s="4" t="str">
        <f>'Controleur CA'!F38</f>
        <v>Vérifier que le numéro d'appui dans la C7 est sous la forme insee_identifiant</v>
      </c>
      <c r="D38" s="2" t="s">
        <v>50</v>
      </c>
      <c r="E38" s="2" t="s">
        <v>50</v>
      </c>
      <c r="F38" s="2" t="s">
        <v>50</v>
      </c>
      <c r="G38" s="2" t="s">
        <v>50</v>
      </c>
      <c r="H38" s="2" t="s">
        <v>50</v>
      </c>
      <c r="I38" s="2" t="s">
        <v>50</v>
      </c>
      <c r="J38" s="2" t="s">
        <v>50</v>
      </c>
      <c r="K38" s="2" t="s">
        <v>50</v>
      </c>
      <c r="L38" s="2" t="s">
        <v>50</v>
      </c>
      <c r="M38" s="2" t="s">
        <v>50</v>
      </c>
    </row>
    <row r="39" spans="1:13" x14ac:dyDescent="0.25">
      <c r="A39" s="17">
        <v>39</v>
      </c>
      <c r="B39" s="14" t="str">
        <f>'Controleur CA'!B39</f>
        <v>Complétude</v>
      </c>
      <c r="C39" s="4" t="str">
        <f>'Controleur CA'!F39</f>
        <v>Vérifier que toutes les couches sont présentes selon les spec_QGIS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5">
      <c r="A40" s="17">
        <v>40</v>
      </c>
      <c r="B40" s="14" t="str">
        <f>'Controleur CA'!B40</f>
        <v>Complétude</v>
      </c>
      <c r="C40" s="4" t="str">
        <f>'Controleur CA'!F40</f>
        <v>Vérifier que tous les attributs de chaque couches sont présents selon les spec_QGIS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30" x14ac:dyDescent="0.25">
      <c r="A41" s="17">
        <v>41</v>
      </c>
      <c r="B41" s="14" t="str">
        <f>'Controleur CA'!B41</f>
        <v>Complétude</v>
      </c>
      <c r="C41" s="4" t="str">
        <f>'Controleur CA'!F41</f>
        <v>Vérifier qu'il existe un répertoire au nom de la commune dans 01 - Administratif/1.1 - DT/ lorsque du GC est à faire sur la commune et qu'il est pas vide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30" x14ac:dyDescent="0.25">
      <c r="A42" s="17">
        <v>42</v>
      </c>
      <c r="B42" s="14" t="str">
        <f>'Controleur CA'!B42</f>
        <v>Complétude</v>
      </c>
      <c r="C42" s="4" t="str">
        <f>'Controleur CA'!F42</f>
        <v>Vérifier que s'il y a plus de 1000 m de GC le dossier L49 contient au moins un fichier dont le nom contient dossier et au moins un fichier dont le nom contient recepisse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30" x14ac:dyDescent="0.25">
      <c r="A43" s="17">
        <v>43</v>
      </c>
      <c r="B43" s="14" t="str">
        <f>'Controleur CA'!B43</f>
        <v>Complétude</v>
      </c>
      <c r="C43" s="4" t="str">
        <f>'Controleur CA'!F43</f>
        <v>Vérifier s'il exite un fichier nommé [Commune]_aérien s'il y a des poteaux dans la commune à changer ou renforcer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30" x14ac:dyDescent="0.25">
      <c r="A44" s="17">
        <v>44</v>
      </c>
      <c r="B44" s="14" t="str">
        <f>'Controleur CA'!B44</f>
        <v>Complétude</v>
      </c>
      <c r="C44" s="4" t="str">
        <f>'Controleur CA'!F44</f>
        <v>Vérifier s'il exite un fichier nommé [Commune]_conduite s'il y a du GC sur la commune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30" x14ac:dyDescent="0.25">
      <c r="A45" s="17">
        <v>45</v>
      </c>
      <c r="B45" s="14" t="str">
        <f>'Controleur CA'!B45</f>
        <v>Complétude</v>
      </c>
      <c r="C45" s="4" t="str">
        <f>'Controleur CA'!F45</f>
        <v>Vérifier que le dossier Conventions contient un fichier contenant "recap_convention"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5">
      <c r="A46" s="17">
        <v>46</v>
      </c>
      <c r="B46" s="14" t="str">
        <f>'Controleur CA'!B46</f>
        <v>Complétude</v>
      </c>
      <c r="C46" s="4" t="str">
        <f>'Controleur CA'!F46</f>
        <v>Verifier que le dossier contient un seul fichier qui contient le nom BPU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30" x14ac:dyDescent="0.25">
      <c r="A47" s="17">
        <v>47</v>
      </c>
      <c r="B47" s="14" t="str">
        <f>'Controleur CA'!B47</f>
        <v>Complétude</v>
      </c>
      <c r="C47" s="4" t="str">
        <f>'Controleur CA'!F47</f>
        <v>Vérifier que le répertoire PROJET_QGIS contient un répertoire nommé LAYERS et un fichier avec l'extention .qgs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30" x14ac:dyDescent="0.25">
      <c r="A48" s="17">
        <v>48</v>
      </c>
      <c r="B48" s="14" t="str">
        <f>'Controleur CA'!B48</f>
        <v>Complétude</v>
      </c>
      <c r="C48" s="20" t="str">
        <f>'Controleur CA'!F48</f>
        <v>Vérifier que le répertoire PROJET_QGIS contient un fichier contenant le nom Plan_tirage au format pdf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30" x14ac:dyDescent="0.25">
      <c r="A49" s="17">
        <v>49</v>
      </c>
      <c r="B49" s="14" t="str">
        <f>'Controleur CA'!B49</f>
        <v>Complétude</v>
      </c>
      <c r="C49" s="4" t="str">
        <f>'Controleur CA'!F49</f>
        <v>Verifier que le dossier 06 - Dossier Optique contient un fichier contenant "synoptique_cable" au format excel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30" x14ac:dyDescent="0.25">
      <c r="A50" s="17">
        <v>50</v>
      </c>
      <c r="B50" s="14" t="str">
        <f>'Controleur CA'!B50</f>
        <v>Complétude</v>
      </c>
      <c r="C50" s="4" t="str">
        <f>'Controleur CA'!F50</f>
        <v>Verifier que le dossier 06 - Dossier Optique contient un fichier contenant "synoptique_fibre" au format excel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30" x14ac:dyDescent="0.25">
      <c r="A51" s="17">
        <v>51</v>
      </c>
      <c r="B51" s="14" t="str">
        <f>'Controleur CA'!B51</f>
        <v>Complétude</v>
      </c>
      <c r="C51" s="4" t="str">
        <f>'Controleur CA'!F51</f>
        <v>Verifier qu'il existe un fichier pour chaque point de QGIS. Le fichier doit être nommé par le bp_etiquet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30" x14ac:dyDescent="0.25">
      <c r="A52" s="17">
        <v>52</v>
      </c>
      <c r="B52" s="14" t="str">
        <f>'Controleur CA'!B52</f>
        <v>Complétude</v>
      </c>
      <c r="C52" s="21" t="str">
        <f>'Controleur CA'!F52</f>
        <v>Vérifier que le répertoire n'est pas vide s'il y a des point technique dont Enedis est le propriétaire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5">
      <c r="A53" s="17">
        <v>53</v>
      </c>
      <c r="B53" s="14" t="str">
        <f>'Controleur CA'!B53</f>
        <v>Complétude</v>
      </c>
      <c r="C53" s="4" t="str">
        <f>'Controleur CA'!F53</f>
        <v>Vérifier qu'il existe un fichier par point technique de type Orange Appui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5">
      <c r="A54" s="17">
        <v>54</v>
      </c>
      <c r="B54" s="14" t="str">
        <f>'Controleur CA'!B54</f>
        <v>Complétude</v>
      </c>
      <c r="C54" s="4" t="str">
        <f>'Controleur CA'!F54</f>
        <v>Vérifier qu'il exite un fichier par point technique de type chambre existante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30" x14ac:dyDescent="0.25">
      <c r="A55" s="17">
        <v>55</v>
      </c>
      <c r="B55" s="14" t="str">
        <f>'Controleur CA'!B55</f>
        <v>Complétude</v>
      </c>
      <c r="C55" s="4" t="str">
        <f>'Controleur CA'!F55</f>
        <v>Vérifier qu'il existe un fichier par point technique problématique et un fichier par tronçon problématique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5">
      <c r="A56" s="17">
        <v>56</v>
      </c>
      <c r="B56" s="14" t="str">
        <f>'Controleur CA'!B56</f>
        <v>Complétude</v>
      </c>
      <c r="C56" s="4" t="str">
        <f>'Controleur CA'!F56</f>
        <v>Vérifier qu'il existe un fichier contenant le nom sythese_etude à la racine du zip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30" x14ac:dyDescent="0.25">
      <c r="A57" s="17">
        <v>57</v>
      </c>
      <c r="B57" s="14" t="str">
        <f>'Controleur CA'!B57</f>
        <v>commande d'accès</v>
      </c>
      <c r="C57" s="4" t="str">
        <f>'Controleur CA'!F57</f>
        <v>Vérifier que le dossier poteaux ne contient que des fichiers dont le format est correct</v>
      </c>
      <c r="D57" s="2" t="s">
        <v>50</v>
      </c>
      <c r="E57" s="2" t="s">
        <v>50</v>
      </c>
      <c r="F57" s="2" t="s">
        <v>50</v>
      </c>
      <c r="G57" s="2" t="s">
        <v>50</v>
      </c>
      <c r="H57" s="2" t="s">
        <v>50</v>
      </c>
      <c r="I57" s="2" t="s">
        <v>50</v>
      </c>
      <c r="J57" s="2" t="s">
        <v>50</v>
      </c>
      <c r="K57" s="2" t="s">
        <v>50</v>
      </c>
      <c r="L57" s="2" t="s">
        <v>50</v>
      </c>
      <c r="M57" s="2" t="s">
        <v>50</v>
      </c>
    </row>
    <row r="58" spans="1:13" x14ac:dyDescent="0.25">
      <c r="A58" s="17">
        <v>58</v>
      </c>
      <c r="B58" s="14" t="str">
        <f>'Controleur CA'!B58</f>
        <v>commande d'accès</v>
      </c>
      <c r="C58" s="4" t="str">
        <f>'Controleur CA'!F58</f>
        <v>Vérifier qu'il existe une fiche chambre pour chaque chambre de la C3A</v>
      </c>
      <c r="D58" s="2" t="s">
        <v>50</v>
      </c>
      <c r="E58" s="2" t="s">
        <v>50</v>
      </c>
      <c r="F58" s="2" t="s">
        <v>50</v>
      </c>
      <c r="G58" s="2" t="s">
        <v>50</v>
      </c>
      <c r="H58" s="2" t="s">
        <v>50</v>
      </c>
      <c r="I58" s="2" t="s">
        <v>50</v>
      </c>
      <c r="J58" s="2" t="s">
        <v>50</v>
      </c>
      <c r="K58" s="2" t="s">
        <v>50</v>
      </c>
      <c r="L58" s="2" t="s">
        <v>50</v>
      </c>
      <c r="M58" s="2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23"/>
  <sheetViews>
    <sheetView tabSelected="1" topLeftCell="B1" workbookViewId="0">
      <selection activeCell="B20" sqref="B20:B21"/>
    </sheetView>
  </sheetViews>
  <sheetFormatPr baseColWidth="10" defaultRowHeight="15" x14ac:dyDescent="0.25"/>
  <cols>
    <col min="2" max="2" width="32.42578125" customWidth="1"/>
    <col min="3" max="3" width="39.85546875" customWidth="1"/>
    <col min="4" max="4" width="12.28515625" bestFit="1" customWidth="1"/>
    <col min="5" max="5" width="14.140625" customWidth="1"/>
    <col min="6" max="6" width="12.5703125" customWidth="1"/>
    <col min="7" max="7" width="12.85546875" customWidth="1"/>
    <col min="9" max="9" width="40.42578125" customWidth="1"/>
    <col min="10" max="10" width="9.85546875" customWidth="1"/>
    <col min="11" max="11" width="11.7109375" customWidth="1"/>
  </cols>
  <sheetData>
    <row r="8" spans="2:7" ht="15.75" thickBot="1" x14ac:dyDescent="0.3"/>
    <row r="9" spans="2:7" ht="18" customHeight="1" thickBot="1" x14ac:dyDescent="0.3">
      <c r="B9" s="69" t="s">
        <v>234</v>
      </c>
      <c r="C9" s="45" t="s">
        <v>0</v>
      </c>
      <c r="D9" s="39" t="s">
        <v>181</v>
      </c>
      <c r="E9" s="37" t="s">
        <v>180</v>
      </c>
      <c r="F9" s="37" t="s">
        <v>229</v>
      </c>
      <c r="G9" s="38" t="s">
        <v>179</v>
      </c>
    </row>
    <row r="10" spans="2:7" x14ac:dyDescent="0.25">
      <c r="B10" s="70"/>
      <c r="C10" s="46" t="s">
        <v>7</v>
      </c>
      <c r="D10" s="40">
        <f>COUNTIF('Controleur CA'!B:B,Synthèse!C10)</f>
        <v>28</v>
      </c>
      <c r="E10" s="35">
        <f>IF(ISERROR(SUMPRODUCT(('Controleur CA'!J:J="fait")*('Controleur CA'!B:B=C10))),"Aucun",SUMPRODUCT(('Controleur CA'!J:J="fait")*('Controleur CA'!B:B=C10)))</f>
        <v>27</v>
      </c>
      <c r="F10" s="35">
        <f>IF(ISERROR(SUMPRODUCT(('Controleur CA'!K:K="x")*('Controleur CA'!B:B=D10))),"Aucun",SUMPRODUCT(('Controleur CA'!K:K="x")*('Controleur CA'!B:B=C10)))</f>
        <v>1</v>
      </c>
      <c r="G10" s="55">
        <f>E10/D10</f>
        <v>0.9642857142857143</v>
      </c>
    </row>
    <row r="11" spans="2:7" x14ac:dyDescent="0.25">
      <c r="B11" s="70"/>
      <c r="C11" s="47" t="s">
        <v>94</v>
      </c>
      <c r="D11" s="41">
        <f>COUNTIF('Controleur CA'!B:B,Synthèse!C11)</f>
        <v>12</v>
      </c>
      <c r="E11" s="17">
        <f>IF(ISERROR(SUMPRODUCT(('Controleur CA'!J:J="fait")*('Controleur CA'!B:B=C11))),"Aucun",SUMPRODUCT(('Controleur CA'!J:J="fait")*('Controleur CA'!B:B=C11)))</f>
        <v>12</v>
      </c>
      <c r="F11" s="17">
        <f>IF(ISERROR(SUMPRODUCT(('Controleur CA'!K:K="x")*('Controleur CA'!B:B=D11))),"Aucun",SUMPRODUCT(('Controleur CA'!K:K="x")*('Controleur CA'!B:B=C11)))</f>
        <v>0</v>
      </c>
      <c r="G11" s="56">
        <f>E11/D11</f>
        <v>1</v>
      </c>
    </row>
    <row r="12" spans="2:7" ht="15.75" thickBot="1" x14ac:dyDescent="0.3">
      <c r="B12" s="70"/>
      <c r="C12" s="48" t="s">
        <v>139</v>
      </c>
      <c r="D12" s="42">
        <f>COUNTIF('Controleur CA'!B:B,Synthèse!C12)</f>
        <v>18</v>
      </c>
      <c r="E12" s="36">
        <f>IF(ISERROR(SUMPRODUCT(('Controleur CA'!J:J="fait")*('Controleur CA'!B:B=C12))),"Aucun",SUMPRODUCT(('Controleur CA'!J:J="fait")*('Controleur CA'!B:B=C12)))</f>
        <v>18</v>
      </c>
      <c r="F12" s="36">
        <f>IF(ISERROR(SUMPRODUCT(('Controleur CA'!K:K="x")*('Controleur CA'!B:B=D12))),"Aucun",SUMPRODUCT(('Controleur CA'!K:K="x")*('Controleur CA'!B:B=C12)))</f>
        <v>0</v>
      </c>
      <c r="G12" s="57">
        <f>E12/D12</f>
        <v>1</v>
      </c>
    </row>
    <row r="13" spans="2:7" ht="15.75" thickBot="1" x14ac:dyDescent="0.3">
      <c r="B13" s="70"/>
      <c r="C13" s="49"/>
      <c r="D13" s="43"/>
      <c r="E13" s="34"/>
      <c r="F13" s="34"/>
      <c r="G13" s="58"/>
    </row>
    <row r="14" spans="2:7" x14ac:dyDescent="0.25">
      <c r="B14" s="70"/>
      <c r="C14" s="50" t="s">
        <v>194</v>
      </c>
      <c r="D14" s="40">
        <f>D10+D11+D12</f>
        <v>58</v>
      </c>
      <c r="E14" s="35">
        <f>E10+E11+E12</f>
        <v>57</v>
      </c>
      <c r="F14" s="35"/>
      <c r="G14" s="55">
        <f>(G10+G11+G12)/3</f>
        <v>0.98809523809523814</v>
      </c>
    </row>
    <row r="15" spans="2:7" ht="15.75" thickBot="1" x14ac:dyDescent="0.3">
      <c r="B15" s="70"/>
      <c r="C15" s="51" t="s">
        <v>228</v>
      </c>
      <c r="D15" s="42">
        <f>D14</f>
        <v>58</v>
      </c>
      <c r="E15" s="36"/>
      <c r="F15" s="36">
        <f>F12+F11+F10</f>
        <v>1</v>
      </c>
      <c r="G15" s="57">
        <f>(E14-F15)/E14</f>
        <v>0.98245614035087714</v>
      </c>
    </row>
    <row r="16" spans="2:7" ht="15.75" thickBot="1" x14ac:dyDescent="0.3">
      <c r="B16" s="70"/>
      <c r="C16" s="49"/>
      <c r="D16" s="43"/>
      <c r="E16" s="34"/>
      <c r="F16" s="34"/>
      <c r="G16" s="58"/>
    </row>
    <row r="17" spans="2:7" ht="15.75" thickBot="1" x14ac:dyDescent="0.3">
      <c r="B17" s="71"/>
      <c r="C17" s="52" t="s">
        <v>194</v>
      </c>
      <c r="D17" s="44">
        <f>D14</f>
        <v>58</v>
      </c>
      <c r="E17" s="33">
        <f>E14</f>
        <v>57</v>
      </c>
      <c r="F17" s="54">
        <f>F15</f>
        <v>1</v>
      </c>
      <c r="G17" s="59">
        <f>(G14+G15)/2</f>
        <v>0.98527568922305764</v>
      </c>
    </row>
    <row r="18" spans="2:7" x14ac:dyDescent="0.25">
      <c r="C18" s="63"/>
      <c r="D18" s="63"/>
      <c r="E18" s="63"/>
      <c r="F18" s="63"/>
      <c r="G18" s="63"/>
    </row>
    <row r="19" spans="2:7" ht="15.75" thickBot="1" x14ac:dyDescent="0.3"/>
    <row r="20" spans="2:7" ht="17.25" customHeight="1" thickBot="1" x14ac:dyDescent="0.3">
      <c r="B20" s="69" t="s">
        <v>235</v>
      </c>
      <c r="C20" s="65" t="s">
        <v>232</v>
      </c>
      <c r="D20" s="66" t="s">
        <v>233</v>
      </c>
      <c r="E20" s="67" t="s">
        <v>180</v>
      </c>
      <c r="F20" s="75"/>
      <c r="G20" s="72" t="s">
        <v>179</v>
      </c>
    </row>
    <row r="21" spans="2:7" ht="15.75" thickBot="1" x14ac:dyDescent="0.3">
      <c r="B21" s="71"/>
      <c r="C21" s="64"/>
      <c r="D21" s="33">
        <v>48</v>
      </c>
      <c r="E21" s="73">
        <v>19</v>
      </c>
      <c r="F21" s="74"/>
      <c r="G21" s="68">
        <f>E21/D21</f>
        <v>0.39583333333333331</v>
      </c>
    </row>
    <row r="22" spans="2:7" ht="15.75" thickBot="1" x14ac:dyDescent="0.3"/>
    <row r="23" spans="2:7" ht="15.75" thickBot="1" x14ac:dyDescent="0.3">
      <c r="C23" s="53" t="s">
        <v>200</v>
      </c>
      <c r="D23" s="60" t="s">
        <v>236</v>
      </c>
      <c r="E23" s="61"/>
      <c r="F23" s="61"/>
      <c r="G23" s="62"/>
    </row>
  </sheetData>
  <mergeCells count="3">
    <mergeCell ref="D23:G23"/>
    <mergeCell ref="B20:B21"/>
    <mergeCell ref="B9:B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 Microsoft Word" ma:contentTypeID="0x01010066910ADB61686C45A75A7A744D7D5C8E0022B63E0AEFBB2040BF2A3B1B4BE32EE5" ma:contentTypeVersion="4" ma:contentTypeDescription="Document Microsoft Word vierge." ma:contentTypeScope="" ma:versionID="0a4943d90c7214e3c95a70ccb3c8346b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eeaa8661ba6ba22f90735bcd04aade41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Français" ma:format="Dropdown" ma:internalName="Language">
      <xsd:simpleType>
        <xsd:restriction base="dms:Choice">
          <xsd:enumeration value="Anglais"/>
          <xsd:enumeration value="Français"/>
          <xsd:enumeration value="Espagnol"/>
          <xsd:enumeration value="Polonais"/>
          <xsd:enumeration value="Autre"/>
        </xsd:restriction>
      </xsd:simpleType>
    </xsd:element>
    <xsd:element name="DocType" ma:index="12" nillable="true" ma:displayName="Type de document" ma:default="Autr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Document interne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" ma:format="Dropdown" ma:internalName="DocConf">
      <xsd:simpleType>
        <xsd:restriction base="dms:Choice">
          <xsd:enumeration value="Interne"/>
          <xsd:enumeration value="Confidentiel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Méthode / Qualité / Organisation / Procédure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</DocConf>
  </documentManagement>
</p:properties>
</file>

<file path=customXml/itemProps1.xml><?xml version="1.0" encoding="utf-8"?>
<ds:datastoreItem xmlns:ds="http://schemas.openxmlformats.org/officeDocument/2006/customXml" ds:itemID="{C8B2112A-C178-4B00-8690-1CA741C18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2C15CB-09E5-4D58-8C63-77232C75BB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D779FF-B039-4DC7-8903-586F168B5B9F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9c97f8e9-86c7-4e99-9925-cc9540b321fe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Controleur CA</vt:lpstr>
      <vt:lpstr>CD21</vt:lpstr>
      <vt:lpstr>CD39</vt:lpstr>
      <vt:lpstr>CD58</vt:lpstr>
      <vt:lpstr>CD70</vt:lpstr>
      <vt:lpstr>CD71</vt:lpstr>
      <vt:lpstr>Synthèse</vt:lpstr>
    </vt:vector>
  </TitlesOfParts>
  <Manager>soufiane.benamar.ext@orange.com;rachid.alouahabi@orange.com</Manager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ALOUAHABI Rachid DTRS/UPR NE;BENAMAR Soufiane Ext DTRS/UPR NE</dc:creator>
  <cp:lastModifiedBy>BENAMAR Soufiane Ext DTRS/UPR NE</cp:lastModifiedBy>
  <cp:revision>0</cp:revision>
  <dcterms:created xsi:type="dcterms:W3CDTF">2019-01-04T16:54:25Z</dcterms:created>
  <dcterms:modified xsi:type="dcterms:W3CDTF">2019-05-03T15:26:31Z</dcterms:modified>
  <cp:version>4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0x01010066910ADB61686C45A75A7A744D7D5C8E0022B63E0AEFBB2040BF2A3B1B4BE32EE5</vt:lpwstr>
  </property>
</Properties>
</file>