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6580321-D806-46CB-8EF9-9DC8773E6E31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5" l="1"/>
  <c r="C27" i="5"/>
  <c r="C22" i="5"/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V26" i="5" s="1"/>
  <c r="V27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<sst xmlns="http://schemas.openxmlformats.org/spreadsheetml/2006/main" count="388" uniqueCount="193">
  <si>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</si>
  <si>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</si>
  <si>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</si>
  <si>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</si>
  <si>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</si>
  <si>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</si>
  <si>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</si>
  <si>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</si>
  <si>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</si>
  <si>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</si>
  <si>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</si>
  <si>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</si>
  <si>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</si>
  <si>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</si>
  <si>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</si>
  <si>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</si>
  <si>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</si>
  <si>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</si>
  <si>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</si>
  <si>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</si>
  <si>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</si>
  <si>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</si>
  <si>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</si>
  <si>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</si>
  <si>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</si>
  <si>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</si>
  <si>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</si>
  <si>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</si>
  <si>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</si>
  <si>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</si>
  <si>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</si>
  <si>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</si>
  <si>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</si>
  <si>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</si>
  <si>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</si>
  <si>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</si>
  <si>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</si>
  <si>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</si>
  <si>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</si>
  <si>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</si>
  <si>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</si>
  <si>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</si>
  <si>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</si>
  <si>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</si>
  <si>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</si>
  <si>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</si>
  <si>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</si>
  <si>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</si>
  <si>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</si>
  <si>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</si>
  <si>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</si>
  <si>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</si>
  <si>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</si>
  <si>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</si>
  <si>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</si>
  <si>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</si>
  <si>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</si>
  <si>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</si>
  <si>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</si>
  <si>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</si>
  <si>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</si>
  <si>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</si>
  <si>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</si>
  <si>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</si>
  <si>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</si>
  <si>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</si>
  <si>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</si>
  <si>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</si>
  <si>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</si>
  <si>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</si>
  <si>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</si>
  <si>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</si>
  <si>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</si>
  <si>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</si>
  <si>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</si>
  <si>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</si>
  <si>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</si>
  <si>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</si>
  <si>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</si>
  <si>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</si>
  <si>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</si>
  <si>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</si>
  <si>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</si>
  <si>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</si>
  <si>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</si>
  <si>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</si>
  <si>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</si>
  <si>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</si>
  <si>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</si>
  <si>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</si>
  <si>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</si>
  <si>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</si>
  <si>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</si>
  <si>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</si>
  <si>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</si>
  <si>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</si>
  <si>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</si>
  <si>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</si>
  <si>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</si>
  <si>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</si>
  <si>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</si>
  <si>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</si>
  <si>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</si>
  <si>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</si>
  <si>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</si>
  <si>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</si>
  <si>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</si>
  <si>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</si>
  <si>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</si>
  <si>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</si>
  <si>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</si>
  <si>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</si>
  <si>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</si>
  <si>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</si>
  <si>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</si>
  <si>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</si>
  <si>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</si>
  <si>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</si>
  <si>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</si>
  <si>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</si>
  <si>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</si>
  <si>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</si>
  <si>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</si>
  <si>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</si>
  <si>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</si>
  <si>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</si>
  <si>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</si>
  <si>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</si>
  <si>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</si>
  <si>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</si>
  <si>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</si>
  <si>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</si>
  <si>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</si>
  <si>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</si>
  <si>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</si>
  <si>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</si>
  <si>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</si>
  <si>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</si>
  <si>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</si>
  <si>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</si>
  <si>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</si>
  <si>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</si>
  <si>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</si>
  <si>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</si>
  <si>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</si>
  <si>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</si>
  <si>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</si>
  <si>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</si>
  <si>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</si>
  <si>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</si>
  <si>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</si>
  <si>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</si>
  <si>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</si>
  <si>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</si>
  <si>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</si>
  <si>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</si>
  <si>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</si>
  <si>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</si>
  <si>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</si>
  <si>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</si>
  <si>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</si>
  <si>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</si>
  <si>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</si>
  <si>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</si>
  <si>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</si>
  <si>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</si>
  <si>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</si>
  <si>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</si>
  <si>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</si>
  <si>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</si>
  <si>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</si>
  <si>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</si>
  <si>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</si>
  <si>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</si>
  <si>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</si>
  <si>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</si>
  <si>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</si>
  <si>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</si>
  <si>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</si>
  <si>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</si>
  <si>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</si>
  <si>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</si>
  <si>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</si>
  <si>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</si>
  <si>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</si>
  <si>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</si>
  <si>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</si>
  <si>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</si>
  <si>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</si>
  <si>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</si>
  <si>
    <t>차량구매 -1500</t>
    <phoneticPr fontId="1" type="noConversion"/>
  </si>
  <si>
    <t>2000000(세금환급 + 보험환급)</t>
    <phoneticPr fontId="1" type="noConversion"/>
  </si>
  <si>
    <t>6000000(엄카)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</si>
</sst>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6" fontId="0" fillId="48" borderId="1" xfId="0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0" fillId="48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H22" workbookViewId="0">
      <selection activeCell="T50" sqref="T5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8"/>
      <c r="B1" s="268"/>
      <c r="C1" s="268"/>
      <c r="D1" s="269" t="s">
        <v>84</v>
      </c>
      <c r="E1" s="270"/>
      <c r="F1" s="270"/>
      <c r="G1" s="270"/>
      <c r="H1" s="274" t="s">
        <v>174</v>
      </c>
      <c r="I1" s="274"/>
      <c r="J1" s="271" t="s">
        <v>164</v>
      </c>
      <c r="K1" s="272"/>
      <c r="L1" s="273"/>
      <c r="M1" s="264" t="s">
        <v>165</v>
      </c>
      <c r="N1" s="265"/>
      <c r="O1" s="265"/>
      <c r="P1" s="266"/>
      <c r="Q1" s="262" t="s">
        <v>177</v>
      </c>
      <c r="R1" s="260" t="s">
        <v>178</v>
      </c>
      <c r="S1" s="261" t="s">
        <v>179</v>
      </c>
    </row>
    <row r="2" spans="1:20" ht="33" x14ac:dyDescent="0.3">
      <c r="A2" s="268"/>
      <c r="B2" s="268"/>
      <c r="C2" s="268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62"/>
      <c r="R2" s="260"/>
      <c r="S2" s="261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7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7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7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7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7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7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7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7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7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7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7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7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59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59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59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59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59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9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9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9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9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9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9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59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3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9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9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9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9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59"/>
      <c r="C33" s="247">
        <v>6</v>
      </c>
      <c r="D33" s="248">
        <v>0</v>
      </c>
      <c r="E33" s="248">
        <v>1500000</v>
      </c>
      <c r="F33" s="248">
        <v>300000</v>
      </c>
      <c r="G33" s="249">
        <v>300000</v>
      </c>
      <c r="H33" s="250">
        <f xml:space="preserve"> 18700000 - 1640000</f>
        <v>17060000</v>
      </c>
      <c r="I33" s="250">
        <v>70000000</v>
      </c>
      <c r="J33" s="250">
        <v>54000000</v>
      </c>
      <c r="K33" s="251">
        <f t="shared" si="1"/>
        <v>14244280.073496789</v>
      </c>
      <c r="L33" s="252">
        <v>-0.01</v>
      </c>
      <c r="M33" s="253">
        <v>0</v>
      </c>
      <c r="N33" s="254">
        <f t="shared" si="4"/>
        <v>12007490.890819099</v>
      </c>
      <c r="O33" s="255">
        <v>-0.1</v>
      </c>
      <c r="P33" s="253">
        <f t="shared" si="2"/>
        <v>12007490.890819099</v>
      </c>
      <c r="Q33" s="256">
        <f t="shared" si="3"/>
        <v>26251770.964315888</v>
      </c>
      <c r="R33" s="250">
        <f t="shared" si="5"/>
        <v>87060000</v>
      </c>
      <c r="S33" s="250">
        <f t="shared" si="6"/>
        <v>80251770.964315891</v>
      </c>
      <c r="T33" s="257"/>
    </row>
    <row r="34" spans="1:20" s="18" customFormat="1" x14ac:dyDescent="0.3">
      <c r="B34" s="259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0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59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59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59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59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59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59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59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59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59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59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59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59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59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59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59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210000000</v>
      </c>
      <c r="J49" s="220">
        <v>50000000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210000000</v>
      </c>
      <c r="S49" s="220">
        <f t="shared" si="6"/>
        <v>80169366.742701784</v>
      </c>
      <c r="T49" s="227"/>
    </row>
    <row r="50" spans="1:20" s="29" customFormat="1" ht="17.25" thickBot="1" x14ac:dyDescent="0.35">
      <c r="B50" s="259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210000000</v>
      </c>
      <c r="S50" s="104">
        <f t="shared" si="6"/>
        <v>81323215.34407042</v>
      </c>
      <c r="T50" s="88"/>
    </row>
    <row r="51" spans="1:20" s="96" customFormat="1" ht="17.25" thickBot="1" x14ac:dyDescent="0.35">
      <c r="A51" s="91"/>
      <c r="B51" s="259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210000000</v>
      </c>
      <c r="S51" s="104">
        <f t="shared" si="6"/>
        <v>82497833.22026369</v>
      </c>
      <c r="T51" s="95"/>
    </row>
    <row r="52" spans="1:20" s="26" customFormat="1" x14ac:dyDescent="0.3">
      <c r="A52" s="26">
        <v>4</v>
      </c>
      <c r="B52" s="259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210000000</v>
      </c>
      <c r="S52" s="104">
        <f t="shared" si="6"/>
        <v>83693451.622196078</v>
      </c>
      <c r="T52" s="89"/>
    </row>
    <row r="53" spans="1:20" s="31" customFormat="1" x14ac:dyDescent="0.3">
      <c r="B53" s="259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210000000</v>
      </c>
      <c r="S53" s="104">
        <f t="shared" si="6"/>
        <v>84910733.751395613</v>
      </c>
      <c r="T53" s="90"/>
    </row>
    <row r="54" spans="1:20" s="18" customFormat="1" x14ac:dyDescent="0.3">
      <c r="B54" s="259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210000000</v>
      </c>
      <c r="S54" s="104">
        <f t="shared" si="6"/>
        <v>86149926.958920732</v>
      </c>
      <c r="T54" s="87"/>
    </row>
    <row r="55" spans="1:20" s="18" customFormat="1" x14ac:dyDescent="0.3">
      <c r="B55" s="259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210000000</v>
      </c>
      <c r="S55" s="104">
        <f t="shared" si="6"/>
        <v>87411425.644181311</v>
      </c>
      <c r="T55" s="87"/>
    </row>
    <row r="56" spans="1:20" s="18" customFormat="1" x14ac:dyDescent="0.3">
      <c r="B56" s="259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210000000</v>
      </c>
      <c r="S56" s="104">
        <f t="shared" si="6"/>
        <v>88695631.305776566</v>
      </c>
      <c r="T56" s="87"/>
    </row>
    <row r="57" spans="1:20" s="18" customFormat="1" x14ac:dyDescent="0.3">
      <c r="B57" s="259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210000000</v>
      </c>
      <c r="S57" s="104">
        <f t="shared" si="6"/>
        <v>90002952.669280544</v>
      </c>
      <c r="T57" s="87"/>
    </row>
    <row r="58" spans="1:20" s="18" customFormat="1" x14ac:dyDescent="0.3">
      <c r="B58" s="259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210000000</v>
      </c>
      <c r="S58" s="104">
        <f t="shared" si="6"/>
        <v>91333805.817327589</v>
      </c>
      <c r="T58" s="87"/>
    </row>
    <row r="59" spans="1:20" s="18" customFormat="1" x14ac:dyDescent="0.3">
      <c r="B59" s="259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210000000</v>
      </c>
      <c r="S59" s="104">
        <f t="shared" si="6"/>
        <v>92688614.322039485</v>
      </c>
      <c r="T59" s="87"/>
    </row>
    <row r="60" spans="1:20" s="18" customFormat="1" x14ac:dyDescent="0.3">
      <c r="B60" s="259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210000000</v>
      </c>
      <c r="S60" s="104">
        <f t="shared" si="6"/>
        <v>94067809.379836202</v>
      </c>
      <c r="T60" s="87"/>
    </row>
    <row r="61" spans="1:20" s="18" customFormat="1" x14ac:dyDescent="0.3">
      <c r="B61" s="259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210000000</v>
      </c>
      <c r="S61" s="104">
        <f t="shared" si="6"/>
        <v>95471829.948673248</v>
      </c>
      <c r="T61" s="87"/>
    </row>
    <row r="62" spans="1:20" s="29" customFormat="1" ht="17.25" thickBot="1" x14ac:dyDescent="0.35">
      <c r="B62" s="259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210000000</v>
      </c>
      <c r="S62" s="104">
        <f t="shared" si="6"/>
        <v>96901122.887749374</v>
      </c>
      <c r="T62" s="88"/>
    </row>
    <row r="63" spans="1:20" s="96" customFormat="1" ht="17.25" thickBot="1" x14ac:dyDescent="0.35">
      <c r="A63" s="91"/>
      <c r="B63" s="259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210000000</v>
      </c>
      <c r="S63" s="104">
        <f t="shared" si="6"/>
        <v>98356143.099728867</v>
      </c>
      <c r="T63" s="95"/>
    </row>
    <row r="64" spans="1:20" s="26" customFormat="1" x14ac:dyDescent="0.3">
      <c r="A64" s="26">
        <v>6</v>
      </c>
      <c r="B64" s="259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210000000</v>
      </c>
      <c r="S64" s="104">
        <f t="shared" si="6"/>
        <v>99837179.468078479</v>
      </c>
      <c r="T64" s="89"/>
    </row>
    <row r="65" spans="1:20" s="18" customFormat="1" x14ac:dyDescent="0.3">
      <c r="B65" s="259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210000000</v>
      </c>
      <c r="S65" s="104">
        <f t="shared" si="6"/>
        <v>101345048.6985039</v>
      </c>
      <c r="T65" s="87"/>
    </row>
    <row r="66" spans="1:20" s="18" customFormat="1" x14ac:dyDescent="0.3">
      <c r="B66" s="259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210000000</v>
      </c>
      <c r="S66" s="104">
        <f t="shared" si="6"/>
        <v>102880059.57507697</v>
      </c>
      <c r="T66" s="87"/>
    </row>
    <row r="67" spans="1:20" s="18" customFormat="1" x14ac:dyDescent="0.3">
      <c r="B67" s="259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210000000</v>
      </c>
      <c r="S67" s="104">
        <f t="shared" si="6"/>
        <v>104442700.64742835</v>
      </c>
      <c r="T67" s="87"/>
    </row>
    <row r="68" spans="1:20" s="18" customFormat="1" x14ac:dyDescent="0.3">
      <c r="B68" s="259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210000000</v>
      </c>
      <c r="S68" s="104">
        <f t="shared" si="6"/>
        <v>106033469.25908206</v>
      </c>
      <c r="T68" s="87"/>
    </row>
    <row r="69" spans="1:20" s="18" customFormat="1" x14ac:dyDescent="0.3">
      <c r="B69" s="259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210000000</v>
      </c>
      <c r="S69" s="104">
        <f t="shared" si="6"/>
        <v>107652871.70574555</v>
      </c>
      <c r="T69" s="87"/>
    </row>
    <row r="70" spans="1:20" s="18" customFormat="1" x14ac:dyDescent="0.3">
      <c r="B70" s="259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210000000</v>
      </c>
      <c r="S70" s="104">
        <f t="shared" si="6"/>
        <v>109301423.39644897</v>
      </c>
      <c r="T70" s="87"/>
    </row>
    <row r="71" spans="1:20" s="18" customFormat="1" x14ac:dyDescent="0.3">
      <c r="B71" s="259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210000000</v>
      </c>
      <c r="S71" s="104">
        <f t="shared" si="6"/>
        <v>110979649.01758504</v>
      </c>
      <c r="T71" s="87"/>
    </row>
    <row r="72" spans="1:20" s="18" customFormat="1" x14ac:dyDescent="0.3">
      <c r="B72" s="259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210000000</v>
      </c>
      <c r="S72" s="104">
        <f t="shared" si="6"/>
        <v>112688082.69990158</v>
      </c>
      <c r="T72" s="87"/>
    </row>
    <row r="73" spans="1:20" s="170" customFormat="1" x14ac:dyDescent="0.3">
      <c r="B73" s="259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210000000</v>
      </c>
      <c r="S73" s="173">
        <f t="shared" si="6"/>
        <v>114427268.18849981</v>
      </c>
      <c r="T73" s="180"/>
    </row>
    <row r="74" spans="1:20" s="29" customFormat="1" ht="17.25" thickBot="1" x14ac:dyDescent="0.35">
      <c r="B74" s="259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210000000</v>
      </c>
      <c r="S74" s="104">
        <f t="shared" si="6"/>
        <v>116197759.0158928</v>
      </c>
      <c r="T74" s="88"/>
    </row>
    <row r="75" spans="1:20" s="96" customFormat="1" ht="17.25" thickBot="1" x14ac:dyDescent="0.35">
      <c r="A75" s="91"/>
      <c r="B75" s="259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210000000</v>
      </c>
      <c r="S75" s="104">
        <f t="shared" si="6"/>
        <v>118000118.67817886</v>
      </c>
      <c r="T75" s="95"/>
    </row>
    <row r="76" spans="1:20" s="26" customFormat="1" x14ac:dyDescent="0.3">
      <c r="A76" s="26">
        <v>7</v>
      </c>
      <c r="B76" s="259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210000000</v>
      </c>
      <c r="S76" s="104">
        <f t="shared" si="6"/>
        <v>119834707.98774868</v>
      </c>
      <c r="T76" s="89"/>
    </row>
    <row r="77" spans="1:20" s="18" customFormat="1" x14ac:dyDescent="0.3">
      <c r="B77" s="259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210000000</v>
      </c>
      <c r="S77" s="104">
        <f t="shared" si="6"/>
        <v>121702532.73152816</v>
      </c>
      <c r="T77" s="87"/>
    </row>
    <row r="78" spans="1:20" s="18" customFormat="1" x14ac:dyDescent="0.3">
      <c r="B78" s="259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210000000</v>
      </c>
      <c r="S78" s="104">
        <f t="shared" si="6"/>
        <v>123603978.32069567</v>
      </c>
      <c r="T78" s="87"/>
    </row>
    <row r="79" spans="1:20" s="18" customFormat="1" x14ac:dyDescent="0.3">
      <c r="B79" s="259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210000000</v>
      </c>
      <c r="S79" s="104">
        <f t="shared" si="6"/>
        <v>125539649.93046819</v>
      </c>
      <c r="T79" s="87"/>
    </row>
    <row r="80" spans="1:20" s="18" customFormat="1" x14ac:dyDescent="0.3">
      <c r="B80" s="259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210000000</v>
      </c>
      <c r="S80" s="104">
        <f t="shared" si="6"/>
        <v>127510163.62921661</v>
      </c>
      <c r="T80" s="87"/>
    </row>
    <row r="81" spans="1:20" s="18" customFormat="1" x14ac:dyDescent="0.3">
      <c r="B81" s="259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210000000</v>
      </c>
      <c r="S81" s="104">
        <f t="shared" si="6"/>
        <v>129516146.57454252</v>
      </c>
      <c r="T81" s="87"/>
    </row>
    <row r="82" spans="1:20" s="18" customFormat="1" x14ac:dyDescent="0.3">
      <c r="B82" s="259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210000000</v>
      </c>
      <c r="S82" s="104">
        <f t="shared" si="6"/>
        <v>131558237.21288428</v>
      </c>
      <c r="T82" s="87"/>
    </row>
    <row r="83" spans="1:20" s="18" customFormat="1" x14ac:dyDescent="0.3">
      <c r="B83" s="259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210000000</v>
      </c>
      <c r="S83" s="104">
        <f t="shared" si="6"/>
        <v>133637085.4827162</v>
      </c>
      <c r="T83" s="87"/>
    </row>
    <row r="84" spans="1:20" s="18" customFormat="1" x14ac:dyDescent="0.3">
      <c r="B84" s="259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210000000</v>
      </c>
      <c r="S84" s="104">
        <f t="shared" si="6"/>
        <v>135753353.0214051</v>
      </c>
      <c r="T84" s="87"/>
    </row>
    <row r="85" spans="1:20" s="18" customFormat="1" x14ac:dyDescent="0.3">
      <c r="B85" s="259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210000000</v>
      </c>
      <c r="S85" s="104">
        <f t="shared" si="6"/>
        <v>137907713.37579039</v>
      </c>
      <c r="T85" s="87"/>
    </row>
    <row r="86" spans="1:20" s="18" customFormat="1" ht="17.25" thickBot="1" x14ac:dyDescent="0.35">
      <c r="B86" s="259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210000000</v>
      </c>
      <c r="S86" s="104">
        <f t="shared" si="6"/>
        <v>140100852.21655464</v>
      </c>
      <c r="T86" s="87"/>
    </row>
    <row r="87" spans="1:20" s="97" customFormat="1" ht="17.25" thickBot="1" x14ac:dyDescent="0.35">
      <c r="B87" s="259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210000000</v>
      </c>
      <c r="S87" s="104">
        <f t="shared" si="6"/>
        <v>142333467.55645263</v>
      </c>
      <c r="T87" s="110"/>
    </row>
    <row r="88" spans="1:20" s="18" customFormat="1" x14ac:dyDescent="0.3">
      <c r="A88" s="18">
        <v>8</v>
      </c>
      <c r="B88" s="259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210000000</v>
      </c>
      <c r="S88" s="104">
        <f t="shared" si="6"/>
        <v>144606009.96534076</v>
      </c>
      <c r="T88" s="87"/>
    </row>
    <row r="89" spans="1:20" s="18" customFormat="1" x14ac:dyDescent="0.3">
      <c r="B89" s="259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210000000</v>
      </c>
      <c r="S89" s="104">
        <f t="shared" si="6"/>
        <v>146919718.14471689</v>
      </c>
      <c r="T89" s="87"/>
    </row>
    <row r="90" spans="1:20" s="18" customFormat="1" x14ac:dyDescent="0.3">
      <c r="B90" s="259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210000000</v>
      </c>
      <c r="S90" s="104">
        <f t="shared" si="6"/>
        <v>149275073.07132179</v>
      </c>
      <c r="T90" s="87"/>
    </row>
    <row r="91" spans="1:20" s="18" customFormat="1" x14ac:dyDescent="0.3">
      <c r="B91" s="259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151672824.38660559</v>
      </c>
      <c r="T91" s="87"/>
    </row>
    <row r="92" spans="1:20" s="18" customFormat="1" x14ac:dyDescent="0.3">
      <c r="B92" s="259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210000000</v>
      </c>
      <c r="S92" s="104">
        <f t="shared" si="13"/>
        <v>154113735.22556448</v>
      </c>
      <c r="T92" s="87"/>
    </row>
    <row r="93" spans="1:20" s="18" customFormat="1" x14ac:dyDescent="0.3">
      <c r="B93" s="259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210000000</v>
      </c>
      <c r="S93" s="104">
        <f t="shared" si="13"/>
        <v>156598582.45962465</v>
      </c>
      <c r="T93" s="87"/>
    </row>
    <row r="94" spans="1:20" s="18" customFormat="1" x14ac:dyDescent="0.3">
      <c r="B94" s="259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210000000</v>
      </c>
      <c r="S94" s="104">
        <f t="shared" si="13"/>
        <v>159128156.94389787</v>
      </c>
      <c r="T94" s="87"/>
    </row>
    <row r="95" spans="1:20" s="18" customFormat="1" x14ac:dyDescent="0.3">
      <c r="B95" s="259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210000000</v>
      </c>
      <c r="S95" s="104">
        <f t="shared" si="13"/>
        <v>161703263.76888806</v>
      </c>
      <c r="T95" s="87"/>
    </row>
    <row r="96" spans="1:20" s="18" customFormat="1" x14ac:dyDescent="0.3">
      <c r="B96" s="259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210000000</v>
      </c>
      <c r="S96" s="104">
        <f t="shared" si="13"/>
        <v>164324722.51672804</v>
      </c>
      <c r="T96" s="87"/>
    </row>
    <row r="97" spans="1:20" s="18" customFormat="1" x14ac:dyDescent="0.3">
      <c r="B97" s="259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210000000</v>
      </c>
      <c r="S97" s="104">
        <f t="shared" si="13"/>
        <v>166993367.52202913</v>
      </c>
      <c r="T97" s="87"/>
    </row>
    <row r="98" spans="1:20" s="18" customFormat="1" ht="17.25" thickBot="1" x14ac:dyDescent="0.35">
      <c r="B98" s="259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210000000</v>
      </c>
      <c r="S98" s="104">
        <f t="shared" si="13"/>
        <v>169710048.13742566</v>
      </c>
      <c r="T98" s="87"/>
    </row>
    <row r="99" spans="1:20" s="97" customFormat="1" ht="17.25" thickBot="1" x14ac:dyDescent="0.35">
      <c r="B99" s="259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210000000</v>
      </c>
      <c r="S99" s="104">
        <f t="shared" si="13"/>
        <v>172475629.00389931</v>
      </c>
      <c r="T99" s="110"/>
    </row>
    <row r="100" spans="1:20" s="18" customFormat="1" x14ac:dyDescent="0.3">
      <c r="A100" s="18">
        <v>9</v>
      </c>
      <c r="B100" s="259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210000000</v>
      </c>
      <c r="S100" s="104">
        <f t="shared" si="13"/>
        <v>175290672.67913994</v>
      </c>
      <c r="T100" s="87"/>
    </row>
    <row r="101" spans="1:20" s="18" customFormat="1" x14ac:dyDescent="0.3">
      <c r="B101" s="259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210000000</v>
      </c>
      <c r="S101" s="104">
        <f t="shared" si="13"/>
        <v>178156704.78736448</v>
      </c>
      <c r="T101" s="87"/>
    </row>
    <row r="102" spans="1:20" s="18" customFormat="1" x14ac:dyDescent="0.3">
      <c r="B102" s="259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210000000</v>
      </c>
      <c r="S102" s="104">
        <f t="shared" si="13"/>
        <v>181074325.47353703</v>
      </c>
      <c r="T102" s="87"/>
    </row>
    <row r="103" spans="1:20" s="18" customFormat="1" x14ac:dyDescent="0.3">
      <c r="B103" s="259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210000000</v>
      </c>
      <c r="S103" s="104">
        <f t="shared" si="13"/>
        <v>184044463.33206069</v>
      </c>
      <c r="T103" s="87"/>
    </row>
    <row r="104" spans="1:20" s="18" customFormat="1" x14ac:dyDescent="0.3">
      <c r="B104" s="259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210000000</v>
      </c>
      <c r="S104" s="104">
        <f t="shared" si="13"/>
        <v>187068063.67203778</v>
      </c>
      <c r="T104" s="87"/>
    </row>
    <row r="105" spans="1:20" s="18" customFormat="1" x14ac:dyDescent="0.3">
      <c r="B105" s="259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210000000</v>
      </c>
      <c r="S105" s="104">
        <f t="shared" si="13"/>
        <v>190146088.81813446</v>
      </c>
      <c r="T105" s="87"/>
    </row>
    <row r="106" spans="1:20" s="18" customFormat="1" x14ac:dyDescent="0.3">
      <c r="B106" s="259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210000000</v>
      </c>
      <c r="S106" s="104">
        <f t="shared" si="13"/>
        <v>193279518.41686085</v>
      </c>
      <c r="T106" s="87"/>
    </row>
    <row r="107" spans="1:20" s="18" customFormat="1" x14ac:dyDescent="0.3">
      <c r="B107" s="259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210000000</v>
      </c>
      <c r="S107" s="104">
        <f t="shared" si="13"/>
        <v>196469349.74836436</v>
      </c>
      <c r="T107" s="87"/>
    </row>
    <row r="108" spans="1:20" s="18" customFormat="1" x14ac:dyDescent="0.3">
      <c r="B108" s="259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210000000</v>
      </c>
      <c r="S108" s="104">
        <f t="shared" si="13"/>
        <v>199716598.04383492</v>
      </c>
      <c r="T108" s="87"/>
    </row>
    <row r="109" spans="1:20" s="18" customFormat="1" x14ac:dyDescent="0.3">
      <c r="B109" s="259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210000000</v>
      </c>
      <c r="S109" s="104">
        <f t="shared" si="13"/>
        <v>203022296.80862397</v>
      </c>
      <c r="T109" s="87"/>
    </row>
    <row r="110" spans="1:20" s="18" customFormat="1" ht="17.25" thickBot="1" x14ac:dyDescent="0.35">
      <c r="B110" s="259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210000000</v>
      </c>
      <c r="S110" s="104">
        <f t="shared" si="13"/>
        <v>206387498.15117919</v>
      </c>
      <c r="T110" s="87"/>
    </row>
    <row r="111" spans="1:20" s="97" customFormat="1" ht="17.25" thickBot="1" x14ac:dyDescent="0.35">
      <c r="B111" s="259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210000000</v>
      </c>
      <c r="S111" s="104">
        <f t="shared" si="13"/>
        <v>209813273.11790043</v>
      </c>
      <c r="T111" s="110"/>
    </row>
    <row r="112" spans="1:20" s="18" customFormat="1" x14ac:dyDescent="0.3">
      <c r="A112" s="18">
        <v>10</v>
      </c>
      <c r="B112" s="259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210000000</v>
      </c>
      <c r="S112" s="104">
        <f t="shared" si="13"/>
        <v>213300323.96962956</v>
      </c>
      <c r="T112" s="87"/>
    </row>
    <row r="113" spans="1:20" s="18" customFormat="1" x14ac:dyDescent="0.3">
      <c r="B113" s="259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210000000</v>
      </c>
      <c r="S113" s="104">
        <f t="shared" si="13"/>
        <v>216850529.80108288</v>
      </c>
      <c r="T113" s="87"/>
    </row>
    <row r="114" spans="1:20" s="18" customFormat="1" x14ac:dyDescent="0.3">
      <c r="B114" s="259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210000000</v>
      </c>
      <c r="S114" s="104">
        <f t="shared" si="13"/>
        <v>220464639.33750236</v>
      </c>
      <c r="T114" s="87"/>
    </row>
    <row r="115" spans="1:20" s="18" customFormat="1" x14ac:dyDescent="0.3">
      <c r="B115" s="259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210000000</v>
      </c>
      <c r="S115" s="104">
        <f t="shared" si="13"/>
        <v>224143802.84557742</v>
      </c>
      <c r="T115" s="87"/>
    </row>
    <row r="116" spans="1:20" s="18" customFormat="1" x14ac:dyDescent="0.3">
      <c r="B116" s="259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210000000</v>
      </c>
      <c r="S116" s="104">
        <f t="shared" si="13"/>
        <v>227889191.29679781</v>
      </c>
      <c r="T116" s="87"/>
    </row>
    <row r="117" spans="1:20" s="18" customFormat="1" x14ac:dyDescent="0.3">
      <c r="B117" s="259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210000000</v>
      </c>
      <c r="S117" s="104">
        <f t="shared" si="13"/>
        <v>231701996.7401402</v>
      </c>
      <c r="T117" s="87"/>
    </row>
    <row r="118" spans="1:20" s="18" customFormat="1" x14ac:dyDescent="0.3">
      <c r="B118" s="259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210000000</v>
      </c>
      <c r="S118" s="104">
        <f t="shared" si="13"/>
        <v>235583432.68146271</v>
      </c>
      <c r="T118" s="87"/>
    </row>
    <row r="119" spans="1:20" s="18" customFormat="1" x14ac:dyDescent="0.3">
      <c r="B119" s="259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210000000</v>
      </c>
      <c r="S119" s="104">
        <f t="shared" si="13"/>
        <v>239534734.46972901</v>
      </c>
      <c r="T119" s="87"/>
    </row>
    <row r="120" spans="1:20" s="18" customFormat="1" x14ac:dyDescent="0.3">
      <c r="B120" s="259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210000000</v>
      </c>
      <c r="S120" s="104">
        <f t="shared" si="13"/>
        <v>243557159.69018412</v>
      </c>
      <c r="T120" s="87"/>
    </row>
    <row r="121" spans="1:20" s="18" customFormat="1" x14ac:dyDescent="0.3">
      <c r="B121" s="259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210000000</v>
      </c>
      <c r="S121" s="104">
        <f t="shared" si="13"/>
        <v>247651988.56460741</v>
      </c>
      <c r="T121" s="87"/>
    </row>
    <row r="122" spans="1:20" s="18" customFormat="1" ht="17.25" thickBot="1" x14ac:dyDescent="0.35">
      <c r="B122" s="259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210000000</v>
      </c>
      <c r="S122" s="104">
        <f t="shared" si="13"/>
        <v>251820524.35877037</v>
      </c>
      <c r="T122" s="87"/>
    </row>
    <row r="123" spans="1:20" s="97" customFormat="1" ht="17.25" thickBot="1" x14ac:dyDescent="0.35">
      <c r="B123" s="259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210000000</v>
      </c>
      <c r="S123" s="104">
        <f t="shared" si="13"/>
        <v>256064093.79722822</v>
      </c>
      <c r="T123" s="110"/>
    </row>
    <row r="124" spans="1:20" s="18" customFormat="1" x14ac:dyDescent="0.3">
      <c r="A124" s="18">
        <v>11</v>
      </c>
      <c r="B124" s="259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210000000</v>
      </c>
      <c r="S124" s="104">
        <f t="shared" si="13"/>
        <v>260383573.39309838</v>
      </c>
      <c r="T124" s="87"/>
    </row>
    <row r="125" spans="1:20" s="18" customFormat="1" x14ac:dyDescent="0.3">
      <c r="B125" s="259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210000000</v>
      </c>
      <c r="S125" s="104">
        <f t="shared" si="13"/>
        <v>264781277.71417415</v>
      </c>
      <c r="T125" s="87"/>
    </row>
    <row r="126" spans="1:20" s="18" customFormat="1" x14ac:dyDescent="0.3">
      <c r="B126" s="259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210000000</v>
      </c>
      <c r="S126" s="104">
        <f t="shared" si="13"/>
        <v>269258140.71302927</v>
      </c>
      <c r="T126" s="87"/>
    </row>
    <row r="127" spans="1:20" s="18" customFormat="1" x14ac:dyDescent="0.3">
      <c r="B127" s="259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210000000</v>
      </c>
      <c r="S127" s="104">
        <f t="shared" si="13"/>
        <v>273815587.2458638</v>
      </c>
      <c r="T127" s="87"/>
    </row>
    <row r="128" spans="1:20" s="18" customFormat="1" x14ac:dyDescent="0.3">
      <c r="B128" s="259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210000000</v>
      </c>
      <c r="S128" s="104">
        <f t="shared" si="13"/>
        <v>278455067.81628937</v>
      </c>
      <c r="T128" s="87"/>
    </row>
    <row r="129" spans="1:20" s="18" customFormat="1" x14ac:dyDescent="0.3">
      <c r="B129" s="259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210000000</v>
      </c>
      <c r="S129" s="104">
        <f t="shared" si="13"/>
        <v>283178059.03698254</v>
      </c>
      <c r="T129" s="87"/>
    </row>
    <row r="130" spans="1:20" s="18" customFormat="1" x14ac:dyDescent="0.3">
      <c r="B130" s="259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210000000</v>
      </c>
      <c r="S130" s="104">
        <f t="shared" si="13"/>
        <v>287986064.09964824</v>
      </c>
      <c r="T130" s="87"/>
    </row>
    <row r="131" spans="1:20" s="18" customFormat="1" x14ac:dyDescent="0.3">
      <c r="B131" s="259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210000000</v>
      </c>
      <c r="S131" s="104">
        <f t="shared" si="13"/>
        <v>292880613.25344193</v>
      </c>
      <c r="T131" s="87"/>
    </row>
    <row r="132" spans="1:20" s="18" customFormat="1" x14ac:dyDescent="0.3">
      <c r="B132" s="259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210000000</v>
      </c>
      <c r="S132" s="104">
        <f t="shared" si="13"/>
        <v>297863264.29200387</v>
      </c>
      <c r="T132" s="87"/>
    </row>
    <row r="133" spans="1:20" s="18" customFormat="1" x14ac:dyDescent="0.3">
      <c r="B133" s="259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210000000</v>
      </c>
      <c r="S133" s="104">
        <f t="shared" si="13"/>
        <v>302935603.04925996</v>
      </c>
      <c r="T133" s="87"/>
    </row>
    <row r="134" spans="1:20" s="18" customFormat="1" ht="18" customHeight="1" thickBot="1" x14ac:dyDescent="0.35">
      <c r="B134" s="259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210000000</v>
      </c>
      <c r="S134" s="104">
        <f t="shared" si="13"/>
        <v>308099243.90414667</v>
      </c>
      <c r="T134" s="87"/>
    </row>
    <row r="135" spans="1:20" s="39" customFormat="1" ht="17.25" thickBot="1" x14ac:dyDescent="0.35">
      <c r="B135" s="259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210000000</v>
      </c>
      <c r="S135" s="103">
        <f t="shared" si="13"/>
        <v>313355830.29442132</v>
      </c>
      <c r="T135" s="192"/>
    </row>
    <row r="136" spans="1:20" s="36" customFormat="1" x14ac:dyDescent="0.3">
      <c r="A136" s="31">
        <v>12</v>
      </c>
      <c r="B136" s="259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210000000</v>
      </c>
      <c r="S136" s="104">
        <f t="shared" si="13"/>
        <v>318706456.04801047</v>
      </c>
    </row>
    <row r="137" spans="1:20" x14ac:dyDescent="0.3">
      <c r="A137" s="18"/>
      <c r="B137" s="259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210000000</v>
      </c>
      <c r="S137" s="104">
        <f t="shared" si="13"/>
        <v>324153972.25687468</v>
      </c>
    </row>
    <row r="138" spans="1:20" x14ac:dyDescent="0.3">
      <c r="A138" s="18"/>
      <c r="B138" s="259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210000000</v>
      </c>
      <c r="S138" s="104">
        <f t="shared" si="13"/>
        <v>329699543.75749838</v>
      </c>
    </row>
    <row r="139" spans="1:20" x14ac:dyDescent="0.3">
      <c r="A139" s="18"/>
      <c r="B139" s="259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210000000</v>
      </c>
      <c r="S139" s="104">
        <f t="shared" si="13"/>
        <v>335344935.54513341</v>
      </c>
    </row>
    <row r="140" spans="1:20" x14ac:dyDescent="0.3">
      <c r="A140" s="18"/>
      <c r="B140" s="259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210000000</v>
      </c>
      <c r="S140" s="104">
        <f t="shared" si="13"/>
        <v>341091944.38494581</v>
      </c>
    </row>
    <row r="141" spans="1:20" x14ac:dyDescent="0.3">
      <c r="A141" s="18"/>
      <c r="B141" s="259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210000000</v>
      </c>
      <c r="S141" s="104">
        <f t="shared" si="13"/>
        <v>346942399.38387483</v>
      </c>
    </row>
    <row r="142" spans="1:20" x14ac:dyDescent="0.3">
      <c r="A142" s="18"/>
      <c r="B142" s="259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210000000</v>
      </c>
      <c r="S142" s="104">
        <f t="shared" si="13"/>
        <v>352898162.5727846</v>
      </c>
    </row>
    <row r="143" spans="1:20" x14ac:dyDescent="0.3">
      <c r="A143" s="18"/>
      <c r="B143" s="259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210000000</v>
      </c>
      <c r="S143" s="104">
        <f t="shared" si="13"/>
        <v>358961129.49909472</v>
      </c>
    </row>
    <row r="144" spans="1:20" x14ac:dyDescent="0.3">
      <c r="A144" s="18"/>
      <c r="B144" s="259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210000000</v>
      </c>
      <c r="S144" s="104">
        <f t="shared" si="13"/>
        <v>365133229.83007842</v>
      </c>
    </row>
    <row r="145" spans="1:19" x14ac:dyDescent="0.3">
      <c r="A145" s="18"/>
      <c r="B145" s="259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210000000</v>
      </c>
      <c r="S145" s="104">
        <f t="shared" si="13"/>
        <v>371416427.9670198</v>
      </c>
    </row>
    <row r="146" spans="1:19" ht="17.25" thickBot="1" x14ac:dyDescent="0.35">
      <c r="A146" s="18"/>
      <c r="B146" s="259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210000000</v>
      </c>
      <c r="S146" s="104">
        <f t="shared" si="13"/>
        <v>377812723.67042613</v>
      </c>
    </row>
    <row r="147" spans="1:19" s="111" customFormat="1" ht="17.25" thickBot="1" x14ac:dyDescent="0.35">
      <c r="A147" s="97"/>
      <c r="B147" s="259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210000000</v>
      </c>
      <c r="S147" s="104">
        <f t="shared" si="13"/>
        <v>384324152.6964938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topLeftCell="I10" zoomScale="80" zoomScaleNormal="80" workbookViewId="0">
      <selection activeCell="V32" sqref="V32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38.375" style="1" customWidth="1"/>
    <col min="23" max="16384" width="9" style="1"/>
  </cols>
  <sheetData>
    <row r="1" spans="1:22" x14ac:dyDescent="0.3">
      <c r="G1" s="275" t="s">
        <v>159</v>
      </c>
      <c r="H1" s="275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6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76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76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76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76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76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76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76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76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76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76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76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76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76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3" s="156" customFormat="1" x14ac:dyDescent="0.3">
      <c r="A17" s="276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3" s="156" customFormat="1" ht="17.25" customHeight="1" x14ac:dyDescent="0.3">
      <c r="A18" s="276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3" s="156" customFormat="1" x14ac:dyDescent="0.3">
      <c r="A19" s="276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3" s="156" customFormat="1" ht="15.75" customHeight="1" x14ac:dyDescent="0.3">
      <c r="A20" s="276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8">
        <f xml:space="preserve"> V19 - 1640000</f>
        <v>17060000</v>
      </c>
    </row>
    <row r="21" spans="1:23" s="31" customFormat="1" x14ac:dyDescent="0.3">
      <c r="A21" s="276"/>
      <c r="B21" s="31" t="s">
        <v>78</v>
      </c>
      <c r="C21" s="160">
        <f t="shared" ref="C21:C25" si="2" xml:space="preserve"> U20 + 7370000</f>
        <v>22580000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650000</v>
      </c>
      <c r="Q21" s="2">
        <v>2500000</v>
      </c>
      <c r="R21" s="204">
        <v>3000000</v>
      </c>
      <c r="S21" s="164">
        <v>1640000</v>
      </c>
      <c r="T21" s="160">
        <f t="shared" si="0"/>
        <v>11930000</v>
      </c>
      <c r="U21" s="160">
        <f t="shared" si="1"/>
        <v>10650000</v>
      </c>
      <c r="V21" s="215">
        <f xml:space="preserve"> V20 - 1640000</f>
        <v>15420000</v>
      </c>
    </row>
    <row r="22" spans="1:23" x14ac:dyDescent="0.3">
      <c r="A22" s="276"/>
      <c r="B22" s="1" t="s">
        <v>79</v>
      </c>
      <c r="C22" s="160">
        <f xml:space="preserve"> U21 + 7370000 +2000000</f>
        <v>20020000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650000</v>
      </c>
      <c r="Q22" s="2">
        <v>1000000</v>
      </c>
      <c r="R22" s="161">
        <v>8200000</v>
      </c>
      <c r="S22" s="164">
        <v>1640000</v>
      </c>
      <c r="T22" s="2">
        <f t="shared" si="0"/>
        <v>13830000</v>
      </c>
      <c r="U22" s="2">
        <f t="shared" si="1"/>
        <v>6190000</v>
      </c>
      <c r="V22" s="215">
        <f t="shared" ref="V22:V27" si="3" xml:space="preserve"> V21 - 1640000</f>
        <v>13780000</v>
      </c>
      <c r="W22" s="1" t="s">
        <v>191</v>
      </c>
    </row>
    <row r="23" spans="1:23" x14ac:dyDescent="0.3">
      <c r="A23" s="276"/>
      <c r="B23" s="1" t="s">
        <v>80</v>
      </c>
      <c r="C23" s="160">
        <f t="shared" si="2"/>
        <v>13560000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1000000</v>
      </c>
      <c r="R23" s="161">
        <v>500000</v>
      </c>
      <c r="S23" s="164">
        <v>1640000</v>
      </c>
      <c r="T23" s="2">
        <f t="shared" si="0"/>
        <v>5480000</v>
      </c>
      <c r="U23" s="2">
        <f t="shared" si="1"/>
        <v>8080000</v>
      </c>
      <c r="V23" s="215">
        <f t="shared" si="3"/>
        <v>12140000</v>
      </c>
    </row>
    <row r="24" spans="1:23" s="18" customFormat="1" x14ac:dyDescent="0.3">
      <c r="A24" s="276"/>
      <c r="B24" s="18" t="s">
        <v>81</v>
      </c>
      <c r="C24" s="161">
        <f xml:space="preserve"> U23 + 7370000</f>
        <v>15450000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2">
        <v>2500000</v>
      </c>
      <c r="Q24" s="2">
        <v>1000000</v>
      </c>
      <c r="R24" s="161">
        <v>500000</v>
      </c>
      <c r="S24" s="161">
        <v>1640000</v>
      </c>
      <c r="T24" s="161">
        <f>SUM(D24:S24)</f>
        <v>9780000</v>
      </c>
      <c r="U24" s="161">
        <f t="shared" si="1"/>
        <v>5670000</v>
      </c>
      <c r="V24" s="246">
        <f t="shared" si="3"/>
        <v>10500000</v>
      </c>
    </row>
    <row r="25" spans="1:23" x14ac:dyDescent="0.3">
      <c r="A25" s="276"/>
      <c r="B25" s="1" t="s">
        <v>82</v>
      </c>
      <c r="C25" s="160">
        <f t="shared" si="2"/>
        <v>13040000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2">
        <v>500000</v>
      </c>
      <c r="Q25" s="2">
        <v>1000000</v>
      </c>
      <c r="R25" s="161">
        <v>500000</v>
      </c>
      <c r="S25" s="164">
        <v>1640000</v>
      </c>
      <c r="T25" s="2">
        <f t="shared" si="0"/>
        <v>5980000</v>
      </c>
      <c r="U25" s="2">
        <f t="shared" si="1"/>
        <v>7060000</v>
      </c>
      <c r="V25" s="215">
        <f t="shared" si="3"/>
        <v>8860000</v>
      </c>
    </row>
    <row r="26" spans="1:23" s="199" customFormat="1" ht="17.25" thickBot="1" x14ac:dyDescent="0.35">
      <c r="A26" s="276"/>
      <c r="B26" s="201" t="s">
        <v>83</v>
      </c>
      <c r="C26" s="202">
        <f xml:space="preserve"> U25 + 7370000</f>
        <v>14430000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0</v>
      </c>
      <c r="Q26" s="200">
        <v>1000000</v>
      </c>
      <c r="R26" s="200">
        <v>6000000</v>
      </c>
      <c r="S26" s="200">
        <v>1640000</v>
      </c>
      <c r="T26" s="202">
        <f t="shared" si="0"/>
        <v>11260000</v>
      </c>
      <c r="U26" s="202">
        <f t="shared" si="1"/>
        <v>3170000</v>
      </c>
      <c r="V26" s="229">
        <f t="shared" si="3"/>
        <v>7220000</v>
      </c>
    </row>
    <row r="27" spans="1:23" s="68" customFormat="1" x14ac:dyDescent="0.3">
      <c r="A27" s="276">
        <v>2025</v>
      </c>
      <c r="B27" s="1" t="s">
        <v>72</v>
      </c>
      <c r="C27" s="160">
        <f xml:space="preserve"> U26 + 7590000 + 6000000</f>
        <v>16760000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2000000</v>
      </c>
      <c r="R27" s="2">
        <v>0</v>
      </c>
      <c r="S27" s="164">
        <v>7500000</v>
      </c>
      <c r="T27" s="2">
        <f>SUM(D27:S27)</f>
        <v>14520000</v>
      </c>
      <c r="U27" s="2">
        <f t="shared" si="1"/>
        <v>2240000</v>
      </c>
      <c r="V27" s="215">
        <f t="shared" si="3"/>
        <v>5580000</v>
      </c>
      <c r="W27" s="68" t="s">
        <v>192</v>
      </c>
    </row>
    <row r="28" spans="1:23" x14ac:dyDescent="0.3">
      <c r="A28" s="276"/>
      <c r="B28" s="1" t="s">
        <v>73</v>
      </c>
      <c r="C28" s="160">
        <f xml:space="preserve"> U27 + 7590000</f>
        <v>9830000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2000000</v>
      </c>
      <c r="R28" s="2">
        <v>600000</v>
      </c>
      <c r="S28" s="2">
        <v>0</v>
      </c>
      <c r="T28" s="2">
        <f t="shared" si="0"/>
        <v>5820000</v>
      </c>
      <c r="U28" s="2">
        <f t="shared" si="1"/>
        <v>4010000</v>
      </c>
      <c r="V28" s="215"/>
    </row>
    <row r="29" spans="1:23" x14ac:dyDescent="0.3">
      <c r="A29" s="276"/>
      <c r="B29" s="1" t="s">
        <v>74</v>
      </c>
      <c r="C29" s="160">
        <f t="shared" ref="C29:C92" si="4" xml:space="preserve"> U28 + 7590000</f>
        <v>11600000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2">
        <v>0</v>
      </c>
      <c r="T29" s="2">
        <f t="shared" si="0"/>
        <v>5220000</v>
      </c>
      <c r="U29" s="2">
        <f t="shared" si="1"/>
        <v>6380000</v>
      </c>
      <c r="V29" s="215"/>
    </row>
    <row r="30" spans="1:23" x14ac:dyDescent="0.3">
      <c r="A30" s="276"/>
      <c r="B30" s="1" t="s">
        <v>75</v>
      </c>
      <c r="C30" s="160">
        <f t="shared" si="4"/>
        <v>13970000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2">
        <v>0</v>
      </c>
      <c r="T30" s="2">
        <f t="shared" si="0"/>
        <v>7020000</v>
      </c>
      <c r="U30" s="2">
        <f t="shared" si="1"/>
        <v>6950000</v>
      </c>
      <c r="V30" s="215"/>
    </row>
    <row r="31" spans="1:23" x14ac:dyDescent="0.3">
      <c r="A31" s="276"/>
      <c r="B31" s="1" t="s">
        <v>76</v>
      </c>
      <c r="C31" s="160">
        <f t="shared" si="4"/>
        <v>14540000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2">
        <v>0</v>
      </c>
      <c r="T31" s="2">
        <f t="shared" si="0"/>
        <v>7820000</v>
      </c>
      <c r="U31" s="2">
        <f t="shared" si="1"/>
        <v>6720000</v>
      </c>
      <c r="V31" s="215"/>
    </row>
    <row r="32" spans="1:23" x14ac:dyDescent="0.3">
      <c r="A32" s="276"/>
      <c r="B32" s="1" t="s">
        <v>77</v>
      </c>
      <c r="C32" s="160">
        <f t="shared" si="4"/>
        <v>14310000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5220000</v>
      </c>
      <c r="U32" s="2">
        <f t="shared" si="1"/>
        <v>9090000</v>
      </c>
      <c r="V32" s="215"/>
    </row>
    <row r="33" spans="1:22" x14ac:dyDescent="0.3">
      <c r="A33" s="276"/>
      <c r="B33" s="1" t="s">
        <v>78</v>
      </c>
      <c r="C33" s="160">
        <f t="shared" si="4"/>
        <v>16680000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7020000</v>
      </c>
      <c r="U33" s="2">
        <f t="shared" si="1"/>
        <v>9660000</v>
      </c>
      <c r="V33" s="215"/>
    </row>
    <row r="34" spans="1:22" x14ac:dyDescent="0.3">
      <c r="A34" s="276"/>
      <c r="B34" s="1" t="s">
        <v>79</v>
      </c>
      <c r="C34" s="160">
        <f t="shared" si="4"/>
        <v>17250000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5820000</v>
      </c>
      <c r="U34" s="2">
        <f t="shared" si="1"/>
        <v>11430000</v>
      </c>
      <c r="V34" s="215"/>
    </row>
    <row r="35" spans="1:22" s="165" customFormat="1" ht="17.25" customHeight="1" x14ac:dyDescent="0.3">
      <c r="A35" s="276"/>
      <c r="B35" s="165" t="s">
        <v>80</v>
      </c>
      <c r="C35" s="160">
        <f t="shared" si="4"/>
        <v>19020000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66">
        <f t="shared" ref="T35:T66" si="5">SUM(D35:S35)</f>
        <v>5220000</v>
      </c>
      <c r="U35" s="166">
        <f t="shared" si="1"/>
        <v>13800000</v>
      </c>
      <c r="V35" s="216"/>
    </row>
    <row r="36" spans="1:22" s="78" customFormat="1" x14ac:dyDescent="0.3">
      <c r="A36" s="276"/>
      <c r="B36" s="78" t="s">
        <v>81</v>
      </c>
      <c r="C36" s="162">
        <f xml:space="preserve"> U35 + 7590000 + 7000000 +4000000</f>
        <v>32390000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2000000</v>
      </c>
      <c r="R36" s="162">
        <v>4000000</v>
      </c>
      <c r="S36" s="162">
        <v>0</v>
      </c>
      <c r="T36" s="162">
        <f t="shared" si="5"/>
        <v>11020000</v>
      </c>
      <c r="U36" s="162">
        <f t="shared" si="1"/>
        <v>21370000</v>
      </c>
      <c r="V36" s="78" t="s">
        <v>189</v>
      </c>
    </row>
    <row r="37" spans="1:22" x14ac:dyDescent="0.3">
      <c r="A37" s="276"/>
      <c r="B37" s="1" t="s">
        <v>82</v>
      </c>
      <c r="C37" s="160">
        <f t="shared" si="4"/>
        <v>28960000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900000</v>
      </c>
      <c r="P37" s="2">
        <v>500000</v>
      </c>
      <c r="Q37" s="2">
        <v>2000000</v>
      </c>
      <c r="R37" s="161">
        <v>20000000</v>
      </c>
      <c r="S37" s="2">
        <v>0</v>
      </c>
      <c r="T37" s="2">
        <f t="shared" si="5"/>
        <v>26520000</v>
      </c>
      <c r="U37" s="2">
        <f t="shared" si="1"/>
        <v>2440000</v>
      </c>
      <c r="V37" s="1" t="s">
        <v>190</v>
      </c>
    </row>
    <row r="38" spans="1:22" s="199" customFormat="1" ht="17.25" thickBot="1" x14ac:dyDescent="0.35">
      <c r="A38" s="276"/>
      <c r="B38" s="201" t="s">
        <v>83</v>
      </c>
      <c r="C38" s="200">
        <f xml:space="preserve"> U37 + 7590000</f>
        <v>10030000</v>
      </c>
      <c r="D38" s="202">
        <v>0</v>
      </c>
      <c r="E38" s="200">
        <v>0</v>
      </c>
      <c r="F38" s="202">
        <v>420000</v>
      </c>
      <c r="G38" s="200">
        <v>300000</v>
      </c>
      <c r="H38" s="202">
        <v>300000</v>
      </c>
      <c r="I38" s="200">
        <v>900000</v>
      </c>
      <c r="J38" s="200">
        <v>0</v>
      </c>
      <c r="K38" s="200">
        <v>800000</v>
      </c>
      <c r="L38" s="200">
        <v>150000</v>
      </c>
      <c r="M38" s="200">
        <v>250000</v>
      </c>
      <c r="N38" s="202">
        <v>0</v>
      </c>
      <c r="O38" s="2">
        <v>900000</v>
      </c>
      <c r="P38" s="200">
        <v>500000</v>
      </c>
      <c r="Q38" s="200">
        <v>2000000</v>
      </c>
      <c r="R38" s="200">
        <v>1000000</v>
      </c>
      <c r="S38" s="200">
        <v>0</v>
      </c>
      <c r="T38" s="202">
        <f t="shared" si="5"/>
        <v>7520000</v>
      </c>
      <c r="U38" s="202">
        <f t="shared" si="1"/>
        <v>2510000</v>
      </c>
    </row>
    <row r="39" spans="1:22" s="197" customFormat="1" x14ac:dyDescent="0.3">
      <c r="A39" s="276">
        <v>2026</v>
      </c>
      <c r="B39" s="203" t="s">
        <v>72</v>
      </c>
      <c r="C39" s="198">
        <f t="shared" si="4"/>
        <v>10100000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900000</v>
      </c>
      <c r="P39" s="2">
        <v>500000</v>
      </c>
      <c r="Q39" s="2">
        <v>2000000</v>
      </c>
      <c r="R39" s="161">
        <v>0</v>
      </c>
      <c r="S39" s="2">
        <v>0</v>
      </c>
      <c r="T39" s="198">
        <f t="shared" si="5"/>
        <v>8320000</v>
      </c>
      <c r="U39" s="198">
        <f t="shared" si="1"/>
        <v>1780000</v>
      </c>
    </row>
    <row r="40" spans="1:22" s="78" customFormat="1" x14ac:dyDescent="0.3">
      <c r="A40" s="276"/>
      <c r="B40" s="78" t="s">
        <v>73</v>
      </c>
      <c r="C40" s="162">
        <f xml:space="preserve"> U39 + 7590000</f>
        <v>9370000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900000</v>
      </c>
      <c r="P40" s="162">
        <v>500000</v>
      </c>
      <c r="Q40" s="2">
        <v>2000000</v>
      </c>
      <c r="R40" s="2">
        <v>600000</v>
      </c>
      <c r="S40" s="2">
        <v>0</v>
      </c>
      <c r="T40" s="162">
        <f t="shared" si="5"/>
        <v>7120000</v>
      </c>
      <c r="U40" s="162">
        <f t="shared" si="1"/>
        <v>2250000</v>
      </c>
    </row>
    <row r="41" spans="1:22" s="167" customFormat="1" x14ac:dyDescent="0.3">
      <c r="A41" s="276"/>
      <c r="B41" s="167" t="s">
        <v>74</v>
      </c>
      <c r="C41" s="160">
        <f t="shared" si="4"/>
        <v>9840000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900000</v>
      </c>
      <c r="P41" s="2">
        <v>500000</v>
      </c>
      <c r="Q41" s="2">
        <v>2000000</v>
      </c>
      <c r="R41" s="2">
        <v>0</v>
      </c>
      <c r="S41" s="2">
        <v>0</v>
      </c>
      <c r="T41" s="164">
        <f t="shared" si="5"/>
        <v>6520000</v>
      </c>
      <c r="U41" s="164">
        <f t="shared" si="1"/>
        <v>3320000</v>
      </c>
    </row>
    <row r="42" spans="1:22" s="167" customFormat="1" x14ac:dyDescent="0.3">
      <c r="A42" s="276"/>
      <c r="B42" s="167" t="s">
        <v>75</v>
      </c>
      <c r="C42" s="160">
        <f t="shared" si="4"/>
        <v>10910000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900000</v>
      </c>
      <c r="P42" s="2">
        <v>500000</v>
      </c>
      <c r="Q42" s="2">
        <v>2000000</v>
      </c>
      <c r="R42" s="2">
        <v>0</v>
      </c>
      <c r="S42" s="2">
        <v>0</v>
      </c>
      <c r="T42" s="164">
        <f t="shared" si="5"/>
        <v>8320000</v>
      </c>
      <c r="U42" s="164">
        <f t="shared" si="1"/>
        <v>2590000</v>
      </c>
    </row>
    <row r="43" spans="1:22" s="167" customFormat="1" x14ac:dyDescent="0.3">
      <c r="A43" s="276"/>
      <c r="B43" s="167" t="s">
        <v>76</v>
      </c>
      <c r="C43" s="160">
        <f t="shared" si="4"/>
        <v>10180000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900000</v>
      </c>
      <c r="P43" s="2">
        <v>500000</v>
      </c>
      <c r="Q43" s="2">
        <v>2000000</v>
      </c>
      <c r="R43" s="2">
        <v>600000</v>
      </c>
      <c r="S43" s="2">
        <v>0</v>
      </c>
      <c r="T43" s="164">
        <f t="shared" si="5"/>
        <v>9120000</v>
      </c>
      <c r="U43" s="164">
        <f t="shared" si="1"/>
        <v>1060000</v>
      </c>
    </row>
    <row r="44" spans="1:22" s="167" customFormat="1" x14ac:dyDescent="0.3">
      <c r="A44" s="276"/>
      <c r="B44" s="167" t="s">
        <v>77</v>
      </c>
      <c r="C44" s="160">
        <f t="shared" si="4"/>
        <v>8650000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900000</v>
      </c>
      <c r="P44" s="2">
        <v>500000</v>
      </c>
      <c r="Q44" s="2">
        <v>2000000</v>
      </c>
      <c r="R44" s="2">
        <v>0</v>
      </c>
      <c r="S44" s="2">
        <v>0</v>
      </c>
      <c r="T44" s="164">
        <f t="shared" si="5"/>
        <v>6520000</v>
      </c>
      <c r="U44" s="164">
        <f t="shared" si="1"/>
        <v>2130000</v>
      </c>
    </row>
    <row r="45" spans="1:22" s="167" customFormat="1" x14ac:dyDescent="0.3">
      <c r="A45" s="276"/>
      <c r="B45" s="167" t="s">
        <v>78</v>
      </c>
      <c r="C45" s="160">
        <f t="shared" si="4"/>
        <v>9720000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900000</v>
      </c>
      <c r="P45" s="2">
        <v>500000</v>
      </c>
      <c r="Q45" s="2">
        <v>2000000</v>
      </c>
      <c r="R45" s="2">
        <v>0</v>
      </c>
      <c r="S45" s="2">
        <v>0</v>
      </c>
      <c r="T45" s="164">
        <f t="shared" si="5"/>
        <v>8320000</v>
      </c>
      <c r="U45" s="164">
        <f t="shared" ref="U45:U76" si="6" xml:space="preserve"> C45 - T45</f>
        <v>1400000</v>
      </c>
    </row>
    <row r="46" spans="1:22" s="167" customFormat="1" x14ac:dyDescent="0.3">
      <c r="A46" s="276"/>
      <c r="B46" s="167" t="s">
        <v>79</v>
      </c>
      <c r="C46" s="160">
        <f t="shared" si="4"/>
        <v>8990000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900000</v>
      </c>
      <c r="P46" s="2">
        <v>500000</v>
      </c>
      <c r="Q46" s="2">
        <v>2000000</v>
      </c>
      <c r="R46" s="2">
        <v>0</v>
      </c>
      <c r="S46" s="2">
        <v>0</v>
      </c>
      <c r="T46" s="164">
        <f t="shared" si="5"/>
        <v>6520000</v>
      </c>
      <c r="U46" s="164">
        <f t="shared" si="6"/>
        <v>2470000</v>
      </c>
    </row>
    <row r="47" spans="1:22" s="167" customFormat="1" x14ac:dyDescent="0.3">
      <c r="A47" s="276"/>
      <c r="B47" s="167" t="s">
        <v>80</v>
      </c>
      <c r="C47" s="160">
        <f t="shared" si="4"/>
        <v>10060000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900000</v>
      </c>
      <c r="P47" s="2">
        <v>500000</v>
      </c>
      <c r="Q47" s="2">
        <v>2000000</v>
      </c>
      <c r="R47" s="2">
        <v>600000</v>
      </c>
      <c r="S47" s="2">
        <v>0</v>
      </c>
      <c r="T47" s="164">
        <f t="shared" si="5"/>
        <v>7120000</v>
      </c>
      <c r="U47" s="164">
        <f t="shared" si="6"/>
        <v>2940000</v>
      </c>
    </row>
    <row r="48" spans="1:22" s="167" customFormat="1" x14ac:dyDescent="0.3">
      <c r="A48" s="276"/>
      <c r="B48" s="167" t="s">
        <v>81</v>
      </c>
      <c r="C48" s="160">
        <f t="shared" si="4"/>
        <v>10530000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900000</v>
      </c>
      <c r="P48" s="2">
        <v>500000</v>
      </c>
      <c r="Q48" s="2">
        <v>2000000</v>
      </c>
      <c r="R48" s="2">
        <v>0</v>
      </c>
      <c r="S48" s="2">
        <v>0</v>
      </c>
      <c r="T48" s="164">
        <f t="shared" si="5"/>
        <v>8320000</v>
      </c>
      <c r="U48" s="164">
        <f t="shared" si="6"/>
        <v>2210000</v>
      </c>
    </row>
    <row r="49" spans="1:21" s="167" customFormat="1" x14ac:dyDescent="0.3">
      <c r="A49" s="276"/>
      <c r="B49" s="167" t="s">
        <v>82</v>
      </c>
      <c r="C49" s="160">
        <f t="shared" si="4"/>
        <v>9800000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900000</v>
      </c>
      <c r="P49" s="2">
        <v>500000</v>
      </c>
      <c r="Q49" s="2">
        <v>2000000</v>
      </c>
      <c r="R49" s="2">
        <v>0</v>
      </c>
      <c r="S49" s="2">
        <v>0</v>
      </c>
      <c r="T49" s="164">
        <f t="shared" si="5"/>
        <v>6520000</v>
      </c>
      <c r="U49" s="164">
        <f t="shared" si="6"/>
        <v>3280000</v>
      </c>
    </row>
    <row r="50" spans="1:21" s="199" customFormat="1" ht="17.25" thickBot="1" x14ac:dyDescent="0.35">
      <c r="A50" s="276"/>
      <c r="B50" s="201" t="s">
        <v>83</v>
      </c>
      <c r="C50" s="200">
        <f t="shared" si="4"/>
        <v>10870000</v>
      </c>
      <c r="D50" s="202">
        <v>0</v>
      </c>
      <c r="E50" s="200">
        <v>0</v>
      </c>
      <c r="F50" s="202">
        <v>420000</v>
      </c>
      <c r="G50" s="200">
        <v>300000</v>
      </c>
      <c r="H50" s="162">
        <v>300000</v>
      </c>
      <c r="I50" s="200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">
        <v>900000</v>
      </c>
      <c r="P50" s="200">
        <v>500000</v>
      </c>
      <c r="Q50" s="200">
        <v>2000000</v>
      </c>
      <c r="R50" s="200">
        <v>1000000</v>
      </c>
      <c r="S50" s="202">
        <v>0</v>
      </c>
      <c r="T50" s="202">
        <f t="shared" si="5"/>
        <v>7520000</v>
      </c>
      <c r="U50" s="202">
        <f t="shared" si="6"/>
        <v>3350000</v>
      </c>
    </row>
    <row r="51" spans="1:21" s="197" customFormat="1" x14ac:dyDescent="0.3">
      <c r="A51" s="277">
        <v>2027</v>
      </c>
      <c r="B51" s="203" t="s">
        <v>72</v>
      </c>
      <c r="C51" s="198">
        <f t="shared" si="4"/>
        <v>10940000</v>
      </c>
      <c r="D51" s="2">
        <v>1800000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900000</v>
      </c>
      <c r="P51" s="2">
        <v>500000</v>
      </c>
      <c r="Q51" s="2">
        <v>2000000</v>
      </c>
      <c r="R51" s="198">
        <v>0</v>
      </c>
      <c r="S51" s="198">
        <v>0</v>
      </c>
      <c r="T51" s="198">
        <f t="shared" si="5"/>
        <v>8320000</v>
      </c>
      <c r="U51" s="198">
        <f t="shared" si="6"/>
        <v>2620000</v>
      </c>
    </row>
    <row r="52" spans="1:21" s="167" customFormat="1" x14ac:dyDescent="0.3">
      <c r="A52" s="277"/>
      <c r="B52" s="167" t="s">
        <v>73</v>
      </c>
      <c r="C52" s="160">
        <f t="shared" si="4"/>
        <v>10210000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900000</v>
      </c>
      <c r="P52" s="2">
        <v>500000</v>
      </c>
      <c r="Q52" s="2">
        <v>2000000</v>
      </c>
      <c r="R52" s="2">
        <v>600000</v>
      </c>
      <c r="S52" s="161">
        <v>0</v>
      </c>
      <c r="T52" s="164">
        <f t="shared" si="5"/>
        <v>7120000</v>
      </c>
      <c r="U52" s="164">
        <f t="shared" si="6"/>
        <v>3090000</v>
      </c>
    </row>
    <row r="53" spans="1:21" s="167" customFormat="1" x14ac:dyDescent="0.3">
      <c r="A53" s="277"/>
      <c r="B53" s="167" t="s">
        <v>74</v>
      </c>
      <c r="C53" s="160">
        <f t="shared" si="4"/>
        <v>10680000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900000</v>
      </c>
      <c r="P53" s="2">
        <v>500000</v>
      </c>
      <c r="Q53" s="2">
        <v>2000000</v>
      </c>
      <c r="R53" s="2">
        <v>0</v>
      </c>
      <c r="S53" s="2">
        <v>0</v>
      </c>
      <c r="T53" s="164">
        <f t="shared" si="5"/>
        <v>6520000</v>
      </c>
      <c r="U53" s="164">
        <f t="shared" si="6"/>
        <v>4160000</v>
      </c>
    </row>
    <row r="54" spans="1:21" s="167" customFormat="1" x14ac:dyDescent="0.3">
      <c r="A54" s="277"/>
      <c r="B54" s="167" t="s">
        <v>75</v>
      </c>
      <c r="C54" s="160">
        <f t="shared" si="4"/>
        <v>11750000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900000</v>
      </c>
      <c r="P54" s="2">
        <v>500000</v>
      </c>
      <c r="Q54" s="2">
        <v>2000000</v>
      </c>
      <c r="R54" s="2">
        <v>0</v>
      </c>
      <c r="S54" s="161">
        <v>0</v>
      </c>
      <c r="T54" s="164">
        <f t="shared" si="5"/>
        <v>8320000</v>
      </c>
      <c r="U54" s="164">
        <f t="shared" si="6"/>
        <v>3430000</v>
      </c>
    </row>
    <row r="55" spans="1:21" s="167" customFormat="1" x14ac:dyDescent="0.3">
      <c r="A55" s="277"/>
      <c r="B55" s="167" t="s">
        <v>76</v>
      </c>
      <c r="C55" s="160">
        <f t="shared" si="4"/>
        <v>11020000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900000</v>
      </c>
      <c r="P55" s="2">
        <v>500000</v>
      </c>
      <c r="Q55" s="2">
        <v>2000000</v>
      </c>
      <c r="R55" s="2">
        <v>600000</v>
      </c>
      <c r="S55" s="161">
        <v>0</v>
      </c>
      <c r="T55" s="164">
        <f t="shared" si="5"/>
        <v>9120000</v>
      </c>
      <c r="U55" s="164">
        <f t="shared" si="6"/>
        <v>1900000</v>
      </c>
    </row>
    <row r="56" spans="1:21" s="167" customFormat="1" x14ac:dyDescent="0.3">
      <c r="A56" s="277"/>
      <c r="B56" s="167" t="s">
        <v>77</v>
      </c>
      <c r="C56" s="160">
        <f t="shared" si="4"/>
        <v>9490000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900000</v>
      </c>
      <c r="P56" s="2">
        <v>500000</v>
      </c>
      <c r="Q56" s="2">
        <v>2000000</v>
      </c>
      <c r="R56" s="2">
        <v>0</v>
      </c>
      <c r="S56" s="2">
        <v>0</v>
      </c>
      <c r="T56" s="164">
        <f t="shared" si="5"/>
        <v>6520000</v>
      </c>
      <c r="U56" s="164">
        <f t="shared" si="6"/>
        <v>2970000</v>
      </c>
    </row>
    <row r="57" spans="1:21" s="167" customFormat="1" x14ac:dyDescent="0.3">
      <c r="A57" s="277"/>
      <c r="B57" s="167" t="s">
        <v>78</v>
      </c>
      <c r="C57" s="160">
        <f t="shared" si="4"/>
        <v>10560000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900000</v>
      </c>
      <c r="P57" s="2">
        <v>500000</v>
      </c>
      <c r="Q57" s="2">
        <v>2000000</v>
      </c>
      <c r="R57" s="2">
        <v>0</v>
      </c>
      <c r="S57" s="161">
        <v>0</v>
      </c>
      <c r="T57" s="164">
        <f t="shared" si="5"/>
        <v>8320000</v>
      </c>
      <c r="U57" s="164">
        <f t="shared" si="6"/>
        <v>2240000</v>
      </c>
    </row>
    <row r="58" spans="1:21" s="167" customFormat="1" x14ac:dyDescent="0.3">
      <c r="A58" s="277"/>
      <c r="B58" s="167" t="s">
        <v>79</v>
      </c>
      <c r="C58" s="160">
        <f t="shared" si="4"/>
        <v>9830000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900000</v>
      </c>
      <c r="P58" s="2">
        <v>500000</v>
      </c>
      <c r="Q58" s="2">
        <v>2000000</v>
      </c>
      <c r="R58" s="2">
        <v>0</v>
      </c>
      <c r="S58" s="161">
        <v>0</v>
      </c>
      <c r="T58" s="164">
        <f t="shared" si="5"/>
        <v>6520000</v>
      </c>
      <c r="U58" s="164">
        <f t="shared" si="6"/>
        <v>3310000</v>
      </c>
    </row>
    <row r="59" spans="1:21" s="167" customFormat="1" x14ac:dyDescent="0.3">
      <c r="A59" s="277"/>
      <c r="B59" s="167" t="s">
        <v>80</v>
      </c>
      <c r="C59" s="160">
        <f t="shared" si="4"/>
        <v>10900000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900000</v>
      </c>
      <c r="P59" s="2">
        <v>500000</v>
      </c>
      <c r="Q59" s="2">
        <v>2000000</v>
      </c>
      <c r="R59" s="2">
        <v>600000</v>
      </c>
      <c r="S59" s="2">
        <v>0</v>
      </c>
      <c r="T59" s="164">
        <f t="shared" si="5"/>
        <v>7120000</v>
      </c>
      <c r="U59" s="164">
        <f t="shared" si="6"/>
        <v>3780000</v>
      </c>
    </row>
    <row r="60" spans="1:21" s="167" customFormat="1" x14ac:dyDescent="0.3">
      <c r="A60" s="277"/>
      <c r="B60" s="167" t="s">
        <v>81</v>
      </c>
      <c r="C60" s="160">
        <f t="shared" si="4"/>
        <v>11370000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900000</v>
      </c>
      <c r="P60" s="2">
        <v>500000</v>
      </c>
      <c r="Q60" s="2">
        <v>2000000</v>
      </c>
      <c r="R60" s="2">
        <v>0</v>
      </c>
      <c r="S60" s="2">
        <v>0</v>
      </c>
      <c r="T60" s="164">
        <f>SUM(D60:S60)</f>
        <v>8320000</v>
      </c>
      <c r="U60" s="164">
        <f t="shared" si="6"/>
        <v>3050000</v>
      </c>
    </row>
    <row r="61" spans="1:21" s="167" customFormat="1" x14ac:dyDescent="0.3">
      <c r="A61" s="277"/>
      <c r="B61" s="167" t="s">
        <v>82</v>
      </c>
      <c r="C61" s="160">
        <f t="shared" si="4"/>
        <v>10640000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900000</v>
      </c>
      <c r="P61" s="2">
        <v>500000</v>
      </c>
      <c r="Q61" s="2">
        <v>2000000</v>
      </c>
      <c r="R61" s="2">
        <v>0</v>
      </c>
      <c r="S61" s="2">
        <v>0</v>
      </c>
      <c r="T61" s="164">
        <f t="shared" si="5"/>
        <v>6520000</v>
      </c>
      <c r="U61" s="164">
        <f t="shared" si="6"/>
        <v>4120000</v>
      </c>
    </row>
    <row r="62" spans="1:21" s="258" customFormat="1" x14ac:dyDescent="0.3">
      <c r="A62" s="277"/>
      <c r="B62" s="258" t="s">
        <v>83</v>
      </c>
      <c r="C62" s="200">
        <f xml:space="preserve"> U61 + 7590000</f>
        <v>11710000</v>
      </c>
      <c r="D62" s="202">
        <v>0</v>
      </c>
      <c r="E62" s="200">
        <v>0</v>
      </c>
      <c r="F62" s="200">
        <v>420000</v>
      </c>
      <c r="G62" s="200">
        <v>300000</v>
      </c>
      <c r="H62" s="162">
        <v>300000</v>
      </c>
      <c r="I62" s="200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">
        <v>900000</v>
      </c>
      <c r="P62" s="200">
        <v>500000</v>
      </c>
      <c r="Q62" s="200">
        <v>2000000</v>
      </c>
      <c r="R62" s="200">
        <v>0</v>
      </c>
      <c r="S62" s="200">
        <v>0</v>
      </c>
      <c r="T62" s="200">
        <f t="shared" si="5"/>
        <v>6520000</v>
      </c>
      <c r="U62" s="200">
        <f t="shared" si="6"/>
        <v>5190000</v>
      </c>
    </row>
    <row r="63" spans="1:21" s="167" customFormat="1" x14ac:dyDescent="0.3">
      <c r="A63" s="277">
        <v>2028</v>
      </c>
      <c r="B63" s="167" t="s">
        <v>72</v>
      </c>
      <c r="C63" s="160">
        <f t="shared" si="4"/>
        <v>12780000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900000</v>
      </c>
      <c r="P63" s="2">
        <v>500000</v>
      </c>
      <c r="Q63" s="2">
        <v>2000000</v>
      </c>
      <c r="R63" s="161">
        <v>0</v>
      </c>
      <c r="S63" s="161">
        <v>0</v>
      </c>
      <c r="T63" s="164">
        <f t="shared" si="5"/>
        <v>8320000</v>
      </c>
      <c r="U63" s="164">
        <f t="shared" si="6"/>
        <v>4460000</v>
      </c>
    </row>
    <row r="64" spans="1:21" s="167" customFormat="1" x14ac:dyDescent="0.3">
      <c r="A64" s="277"/>
      <c r="B64" s="167" t="s">
        <v>73</v>
      </c>
      <c r="C64" s="160">
        <f t="shared" si="4"/>
        <v>12050000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900000</v>
      </c>
      <c r="P64" s="2">
        <v>500000</v>
      </c>
      <c r="Q64" s="2">
        <v>2000000</v>
      </c>
      <c r="R64" s="2">
        <v>600000</v>
      </c>
      <c r="S64" s="2">
        <v>0</v>
      </c>
      <c r="T64" s="164">
        <f t="shared" si="5"/>
        <v>7120000</v>
      </c>
      <c r="U64" s="164">
        <f t="shared" si="6"/>
        <v>4930000</v>
      </c>
    </row>
    <row r="65" spans="1:21" s="167" customFormat="1" x14ac:dyDescent="0.3">
      <c r="A65" s="277"/>
      <c r="B65" s="167" t="s">
        <v>74</v>
      </c>
      <c r="C65" s="160">
        <f t="shared" si="4"/>
        <v>12520000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900000</v>
      </c>
      <c r="P65" s="2">
        <v>500000</v>
      </c>
      <c r="Q65" s="2">
        <v>2000000</v>
      </c>
      <c r="R65" s="2">
        <v>0</v>
      </c>
      <c r="S65" s="161">
        <v>0</v>
      </c>
      <c r="T65" s="164">
        <f t="shared" si="5"/>
        <v>6520000</v>
      </c>
      <c r="U65" s="164">
        <f t="shared" si="6"/>
        <v>6000000</v>
      </c>
    </row>
    <row r="66" spans="1:21" s="167" customFormat="1" x14ac:dyDescent="0.3">
      <c r="A66" s="277"/>
      <c r="B66" s="167" t="s">
        <v>75</v>
      </c>
      <c r="C66" s="160">
        <f t="shared" si="4"/>
        <v>13590000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900000</v>
      </c>
      <c r="P66" s="2">
        <v>500000</v>
      </c>
      <c r="Q66" s="2">
        <v>2000000</v>
      </c>
      <c r="R66" s="2">
        <v>0</v>
      </c>
      <c r="S66" s="161">
        <v>0</v>
      </c>
      <c r="T66" s="164">
        <f t="shared" si="5"/>
        <v>8320000</v>
      </c>
      <c r="U66" s="164">
        <f t="shared" si="6"/>
        <v>5270000</v>
      </c>
    </row>
    <row r="67" spans="1:21" s="167" customFormat="1" x14ac:dyDescent="0.3">
      <c r="A67" s="277"/>
      <c r="B67" s="167" t="s">
        <v>76</v>
      </c>
      <c r="C67" s="160">
        <f t="shared" si="4"/>
        <v>12860000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900000</v>
      </c>
      <c r="P67" s="2">
        <v>500000</v>
      </c>
      <c r="Q67" s="2">
        <v>2000000</v>
      </c>
      <c r="R67" s="2">
        <v>600000</v>
      </c>
      <c r="S67" s="2">
        <v>0</v>
      </c>
      <c r="T67" s="164">
        <f t="shared" ref="T67:T98" si="7">SUM(D67:S67)</f>
        <v>9120000</v>
      </c>
      <c r="U67" s="164">
        <f t="shared" si="6"/>
        <v>3740000</v>
      </c>
    </row>
    <row r="68" spans="1:21" s="167" customFormat="1" x14ac:dyDescent="0.3">
      <c r="A68" s="277"/>
      <c r="B68" s="167" t="s">
        <v>77</v>
      </c>
      <c r="C68" s="160">
        <f t="shared" si="4"/>
        <v>11330000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900000</v>
      </c>
      <c r="P68" s="2">
        <v>500000</v>
      </c>
      <c r="Q68" s="2">
        <v>2000000</v>
      </c>
      <c r="R68" s="2">
        <v>0</v>
      </c>
      <c r="S68" s="161">
        <v>0</v>
      </c>
      <c r="T68" s="164">
        <f t="shared" si="7"/>
        <v>6520000</v>
      </c>
      <c r="U68" s="164">
        <f t="shared" si="6"/>
        <v>4810000</v>
      </c>
    </row>
    <row r="69" spans="1:21" s="167" customFormat="1" x14ac:dyDescent="0.3">
      <c r="A69" s="277"/>
      <c r="B69" s="167" t="s">
        <v>78</v>
      </c>
      <c r="C69" s="160">
        <f t="shared" si="4"/>
        <v>12400000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900000</v>
      </c>
      <c r="P69" s="2">
        <v>500000</v>
      </c>
      <c r="Q69" s="2">
        <v>2000000</v>
      </c>
      <c r="R69" s="2">
        <v>0</v>
      </c>
      <c r="S69" s="161">
        <v>0</v>
      </c>
      <c r="T69" s="164">
        <f t="shared" si="7"/>
        <v>8320000</v>
      </c>
      <c r="U69" s="164">
        <f t="shared" si="6"/>
        <v>4080000</v>
      </c>
    </row>
    <row r="70" spans="1:21" s="167" customFormat="1" x14ac:dyDescent="0.3">
      <c r="A70" s="277"/>
      <c r="B70" s="167" t="s">
        <v>79</v>
      </c>
      <c r="C70" s="160">
        <f t="shared" si="4"/>
        <v>11670000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900000</v>
      </c>
      <c r="P70" s="2">
        <v>500000</v>
      </c>
      <c r="Q70" s="2">
        <v>2000000</v>
      </c>
      <c r="R70" s="2">
        <v>0</v>
      </c>
      <c r="S70" s="2">
        <v>0</v>
      </c>
      <c r="T70" s="164">
        <f t="shared" si="7"/>
        <v>6520000</v>
      </c>
      <c r="U70" s="164">
        <f t="shared" si="6"/>
        <v>5150000</v>
      </c>
    </row>
    <row r="71" spans="1:21" s="167" customFormat="1" x14ac:dyDescent="0.3">
      <c r="A71" s="277"/>
      <c r="B71" s="167" t="s">
        <v>80</v>
      </c>
      <c r="C71" s="160">
        <f t="shared" si="4"/>
        <v>12740000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900000</v>
      </c>
      <c r="P71" s="2">
        <v>500000</v>
      </c>
      <c r="Q71" s="2">
        <v>2000000</v>
      </c>
      <c r="R71" s="2">
        <v>600000</v>
      </c>
      <c r="S71" s="2">
        <v>0</v>
      </c>
      <c r="T71" s="164">
        <f t="shared" si="7"/>
        <v>7120000</v>
      </c>
      <c r="U71" s="164">
        <f t="shared" si="6"/>
        <v>5620000</v>
      </c>
    </row>
    <row r="72" spans="1:21" s="167" customFormat="1" x14ac:dyDescent="0.3">
      <c r="A72" s="277"/>
      <c r="B72" s="167" t="s">
        <v>81</v>
      </c>
      <c r="C72" s="160">
        <f t="shared" si="4"/>
        <v>13210000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900000</v>
      </c>
      <c r="P72" s="2">
        <v>500000</v>
      </c>
      <c r="Q72" s="2">
        <v>2000000</v>
      </c>
      <c r="R72" s="2">
        <v>0</v>
      </c>
      <c r="S72" s="2">
        <v>0</v>
      </c>
      <c r="T72" s="164">
        <f t="shared" si="7"/>
        <v>8320000</v>
      </c>
      <c r="U72" s="164">
        <f t="shared" si="6"/>
        <v>4890000</v>
      </c>
    </row>
    <row r="73" spans="1:21" s="167" customFormat="1" x14ac:dyDescent="0.3">
      <c r="A73" s="277"/>
      <c r="B73" s="167" t="s">
        <v>82</v>
      </c>
      <c r="C73" s="160">
        <f t="shared" si="4"/>
        <v>12480000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900000</v>
      </c>
      <c r="P73" s="2">
        <v>500000</v>
      </c>
      <c r="Q73" s="2">
        <v>2000000</v>
      </c>
      <c r="R73" s="2">
        <v>0</v>
      </c>
      <c r="S73" s="2">
        <v>0</v>
      </c>
      <c r="T73" s="164">
        <f t="shared" si="7"/>
        <v>6520000</v>
      </c>
      <c r="U73" s="164">
        <f t="shared" si="6"/>
        <v>5960000</v>
      </c>
    </row>
    <row r="74" spans="1:21" s="245" customFormat="1" x14ac:dyDescent="0.3">
      <c r="A74" s="277"/>
      <c r="B74" s="245" t="s">
        <v>83</v>
      </c>
      <c r="C74" s="243">
        <f t="shared" si="4"/>
        <v>13550000</v>
      </c>
      <c r="D74" s="244">
        <v>0</v>
      </c>
      <c r="E74" s="243">
        <v>0</v>
      </c>
      <c r="F74" s="243">
        <v>420000</v>
      </c>
      <c r="G74" s="243">
        <v>300000</v>
      </c>
      <c r="H74" s="162">
        <v>300000</v>
      </c>
      <c r="I74" s="2">
        <v>900000</v>
      </c>
      <c r="J74" s="243">
        <v>0</v>
      </c>
      <c r="K74" s="243">
        <v>800000</v>
      </c>
      <c r="L74" s="243">
        <v>150000</v>
      </c>
      <c r="M74" s="200">
        <v>250000</v>
      </c>
      <c r="N74" s="243">
        <v>0</v>
      </c>
      <c r="O74" s="2">
        <v>900000</v>
      </c>
      <c r="P74" s="243">
        <v>500000</v>
      </c>
      <c r="Q74" s="243">
        <v>2000000</v>
      </c>
      <c r="R74" s="243">
        <v>1000000</v>
      </c>
      <c r="S74" s="161">
        <v>0</v>
      </c>
      <c r="T74" s="243">
        <f t="shared" si="7"/>
        <v>7520000</v>
      </c>
      <c r="U74" s="243">
        <f t="shared" si="6"/>
        <v>6030000</v>
      </c>
    </row>
    <row r="75" spans="1:21" s="167" customFormat="1" x14ac:dyDescent="0.3">
      <c r="A75" s="277">
        <v>2029</v>
      </c>
      <c r="B75" s="167" t="s">
        <v>72</v>
      </c>
      <c r="C75" s="160">
        <f t="shared" si="4"/>
        <v>13620000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900000</v>
      </c>
      <c r="P75" s="2">
        <v>500000</v>
      </c>
      <c r="Q75" s="2">
        <v>2000000</v>
      </c>
      <c r="R75" s="161">
        <v>0</v>
      </c>
      <c r="S75" s="2">
        <v>0</v>
      </c>
      <c r="T75" s="164">
        <f t="shared" si="7"/>
        <v>8320000</v>
      </c>
      <c r="U75" s="164">
        <f t="shared" si="6"/>
        <v>5300000</v>
      </c>
    </row>
    <row r="76" spans="1:21" s="167" customFormat="1" x14ac:dyDescent="0.3">
      <c r="A76" s="277"/>
      <c r="B76" s="167" t="s">
        <v>73</v>
      </c>
      <c r="C76" s="160">
        <f t="shared" si="4"/>
        <v>12890000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900000</v>
      </c>
      <c r="P76" s="2">
        <v>500000</v>
      </c>
      <c r="Q76" s="2">
        <v>2000000</v>
      </c>
      <c r="R76" s="2">
        <v>600000</v>
      </c>
      <c r="S76" s="161">
        <v>0</v>
      </c>
      <c r="T76" s="164">
        <f t="shared" si="7"/>
        <v>7120000</v>
      </c>
      <c r="U76" s="164">
        <f t="shared" si="6"/>
        <v>5770000</v>
      </c>
    </row>
    <row r="77" spans="1:21" s="167" customFormat="1" x14ac:dyDescent="0.3">
      <c r="A77" s="277"/>
      <c r="B77" s="167" t="s">
        <v>74</v>
      </c>
      <c r="C77" s="160">
        <f t="shared" si="4"/>
        <v>13360000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900000</v>
      </c>
      <c r="P77" s="2">
        <v>500000</v>
      </c>
      <c r="Q77" s="2">
        <v>2000000</v>
      </c>
      <c r="R77" s="2">
        <v>0</v>
      </c>
      <c r="S77" s="161">
        <v>0</v>
      </c>
      <c r="T77" s="164">
        <f t="shared" si="7"/>
        <v>6520000</v>
      </c>
      <c r="U77" s="164">
        <f t="shared" ref="U77:U108" si="8" xml:space="preserve"> C77 - T77</f>
        <v>6840000</v>
      </c>
    </row>
    <row r="78" spans="1:21" s="167" customFormat="1" x14ac:dyDescent="0.3">
      <c r="A78" s="277"/>
      <c r="B78" s="167" t="s">
        <v>75</v>
      </c>
      <c r="C78" s="160">
        <f t="shared" si="4"/>
        <v>14430000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900000</v>
      </c>
      <c r="P78" s="2">
        <v>500000</v>
      </c>
      <c r="Q78" s="2">
        <v>2000000</v>
      </c>
      <c r="R78" s="2">
        <v>0</v>
      </c>
      <c r="S78" s="2">
        <v>0</v>
      </c>
      <c r="T78" s="164">
        <f t="shared" si="7"/>
        <v>8320000</v>
      </c>
      <c r="U78" s="164">
        <f t="shared" si="8"/>
        <v>6110000</v>
      </c>
    </row>
    <row r="79" spans="1:21" s="167" customFormat="1" x14ac:dyDescent="0.3">
      <c r="A79" s="277"/>
      <c r="B79" s="167" t="s">
        <v>76</v>
      </c>
      <c r="C79" s="160">
        <f t="shared" si="4"/>
        <v>13700000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900000</v>
      </c>
      <c r="P79" s="2">
        <v>500000</v>
      </c>
      <c r="Q79" s="2">
        <v>2000000</v>
      </c>
      <c r="R79" s="2">
        <v>600000</v>
      </c>
      <c r="S79" s="161">
        <v>0</v>
      </c>
      <c r="T79" s="164">
        <f t="shared" si="7"/>
        <v>9120000</v>
      </c>
      <c r="U79" s="164">
        <f t="shared" si="8"/>
        <v>4580000</v>
      </c>
    </row>
    <row r="80" spans="1:21" s="167" customFormat="1" x14ac:dyDescent="0.3">
      <c r="A80" s="277"/>
      <c r="B80" s="167" t="s">
        <v>77</v>
      </c>
      <c r="C80" s="160">
        <f t="shared" si="4"/>
        <v>12170000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900000</v>
      </c>
      <c r="P80" s="2">
        <v>500000</v>
      </c>
      <c r="Q80" s="2">
        <v>2000000</v>
      </c>
      <c r="R80" s="2">
        <v>0</v>
      </c>
      <c r="S80" s="161">
        <v>0</v>
      </c>
      <c r="T80" s="164">
        <f t="shared" si="7"/>
        <v>6520000</v>
      </c>
      <c r="U80" s="164">
        <f t="shared" si="8"/>
        <v>5650000</v>
      </c>
    </row>
    <row r="81" spans="1:21" s="167" customFormat="1" x14ac:dyDescent="0.3">
      <c r="A81" s="277"/>
      <c r="B81" s="167" t="s">
        <v>78</v>
      </c>
      <c r="C81" s="160">
        <f t="shared" si="4"/>
        <v>13240000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900000</v>
      </c>
      <c r="P81" s="2">
        <v>500000</v>
      </c>
      <c r="Q81" s="2">
        <v>2000000</v>
      </c>
      <c r="R81" s="2">
        <v>0</v>
      </c>
      <c r="S81" s="2">
        <v>0</v>
      </c>
      <c r="T81" s="164">
        <f t="shared" si="7"/>
        <v>8320000</v>
      </c>
      <c r="U81" s="164">
        <f t="shared" si="8"/>
        <v>4920000</v>
      </c>
    </row>
    <row r="82" spans="1:21" s="167" customFormat="1" x14ac:dyDescent="0.3">
      <c r="A82" s="277"/>
      <c r="B82" s="167" t="s">
        <v>79</v>
      </c>
      <c r="C82" s="160">
        <f t="shared" si="4"/>
        <v>12510000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900000</v>
      </c>
      <c r="P82" s="2">
        <v>500000</v>
      </c>
      <c r="Q82" s="2">
        <v>2000000</v>
      </c>
      <c r="R82" s="2">
        <v>0</v>
      </c>
      <c r="S82" s="2">
        <v>0</v>
      </c>
      <c r="T82" s="164">
        <f t="shared" si="7"/>
        <v>6520000</v>
      </c>
      <c r="U82" s="164">
        <f t="shared" si="8"/>
        <v>5990000</v>
      </c>
    </row>
    <row r="83" spans="1:21" s="167" customFormat="1" x14ac:dyDescent="0.3">
      <c r="A83" s="277"/>
      <c r="B83" s="167" t="s">
        <v>80</v>
      </c>
      <c r="C83" s="160">
        <f t="shared" si="4"/>
        <v>13580000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900000</v>
      </c>
      <c r="P83" s="2">
        <v>500000</v>
      </c>
      <c r="Q83" s="2">
        <v>2000000</v>
      </c>
      <c r="R83" s="2">
        <v>600000</v>
      </c>
      <c r="S83" s="2">
        <v>0</v>
      </c>
      <c r="T83" s="164">
        <f t="shared" si="7"/>
        <v>7120000</v>
      </c>
      <c r="U83" s="164">
        <f t="shared" si="8"/>
        <v>6460000</v>
      </c>
    </row>
    <row r="84" spans="1:21" s="167" customFormat="1" x14ac:dyDescent="0.3">
      <c r="A84" s="277"/>
      <c r="B84" s="167" t="s">
        <v>81</v>
      </c>
      <c r="C84" s="160">
        <f t="shared" si="4"/>
        <v>14050000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900000</v>
      </c>
      <c r="P84" s="2">
        <v>500000</v>
      </c>
      <c r="Q84" s="2">
        <v>2000000</v>
      </c>
      <c r="R84" s="2">
        <v>0</v>
      </c>
      <c r="S84" s="2">
        <v>0</v>
      </c>
      <c r="T84" s="164">
        <f t="shared" si="7"/>
        <v>8320000</v>
      </c>
      <c r="U84" s="164">
        <f t="shared" si="8"/>
        <v>5730000</v>
      </c>
    </row>
    <row r="85" spans="1:21" s="167" customFormat="1" x14ac:dyDescent="0.3">
      <c r="A85" s="277"/>
      <c r="B85" s="167" t="s">
        <v>82</v>
      </c>
      <c r="C85" s="160">
        <f t="shared" si="4"/>
        <v>13320000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900000</v>
      </c>
      <c r="P85" s="2">
        <v>500000</v>
      </c>
      <c r="Q85" s="2">
        <v>2000000</v>
      </c>
      <c r="R85" s="2">
        <v>0</v>
      </c>
      <c r="S85" s="161">
        <v>0</v>
      </c>
      <c r="T85" s="164">
        <f t="shared" si="7"/>
        <v>6520000</v>
      </c>
      <c r="U85" s="164">
        <f t="shared" si="8"/>
        <v>6800000</v>
      </c>
    </row>
    <row r="86" spans="1:21" s="245" customFormat="1" x14ac:dyDescent="0.3">
      <c r="A86" s="277"/>
      <c r="B86" s="245" t="s">
        <v>83</v>
      </c>
      <c r="C86" s="243">
        <f t="shared" si="4"/>
        <v>14390000</v>
      </c>
      <c r="D86" s="244">
        <v>0</v>
      </c>
      <c r="E86" s="243">
        <v>0</v>
      </c>
      <c r="F86" s="243">
        <v>420000</v>
      </c>
      <c r="G86" s="243">
        <v>300000</v>
      </c>
      <c r="H86" s="162">
        <v>300000</v>
      </c>
      <c r="I86" s="2">
        <v>900000</v>
      </c>
      <c r="J86" s="243">
        <v>0</v>
      </c>
      <c r="K86" s="243">
        <v>800000</v>
      </c>
      <c r="L86" s="243">
        <v>150000</v>
      </c>
      <c r="M86" s="200">
        <v>250000</v>
      </c>
      <c r="N86" s="243">
        <v>0</v>
      </c>
      <c r="O86" s="2">
        <v>900000</v>
      </c>
      <c r="P86" s="243">
        <v>500000</v>
      </c>
      <c r="Q86" s="243">
        <v>2000000</v>
      </c>
      <c r="R86" s="243">
        <v>1000000</v>
      </c>
      <c r="S86" s="2">
        <v>0</v>
      </c>
      <c r="T86" s="243">
        <f t="shared" si="7"/>
        <v>7520000</v>
      </c>
      <c r="U86" s="243">
        <f t="shared" si="8"/>
        <v>6870000</v>
      </c>
    </row>
    <row r="87" spans="1:21" s="167" customFormat="1" x14ac:dyDescent="0.3">
      <c r="A87" s="277">
        <v>2030</v>
      </c>
      <c r="B87" s="167" t="s">
        <v>72</v>
      </c>
      <c r="C87" s="160">
        <f t="shared" si="4"/>
        <v>14460000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900000</v>
      </c>
      <c r="P87" s="2">
        <v>500000</v>
      </c>
      <c r="Q87" s="2">
        <v>2000000</v>
      </c>
      <c r="R87" s="161">
        <v>0</v>
      </c>
      <c r="S87" s="161">
        <v>0</v>
      </c>
      <c r="T87" s="164">
        <f t="shared" si="7"/>
        <v>8320000</v>
      </c>
      <c r="U87" s="164">
        <f t="shared" si="8"/>
        <v>6140000</v>
      </c>
    </row>
    <row r="88" spans="1:21" s="167" customFormat="1" x14ac:dyDescent="0.3">
      <c r="A88" s="277"/>
      <c r="B88" s="167" t="s">
        <v>73</v>
      </c>
      <c r="C88" s="160">
        <f t="shared" si="4"/>
        <v>13730000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900000</v>
      </c>
      <c r="P88" s="2">
        <v>500000</v>
      </c>
      <c r="Q88" s="2">
        <v>2000000</v>
      </c>
      <c r="R88" s="2">
        <v>600000</v>
      </c>
      <c r="S88" s="161">
        <v>0</v>
      </c>
      <c r="T88" s="164">
        <f t="shared" si="7"/>
        <v>7120000</v>
      </c>
      <c r="U88" s="164">
        <f t="shared" si="8"/>
        <v>6610000</v>
      </c>
    </row>
    <row r="89" spans="1:21" s="167" customFormat="1" x14ac:dyDescent="0.3">
      <c r="A89" s="277"/>
      <c r="B89" s="167" t="s">
        <v>74</v>
      </c>
      <c r="C89" s="160">
        <f t="shared" si="4"/>
        <v>14200000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900000</v>
      </c>
      <c r="P89" s="2">
        <v>500000</v>
      </c>
      <c r="Q89" s="2">
        <v>2000000</v>
      </c>
      <c r="R89" s="2">
        <v>0</v>
      </c>
      <c r="S89" s="2">
        <v>0</v>
      </c>
      <c r="T89" s="164">
        <f t="shared" si="7"/>
        <v>6520000</v>
      </c>
      <c r="U89" s="164">
        <f t="shared" si="8"/>
        <v>7680000</v>
      </c>
    </row>
    <row r="90" spans="1:21" s="167" customFormat="1" x14ac:dyDescent="0.3">
      <c r="A90" s="277"/>
      <c r="B90" s="167" t="s">
        <v>75</v>
      </c>
      <c r="C90" s="160">
        <f t="shared" si="4"/>
        <v>15270000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900000</v>
      </c>
      <c r="P90" s="2">
        <v>500000</v>
      </c>
      <c r="Q90" s="2">
        <v>2000000</v>
      </c>
      <c r="R90" s="2">
        <v>0</v>
      </c>
      <c r="S90" s="161">
        <v>0</v>
      </c>
      <c r="T90" s="164">
        <f t="shared" si="7"/>
        <v>8320000</v>
      </c>
      <c r="U90" s="164">
        <f t="shared" si="8"/>
        <v>6950000</v>
      </c>
    </row>
    <row r="91" spans="1:21" s="167" customFormat="1" x14ac:dyDescent="0.3">
      <c r="A91" s="277"/>
      <c r="B91" s="167" t="s">
        <v>76</v>
      </c>
      <c r="C91" s="160">
        <f t="shared" si="4"/>
        <v>14540000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900000</v>
      </c>
      <c r="P91" s="2">
        <v>500000</v>
      </c>
      <c r="Q91" s="2">
        <v>2000000</v>
      </c>
      <c r="R91" s="2">
        <v>600000</v>
      </c>
      <c r="S91" s="161">
        <v>0</v>
      </c>
      <c r="T91" s="164">
        <f t="shared" si="7"/>
        <v>9120000</v>
      </c>
      <c r="U91" s="164">
        <f t="shared" si="8"/>
        <v>5420000</v>
      </c>
    </row>
    <row r="92" spans="1:21" s="167" customFormat="1" x14ac:dyDescent="0.3">
      <c r="A92" s="277"/>
      <c r="B92" s="167" t="s">
        <v>77</v>
      </c>
      <c r="C92" s="160">
        <f t="shared" si="4"/>
        <v>13010000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900000</v>
      </c>
      <c r="P92" s="2">
        <v>500000</v>
      </c>
      <c r="Q92" s="2">
        <v>2000000</v>
      </c>
      <c r="R92" s="2">
        <v>0</v>
      </c>
      <c r="S92" s="2">
        <v>0</v>
      </c>
      <c r="T92" s="164">
        <f t="shared" si="7"/>
        <v>6520000</v>
      </c>
      <c r="U92" s="164">
        <f t="shared" si="8"/>
        <v>6490000</v>
      </c>
    </row>
    <row r="93" spans="1:21" s="167" customFormat="1" x14ac:dyDescent="0.3">
      <c r="A93" s="277"/>
      <c r="B93" s="167" t="s">
        <v>78</v>
      </c>
      <c r="C93" s="160">
        <f t="shared" ref="C93:C122" si="9" xml:space="preserve"> U92 + 7590000</f>
        <v>14080000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900000</v>
      </c>
      <c r="P93" s="2">
        <v>500000</v>
      </c>
      <c r="Q93" s="2">
        <v>2000000</v>
      </c>
      <c r="R93" s="2">
        <v>0</v>
      </c>
      <c r="S93" s="2">
        <v>0</v>
      </c>
      <c r="T93" s="164">
        <f t="shared" si="7"/>
        <v>8320000</v>
      </c>
      <c r="U93" s="164">
        <f t="shared" si="8"/>
        <v>5760000</v>
      </c>
    </row>
    <row r="94" spans="1:21" s="167" customFormat="1" x14ac:dyDescent="0.3">
      <c r="A94" s="277"/>
      <c r="B94" s="167" t="s">
        <v>79</v>
      </c>
      <c r="C94" s="160">
        <f t="shared" si="9"/>
        <v>13350000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900000</v>
      </c>
      <c r="P94" s="2">
        <v>500000</v>
      </c>
      <c r="Q94" s="2">
        <v>2000000</v>
      </c>
      <c r="R94" s="2">
        <v>0</v>
      </c>
      <c r="S94" s="2">
        <v>0</v>
      </c>
      <c r="T94" s="164">
        <f t="shared" si="7"/>
        <v>6520000</v>
      </c>
      <c r="U94" s="164">
        <f t="shared" si="8"/>
        <v>6830000</v>
      </c>
    </row>
    <row r="95" spans="1:21" s="167" customFormat="1" x14ac:dyDescent="0.3">
      <c r="A95" s="277"/>
      <c r="B95" s="167" t="s">
        <v>80</v>
      </c>
      <c r="C95" s="160">
        <f t="shared" si="9"/>
        <v>14420000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900000</v>
      </c>
      <c r="P95" s="2">
        <v>500000</v>
      </c>
      <c r="Q95" s="2">
        <v>2000000</v>
      </c>
      <c r="R95" s="2">
        <v>600000</v>
      </c>
      <c r="S95" s="2">
        <v>0</v>
      </c>
      <c r="T95" s="164">
        <f t="shared" si="7"/>
        <v>7120000</v>
      </c>
      <c r="U95" s="164">
        <f t="shared" si="8"/>
        <v>7300000</v>
      </c>
    </row>
    <row r="96" spans="1:21" s="167" customFormat="1" x14ac:dyDescent="0.3">
      <c r="A96" s="277"/>
      <c r="B96" s="167" t="s">
        <v>81</v>
      </c>
      <c r="C96" s="160">
        <f t="shared" si="9"/>
        <v>14890000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900000</v>
      </c>
      <c r="P96" s="2">
        <v>500000</v>
      </c>
      <c r="Q96" s="2">
        <v>2000000</v>
      </c>
      <c r="R96" s="2">
        <v>0</v>
      </c>
      <c r="S96" s="161">
        <v>0</v>
      </c>
      <c r="T96" s="164">
        <f t="shared" si="7"/>
        <v>8320000</v>
      </c>
      <c r="U96" s="164">
        <f t="shared" si="8"/>
        <v>6570000</v>
      </c>
    </row>
    <row r="97" spans="1:21" s="167" customFormat="1" x14ac:dyDescent="0.3">
      <c r="A97" s="277"/>
      <c r="B97" s="167" t="s">
        <v>82</v>
      </c>
      <c r="C97" s="160">
        <f t="shared" si="9"/>
        <v>14160000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500000</v>
      </c>
      <c r="P97" s="2">
        <v>500000</v>
      </c>
      <c r="Q97" s="2">
        <v>2000000</v>
      </c>
      <c r="R97" s="2">
        <v>0</v>
      </c>
      <c r="S97" s="2">
        <v>0</v>
      </c>
      <c r="T97" s="164">
        <f t="shared" si="7"/>
        <v>6120000</v>
      </c>
      <c r="U97" s="164">
        <f t="shared" si="8"/>
        <v>8040000</v>
      </c>
    </row>
    <row r="98" spans="1:21" s="245" customFormat="1" x14ac:dyDescent="0.3">
      <c r="A98" s="277"/>
      <c r="B98" s="245" t="s">
        <v>83</v>
      </c>
      <c r="C98" s="243">
        <f t="shared" si="9"/>
        <v>15630000</v>
      </c>
      <c r="D98" s="244">
        <v>0</v>
      </c>
      <c r="E98" s="243">
        <v>0</v>
      </c>
      <c r="F98" s="243">
        <v>420000</v>
      </c>
      <c r="G98" s="243">
        <v>300000</v>
      </c>
      <c r="H98" s="162">
        <v>300000</v>
      </c>
      <c r="I98" s="2">
        <v>900000</v>
      </c>
      <c r="J98" s="243">
        <v>0</v>
      </c>
      <c r="K98" s="243">
        <v>800000</v>
      </c>
      <c r="L98" s="243">
        <v>150000</v>
      </c>
      <c r="M98" s="200">
        <v>250000</v>
      </c>
      <c r="N98" s="243">
        <v>0</v>
      </c>
      <c r="O98" s="2">
        <v>500000</v>
      </c>
      <c r="P98" s="243">
        <v>500000</v>
      </c>
      <c r="Q98" s="243">
        <v>2000000</v>
      </c>
      <c r="R98" s="243">
        <v>1000000</v>
      </c>
      <c r="S98" s="161">
        <v>0</v>
      </c>
      <c r="T98" s="243">
        <f t="shared" si="7"/>
        <v>7120000</v>
      </c>
      <c r="U98" s="243">
        <f t="shared" si="8"/>
        <v>8510000</v>
      </c>
    </row>
    <row r="99" spans="1:21" s="167" customFormat="1" x14ac:dyDescent="0.3">
      <c r="A99" s="277">
        <v>2031</v>
      </c>
      <c r="B99" s="167" t="s">
        <v>72</v>
      </c>
      <c r="C99" s="160">
        <f t="shared" si="9"/>
        <v>16100000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2000000</v>
      </c>
      <c r="R99" s="161">
        <v>0</v>
      </c>
      <c r="S99" s="161">
        <v>0</v>
      </c>
      <c r="T99" s="164">
        <f t="shared" ref="T99:T122" si="10">SUM(D99:S99)</f>
        <v>7920000</v>
      </c>
      <c r="U99" s="164">
        <f t="shared" si="8"/>
        <v>8180000</v>
      </c>
    </row>
    <row r="100" spans="1:21" s="167" customFormat="1" x14ac:dyDescent="0.3">
      <c r="A100" s="277"/>
      <c r="B100" s="167" t="s">
        <v>73</v>
      </c>
      <c r="C100" s="160">
        <f t="shared" si="9"/>
        <v>15770000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2000000</v>
      </c>
      <c r="R100" s="2">
        <v>600000</v>
      </c>
      <c r="S100" s="2">
        <v>0</v>
      </c>
      <c r="T100" s="164">
        <f t="shared" si="10"/>
        <v>6720000</v>
      </c>
      <c r="U100" s="164">
        <f t="shared" si="8"/>
        <v>9050000</v>
      </c>
    </row>
    <row r="101" spans="1:21" s="167" customFormat="1" x14ac:dyDescent="0.3">
      <c r="A101" s="277"/>
      <c r="B101" s="167" t="s">
        <v>74</v>
      </c>
      <c r="C101" s="160">
        <f t="shared" si="9"/>
        <v>16640000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2000000</v>
      </c>
      <c r="R101" s="2">
        <v>0</v>
      </c>
      <c r="S101" s="161">
        <v>0</v>
      </c>
      <c r="T101" s="164">
        <f t="shared" si="10"/>
        <v>6120000</v>
      </c>
      <c r="U101" s="164">
        <f t="shared" si="8"/>
        <v>10520000</v>
      </c>
    </row>
    <row r="102" spans="1:21" s="167" customFormat="1" x14ac:dyDescent="0.3">
      <c r="A102" s="277"/>
      <c r="B102" s="167" t="s">
        <v>75</v>
      </c>
      <c r="C102" s="160">
        <f t="shared" si="9"/>
        <v>18110000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2000000</v>
      </c>
      <c r="R102" s="2">
        <v>0</v>
      </c>
      <c r="S102" s="161">
        <v>0</v>
      </c>
      <c r="T102" s="164">
        <f t="shared" si="10"/>
        <v>7920000</v>
      </c>
      <c r="U102" s="164">
        <f t="shared" si="8"/>
        <v>10190000</v>
      </c>
    </row>
    <row r="103" spans="1:21" s="167" customFormat="1" x14ac:dyDescent="0.3">
      <c r="A103" s="277"/>
      <c r="B103" s="167" t="s">
        <v>76</v>
      </c>
      <c r="C103" s="160">
        <f t="shared" si="9"/>
        <v>17780000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2000000</v>
      </c>
      <c r="R103" s="2">
        <v>600000</v>
      </c>
      <c r="S103" s="2">
        <v>0</v>
      </c>
      <c r="T103" s="164">
        <f t="shared" si="10"/>
        <v>8720000</v>
      </c>
      <c r="U103" s="164">
        <f t="shared" si="8"/>
        <v>9060000</v>
      </c>
    </row>
    <row r="104" spans="1:21" s="167" customFormat="1" x14ac:dyDescent="0.3">
      <c r="A104" s="277"/>
      <c r="B104" s="167" t="s">
        <v>77</v>
      </c>
      <c r="C104" s="160">
        <f t="shared" si="9"/>
        <v>16650000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2000000</v>
      </c>
      <c r="R104" s="2">
        <v>0</v>
      </c>
      <c r="S104" s="2">
        <v>0</v>
      </c>
      <c r="T104" s="164">
        <f t="shared" si="10"/>
        <v>6120000</v>
      </c>
      <c r="U104" s="164">
        <f t="shared" si="8"/>
        <v>10530000</v>
      </c>
    </row>
    <row r="105" spans="1:21" s="167" customFormat="1" x14ac:dyDescent="0.3">
      <c r="A105" s="277"/>
      <c r="B105" s="167" t="s">
        <v>78</v>
      </c>
      <c r="C105" s="160">
        <f t="shared" si="9"/>
        <v>18120000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2000000</v>
      </c>
      <c r="R105" s="2">
        <v>0</v>
      </c>
      <c r="S105" s="2">
        <v>0</v>
      </c>
      <c r="T105" s="164">
        <f t="shared" si="10"/>
        <v>7920000</v>
      </c>
      <c r="U105" s="164">
        <f t="shared" si="8"/>
        <v>10200000</v>
      </c>
    </row>
    <row r="106" spans="1:21" s="167" customFormat="1" x14ac:dyDescent="0.3">
      <c r="A106" s="277"/>
      <c r="B106" s="167" t="s">
        <v>79</v>
      </c>
      <c r="C106" s="160">
        <f t="shared" si="9"/>
        <v>17790000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2000000</v>
      </c>
      <c r="R106" s="2">
        <v>0</v>
      </c>
      <c r="S106" s="2">
        <v>0</v>
      </c>
      <c r="T106" s="164">
        <f t="shared" si="10"/>
        <v>6120000</v>
      </c>
      <c r="U106" s="164">
        <f t="shared" si="8"/>
        <v>11670000</v>
      </c>
    </row>
    <row r="107" spans="1:21" s="167" customFormat="1" x14ac:dyDescent="0.3">
      <c r="A107" s="277"/>
      <c r="B107" s="167" t="s">
        <v>80</v>
      </c>
      <c r="C107" s="160">
        <f t="shared" si="9"/>
        <v>19260000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2000000</v>
      </c>
      <c r="R107" s="2">
        <v>600000</v>
      </c>
      <c r="S107" s="161">
        <v>0</v>
      </c>
      <c r="T107" s="164">
        <f t="shared" si="10"/>
        <v>6720000</v>
      </c>
      <c r="U107" s="164">
        <f t="shared" si="8"/>
        <v>12540000</v>
      </c>
    </row>
    <row r="108" spans="1:21" s="167" customFormat="1" x14ac:dyDescent="0.3">
      <c r="A108" s="277"/>
      <c r="B108" s="167" t="s">
        <v>81</v>
      </c>
      <c r="C108" s="160">
        <f t="shared" si="9"/>
        <v>20130000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2000000</v>
      </c>
      <c r="R108" s="2">
        <v>0</v>
      </c>
      <c r="S108" s="2">
        <v>0</v>
      </c>
      <c r="T108" s="164">
        <f t="shared" si="10"/>
        <v>7920000</v>
      </c>
      <c r="U108" s="164">
        <f t="shared" si="8"/>
        <v>12210000</v>
      </c>
    </row>
    <row r="109" spans="1:21" s="167" customFormat="1" x14ac:dyDescent="0.3">
      <c r="A109" s="277"/>
      <c r="B109" s="167" t="s">
        <v>82</v>
      </c>
      <c r="C109" s="160">
        <f t="shared" si="9"/>
        <v>19800000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2000000</v>
      </c>
      <c r="R109" s="2">
        <v>0</v>
      </c>
      <c r="S109" s="161">
        <v>0</v>
      </c>
      <c r="T109" s="164">
        <f t="shared" si="10"/>
        <v>6120000</v>
      </c>
      <c r="U109" s="164">
        <f t="shared" ref="U109:U122" si="11" xml:space="preserve"> C109 - T109</f>
        <v>13680000</v>
      </c>
    </row>
    <row r="110" spans="1:21" s="245" customFormat="1" x14ac:dyDescent="0.3">
      <c r="A110" s="277"/>
      <c r="B110" s="245" t="s">
        <v>83</v>
      </c>
      <c r="C110" s="243">
        <f t="shared" si="9"/>
        <v>21270000</v>
      </c>
      <c r="D110" s="244">
        <v>0</v>
      </c>
      <c r="E110" s="243">
        <v>0</v>
      </c>
      <c r="F110" s="243">
        <v>420000</v>
      </c>
      <c r="G110" s="243">
        <v>300000</v>
      </c>
      <c r="H110" s="162">
        <v>300000</v>
      </c>
      <c r="I110" s="2">
        <v>900000</v>
      </c>
      <c r="J110" s="243">
        <v>0</v>
      </c>
      <c r="K110" s="243">
        <v>800000</v>
      </c>
      <c r="L110" s="243">
        <v>150000</v>
      </c>
      <c r="M110" s="200">
        <v>250000</v>
      </c>
      <c r="N110" s="243">
        <v>0</v>
      </c>
      <c r="O110" s="2">
        <v>500000</v>
      </c>
      <c r="P110" s="243">
        <v>500000</v>
      </c>
      <c r="Q110" s="243">
        <v>2000000</v>
      </c>
      <c r="R110" s="243">
        <v>1000000</v>
      </c>
      <c r="S110" s="161">
        <v>0</v>
      </c>
      <c r="T110" s="243">
        <f t="shared" si="10"/>
        <v>7120000</v>
      </c>
      <c r="U110" s="243">
        <f t="shared" si="11"/>
        <v>14150000</v>
      </c>
    </row>
    <row r="111" spans="1:21" s="167" customFormat="1" x14ac:dyDescent="0.3">
      <c r="A111" s="277">
        <v>2032</v>
      </c>
      <c r="B111" s="167" t="s">
        <v>72</v>
      </c>
      <c r="C111" s="160">
        <f t="shared" si="9"/>
        <v>21740000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2000000</v>
      </c>
      <c r="R111" s="161">
        <v>0</v>
      </c>
      <c r="S111" s="2">
        <v>0</v>
      </c>
      <c r="T111" s="164">
        <f t="shared" si="10"/>
        <v>7920000</v>
      </c>
      <c r="U111" s="164">
        <f t="shared" si="11"/>
        <v>13820000</v>
      </c>
    </row>
    <row r="112" spans="1:21" s="167" customFormat="1" x14ac:dyDescent="0.3">
      <c r="A112" s="277"/>
      <c r="B112" s="167" t="s">
        <v>73</v>
      </c>
      <c r="C112" s="160">
        <f t="shared" si="9"/>
        <v>21410000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2000000</v>
      </c>
      <c r="R112" s="2">
        <v>600000</v>
      </c>
      <c r="S112" s="161">
        <v>0</v>
      </c>
      <c r="T112" s="164">
        <f t="shared" si="10"/>
        <v>6720000</v>
      </c>
      <c r="U112" s="164">
        <f t="shared" si="11"/>
        <v>14690000</v>
      </c>
    </row>
    <row r="113" spans="1:21" s="167" customFormat="1" x14ac:dyDescent="0.3">
      <c r="A113" s="277"/>
      <c r="B113" s="167" t="s">
        <v>74</v>
      </c>
      <c r="C113" s="160">
        <f t="shared" si="9"/>
        <v>22280000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2000000</v>
      </c>
      <c r="R113" s="2">
        <v>0</v>
      </c>
      <c r="S113" s="161">
        <v>0</v>
      </c>
      <c r="T113" s="164">
        <f t="shared" si="10"/>
        <v>6120000</v>
      </c>
      <c r="U113" s="164">
        <f t="shared" si="11"/>
        <v>16160000</v>
      </c>
    </row>
    <row r="114" spans="1:21" s="167" customFormat="1" x14ac:dyDescent="0.3">
      <c r="A114" s="277"/>
      <c r="B114" s="167" t="s">
        <v>75</v>
      </c>
      <c r="C114" s="160">
        <f t="shared" si="9"/>
        <v>23750000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2000000</v>
      </c>
      <c r="R114" s="2">
        <v>0</v>
      </c>
      <c r="S114" s="2">
        <v>0</v>
      </c>
      <c r="T114" s="164">
        <f t="shared" si="10"/>
        <v>7920000</v>
      </c>
      <c r="U114" s="164">
        <f t="shared" si="11"/>
        <v>15830000</v>
      </c>
    </row>
    <row r="115" spans="1:21" s="167" customFormat="1" x14ac:dyDescent="0.3">
      <c r="A115" s="277"/>
      <c r="B115" s="167" t="s">
        <v>76</v>
      </c>
      <c r="C115" s="160">
        <f t="shared" si="9"/>
        <v>23420000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2000000</v>
      </c>
      <c r="R115" s="2">
        <v>600000</v>
      </c>
      <c r="S115" s="2">
        <v>0</v>
      </c>
      <c r="T115" s="164">
        <f t="shared" si="10"/>
        <v>8720000</v>
      </c>
      <c r="U115" s="164">
        <f t="shared" si="11"/>
        <v>14700000</v>
      </c>
    </row>
    <row r="116" spans="1:21" s="167" customFormat="1" x14ac:dyDescent="0.3">
      <c r="A116" s="277"/>
      <c r="B116" s="167" t="s">
        <v>77</v>
      </c>
      <c r="C116" s="160">
        <f t="shared" si="9"/>
        <v>22290000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2000000</v>
      </c>
      <c r="R116" s="2">
        <v>0</v>
      </c>
      <c r="S116" s="2">
        <v>0</v>
      </c>
      <c r="T116" s="164">
        <f t="shared" si="10"/>
        <v>6120000</v>
      </c>
      <c r="U116" s="164">
        <f t="shared" si="11"/>
        <v>16170000</v>
      </c>
    </row>
    <row r="117" spans="1:21" s="167" customFormat="1" x14ac:dyDescent="0.3">
      <c r="A117" s="277"/>
      <c r="B117" s="167" t="s">
        <v>78</v>
      </c>
      <c r="C117" s="160">
        <f t="shared" si="9"/>
        <v>23760000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2000000</v>
      </c>
      <c r="R117" s="2">
        <v>0</v>
      </c>
      <c r="S117" s="2">
        <v>0</v>
      </c>
      <c r="T117" s="164">
        <f t="shared" si="10"/>
        <v>7920000</v>
      </c>
      <c r="U117" s="164">
        <f t="shared" si="11"/>
        <v>15840000</v>
      </c>
    </row>
    <row r="118" spans="1:21" s="167" customFormat="1" x14ac:dyDescent="0.3">
      <c r="A118" s="277"/>
      <c r="B118" s="167" t="s">
        <v>79</v>
      </c>
      <c r="C118" s="160">
        <f t="shared" si="9"/>
        <v>23430000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2000000</v>
      </c>
      <c r="R118" s="2">
        <v>0</v>
      </c>
      <c r="S118" s="161">
        <v>0</v>
      </c>
      <c r="T118" s="164">
        <f t="shared" si="10"/>
        <v>6120000</v>
      </c>
      <c r="U118" s="164">
        <f t="shared" si="11"/>
        <v>17310000</v>
      </c>
    </row>
    <row r="119" spans="1:21" s="167" customFormat="1" x14ac:dyDescent="0.3">
      <c r="A119" s="277"/>
      <c r="B119" s="167" t="s">
        <v>80</v>
      </c>
      <c r="C119" s="160">
        <f t="shared" si="9"/>
        <v>24900000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2000000</v>
      </c>
      <c r="R119" s="2">
        <v>600000</v>
      </c>
      <c r="S119" s="2">
        <v>0</v>
      </c>
      <c r="T119" s="164">
        <f t="shared" si="10"/>
        <v>6720000</v>
      </c>
      <c r="U119" s="164">
        <f t="shared" si="11"/>
        <v>18180000</v>
      </c>
    </row>
    <row r="120" spans="1:21" s="167" customFormat="1" x14ac:dyDescent="0.3">
      <c r="A120" s="277"/>
      <c r="B120" s="167" t="s">
        <v>81</v>
      </c>
      <c r="C120" s="160">
        <f t="shared" si="9"/>
        <v>25770000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2000000</v>
      </c>
      <c r="R120" s="2">
        <v>0</v>
      </c>
      <c r="S120" s="161">
        <v>0</v>
      </c>
      <c r="T120" s="164">
        <f t="shared" si="10"/>
        <v>7920000</v>
      </c>
      <c r="U120" s="164">
        <f t="shared" si="11"/>
        <v>17850000</v>
      </c>
    </row>
    <row r="121" spans="1:21" s="167" customFormat="1" x14ac:dyDescent="0.3">
      <c r="A121" s="277"/>
      <c r="B121" s="167" t="s">
        <v>82</v>
      </c>
      <c r="C121" s="160">
        <f t="shared" si="9"/>
        <v>25440000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2000000</v>
      </c>
      <c r="R121" s="2">
        <v>0</v>
      </c>
      <c r="S121" s="161">
        <v>0</v>
      </c>
      <c r="T121" s="164">
        <f t="shared" si="10"/>
        <v>6120000</v>
      </c>
      <c r="U121" s="164">
        <f t="shared" si="11"/>
        <v>19320000</v>
      </c>
    </row>
    <row r="122" spans="1:21" s="245" customFormat="1" x14ac:dyDescent="0.3">
      <c r="A122" s="277"/>
      <c r="B122" s="245" t="s">
        <v>83</v>
      </c>
      <c r="C122" s="243">
        <f t="shared" si="9"/>
        <v>26910000</v>
      </c>
      <c r="D122" s="244">
        <v>0</v>
      </c>
      <c r="E122" s="243">
        <v>0</v>
      </c>
      <c r="F122" s="243">
        <v>420000</v>
      </c>
      <c r="G122" s="243">
        <v>300000</v>
      </c>
      <c r="H122" s="162">
        <v>300000</v>
      </c>
      <c r="I122" s="2">
        <v>900000</v>
      </c>
      <c r="J122" s="243">
        <v>0</v>
      </c>
      <c r="K122" s="243">
        <v>800000</v>
      </c>
      <c r="L122" s="243">
        <v>150000</v>
      </c>
      <c r="M122" s="200">
        <v>250000</v>
      </c>
      <c r="N122" s="243">
        <v>0</v>
      </c>
      <c r="O122" s="2">
        <v>500000</v>
      </c>
      <c r="P122" s="243">
        <v>500000</v>
      </c>
      <c r="Q122" s="243">
        <v>2000000</v>
      </c>
      <c r="R122" s="243">
        <v>1000000</v>
      </c>
      <c r="S122" s="2">
        <v>0</v>
      </c>
      <c r="T122" s="243">
        <f t="shared" si="10"/>
        <v>7120000</v>
      </c>
      <c r="U122" s="243">
        <f t="shared" si="11"/>
        <v>19790000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8" t="s">
        <v>36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</row>
    <row r="4" spans="3:14" x14ac:dyDescent="0.3"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8">
        <f xml:space="preserve"> D22 + E22 + F22 + G22</f>
        <v>18921448</v>
      </c>
      <c r="E23" s="276"/>
      <c r="F23" s="276"/>
      <c r="G23" s="27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9">
        <f xml:space="preserve"> D23 / I23 * 100</f>
        <v>84.996483606996279</v>
      </c>
      <c r="E24" s="280"/>
      <c r="F24" s="280"/>
      <c r="G24" s="28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7" t="s">
        <v>100</v>
      </c>
      <c r="C27" s="291" t="s">
        <v>115</v>
      </c>
      <c r="D27" s="282" t="s">
        <v>98</v>
      </c>
      <c r="E27" s="283"/>
      <c r="F27" s="284"/>
      <c r="G27" s="287" t="s">
        <v>102</v>
      </c>
      <c r="H27" s="285" t="s">
        <v>118</v>
      </c>
      <c r="I27" s="288" t="s">
        <v>96</v>
      </c>
      <c r="J27" s="287" t="s">
        <v>105</v>
      </c>
      <c r="K27" s="287" t="s">
        <v>116</v>
      </c>
    </row>
    <row r="28" spans="2:12" ht="17.25" thickBot="1" x14ac:dyDescent="0.35">
      <c r="B28" s="286"/>
      <c r="C28" s="292"/>
      <c r="D28" s="287" t="s">
        <v>97</v>
      </c>
      <c r="E28" s="285" t="s">
        <v>101</v>
      </c>
      <c r="F28" s="293" t="s">
        <v>104</v>
      </c>
      <c r="G28" s="286"/>
      <c r="H28" s="286"/>
      <c r="I28" s="289"/>
      <c r="J28" s="286"/>
      <c r="K28" s="286"/>
    </row>
    <row r="29" spans="2:12" ht="37.5" customHeight="1" thickBot="1" x14ac:dyDescent="0.35">
      <c r="B29" s="286"/>
      <c r="C29" s="292"/>
      <c r="D29" s="286"/>
      <c r="E29" s="286"/>
      <c r="F29" s="294"/>
      <c r="G29" s="286"/>
      <c r="H29" s="286"/>
      <c r="I29" s="47" t="s">
        <v>99</v>
      </c>
      <c r="J29" s="290"/>
      <c r="K29" s="290"/>
    </row>
    <row r="30" spans="2:12" x14ac:dyDescent="0.3">
      <c r="B30" s="299" t="s">
        <v>114</v>
      </c>
      <c r="C30" s="301">
        <v>4679754000</v>
      </c>
      <c r="D30" s="50">
        <v>4679754000</v>
      </c>
      <c r="E30" s="49">
        <v>0</v>
      </c>
      <c r="F30" s="51">
        <v>10.81</v>
      </c>
      <c r="G30" s="295">
        <f xml:space="preserve"> C30 + D31</f>
        <v>0</v>
      </c>
      <c r="H30" s="301">
        <v>583000000</v>
      </c>
      <c r="I30" s="303">
        <f xml:space="preserve"> G30 / H30</f>
        <v>0</v>
      </c>
      <c r="J30" s="297" t="s">
        <v>103</v>
      </c>
      <c r="K30" s="295">
        <f xml:space="preserve"> D30 / H30</f>
        <v>8.0270222984562611</v>
      </c>
    </row>
    <row r="31" spans="2:12" ht="17.25" thickBot="1" x14ac:dyDescent="0.35">
      <c r="B31" s="300"/>
      <c r="C31" s="302"/>
      <c r="D31" s="305">
        <f xml:space="preserve"> (D30 * (E30 - F30)) / F30</f>
        <v>-4679754000</v>
      </c>
      <c r="E31" s="306"/>
      <c r="F31" s="307"/>
      <c r="G31" s="300"/>
      <c r="H31" s="302"/>
      <c r="I31" s="304"/>
      <c r="J31" s="298"/>
      <c r="K31" s="29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6" t="s">
        <v>143</v>
      </c>
      <c r="B29" s="276"/>
      <c r="C29" s="276"/>
    </row>
    <row r="30" spans="1:11" x14ac:dyDescent="0.3">
      <c r="A30" s="1">
        <v>1</v>
      </c>
      <c r="B30" s="276" t="s">
        <v>144</v>
      </c>
      <c r="C30" s="1" t="s">
        <v>145</v>
      </c>
    </row>
    <row r="31" spans="1:11" x14ac:dyDescent="0.3">
      <c r="A31" s="1">
        <v>2</v>
      </c>
      <c r="B31" s="276"/>
      <c r="C31" s="1" t="s">
        <v>146</v>
      </c>
    </row>
    <row r="32" spans="1:11" x14ac:dyDescent="0.3">
      <c r="A32" s="1">
        <v>3</v>
      </c>
      <c r="B32" s="276"/>
      <c r="C32" s="1" t="s">
        <v>147</v>
      </c>
    </row>
    <row r="33" spans="1:3" x14ac:dyDescent="0.3">
      <c r="A33" s="1">
        <v>4</v>
      </c>
      <c r="B33" s="276"/>
      <c r="C33" s="1" t="s">
        <v>148</v>
      </c>
    </row>
    <row r="34" spans="1:3" x14ac:dyDescent="0.3">
      <c r="A34" s="1">
        <v>5</v>
      </c>
      <c r="B34" s="276" t="s">
        <v>152</v>
      </c>
      <c r="C34" s="1" t="s">
        <v>149</v>
      </c>
    </row>
    <row r="35" spans="1:3" x14ac:dyDescent="0.3">
      <c r="A35" s="1">
        <v>6</v>
      </c>
      <c r="B35" s="276"/>
      <c r="C35" s="1" t="s">
        <v>150</v>
      </c>
    </row>
    <row r="36" spans="1:3" x14ac:dyDescent="0.3">
      <c r="A36" s="1">
        <v>7</v>
      </c>
      <c r="B36" s="276"/>
      <c r="C36" s="1" t="s">
        <v>151</v>
      </c>
    </row>
    <row r="37" spans="1:3" x14ac:dyDescent="0.3">
      <c r="A37" s="1">
        <v>8</v>
      </c>
      <c r="B37" s="276" t="s">
        <v>153</v>
      </c>
      <c r="C37" s="1" t="s">
        <v>154</v>
      </c>
    </row>
    <row r="38" spans="1:3" x14ac:dyDescent="0.3">
      <c r="A38" s="1">
        <v>9</v>
      </c>
      <c r="B38" s="27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2"/>
      <c r="C1" s="312"/>
    </row>
    <row r="2" spans="2:18" x14ac:dyDescent="0.3">
      <c r="B2" s="311" t="s">
        <v>71</v>
      </c>
      <c r="C2" s="311"/>
      <c r="E2" s="308" t="s">
        <v>71</v>
      </c>
      <c r="F2" s="309"/>
      <c r="G2" s="309"/>
      <c r="H2" s="310"/>
      <c r="J2" s="308" t="s">
        <v>94</v>
      </c>
      <c r="K2" s="309"/>
      <c r="L2" s="309"/>
      <c r="M2" s="310"/>
      <c r="O2" s="308" t="s">
        <v>95</v>
      </c>
      <c r="P2" s="309"/>
      <c r="Q2" s="309"/>
      <c r="R2" s="31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8" t="s">
        <v>169</v>
      </c>
      <c r="F25" s="309"/>
      <c r="G25" s="309"/>
      <c r="H25" s="310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1" t="s">
        <v>66</v>
      </c>
      <c r="C2" s="311"/>
      <c r="E2" s="311" t="s">
        <v>67</v>
      </c>
      <c r="F2" s="311"/>
      <c r="H2" s="311" t="s">
        <v>68</v>
      </c>
      <c r="I2" s="311"/>
      <c r="K2" s="311" t="s">
        <v>69</v>
      </c>
      <c r="L2" s="311"/>
      <c r="N2" s="311" t="s">
        <v>70</v>
      </c>
      <c r="O2" s="31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2024-07-11T01:09:15Z</dcterms:modified>
</cp:coreProperties>
</file>